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KQ-Klanten\Eindhoven De Rooi Pannen\2. Consultancy\Aanbestedingen\EA schoonmaak en glasbewassing 2021\Documenten aanbesteding\BIJLAGEN\"/>
    </mc:Choice>
  </mc:AlternateContent>
  <bookViews>
    <workbookView xWindow="0" yWindow="0" windowWidth="28770" windowHeight="12360" firstSheet="1" activeTab="1"/>
  </bookViews>
  <sheets>
    <sheet name="Instructieblad" sheetId="11" r:id="rId1"/>
    <sheet name="TOTAALBLAD" sheetId="8" r:id="rId2"/>
    <sheet name=" 1. Ruimtestaat hoofdgebouw" sheetId="1" r:id="rId3"/>
    <sheet name="2. 2e sanitairronde hoofdgebouw" sheetId="19" r:id="rId4"/>
    <sheet name="3. Ruimtestaat bijgeb. Horeca" sheetId="15" r:id="rId5"/>
    <sheet name="4. Regiewerkzaamheden" sheetId="10" r:id="rId6"/>
  </sheets>
  <definedNames>
    <definedName name="_xlnm._FilterDatabase" localSheetId="2" hidden="1">' 1. Ruimtestaat hoofdgebouw'!$A$1:$Q$229</definedName>
    <definedName name="_xlnm._FilterDatabase" localSheetId="4" hidden="1">'3. Ruimtestaat bijgeb. Horeca'!$A$1:$Q$14</definedName>
  </definedNames>
  <calcPr calcId="152511"/>
</workbook>
</file>

<file path=xl/calcChain.xml><?xml version="1.0" encoding="utf-8"?>
<calcChain xmlns="http://schemas.openxmlformats.org/spreadsheetml/2006/main">
  <c r="E38" i="10" l="1"/>
  <c r="C5" i="8"/>
  <c r="E11" i="19"/>
  <c r="C29" i="10" l="1"/>
  <c r="D29" i="10" s="1"/>
  <c r="B29" i="10"/>
  <c r="D31" i="10" l="1"/>
  <c r="M159" i="1" l="1"/>
  <c r="N159" i="1" s="1"/>
  <c r="O159" i="1" s="1"/>
  <c r="M138" i="1" l="1"/>
  <c r="N138" i="1" s="1"/>
  <c r="O138" i="1" s="1"/>
  <c r="M128" i="1"/>
  <c r="N128" i="1" s="1"/>
  <c r="O128" i="1" s="1"/>
  <c r="M63" i="1"/>
  <c r="N63" i="1" s="1"/>
  <c r="O63" i="1" s="1"/>
  <c r="M35" i="1"/>
  <c r="N35" i="1" s="1"/>
  <c r="O35" i="1" s="1"/>
  <c r="M10" i="19"/>
  <c r="N10" i="19" s="1"/>
  <c r="O10" i="19" s="1"/>
  <c r="M9" i="19"/>
  <c r="N9" i="19" s="1"/>
  <c r="O9" i="19" s="1"/>
  <c r="M8" i="19"/>
  <c r="N8" i="19" s="1"/>
  <c r="O8" i="19" s="1"/>
  <c r="N7" i="19"/>
  <c r="O7" i="19" s="1"/>
  <c r="M7" i="19"/>
  <c r="M6" i="19"/>
  <c r="N6" i="19" s="1"/>
  <c r="O6" i="19" s="1"/>
  <c r="M5" i="19"/>
  <c r="N5" i="19" s="1"/>
  <c r="O5" i="19" s="1"/>
  <c r="N4" i="19"/>
  <c r="O4" i="19" s="1"/>
  <c r="M4" i="19"/>
  <c r="M3" i="19"/>
  <c r="N3" i="19" s="1"/>
  <c r="O3" i="19" s="1"/>
  <c r="M2" i="19"/>
  <c r="N2" i="19" s="1"/>
  <c r="O2" i="19" s="1"/>
  <c r="O11" i="19" l="1"/>
  <c r="D5" i="8" s="1"/>
  <c r="N11" i="19"/>
  <c r="M229" i="1"/>
  <c r="N229" i="1" s="1"/>
  <c r="O229" i="1" s="1"/>
  <c r="M228" i="1"/>
  <c r="N228" i="1" s="1"/>
  <c r="O228" i="1" s="1"/>
  <c r="M226" i="1"/>
  <c r="N226" i="1" s="1"/>
  <c r="O226" i="1" s="1"/>
  <c r="M225" i="1"/>
  <c r="N225" i="1" s="1"/>
  <c r="O225" i="1" s="1"/>
  <c r="M224" i="1"/>
  <c r="N224" i="1" s="1"/>
  <c r="O224" i="1" s="1"/>
  <c r="M223" i="1"/>
  <c r="N223" i="1" s="1"/>
  <c r="O223" i="1" s="1"/>
  <c r="M222" i="1"/>
  <c r="N222" i="1" s="1"/>
  <c r="O222" i="1" s="1"/>
  <c r="M221" i="1"/>
  <c r="N221" i="1" s="1"/>
  <c r="O221" i="1" s="1"/>
  <c r="M220" i="1"/>
  <c r="N220" i="1" s="1"/>
  <c r="O220" i="1" s="1"/>
  <c r="M219" i="1"/>
  <c r="N219" i="1" s="1"/>
  <c r="O219" i="1" s="1"/>
  <c r="M218" i="1"/>
  <c r="N218" i="1" s="1"/>
  <c r="O218" i="1" s="1"/>
  <c r="M217" i="1"/>
  <c r="N217" i="1" s="1"/>
  <c r="O217" i="1" s="1"/>
  <c r="M214" i="1"/>
  <c r="N214" i="1" s="1"/>
  <c r="O214" i="1" s="1"/>
  <c r="M213" i="1"/>
  <c r="N213" i="1" s="1"/>
  <c r="O213" i="1" s="1"/>
  <c r="M212" i="1"/>
  <c r="N212" i="1" s="1"/>
  <c r="O212" i="1" s="1"/>
  <c r="M211" i="1"/>
  <c r="N211" i="1" s="1"/>
  <c r="O211" i="1" s="1"/>
  <c r="M210" i="1"/>
  <c r="N210" i="1" s="1"/>
  <c r="O210" i="1" s="1"/>
  <c r="M209" i="1"/>
  <c r="N209" i="1" s="1"/>
  <c r="O209" i="1" s="1"/>
  <c r="M208" i="1"/>
  <c r="N208" i="1" s="1"/>
  <c r="O208" i="1" s="1"/>
  <c r="M207" i="1"/>
  <c r="N207" i="1" s="1"/>
  <c r="O207" i="1" s="1"/>
  <c r="M206" i="1"/>
  <c r="N206" i="1" s="1"/>
  <c r="O206" i="1" s="1"/>
  <c r="M205" i="1"/>
  <c r="N205" i="1" s="1"/>
  <c r="O205" i="1" s="1"/>
  <c r="M204" i="1"/>
  <c r="N204" i="1" s="1"/>
  <c r="O204" i="1" s="1"/>
  <c r="M203" i="1"/>
  <c r="N203" i="1" s="1"/>
  <c r="O203" i="1" s="1"/>
  <c r="M202" i="1"/>
  <c r="N202" i="1" s="1"/>
  <c r="O202" i="1" s="1"/>
  <c r="M195" i="1"/>
  <c r="N195" i="1" s="1"/>
  <c r="O195" i="1" s="1"/>
  <c r="M193" i="1"/>
  <c r="N193" i="1" s="1"/>
  <c r="O193" i="1" s="1"/>
  <c r="M192" i="1"/>
  <c r="N192" i="1" s="1"/>
  <c r="O192" i="1" s="1"/>
  <c r="M191" i="1"/>
  <c r="N191" i="1" s="1"/>
  <c r="O191" i="1" s="1"/>
  <c r="M190" i="1"/>
  <c r="N190" i="1" s="1"/>
  <c r="O190" i="1" s="1"/>
  <c r="M189" i="1"/>
  <c r="N189" i="1" s="1"/>
  <c r="O189" i="1" s="1"/>
  <c r="M188" i="1"/>
  <c r="N188" i="1" s="1"/>
  <c r="O188" i="1" s="1"/>
  <c r="M187" i="1"/>
  <c r="N187" i="1" s="1"/>
  <c r="O187" i="1" s="1"/>
  <c r="M186" i="1"/>
  <c r="N186" i="1" s="1"/>
  <c r="O186" i="1" s="1"/>
  <c r="M185" i="1"/>
  <c r="N185" i="1" s="1"/>
  <c r="O185" i="1" s="1"/>
  <c r="M184" i="1"/>
  <c r="N184" i="1" s="1"/>
  <c r="O184" i="1" s="1"/>
  <c r="M183" i="1"/>
  <c r="N183" i="1" s="1"/>
  <c r="O183" i="1" s="1"/>
  <c r="M182" i="1"/>
  <c r="N182" i="1" s="1"/>
  <c r="O182" i="1" s="1"/>
  <c r="M181" i="1"/>
  <c r="N181" i="1" s="1"/>
  <c r="O181" i="1" s="1"/>
  <c r="M180" i="1"/>
  <c r="N180" i="1" s="1"/>
  <c r="O180" i="1" s="1"/>
  <c r="M179" i="1"/>
  <c r="N179" i="1" s="1"/>
  <c r="O179" i="1" s="1"/>
  <c r="M178" i="1"/>
  <c r="N178" i="1" s="1"/>
  <c r="O178" i="1" s="1"/>
  <c r="M177" i="1"/>
  <c r="N177" i="1" s="1"/>
  <c r="O177" i="1" s="1"/>
  <c r="M176" i="1"/>
  <c r="N176" i="1" s="1"/>
  <c r="O176" i="1" s="1"/>
  <c r="M175" i="1"/>
  <c r="N175" i="1" s="1"/>
  <c r="O175" i="1" s="1"/>
  <c r="M174" i="1"/>
  <c r="N174" i="1" s="1"/>
  <c r="O174" i="1" s="1"/>
  <c r="M173" i="1"/>
  <c r="N173" i="1" s="1"/>
  <c r="O173" i="1" s="1"/>
  <c r="M172" i="1"/>
  <c r="N172" i="1" s="1"/>
  <c r="O172" i="1" s="1"/>
  <c r="M171" i="1"/>
  <c r="N171" i="1" s="1"/>
  <c r="O171" i="1" s="1"/>
  <c r="M137" i="1"/>
  <c r="N137" i="1" s="1"/>
  <c r="O137" i="1" s="1"/>
  <c r="M136" i="1"/>
  <c r="N136" i="1" s="1"/>
  <c r="O136" i="1" s="1"/>
  <c r="M135" i="1"/>
  <c r="N135" i="1" s="1"/>
  <c r="O135" i="1" s="1"/>
  <c r="M134" i="1"/>
  <c r="N134" i="1" s="1"/>
  <c r="O134" i="1" s="1"/>
  <c r="M133" i="1"/>
  <c r="N133" i="1" s="1"/>
  <c r="O133" i="1" s="1"/>
  <c r="M132" i="1"/>
  <c r="N132" i="1" s="1"/>
  <c r="O132" i="1" s="1"/>
  <c r="M129" i="1"/>
  <c r="N129" i="1" s="1"/>
  <c r="O129" i="1" s="1"/>
  <c r="M119" i="1"/>
  <c r="N119" i="1" s="1"/>
  <c r="O119" i="1" s="1"/>
  <c r="M107" i="1"/>
  <c r="N107" i="1" s="1"/>
  <c r="O107" i="1" s="1"/>
  <c r="M106" i="1"/>
  <c r="N106" i="1" s="1"/>
  <c r="O106" i="1" s="1"/>
  <c r="M105" i="1"/>
  <c r="N105" i="1" s="1"/>
  <c r="O105" i="1" s="1"/>
  <c r="M104" i="1"/>
  <c r="N104" i="1" s="1"/>
  <c r="O104" i="1" s="1"/>
  <c r="M103" i="1"/>
  <c r="N103" i="1" s="1"/>
  <c r="O103" i="1" s="1"/>
  <c r="M102" i="1"/>
  <c r="N102" i="1" s="1"/>
  <c r="O102" i="1" s="1"/>
  <c r="M101" i="1"/>
  <c r="N101" i="1" s="1"/>
  <c r="O101" i="1" s="1"/>
  <c r="M100" i="1"/>
  <c r="N100" i="1" s="1"/>
  <c r="O100" i="1" s="1"/>
  <c r="M99" i="1"/>
  <c r="N99" i="1" s="1"/>
  <c r="O99" i="1" s="1"/>
  <c r="M98" i="1"/>
  <c r="N98" i="1" s="1"/>
  <c r="O98" i="1" s="1"/>
  <c r="M97" i="1"/>
  <c r="N97" i="1" s="1"/>
  <c r="O97" i="1" s="1"/>
  <c r="M96" i="1"/>
  <c r="N96" i="1" s="1"/>
  <c r="O96" i="1" s="1"/>
  <c r="M95" i="1"/>
  <c r="N95" i="1" s="1"/>
  <c r="O95" i="1" s="1"/>
  <c r="M94" i="1"/>
  <c r="N94" i="1" s="1"/>
  <c r="O94" i="1" s="1"/>
  <c r="M93" i="1"/>
  <c r="N93" i="1" s="1"/>
  <c r="O93" i="1" s="1"/>
  <c r="M92" i="1"/>
  <c r="N92" i="1" s="1"/>
  <c r="O92" i="1" s="1"/>
  <c r="M91" i="1"/>
  <c r="N91" i="1" s="1"/>
  <c r="O91" i="1" s="1"/>
  <c r="M90" i="1"/>
  <c r="N90" i="1" s="1"/>
  <c r="O90" i="1" s="1"/>
  <c r="M89" i="1"/>
  <c r="N89" i="1" s="1"/>
  <c r="O89" i="1" s="1"/>
  <c r="M88" i="1"/>
  <c r="N88" i="1" s="1"/>
  <c r="O88" i="1" s="1"/>
  <c r="M87" i="1"/>
  <c r="N87" i="1" s="1"/>
  <c r="O87" i="1" s="1"/>
  <c r="M86" i="1"/>
  <c r="N86" i="1" s="1"/>
  <c r="O86" i="1" s="1"/>
  <c r="M85" i="1"/>
  <c r="N85" i="1" s="1"/>
  <c r="O85" i="1" s="1"/>
  <c r="M84" i="1"/>
  <c r="N84" i="1" s="1"/>
  <c r="O84" i="1" s="1"/>
  <c r="M29" i="1"/>
  <c r="N29" i="1" s="1"/>
  <c r="O29" i="1" s="1"/>
  <c r="M28" i="1"/>
  <c r="N28" i="1" s="1"/>
  <c r="O28" i="1" s="1"/>
  <c r="M27" i="1"/>
  <c r="N27" i="1" s="1"/>
  <c r="O27" i="1" s="1"/>
  <c r="M26" i="1"/>
  <c r="N26" i="1" s="1"/>
  <c r="O26" i="1" s="1"/>
  <c r="M25" i="1"/>
  <c r="N25" i="1" s="1"/>
  <c r="O25" i="1" s="1"/>
  <c r="M24" i="1"/>
  <c r="N24" i="1" s="1"/>
  <c r="O24" i="1" s="1"/>
  <c r="M23" i="1"/>
  <c r="N23" i="1" s="1"/>
  <c r="O23" i="1" s="1"/>
  <c r="M22" i="1"/>
  <c r="N22" i="1" s="1"/>
  <c r="O22" i="1" s="1"/>
  <c r="M21" i="1"/>
  <c r="N21" i="1" s="1"/>
  <c r="O21" i="1" s="1"/>
  <c r="M19" i="1"/>
  <c r="N19" i="1" s="1"/>
  <c r="O19" i="1" s="1"/>
  <c r="M18" i="1"/>
  <c r="N18" i="1" s="1"/>
  <c r="O18" i="1" s="1"/>
  <c r="M17" i="1"/>
  <c r="N17" i="1" s="1"/>
  <c r="O17" i="1" s="1"/>
  <c r="M16" i="1"/>
  <c r="N16" i="1" s="1"/>
  <c r="O16" i="1" s="1"/>
  <c r="M15" i="1"/>
  <c r="N15" i="1" s="1"/>
  <c r="O15" i="1" s="1"/>
  <c r="M14" i="1"/>
  <c r="N14" i="1" s="1"/>
  <c r="O14" i="1" s="1"/>
  <c r="M13" i="1"/>
  <c r="N13" i="1" s="1"/>
  <c r="O13" i="1" s="1"/>
  <c r="M12" i="1"/>
  <c r="N12" i="1" s="1"/>
  <c r="O12" i="1" s="1"/>
  <c r="M11" i="1"/>
  <c r="N11" i="1" s="1"/>
  <c r="O11" i="1" s="1"/>
  <c r="M10" i="1"/>
  <c r="N10" i="1" s="1"/>
  <c r="O10" i="1" s="1"/>
  <c r="M9" i="1"/>
  <c r="N9" i="1" s="1"/>
  <c r="O9" i="1" s="1"/>
  <c r="M8" i="1"/>
  <c r="N8" i="1" s="1"/>
  <c r="O8" i="1" s="1"/>
  <c r="M7" i="1"/>
  <c r="N7" i="1" s="1"/>
  <c r="O7" i="1" s="1"/>
  <c r="M6" i="1"/>
  <c r="N6" i="1" s="1"/>
  <c r="O6" i="1" s="1"/>
  <c r="M5" i="1"/>
  <c r="N5" i="1" s="1"/>
  <c r="O5" i="1" s="1"/>
  <c r="M4" i="1"/>
  <c r="N4" i="1" s="1"/>
  <c r="O4" i="1" s="1"/>
  <c r="M3" i="1"/>
  <c r="N3" i="1" s="1"/>
  <c r="O3" i="1" s="1"/>
  <c r="M2" i="1"/>
  <c r="N2" i="1" s="1"/>
  <c r="N14" i="15"/>
  <c r="N13" i="15"/>
  <c r="N12" i="15"/>
  <c r="N11" i="15"/>
  <c r="N10" i="15"/>
  <c r="N9" i="15"/>
  <c r="N8" i="15"/>
  <c r="N7" i="15"/>
  <c r="N6" i="15"/>
  <c r="N4" i="15"/>
  <c r="N3" i="15"/>
  <c r="N2" i="15"/>
  <c r="M14" i="15"/>
  <c r="M13" i="15"/>
  <c r="M12" i="15"/>
  <c r="M11" i="15"/>
  <c r="M10" i="15"/>
  <c r="M9" i="15"/>
  <c r="M8" i="15"/>
  <c r="M7" i="15"/>
  <c r="M6" i="15"/>
  <c r="M4" i="15"/>
  <c r="M3" i="15"/>
  <c r="M2" i="15"/>
  <c r="N16" i="15" l="1"/>
  <c r="N231" i="1"/>
  <c r="O2" i="1"/>
  <c r="O231" i="1" s="1"/>
  <c r="O14" i="15" l="1"/>
  <c r="O13" i="15"/>
  <c r="O12" i="15"/>
  <c r="O11" i="15"/>
  <c r="O10" i="15"/>
  <c r="O9" i="15"/>
  <c r="O8" i="15"/>
  <c r="O7" i="15"/>
  <c r="O6" i="15"/>
  <c r="O4" i="15"/>
  <c r="O3" i="15"/>
  <c r="O2" i="15"/>
  <c r="E16" i="15"/>
  <c r="C6" i="8" s="1"/>
  <c r="E231" i="1"/>
  <c r="C4" i="8" s="1"/>
  <c r="O16" i="15" l="1"/>
  <c r="D6" i="8" s="1"/>
  <c r="D4" i="8"/>
  <c r="B24" i="10"/>
  <c r="D24" i="10" s="1"/>
  <c r="D37" i="10"/>
  <c r="D35" i="10"/>
  <c r="D33" i="10"/>
  <c r="B15" i="10"/>
  <c r="D15" i="10" s="1"/>
  <c r="C11" i="10"/>
  <c r="B11" i="10"/>
  <c r="D11" i="10" s="1"/>
  <c r="C5" i="10"/>
  <c r="B5" i="10"/>
  <c r="D5" i="10" l="1"/>
  <c r="D38" i="10" s="1"/>
  <c r="D8" i="8"/>
</calcChain>
</file>

<file path=xl/sharedStrings.xml><?xml version="1.0" encoding="utf-8"?>
<sst xmlns="http://schemas.openxmlformats.org/spreadsheetml/2006/main" count="1510" uniqueCount="418">
  <si>
    <t>Totaalblad</t>
  </si>
  <si>
    <t>Tabblad 1</t>
  </si>
  <si>
    <t>Tabblad 2</t>
  </si>
  <si>
    <t>TOTAALBLAD</t>
  </si>
  <si>
    <t>Kosten op jaarbasis</t>
  </si>
  <si>
    <t>Uitleg bij het invullen van het calculatiebestand</t>
  </si>
  <si>
    <t>Er dient te worden uitgegaan van een integraal calculatie-uurtarief/ m2 tarief waarin alle kosten, waaronder de kosten voor direct toezicht, administratieve werkzaamheden, suppletiekosten, investeringskosten, vervoerskosten, duurzame machines en overige additionele kosten zijn inbegrepen.</t>
  </si>
  <si>
    <t>Calculatiebestand</t>
  </si>
  <si>
    <t>TOTAAL EXCL BTW</t>
  </si>
  <si>
    <t>TOTAAL INCL BTW</t>
  </si>
  <si>
    <t xml:space="preserve">Tapijt reinigen (incl in- en uitruimen) </t>
  </si>
  <si>
    <t>Totaal</t>
  </si>
  <si>
    <t>Maximaal aantal te behalen punten</t>
  </si>
  <si>
    <t>Prijs per m2 sproeiextractie</t>
  </si>
  <si>
    <t>Prijs per m2 impregneren/ vuilwerende methode</t>
  </si>
  <si>
    <t>Prijs per m2 moppen</t>
  </si>
  <si>
    <t>Vanaf 500 m2</t>
  </si>
  <si>
    <t>Extra toiletronde ( unit = 3 toiletten + wastafel)</t>
  </si>
  <si>
    <t>Prijs per toiletunit (per locatie)</t>
  </si>
  <si>
    <t>Naloopronde 1 toiletunit - 4 toiletunits (per locatie)</t>
  </si>
  <si>
    <t>Naloopronde 5 of meer toiletunits (per locatie)</t>
  </si>
  <si>
    <t xml:space="preserve">Prijs per stuk </t>
  </si>
  <si>
    <t xml:space="preserve">Reinigen stoelen (stoffen bekleding) </t>
  </si>
  <si>
    <t>Reinigen stoelen (hout en kunststof)</t>
  </si>
  <si>
    <t xml:space="preserve">Reinigen tafeltjes </t>
  </si>
  <si>
    <t>Reinigen banken (o.a. hout, kunststof)</t>
  </si>
  <si>
    <t xml:space="preserve">Inzet schoonmaakkracht dag 06:00-21:30 uur </t>
  </si>
  <si>
    <t>Kosten per uur</t>
  </si>
  <si>
    <t>Uurtarief</t>
  </si>
  <si>
    <t xml:space="preserve">Inzet schoonmaakkracht avond 21:30-00:00 uur </t>
  </si>
  <si>
    <t>Inzet schoonmaakkracht weekend</t>
  </si>
  <si>
    <t>Tot 500 m2</t>
  </si>
  <si>
    <t>Reinigen lichtarmaturen</t>
  </si>
  <si>
    <t>Reinigen ventilatieroosters</t>
  </si>
  <si>
    <t>Reiniging meubilair/ onderdelen</t>
  </si>
  <si>
    <t>Prijs per m2 sprayen/ boenen</t>
  </si>
  <si>
    <t>Etage</t>
  </si>
  <si>
    <t>Ruimtenummer</t>
  </si>
  <si>
    <t>Ruimte omschrijving</t>
  </si>
  <si>
    <t>Oppervlakte m²</t>
  </si>
  <si>
    <t>Niet in onderhoud</t>
  </si>
  <si>
    <t>Vloerafwerking</t>
  </si>
  <si>
    <t>Frequentie</t>
  </si>
  <si>
    <t>Prestatie m2/uur</t>
  </si>
  <si>
    <t>Totale uren p/j</t>
  </si>
  <si>
    <t>Kosten m2/jaar</t>
  </si>
  <si>
    <t>Opmerkingen</t>
  </si>
  <si>
    <t>Uren p/j schoonmaak</t>
  </si>
  <si>
    <t>Kosten p/j schoonmaak</t>
  </si>
  <si>
    <t>Trappenhuis</t>
  </si>
  <si>
    <t>Verkeersruimten</t>
  </si>
  <si>
    <t>Entree</t>
  </si>
  <si>
    <t>Aula</t>
  </si>
  <si>
    <t>Uitgifte</t>
  </si>
  <si>
    <t>Concierge</t>
  </si>
  <si>
    <t>Spreekkamer</t>
  </si>
  <si>
    <t>Receptie</t>
  </si>
  <si>
    <t>Personeelskamer</t>
  </si>
  <si>
    <t>Verkeersruimte</t>
  </si>
  <si>
    <t>Lift</t>
  </si>
  <si>
    <t>M2</t>
  </si>
  <si>
    <t>Prijs per m2 machinaal schrobben</t>
  </si>
  <si>
    <t>Prijs per m2 shamponeren</t>
  </si>
  <si>
    <t>Bijzonderheden</t>
  </si>
  <si>
    <t>Stofzuigen stoffen bekleding stoelen</t>
  </si>
  <si>
    <t>Kantoor</t>
  </si>
  <si>
    <t>Leslokaal</t>
  </si>
  <si>
    <t>Gang</t>
  </si>
  <si>
    <t>Opslag</t>
  </si>
  <si>
    <t>MIVA</t>
  </si>
  <si>
    <t>Toilet</t>
  </si>
  <si>
    <t>Kleedkamer</t>
  </si>
  <si>
    <t>Beton</t>
  </si>
  <si>
    <t xml:space="preserve">Overzicht kosten afroepprijzen. De leverancier dient eenheidsprijzen op te geven voor werkzaamheden die de opdrachtgever gedurende de contractperiode kan laten uitvoeren. De inschrijver dient de eenheidsprijzen (in staffel) op te geven. In de tarieven dienen alle kosten te zijn verdisconteerd.    </t>
  </si>
  <si>
    <t xml:space="preserve">Alle kosten dienen te worden opgegeven exclusief BTW.                                                                                                                         </t>
  </si>
  <si>
    <t>Bijlage Calculatiebestand</t>
  </si>
  <si>
    <t xml:space="preserve">De kosten voor de verschillende onderdelen worden gesplitst in het totaalblad. De kosten voor de regiewerkzaamheden hoeven niet te worden ingevoerd op het totaalblad.    </t>
  </si>
  <si>
    <t>BG</t>
  </si>
  <si>
    <t>Hoofdgebouw</t>
  </si>
  <si>
    <t>Hoofdentree horeca (tochtsluis)</t>
  </si>
  <si>
    <t>Hal</t>
  </si>
  <si>
    <t>EHBO ruimte</t>
  </si>
  <si>
    <t>VKR</t>
  </si>
  <si>
    <t>Lockerruimte</t>
  </si>
  <si>
    <t>Heren toiletten voorruimte</t>
  </si>
  <si>
    <t>Dames toiletten voorruimte</t>
  </si>
  <si>
    <t>Kleedruimte dames</t>
  </si>
  <si>
    <t>Werkkast</t>
  </si>
  <si>
    <t>Kleedruimte heren</t>
  </si>
  <si>
    <t>Onderwijslokaal</t>
  </si>
  <si>
    <t>Demonstratielokaal keukenblok +collegezaal/tribune</t>
  </si>
  <si>
    <t>Magazijn non food</t>
  </si>
  <si>
    <t>Portaal</t>
  </si>
  <si>
    <t>Bur Carpoort</t>
  </si>
  <si>
    <t>OBR wasruimte</t>
  </si>
  <si>
    <t>Heren toilet voorruimte</t>
  </si>
  <si>
    <t>Kantoor ADJ Directeur</t>
  </si>
  <si>
    <t>Kantoor examenbureau</t>
  </si>
  <si>
    <t>Touringcarlokaal</t>
  </si>
  <si>
    <t>Spoelkeuken</t>
  </si>
  <si>
    <t>Instalatieruimte</t>
  </si>
  <si>
    <t>Magazijn keuken</t>
  </si>
  <si>
    <t>Ontvangst goederen</t>
  </si>
  <si>
    <t>Eetcafe</t>
  </si>
  <si>
    <t>Vooruimte toilet</t>
  </si>
  <si>
    <t>ICT lokaal</t>
  </si>
  <si>
    <t>Werkkamer docenten</t>
  </si>
  <si>
    <t>Personeelsruimte</t>
  </si>
  <si>
    <t>Personeelsruimte, keuken</t>
  </si>
  <si>
    <t>Keuken 1</t>
  </si>
  <si>
    <t>Stilte werkplek</t>
  </si>
  <si>
    <t>Kantoor afdeling secretariaat</t>
  </si>
  <si>
    <t>Directiekantoor</t>
  </si>
  <si>
    <t>Kantoor Decaan</t>
  </si>
  <si>
    <t>Kantoor ICT coordinator</t>
  </si>
  <si>
    <t>Kantoor Roostermaker</t>
  </si>
  <si>
    <t>Kantoor Zorgcoordinator</t>
  </si>
  <si>
    <t>Kantoor BPV</t>
  </si>
  <si>
    <t>Vak Techniek keuken + restaurant</t>
  </si>
  <si>
    <t>Teamwerkkamer</t>
  </si>
  <si>
    <t>OBR kast</t>
  </si>
  <si>
    <t>gang</t>
  </si>
  <si>
    <t>Counter aula</t>
  </si>
  <si>
    <t>Spoelkeuken aula</t>
  </si>
  <si>
    <t>Kantoor counter aula</t>
  </si>
  <si>
    <t>Demonstratiekeuken leerlingen</t>
  </si>
  <si>
    <t>Office PID keuken</t>
  </si>
  <si>
    <t>Ruimte handen ontsmetten</t>
  </si>
  <si>
    <t>Magazijn food counter aula</t>
  </si>
  <si>
    <t>Koel- vriescel (walk inn)</t>
  </si>
  <si>
    <t>Koffiecorner backery aula</t>
  </si>
  <si>
    <t>Podium</t>
  </si>
  <si>
    <t>Administratie</t>
  </si>
  <si>
    <t>Lift A</t>
  </si>
  <si>
    <t>Lift C</t>
  </si>
  <si>
    <t>Lift B</t>
  </si>
  <si>
    <t>0.01 A</t>
  </si>
  <si>
    <t>0.01 B</t>
  </si>
  <si>
    <t>0.02</t>
  </si>
  <si>
    <t>0.03</t>
  </si>
  <si>
    <t>0.04</t>
  </si>
  <si>
    <t>0.05</t>
  </si>
  <si>
    <t>0.06 A</t>
  </si>
  <si>
    <t>0.06 B</t>
  </si>
  <si>
    <t>0.06 C</t>
  </si>
  <si>
    <t>0.07 A</t>
  </si>
  <si>
    <t>0.07 B</t>
  </si>
  <si>
    <t>0.07 C</t>
  </si>
  <si>
    <t>0.08 A</t>
  </si>
  <si>
    <t>0.08 B</t>
  </si>
  <si>
    <t>0.08 C</t>
  </si>
  <si>
    <t>0.08 D</t>
  </si>
  <si>
    <t>0.08 E</t>
  </si>
  <si>
    <t>0.09</t>
  </si>
  <si>
    <t>0.10</t>
  </si>
  <si>
    <t>0.11</t>
  </si>
  <si>
    <t>0.12</t>
  </si>
  <si>
    <t>0.13</t>
  </si>
  <si>
    <t>0.14</t>
  </si>
  <si>
    <t>0.15</t>
  </si>
  <si>
    <t>0.16</t>
  </si>
  <si>
    <t>0.17 A</t>
  </si>
  <si>
    <t>0.17 B</t>
  </si>
  <si>
    <t>0.18</t>
  </si>
  <si>
    <t>0.19</t>
  </si>
  <si>
    <t>0.20 A</t>
  </si>
  <si>
    <t>0.20 B</t>
  </si>
  <si>
    <t>0.20 C</t>
  </si>
  <si>
    <t>0.21</t>
  </si>
  <si>
    <t>0.22</t>
  </si>
  <si>
    <t>0.23</t>
  </si>
  <si>
    <t>0.24</t>
  </si>
  <si>
    <t>0.25</t>
  </si>
  <si>
    <t>0.26</t>
  </si>
  <si>
    <t>0.27</t>
  </si>
  <si>
    <t>0.29</t>
  </si>
  <si>
    <t>0.30</t>
  </si>
  <si>
    <t>0.31</t>
  </si>
  <si>
    <t>0.34</t>
  </si>
  <si>
    <t>0.35 A</t>
  </si>
  <si>
    <t>0.35 B</t>
  </si>
  <si>
    <t>0.36</t>
  </si>
  <si>
    <t>0.37</t>
  </si>
  <si>
    <t>0.38 A</t>
  </si>
  <si>
    <t>0.38 B</t>
  </si>
  <si>
    <t>0.38 C</t>
  </si>
  <si>
    <t>0.39</t>
  </si>
  <si>
    <t>0.40</t>
  </si>
  <si>
    <t>0.41</t>
  </si>
  <si>
    <t>0.42</t>
  </si>
  <si>
    <t>0.43 A</t>
  </si>
  <si>
    <t>0.43 B</t>
  </si>
  <si>
    <t>0.44 A</t>
  </si>
  <si>
    <t>0.45</t>
  </si>
  <si>
    <t>0.46</t>
  </si>
  <si>
    <t>0.47 A</t>
  </si>
  <si>
    <t>0.47 B</t>
  </si>
  <si>
    <t>0.47 C</t>
  </si>
  <si>
    <t>0.48 A</t>
  </si>
  <si>
    <t>0.48 B</t>
  </si>
  <si>
    <t>0.49</t>
  </si>
  <si>
    <t>0.50 A</t>
  </si>
  <si>
    <t>0.50 B</t>
  </si>
  <si>
    <t>0.50 C</t>
  </si>
  <si>
    <t>0.51</t>
  </si>
  <si>
    <t>0.52</t>
  </si>
  <si>
    <t>0.54</t>
  </si>
  <si>
    <t>0.55</t>
  </si>
  <si>
    <t>0.56</t>
  </si>
  <si>
    <t>0.57</t>
  </si>
  <si>
    <t>0.58</t>
  </si>
  <si>
    <t>0.59</t>
  </si>
  <si>
    <t>0.60</t>
  </si>
  <si>
    <t>0.61</t>
  </si>
  <si>
    <t>0.62</t>
  </si>
  <si>
    <t>0.63</t>
  </si>
  <si>
    <t>0.64</t>
  </si>
  <si>
    <t>0.65 A</t>
  </si>
  <si>
    <t>0.65 B</t>
  </si>
  <si>
    <t>0.66 A</t>
  </si>
  <si>
    <t>0.66 B</t>
  </si>
  <si>
    <t>0.67 A</t>
  </si>
  <si>
    <t>0.67 B</t>
  </si>
  <si>
    <t>0.68</t>
  </si>
  <si>
    <t>0.69</t>
  </si>
  <si>
    <t>0.70</t>
  </si>
  <si>
    <t>0.71</t>
  </si>
  <si>
    <t>0.72</t>
  </si>
  <si>
    <t>0.73</t>
  </si>
  <si>
    <t>0.74</t>
  </si>
  <si>
    <t>0.75 A</t>
  </si>
  <si>
    <t>0.75 B</t>
  </si>
  <si>
    <t>0.76 A</t>
  </si>
  <si>
    <t>0.76 B</t>
  </si>
  <si>
    <t>0.76 C</t>
  </si>
  <si>
    <t>0.77</t>
  </si>
  <si>
    <t>0.78</t>
  </si>
  <si>
    <t>0.79</t>
  </si>
  <si>
    <t>0.80</t>
  </si>
  <si>
    <t>0.81</t>
  </si>
  <si>
    <t>0.82</t>
  </si>
  <si>
    <t>0.83</t>
  </si>
  <si>
    <t>0.84</t>
  </si>
  <si>
    <t>0.85</t>
  </si>
  <si>
    <t>0.86</t>
  </si>
  <si>
    <t>0.87 A</t>
  </si>
  <si>
    <t>0.88</t>
  </si>
  <si>
    <t>0.89 B</t>
  </si>
  <si>
    <t>0.90</t>
  </si>
  <si>
    <t xml:space="preserve">0.90 </t>
  </si>
  <si>
    <t>0.91</t>
  </si>
  <si>
    <t>0.92</t>
  </si>
  <si>
    <t>0.93</t>
  </si>
  <si>
    <t>0.94</t>
  </si>
  <si>
    <t>0.95</t>
  </si>
  <si>
    <t>Naaldvilt</t>
  </si>
  <si>
    <t>Tegelvloer</t>
  </si>
  <si>
    <t>Gietvloer</t>
  </si>
  <si>
    <t>PVC</t>
  </si>
  <si>
    <t xml:space="preserve">PVC </t>
  </si>
  <si>
    <t>Hout</t>
  </si>
  <si>
    <t>VERD 1</t>
  </si>
  <si>
    <t>Lokaal  P.O.</t>
  </si>
  <si>
    <t>Theorielokaal</t>
  </si>
  <si>
    <t>Theorielokaal met spreekkamer</t>
  </si>
  <si>
    <t>Overloop</t>
  </si>
  <si>
    <t>Toilet personeel horeca heren</t>
  </si>
  <si>
    <t>Kantoor administratie</t>
  </si>
  <si>
    <t>Kantoor Zorgcoordinator en decaan.</t>
  </si>
  <si>
    <t>Toilet personeel horeca dames voorruimte</t>
  </si>
  <si>
    <t>Kantoor afdelings secretariaat</t>
  </si>
  <si>
    <t>Examen kantoor</t>
  </si>
  <si>
    <t>Spreekkamer 1-2</t>
  </si>
  <si>
    <t>Spreekamer 2-2</t>
  </si>
  <si>
    <t>Open OLC gecombineerd met aula</t>
  </si>
  <si>
    <t>Multi functioneel lokaal</t>
  </si>
  <si>
    <t>Stilteruimte met computers</t>
  </si>
  <si>
    <t>Opslag/uitgifte laptops</t>
  </si>
  <si>
    <t>Leerplein rondom theorielokaal</t>
  </si>
  <si>
    <t>Theorielokaal rondom leerplein</t>
  </si>
  <si>
    <t>Isolatieruimte e-kast patch</t>
  </si>
  <si>
    <t>1.01</t>
  </si>
  <si>
    <t>1.02</t>
  </si>
  <si>
    <t>1.03 A</t>
  </si>
  <si>
    <t>1.03 B</t>
  </si>
  <si>
    <t>1.04</t>
  </si>
  <si>
    <t>1.05 A</t>
  </si>
  <si>
    <t>1.05 B</t>
  </si>
  <si>
    <t>1.06</t>
  </si>
  <si>
    <t>1.07 A</t>
  </si>
  <si>
    <t xml:space="preserve">1.07 B </t>
  </si>
  <si>
    <t>1.07 C</t>
  </si>
  <si>
    <t>1.07 D</t>
  </si>
  <si>
    <t>1.08</t>
  </si>
  <si>
    <t>1.08 E</t>
  </si>
  <si>
    <t>1.09</t>
  </si>
  <si>
    <t>1.10</t>
  </si>
  <si>
    <t>1.11</t>
  </si>
  <si>
    <t>1.12</t>
  </si>
  <si>
    <t>1.13</t>
  </si>
  <si>
    <t>1.14</t>
  </si>
  <si>
    <t>1.15</t>
  </si>
  <si>
    <t>1.16</t>
  </si>
  <si>
    <t>1.16 A</t>
  </si>
  <si>
    <t>1.16 C</t>
  </si>
  <si>
    <t>1.16 D</t>
  </si>
  <si>
    <t>1.18 A</t>
  </si>
  <si>
    <t>1.18 B</t>
  </si>
  <si>
    <t>1.18 C</t>
  </si>
  <si>
    <t>1.18 D</t>
  </si>
  <si>
    <t>1.19</t>
  </si>
  <si>
    <t>1.20 A</t>
  </si>
  <si>
    <t>1.20 B</t>
  </si>
  <si>
    <t xml:space="preserve">1.21 </t>
  </si>
  <si>
    <t>1.22</t>
  </si>
  <si>
    <t>1.23</t>
  </si>
  <si>
    <t>1.24</t>
  </si>
  <si>
    <t>1.25</t>
  </si>
  <si>
    <t>1.26</t>
  </si>
  <si>
    <t>1.27</t>
  </si>
  <si>
    <t>1.28</t>
  </si>
  <si>
    <t>1.29</t>
  </si>
  <si>
    <t>1.30 A</t>
  </si>
  <si>
    <t>1.31 A</t>
  </si>
  <si>
    <t>1.31 B</t>
  </si>
  <si>
    <t>1.31 C</t>
  </si>
  <si>
    <t>1.32</t>
  </si>
  <si>
    <t>1.33</t>
  </si>
  <si>
    <t>1.34</t>
  </si>
  <si>
    <t>1.36</t>
  </si>
  <si>
    <t>1.37</t>
  </si>
  <si>
    <t>1.39 B</t>
  </si>
  <si>
    <t>1.40</t>
  </si>
  <si>
    <t>1.41</t>
  </si>
  <si>
    <t>1.42</t>
  </si>
  <si>
    <t>1.43</t>
  </si>
  <si>
    <t>1.44</t>
  </si>
  <si>
    <t>1.45</t>
  </si>
  <si>
    <t>1.46</t>
  </si>
  <si>
    <t>1.47</t>
  </si>
  <si>
    <t>1.48</t>
  </si>
  <si>
    <t>1.49</t>
  </si>
  <si>
    <t>Sanitair</t>
  </si>
  <si>
    <t>Bureaukamers</t>
  </si>
  <si>
    <t>Ruimtecategorie</t>
  </si>
  <si>
    <t>VERD 2</t>
  </si>
  <si>
    <t>2.02</t>
  </si>
  <si>
    <t>2.03</t>
  </si>
  <si>
    <t>2.04</t>
  </si>
  <si>
    <t>2.05</t>
  </si>
  <si>
    <t>2.06</t>
  </si>
  <si>
    <t>2.07</t>
  </si>
  <si>
    <t>2.08</t>
  </si>
  <si>
    <t>2.09</t>
  </si>
  <si>
    <t>2.10</t>
  </si>
  <si>
    <t>2.11</t>
  </si>
  <si>
    <t>2.12 A</t>
  </si>
  <si>
    <t>2.12 B</t>
  </si>
  <si>
    <t>2.12 C</t>
  </si>
  <si>
    <t>2.14</t>
  </si>
  <si>
    <t>2.15 A</t>
  </si>
  <si>
    <t>2.15 B</t>
  </si>
  <si>
    <t>2.15 C</t>
  </si>
  <si>
    <t>2.16</t>
  </si>
  <si>
    <t>2.17</t>
  </si>
  <si>
    <t>2.18</t>
  </si>
  <si>
    <t>2.19</t>
  </si>
  <si>
    <t>2.20</t>
  </si>
  <si>
    <t>2.21</t>
  </si>
  <si>
    <t>2.22</t>
  </si>
  <si>
    <t>2.23</t>
  </si>
  <si>
    <t>213 A</t>
  </si>
  <si>
    <t>213 B</t>
  </si>
  <si>
    <t>Kantoor roostermaker</t>
  </si>
  <si>
    <t>Kantoor kwaliteitszorg</t>
  </si>
  <si>
    <t>Kantoor ICT assistent</t>
  </si>
  <si>
    <t>1.39 A</t>
  </si>
  <si>
    <t>Gebouw</t>
  </si>
  <si>
    <t>Bijgebouw Horeca</t>
  </si>
  <si>
    <t xml:space="preserve">Sanitair </t>
  </si>
  <si>
    <t>0.01</t>
  </si>
  <si>
    <t>0.06</t>
  </si>
  <si>
    <t>0.07</t>
  </si>
  <si>
    <t>0.08</t>
  </si>
  <si>
    <t>Dameskleedkamer</t>
  </si>
  <si>
    <t>Douche</t>
  </si>
  <si>
    <t>Voorruimte dames toilet</t>
  </si>
  <si>
    <t>Voorrruimte herentoilet</t>
  </si>
  <si>
    <t>Tegelvloet</t>
  </si>
  <si>
    <t>Ruimtestaat reguliere schoonmaak hoofdgebouw</t>
  </si>
  <si>
    <t>Ruimtestaat reguliere schoonmaak bijgebouw horeca</t>
  </si>
  <si>
    <t>portaal</t>
  </si>
  <si>
    <t>Hal/ Trappenhuis</t>
  </si>
  <si>
    <t>0.53</t>
  </si>
  <si>
    <r>
      <t>Kosten voor de reguliere schoonmaak. De kosten voor de reguliere schoonmaak worden gevormd door de dagelijks/wekelijkse basisschoonmaak en de periodieke werkzaamheden op basis van Bijlage Opleveringsstaat en Bijlage Periodieke werkzaamheden. De totale jaarprijs voor de reguliere schoonmaak wordt berekend door de vermenigvuldiging van de gecalculeerde productie-uren op jaarbasis met het opgegeven uurtarief. De leverancier dient de kolommen K</t>
    </r>
    <r>
      <rPr>
        <sz val="11"/>
        <color rgb="FFFF0000"/>
        <rFont val="Arial"/>
        <family val="2"/>
      </rPr>
      <t xml:space="preserve"> </t>
    </r>
    <r>
      <rPr>
        <sz val="11"/>
        <rFont val="Arial"/>
        <family val="2"/>
      </rPr>
      <t>t/m P in te vullen. Er dient een realistische urencalculatie gemaakt te worden, waarbij het aantal uren toereikend is om de uitgevraagde kwaliteit te kunnen leveren. De calculatie dient gebaseerd te zijn op frequentie zoals per ruimte is aangegeven in het ruimtebestand, kolom J.   
De leverancier dient een inschatting te maken van de suppletiekosten. Er kunnen geen additionele kosten gefactureerd worden.</t>
    </r>
  </si>
  <si>
    <t>Gang en trap</t>
  </si>
  <si>
    <t>Overloop met trappenhuis</t>
  </si>
  <si>
    <t>aantal m2 per jaar</t>
  </si>
  <si>
    <t>tegelvloer</t>
  </si>
  <si>
    <t xml:space="preserve">Tabblad 2 </t>
  </si>
  <si>
    <t>Ruimtestaat reguliere schoonmaak hoofdgebouw 2e toiletronde</t>
  </si>
  <si>
    <t>Gang bij trappenhuis</t>
  </si>
  <si>
    <t>Overloop met trapje</t>
  </si>
  <si>
    <t>Overloop bij trappenhuis</t>
  </si>
  <si>
    <t>Trap bij gang</t>
  </si>
  <si>
    <t>Overloop (tegel)</t>
  </si>
  <si>
    <t xml:space="preserve">Tegelvloer </t>
  </si>
  <si>
    <t xml:space="preserve">Harde vloeren  reinigen (incl. in en uitruimen)   </t>
  </si>
  <si>
    <t>prijs per m2 stofwissen/ stofzuigen</t>
  </si>
  <si>
    <t>Reinigen van lichtarmaturen in plafonds</t>
  </si>
  <si>
    <t>Prijs per M2 ruimte</t>
  </si>
  <si>
    <t>Tot 500 M2</t>
  </si>
  <si>
    <t>Glasbewassing</t>
  </si>
  <si>
    <t>Prijs per m2 (enkelzijdig) gevelglas buitenzijde</t>
  </si>
  <si>
    <t>Prijs per m2 (enkelzijdig) gevelglas binnenzijde</t>
  </si>
  <si>
    <t>Prijs per m2 (enkelzijdig) separatieglas</t>
  </si>
  <si>
    <t>Tabblad Ruimtestaat hoofdgebouw/ 2e sanitairronde hoofdgebouw / Ruimtestaat bijgebouw Horeca (tabblad 1,2 en 3)</t>
  </si>
  <si>
    <t>Tabblad Regiewerkzaamheden (tabblad 4)</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</si>
</sst>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 numFmtId="166" formatCode="_(&quot;€&quot;\ * #,##0.00_);_(&quot;€&quot;\ * \(#,##0.00\);_(&quot;€&quot;\ * &quot;-&quot;??_);_(@_)"/>
    <numFmt numFmtId="167" formatCode="#,##0.0"/>
  </numFmts>
  <fonts count="39" x14ac:knownFonts="1">
    <font>
      <sz val="10"/>
      <color theme="1"/>
      <name val="Arial"/>
      <family val="2"/>
    </font>
    <font>
      <sz val="11"/>
      <color theme="1"/>
      <name val="Calibri"/>
      <family val="2"/>
      <scheme val="minor"/>
    </font>
    <font>
      <sz val="10"/>
      <name val="Arial"/>
      <family val="2"/>
    </font>
    <font>
      <sz val="10"/>
      <name val="Arial"/>
      <family val="2"/>
    </font>
    <font>
      <sz val="10"/>
      <color theme="1"/>
      <name val="Arial"/>
      <family val="2"/>
    </font>
    <font>
      <b/>
      <sz val="12"/>
      <color theme="3"/>
      <name val="Arial"/>
      <family val="2"/>
    </font>
    <font>
      <b/>
      <sz val="14"/>
      <color theme="3"/>
      <name val="Arial"/>
      <family val="2"/>
    </font>
    <font>
      <sz val="11"/>
      <color theme="1"/>
      <name val="Arial"/>
      <family val="2"/>
    </font>
    <font>
      <b/>
      <sz val="11"/>
      <color theme="1"/>
      <name val="Arial"/>
      <family val="2"/>
    </font>
    <font>
      <b/>
      <sz val="10"/>
      <color indexed="9"/>
      <name val="Verdana"/>
      <family val="2"/>
    </font>
    <font>
      <b/>
      <sz val="9"/>
      <color indexed="9"/>
      <name val="Verdana"/>
      <family val="2"/>
    </font>
    <font>
      <b/>
      <sz val="10"/>
      <name val="Verdana"/>
      <family val="2"/>
    </font>
    <font>
      <sz val="10"/>
      <name val="Verdana"/>
      <family val="2"/>
    </font>
    <font>
      <sz val="10"/>
      <color indexed="8"/>
      <name val="Verdana"/>
      <family val="2"/>
    </font>
    <font>
      <b/>
      <sz val="10"/>
      <color indexed="8"/>
      <name val="Verdana"/>
      <family val="2"/>
    </font>
    <font>
      <sz val="10"/>
      <color theme="1"/>
      <name val="Verdana"/>
      <family val="2"/>
    </font>
    <font>
      <sz val="11"/>
      <color indexed="8"/>
      <name val="Calibri"/>
      <family val="2"/>
    </font>
    <font>
      <sz val="10"/>
      <color indexed="8"/>
      <name val="Arial"/>
      <family val="2"/>
    </font>
    <font>
      <sz val="11"/>
      <name val="Arial"/>
      <family val="2"/>
    </font>
    <font>
      <sz val="12"/>
      <name val="Arial"/>
      <family val="2"/>
    </font>
    <font>
      <b/>
      <sz val="10"/>
      <color indexed="9"/>
      <name val="Calibri"/>
      <family val="2"/>
    </font>
    <font>
      <sz val="10"/>
      <name val="Calibri"/>
      <family val="2"/>
    </font>
    <font>
      <sz val="10"/>
      <color indexed="8"/>
      <name val="Calibri"/>
      <family val="2"/>
    </font>
    <font>
      <sz val="10"/>
      <color theme="1"/>
      <name val="Calibri"/>
      <family val="2"/>
    </font>
    <font>
      <b/>
      <sz val="12"/>
      <color theme="1"/>
      <name val="Calibri"/>
      <family val="2"/>
      <scheme val="minor"/>
    </font>
    <font>
      <sz val="10"/>
      <color theme="3" tint="-0.249977111117893"/>
      <name val="Calibri"/>
      <family val="2"/>
    </font>
    <font>
      <b/>
      <sz val="12"/>
      <color theme="1"/>
      <name val="Calibri"/>
      <family val="2"/>
    </font>
    <font>
      <b/>
      <sz val="11"/>
      <color theme="1"/>
      <name val="Calibri"/>
      <family val="2"/>
      <scheme val="minor"/>
    </font>
    <font>
      <sz val="10"/>
      <color theme="1"/>
      <name val="Calibri"/>
      <family val="2"/>
      <scheme val="minor"/>
    </font>
    <font>
      <b/>
      <sz val="18"/>
      <color rgb="FFFFFFFF"/>
      <name val="Calibri"/>
      <family val="2"/>
      <scheme val="minor"/>
    </font>
    <font>
      <b/>
      <sz val="12"/>
      <color rgb="FFFFFFFF"/>
      <name val="Calibri"/>
      <family val="2"/>
      <scheme val="minor"/>
    </font>
    <font>
      <b/>
      <sz val="11"/>
      <color rgb="FFFFFFFF"/>
      <name val="Calibri"/>
      <family val="2"/>
      <scheme val="minor"/>
    </font>
    <font>
      <b/>
      <sz val="11"/>
      <color rgb="FF000000"/>
      <name val="Calibri"/>
      <family val="2"/>
      <scheme val="minor"/>
    </font>
    <font>
      <sz val="11"/>
      <color rgb="FF000000"/>
      <name val="Calibri"/>
      <family val="2"/>
      <scheme val="minor"/>
    </font>
    <font>
      <sz val="11"/>
      <color rgb="FFFF0000"/>
      <name val="Arial"/>
      <family val="2"/>
    </font>
    <font>
      <sz val="10"/>
      <color rgb="FF000000"/>
      <name val="Calibri"/>
      <family val="2"/>
    </font>
    <font>
      <b/>
      <sz val="12"/>
      <color theme="3" tint="-0.249977111117893"/>
      <name val="Calibri"/>
      <family val="2"/>
    </font>
    <font>
      <sz val="10"/>
      <color rgb="FFFF0000"/>
      <name val="Calibri"/>
      <family val="2"/>
    </font>
    <font>
      <sz val="10"/>
      <color theme="1"/>
      <name val="Arial"/>
      <family val="2"/>
    </font>
  </fonts>
  <fills count="15">
    <fill>
      <patternFill patternType="none"/>
    </fill>
    <fill>
      <patternFill patternType="gray125"/>
    </fill>
    <fill>
      <patternFill patternType="solid">
        <fgColor rgb="FF1F497D"/>
        <bgColor rgb="FF000000"/>
      </patternFill>
    </fill>
    <fill>
      <patternFill patternType="solid">
        <fgColor theme="2"/>
        <bgColor indexed="64"/>
      </patternFill>
    </fill>
    <fill>
      <patternFill patternType="solid">
        <fgColor theme="8" tint="0.79998168889431442"/>
        <bgColor indexed="64"/>
      </patternFill>
    </fill>
    <fill>
      <patternFill patternType="solid">
        <fgColor rgb="FF0070C0"/>
        <bgColor rgb="FF000000"/>
      </patternFill>
    </fill>
    <fill>
      <patternFill patternType="solid">
        <fgColor rgb="FF00B0F0"/>
        <bgColor rgb="FF000000"/>
      </patternFill>
    </fill>
    <fill>
      <patternFill patternType="solid">
        <fgColor theme="3"/>
        <bgColor indexed="64"/>
      </patternFill>
    </fill>
    <fill>
      <patternFill patternType="solid">
        <fgColor indexed="10"/>
        <bgColor indexed="64"/>
      </patternFill>
    </fill>
    <fill>
      <patternFill patternType="solid">
        <fgColor rgb="FFFFFF00"/>
        <bgColor indexed="64"/>
      </patternFill>
    </fill>
    <fill>
      <patternFill patternType="solid">
        <fgColor theme="0" tint="-0.249977111117893"/>
        <bgColor indexed="64"/>
      </patternFill>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AAC6FF"/>
      </left>
      <right style="thin">
        <color rgb="FFAAC6FF"/>
      </right>
      <top style="thin">
        <color rgb="FFAAC6FF"/>
      </top>
      <bottom style="thin">
        <color rgb="FFAAC6FF"/>
      </bottom>
      <diagonal/>
    </border>
    <border>
      <left style="thin">
        <color rgb="FF1F497D"/>
      </left>
      <right style="thin">
        <color rgb="FF1F497D"/>
      </right>
      <top style="thin">
        <color rgb="FF1F497D"/>
      </top>
      <bottom style="thin">
        <color rgb="FF1F497D"/>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1F497D"/>
      </left>
      <right style="thin">
        <color rgb="FF1F497D"/>
      </right>
      <top/>
      <bottom/>
      <diagonal/>
    </border>
  </borders>
  <cellStyleXfs count="12">
    <xf numFmtId="0" fontId="0" fillId="0" borderId="0"/>
    <xf numFmtId="0" fontId="2" fillId="0" borderId="0"/>
    <xf numFmtId="0" fontId="3" fillId="0" borderId="0"/>
    <xf numFmtId="164" fontId="2" fillId="0" borderId="0" applyFont="0" applyFill="0" applyBorder="0" applyAlignment="0" applyProtection="0"/>
    <xf numFmtId="0" fontId="1" fillId="0" borderId="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16" fillId="0" borderId="0"/>
    <xf numFmtId="0" fontId="17" fillId="0" borderId="0"/>
    <xf numFmtId="0" fontId="19" fillId="0" borderId="0"/>
  </cellStyleXfs>
  <cellXfs count="149">
    <xf numFmtId="0" fontId="0" fillId="0" borderId="0" xfId="0"/>
    <xf numFmtId="0" fontId="8" fillId="3" borderId="3" xfId="0" applyFont="1" applyFill="1" applyBorder="1" applyAlignment="1">
      <alignment horizontal="left" vertical="top" wrapText="1"/>
    </xf>
    <xf numFmtId="0" fontId="0" fillId="0" borderId="0" xfId="0" applyAlignment="1">
      <alignment horizontal="center"/>
    </xf>
    <xf numFmtId="0" fontId="0" fillId="0" borderId="0" xfId="0"/>
    <xf numFmtId="0" fontId="0" fillId="0" borderId="0" xfId="0" applyFont="1"/>
    <xf numFmtId="0" fontId="6" fillId="0" borderId="0" xfId="0" applyFont="1" applyAlignment="1">
      <alignment horizontal="left" vertical="top"/>
    </xf>
    <xf numFmtId="0" fontId="5" fillId="0" borderId="0" xfId="0" applyFont="1"/>
    <xf numFmtId="0" fontId="7" fillId="4" borderId="1" xfId="0" applyFont="1" applyFill="1" applyBorder="1" applyAlignment="1">
      <alignment vertical="top"/>
    </xf>
    <xf numFmtId="0" fontId="7" fillId="0" borderId="1" xfId="0" applyFont="1" applyBorder="1" applyAlignment="1">
      <alignment vertical="top" wrapText="1"/>
    </xf>
    <xf numFmtId="0" fontId="7" fillId="0" borderId="0" xfId="0" applyFont="1"/>
    <xf numFmtId="0" fontId="9" fillId="7" borderId="3" xfId="4" applyFont="1" applyFill="1" applyBorder="1" applyAlignment="1">
      <alignment vertical="top" wrapText="1"/>
    </xf>
    <xf numFmtId="0" fontId="9" fillId="7" borderId="1" xfId="4" applyFont="1" applyFill="1" applyBorder="1" applyAlignment="1">
      <alignment horizontal="center" vertical="top" wrapText="1"/>
    </xf>
    <xf numFmtId="0" fontId="9" fillId="7" borderId="1" xfId="4" applyFont="1" applyFill="1" applyBorder="1" applyAlignment="1">
      <alignment vertical="top" wrapText="1"/>
    </xf>
    <xf numFmtId="0" fontId="9" fillId="7" borderId="2" xfId="4" applyFont="1" applyFill="1" applyBorder="1" applyAlignment="1">
      <alignment vertical="top" wrapText="1"/>
    </xf>
    <xf numFmtId="0" fontId="10" fillId="8" borderId="1" xfId="0" applyFont="1" applyFill="1" applyBorder="1" applyAlignment="1">
      <alignment horizontal="center" vertical="center"/>
    </xf>
    <xf numFmtId="2" fontId="11" fillId="9" borderId="1" xfId="4" applyNumberFormat="1" applyFont="1" applyFill="1" applyBorder="1" applyAlignment="1">
      <alignment vertical="top" wrapText="1"/>
    </xf>
    <xf numFmtId="0" fontId="12" fillId="0" borderId="8" xfId="4" applyFont="1" applyBorder="1" applyAlignment="1">
      <alignment vertical="top" wrapText="1"/>
    </xf>
    <xf numFmtId="164" fontId="13" fillId="10" borderId="1" xfId="3" applyFont="1" applyFill="1" applyBorder="1" applyAlignment="1">
      <alignment horizontal="center" vertical="top"/>
    </xf>
    <xf numFmtId="164" fontId="14" fillId="11" borderId="1" xfId="3" applyFont="1" applyFill="1" applyBorder="1" applyAlignment="1">
      <alignment vertical="top"/>
    </xf>
    <xf numFmtId="1" fontId="12" fillId="11" borderId="1" xfId="4" applyNumberFormat="1" applyFont="1" applyFill="1" applyBorder="1" applyAlignment="1">
      <alignment horizontal="center" vertical="top"/>
    </xf>
    <xf numFmtId="164" fontId="14" fillId="10" borderId="1" xfId="3" applyFont="1" applyFill="1" applyBorder="1" applyAlignment="1">
      <alignment horizontal="center" vertical="top"/>
    </xf>
    <xf numFmtId="164" fontId="14" fillId="0" borderId="1" xfId="3" applyFont="1" applyBorder="1" applyAlignment="1">
      <alignment vertical="top"/>
    </xf>
    <xf numFmtId="1" fontId="12" fillId="0" borderId="1" xfId="4" applyNumberFormat="1" applyFont="1" applyBorder="1" applyAlignment="1">
      <alignment horizontal="center" vertical="top"/>
    </xf>
    <xf numFmtId="0" fontId="9" fillId="7" borderId="8" xfId="4" applyFont="1" applyFill="1" applyBorder="1" applyAlignment="1">
      <alignment vertical="top" wrapText="1"/>
    </xf>
    <xf numFmtId="0" fontId="9" fillId="7" borderId="1" xfId="4" applyFont="1" applyFill="1" applyBorder="1" applyAlignment="1">
      <alignment vertical="top"/>
    </xf>
    <xf numFmtId="1" fontId="9" fillId="7" borderId="1" xfId="4" applyNumberFormat="1" applyFont="1" applyFill="1" applyBorder="1" applyAlignment="1">
      <alignment horizontal="center" vertical="top"/>
    </xf>
    <xf numFmtId="164" fontId="13" fillId="10" borderId="2" xfId="3" applyFont="1" applyFill="1" applyBorder="1" applyAlignment="1">
      <alignment vertical="top"/>
    </xf>
    <xf numFmtId="164" fontId="13" fillId="10" borderId="1" xfId="3" applyFont="1" applyFill="1" applyBorder="1" applyAlignment="1">
      <alignment vertical="top"/>
    </xf>
    <xf numFmtId="0" fontId="12" fillId="0" borderId="8" xfId="4" applyFont="1" applyBorder="1" applyAlignment="1" applyProtection="1">
      <alignment vertical="top" wrapText="1"/>
      <protection locked="0"/>
    </xf>
    <xf numFmtId="164" fontId="14" fillId="10" borderId="2" xfId="3" applyFont="1" applyFill="1" applyBorder="1" applyAlignment="1">
      <alignment vertical="top"/>
    </xf>
    <xf numFmtId="164" fontId="14" fillId="10" borderId="1" xfId="3" applyFont="1" applyFill="1" applyBorder="1" applyAlignment="1">
      <alignment vertical="top"/>
    </xf>
    <xf numFmtId="164" fontId="14" fillId="11" borderId="2" xfId="3" applyFont="1" applyFill="1" applyBorder="1" applyAlignment="1">
      <alignment vertical="top"/>
    </xf>
    <xf numFmtId="0" fontId="9" fillId="7" borderId="2" xfId="4" applyFont="1" applyFill="1" applyBorder="1" applyAlignment="1">
      <alignment vertical="top"/>
    </xf>
    <xf numFmtId="0" fontId="15" fillId="7" borderId="1" xfId="0" applyFont="1" applyFill="1" applyBorder="1"/>
    <xf numFmtId="1" fontId="15" fillId="7" borderId="1" xfId="0" applyNumberFormat="1" applyFont="1" applyFill="1" applyBorder="1" applyAlignment="1">
      <alignment horizontal="center"/>
    </xf>
    <xf numFmtId="164" fontId="11" fillId="11" borderId="1" xfId="3" applyFont="1" applyFill="1" applyBorder="1" applyAlignment="1">
      <alignment vertical="top"/>
    </xf>
    <xf numFmtId="164" fontId="13" fillId="10" borderId="9" xfId="3" applyFont="1" applyFill="1" applyBorder="1" applyAlignment="1">
      <alignment vertical="top"/>
    </xf>
    <xf numFmtId="164" fontId="14" fillId="10" borderId="9" xfId="3" applyFont="1" applyFill="1" applyBorder="1" applyAlignment="1">
      <alignment vertical="top"/>
    </xf>
    <xf numFmtId="164" fontId="11" fillId="0" borderId="1" xfId="3" applyFont="1" applyBorder="1" applyAlignment="1">
      <alignment vertical="top"/>
    </xf>
    <xf numFmtId="1" fontId="9" fillId="7" borderId="1" xfId="4" applyNumberFormat="1" applyFont="1" applyFill="1" applyBorder="1" applyAlignment="1">
      <alignment horizontal="center" vertical="top" wrapText="1"/>
    </xf>
    <xf numFmtId="0" fontId="12" fillId="0" borderId="9" xfId="4" applyFont="1" applyBorder="1" applyAlignment="1">
      <alignment vertical="top" wrapText="1"/>
    </xf>
    <xf numFmtId="0" fontId="12" fillId="0" borderId="10" xfId="4" applyFont="1" applyBorder="1" applyAlignment="1">
      <alignment vertical="top" wrapText="1"/>
    </xf>
    <xf numFmtId="164" fontId="14" fillId="11" borderId="8" xfId="3" applyFont="1" applyFill="1" applyBorder="1" applyAlignment="1">
      <alignment vertical="top"/>
    </xf>
    <xf numFmtId="0" fontId="11" fillId="12" borderId="1" xfId="4" applyFont="1" applyFill="1" applyBorder="1" applyAlignment="1">
      <alignment vertical="top" wrapText="1"/>
    </xf>
    <xf numFmtId="164" fontId="14" fillId="12" borderId="1" xfId="3" applyFont="1" applyFill="1" applyBorder="1" applyAlignment="1">
      <alignment vertical="center"/>
    </xf>
    <xf numFmtId="166" fontId="11" fillId="13" borderId="1" xfId="4" applyNumberFormat="1" applyFont="1" applyFill="1" applyBorder="1" applyAlignment="1">
      <alignment vertical="top"/>
    </xf>
    <xf numFmtId="1" fontId="11" fillId="9" borderId="1" xfId="4" applyNumberFormat="1" applyFont="1" applyFill="1" applyBorder="1" applyAlignment="1">
      <alignment horizontal="center" vertical="top"/>
    </xf>
    <xf numFmtId="0" fontId="9" fillId="7" borderId="2" xfId="4" applyFont="1" applyFill="1" applyBorder="1" applyAlignment="1">
      <alignment horizontal="center" vertical="top"/>
    </xf>
    <xf numFmtId="0" fontId="14" fillId="11" borderId="2" xfId="4" applyFont="1" applyFill="1" applyBorder="1" applyAlignment="1" applyProtection="1">
      <alignment horizontal="center" vertical="top"/>
      <protection locked="0"/>
    </xf>
    <xf numFmtId="0" fontId="9" fillId="7" borderId="1" xfId="4" applyFont="1" applyFill="1" applyBorder="1" applyAlignment="1">
      <alignment horizontal="center" vertical="center" wrapText="1"/>
    </xf>
    <xf numFmtId="0" fontId="18" fillId="0" borderId="1" xfId="0" applyFont="1" applyBorder="1" applyAlignment="1">
      <alignment vertical="top" wrapText="1"/>
    </xf>
    <xf numFmtId="0" fontId="20" fillId="7" borderId="0" xfId="9" applyFont="1" applyFill="1" applyAlignment="1" applyProtection="1">
      <alignment horizontal="center" vertical="top" wrapText="1"/>
      <protection locked="0"/>
    </xf>
    <xf numFmtId="0" fontId="20" fillId="7" borderId="0" xfId="10" applyFont="1" applyFill="1" applyAlignment="1">
      <alignment horizontal="center" vertical="top" wrapText="1"/>
    </xf>
    <xf numFmtId="0" fontId="20" fillId="7" borderId="0" xfId="10" applyFont="1" applyFill="1" applyAlignment="1">
      <alignment horizontal="center" vertical="center" wrapText="1"/>
    </xf>
    <xf numFmtId="0" fontId="20" fillId="7" borderId="0" xfId="10" applyFont="1" applyFill="1" applyAlignment="1" applyProtection="1">
      <alignment horizontal="center" vertical="top" wrapText="1"/>
      <protection locked="0"/>
    </xf>
    <xf numFmtId="0" fontId="21" fillId="0" borderId="1" xfId="9" applyFont="1" applyBorder="1" applyAlignment="1">
      <alignment horizontal="center"/>
    </xf>
    <xf numFmtId="0" fontId="22" fillId="0" borderId="2" xfId="9" applyFont="1" applyBorder="1" applyAlignment="1">
      <alignment horizontal="center"/>
    </xf>
    <xf numFmtId="0" fontId="22" fillId="0" borderId="2" xfId="9" applyFont="1" applyFill="1" applyBorder="1" applyAlignment="1">
      <alignment horizontal="center"/>
    </xf>
    <xf numFmtId="0" fontId="23" fillId="0" borderId="0" xfId="0" applyFont="1"/>
    <xf numFmtId="0" fontId="25" fillId="0" borderId="1" xfId="0" applyFont="1" applyFill="1" applyBorder="1" applyAlignment="1" applyProtection="1">
      <alignment vertical="center"/>
      <protection locked="0"/>
    </xf>
    <xf numFmtId="0" fontId="23" fillId="0" borderId="12" xfId="0" applyFont="1" applyBorder="1"/>
    <xf numFmtId="4" fontId="23" fillId="0" borderId="1" xfId="1" applyNumberFormat="1" applyFont="1" applyBorder="1" applyAlignment="1">
      <alignment horizontal="center" wrapText="1" readingOrder="1"/>
    </xf>
    <xf numFmtId="0" fontId="25" fillId="0" borderId="1" xfId="0" applyFont="1" applyFill="1" applyBorder="1" applyAlignment="1" applyProtection="1">
      <alignment vertical="center" wrapText="1"/>
      <protection locked="0"/>
    </xf>
    <xf numFmtId="0" fontId="23" fillId="0" borderId="1" xfId="0" applyFont="1" applyBorder="1"/>
    <xf numFmtId="4" fontId="23" fillId="0" borderId="1" xfId="1" applyNumberFormat="1" applyFont="1" applyFill="1" applyBorder="1" applyAlignment="1">
      <alignment horizontal="center" wrapText="1" readingOrder="1"/>
    </xf>
    <xf numFmtId="0" fontId="23" fillId="0" borderId="1" xfId="0" applyFont="1" applyFill="1" applyBorder="1"/>
    <xf numFmtId="0" fontId="23" fillId="0" borderId="0" xfId="0" applyFont="1" applyAlignment="1">
      <alignment horizontal="center" vertical="center"/>
    </xf>
    <xf numFmtId="165" fontId="26" fillId="0" borderId="0" xfId="0" applyNumberFormat="1" applyFont="1" applyAlignment="1">
      <alignment horizontal="center" vertical="center"/>
    </xf>
    <xf numFmtId="0" fontId="28" fillId="0" borderId="0" xfId="0" applyFont="1"/>
    <xf numFmtId="0" fontId="29" fillId="2" borderId="1" xfId="0" applyFont="1" applyFill="1" applyBorder="1" applyAlignment="1"/>
    <xf numFmtId="0" fontId="29" fillId="2" borderId="2" xfId="0" applyFont="1" applyFill="1" applyBorder="1" applyAlignment="1"/>
    <xf numFmtId="0" fontId="29" fillId="2" borderId="5" xfId="0" applyFont="1" applyFill="1" applyBorder="1" applyAlignment="1"/>
    <xf numFmtId="0" fontId="30" fillId="2" borderId="2" xfId="0" applyFont="1" applyFill="1" applyBorder="1" applyAlignment="1"/>
    <xf numFmtId="0" fontId="30" fillId="2" borderId="5" xfId="0" applyFont="1" applyFill="1" applyBorder="1" applyAlignment="1"/>
    <xf numFmtId="0" fontId="30" fillId="2" borderId="5" xfId="0" applyFont="1" applyFill="1" applyBorder="1" applyAlignment="1">
      <alignment horizontal="center" vertical="center"/>
    </xf>
    <xf numFmtId="0" fontId="31" fillId="2" borderId="2" xfId="0" applyFont="1" applyFill="1" applyBorder="1" applyAlignment="1">
      <alignment horizontal="center"/>
    </xf>
    <xf numFmtId="1" fontId="32" fillId="0" borderId="1" xfId="0" applyNumberFormat="1" applyFont="1" applyFill="1" applyBorder="1" applyAlignment="1">
      <alignment horizontal="center" vertical="center"/>
    </xf>
    <xf numFmtId="0" fontId="33" fillId="0" borderId="2" xfId="0" applyFont="1" applyFill="1" applyBorder="1" applyAlignment="1">
      <alignment vertical="center" wrapText="1"/>
    </xf>
    <xf numFmtId="4" fontId="33" fillId="0" borderId="2" xfId="0" applyNumberFormat="1" applyFont="1" applyFill="1" applyBorder="1" applyAlignment="1">
      <alignment horizontal="center" vertical="center" wrapText="1"/>
    </xf>
    <xf numFmtId="165" fontId="33" fillId="0" borderId="1" xfId="0" applyNumberFormat="1" applyFont="1" applyFill="1" applyBorder="1" applyAlignment="1">
      <alignment horizontal="center" vertical="center"/>
    </xf>
    <xf numFmtId="0" fontId="31" fillId="2" borderId="1" xfId="0" applyFont="1" applyFill="1" applyBorder="1" applyAlignment="1">
      <alignment vertical="center"/>
    </xf>
    <xf numFmtId="0" fontId="31" fillId="2" borderId="1" xfId="0" applyFont="1" applyFill="1" applyBorder="1" applyAlignment="1">
      <alignment horizontal="left" vertical="center"/>
    </xf>
    <xf numFmtId="165" fontId="31" fillId="2" borderId="1" xfId="7" applyNumberFormat="1" applyFont="1" applyFill="1" applyBorder="1" applyAlignment="1">
      <alignment horizontal="center" vertical="center"/>
    </xf>
    <xf numFmtId="0" fontId="27" fillId="0" borderId="0" xfId="0" applyFont="1"/>
    <xf numFmtId="165" fontId="30" fillId="5" borderId="1" xfId="7" applyNumberFormat="1" applyFont="1" applyFill="1" applyBorder="1" applyAlignment="1">
      <alignment horizontal="center" vertical="center"/>
    </xf>
    <xf numFmtId="165" fontId="30" fillId="6" borderId="1" xfId="7" applyNumberFormat="1" applyFont="1" applyFill="1" applyBorder="1" applyAlignment="1">
      <alignment horizontal="center" vertical="center"/>
    </xf>
    <xf numFmtId="0" fontId="21" fillId="0" borderId="12" xfId="0" applyFont="1" applyBorder="1"/>
    <xf numFmtId="49" fontId="23" fillId="0" borderId="13" xfId="0" applyNumberFormat="1" applyFont="1" applyBorder="1" applyAlignment="1">
      <alignment horizontal="left"/>
    </xf>
    <xf numFmtId="0" fontId="21" fillId="0" borderId="13" xfId="0" applyFont="1" applyBorder="1" applyAlignment="1"/>
    <xf numFmtId="0" fontId="23" fillId="0" borderId="13" xfId="0" applyFont="1" applyBorder="1" applyAlignment="1"/>
    <xf numFmtId="49" fontId="21" fillId="0" borderId="13" xfId="0" applyNumberFormat="1" applyFont="1" applyBorder="1" applyAlignment="1">
      <alignment horizontal="left"/>
    </xf>
    <xf numFmtId="0" fontId="23" fillId="0" borderId="13" xfId="0" applyFont="1" applyBorder="1"/>
    <xf numFmtId="49" fontId="35" fillId="0" borderId="13" xfId="0" applyNumberFormat="1" applyFont="1" applyBorder="1" applyAlignment="1">
      <alignment horizontal="left"/>
    </xf>
    <xf numFmtId="0" fontId="35" fillId="0" borderId="13" xfId="0" applyFont="1" applyBorder="1"/>
    <xf numFmtId="0" fontId="35" fillId="0" borderId="13" xfId="0" applyFont="1" applyBorder="1" applyAlignment="1"/>
    <xf numFmtId="4" fontId="20" fillId="7" borderId="0" xfId="10" applyNumberFormat="1" applyFont="1" applyFill="1" applyAlignment="1">
      <alignment horizontal="center" vertical="top" wrapText="1"/>
    </xf>
    <xf numFmtId="4" fontId="21" fillId="0" borderId="1" xfId="9" applyNumberFormat="1" applyFont="1" applyBorder="1" applyAlignment="1">
      <alignment horizontal="center"/>
    </xf>
    <xf numFmtId="4" fontId="21" fillId="0" borderId="1" xfId="9" applyNumberFormat="1" applyFont="1" applyFill="1" applyBorder="1" applyAlignment="1">
      <alignment horizontal="center"/>
    </xf>
    <xf numFmtId="4" fontId="23" fillId="0" borderId="1" xfId="1" applyNumberFormat="1" applyFont="1" applyBorder="1" applyAlignment="1">
      <alignment horizontal="center"/>
    </xf>
    <xf numFmtId="4" fontId="23" fillId="0" borderId="0" xfId="0" applyNumberFormat="1" applyFont="1"/>
    <xf numFmtId="2" fontId="23" fillId="0" borderId="13" xfId="0" applyNumberFormat="1" applyFont="1" applyBorder="1" applyAlignment="1">
      <alignment horizontal="center"/>
    </xf>
    <xf numFmtId="2" fontId="21" fillId="0" borderId="13" xfId="0" applyNumberFormat="1" applyFont="1" applyBorder="1" applyAlignment="1">
      <alignment horizontal="center"/>
    </xf>
    <xf numFmtId="2" fontId="35" fillId="0" borderId="13" xfId="0" applyNumberFormat="1" applyFont="1" applyBorder="1" applyAlignment="1">
      <alignment horizontal="center"/>
    </xf>
    <xf numFmtId="4" fontId="26" fillId="0" borderId="0" xfId="0" applyNumberFormat="1" applyFont="1" applyAlignment="1">
      <alignment horizontal="center"/>
    </xf>
    <xf numFmtId="0" fontId="23" fillId="0" borderId="0" xfId="0" applyFont="1" applyAlignment="1">
      <alignment horizontal="center"/>
    </xf>
    <xf numFmtId="0" fontId="23" fillId="0" borderId="0" xfId="0" applyFont="1" applyAlignment="1">
      <alignment vertical="top"/>
    </xf>
    <xf numFmtId="0" fontId="21" fillId="0" borderId="12" xfId="0" applyFont="1" applyFill="1" applyBorder="1"/>
    <xf numFmtId="0" fontId="21" fillId="0" borderId="12" xfId="0" applyFont="1" applyFill="1" applyBorder="1" applyAlignment="1" applyProtection="1">
      <alignment vertical="center"/>
      <protection locked="0"/>
    </xf>
    <xf numFmtId="0" fontId="21" fillId="0" borderId="12" xfId="0" applyFont="1" applyFill="1" applyBorder="1" applyAlignment="1" applyProtection="1">
      <alignment horizontal="center" vertical="center"/>
      <protection locked="0"/>
    </xf>
    <xf numFmtId="167" fontId="36" fillId="0" borderId="11" xfId="0" applyNumberFormat="1" applyFont="1" applyFill="1" applyBorder="1" applyAlignment="1" applyProtection="1">
      <alignment horizontal="center" vertical="center"/>
      <protection locked="0"/>
    </xf>
    <xf numFmtId="2" fontId="23" fillId="0" borderId="13" xfId="0" applyNumberFormat="1" applyFont="1" applyBorder="1" applyAlignment="1">
      <alignment horizontal="center" vertical="center"/>
    </xf>
    <xf numFmtId="165" fontId="21" fillId="0" borderId="12" xfId="0" applyNumberFormat="1" applyFont="1" applyBorder="1" applyAlignment="1">
      <alignment horizontal="center" vertical="center"/>
    </xf>
    <xf numFmtId="49" fontId="23" fillId="14" borderId="13" xfId="0" applyNumberFormat="1" applyFont="1" applyFill="1" applyBorder="1" applyAlignment="1">
      <alignment horizontal="left"/>
    </xf>
    <xf numFmtId="49" fontId="21" fillId="14" borderId="13" xfId="0" applyNumberFormat="1" applyFont="1" applyFill="1" applyBorder="1" applyAlignment="1">
      <alignment horizontal="left"/>
    </xf>
    <xf numFmtId="2" fontId="21" fillId="14" borderId="13" xfId="0" applyNumberFormat="1" applyFont="1" applyFill="1" applyBorder="1" applyAlignment="1">
      <alignment horizontal="center"/>
    </xf>
    <xf numFmtId="4" fontId="21" fillId="14" borderId="1" xfId="9" applyNumberFormat="1" applyFont="1" applyFill="1" applyBorder="1" applyAlignment="1">
      <alignment horizontal="center"/>
    </xf>
    <xf numFmtId="0" fontId="21" fillId="14" borderId="13" xfId="0" applyFont="1" applyFill="1" applyBorder="1" applyAlignment="1"/>
    <xf numFmtId="49" fontId="35" fillId="14" borderId="13" xfId="0" applyNumberFormat="1" applyFont="1" applyFill="1" applyBorder="1" applyAlignment="1">
      <alignment horizontal="left"/>
    </xf>
    <xf numFmtId="2" fontId="35" fillId="14" borderId="13" xfId="0" applyNumberFormat="1" applyFont="1" applyFill="1" applyBorder="1" applyAlignment="1">
      <alignment horizontal="center"/>
    </xf>
    <xf numFmtId="4" fontId="23" fillId="14" borderId="1" xfId="1" applyNumberFormat="1" applyFont="1" applyFill="1" applyBorder="1" applyAlignment="1">
      <alignment horizontal="center" wrapText="1" readingOrder="1"/>
    </xf>
    <xf numFmtId="0" fontId="35" fillId="14" borderId="13" xfId="0" applyFont="1" applyFill="1" applyBorder="1" applyAlignment="1"/>
    <xf numFmtId="0" fontId="23" fillId="14" borderId="13" xfId="0" applyFont="1" applyFill="1" applyBorder="1" applyAlignment="1"/>
    <xf numFmtId="2" fontId="37" fillId="0" borderId="13" xfId="0" applyNumberFormat="1" applyFont="1" applyBorder="1" applyAlignment="1">
      <alignment horizontal="center"/>
    </xf>
    <xf numFmtId="2" fontId="37" fillId="14" borderId="13" xfId="0" applyNumberFormat="1" applyFont="1" applyFill="1" applyBorder="1" applyAlignment="1">
      <alignment horizontal="center"/>
    </xf>
    <xf numFmtId="0" fontId="22" fillId="14" borderId="2" xfId="9" applyFont="1" applyFill="1" applyBorder="1" applyAlignment="1">
      <alignment horizontal="center"/>
    </xf>
    <xf numFmtId="0" fontId="21" fillId="0" borderId="12" xfId="0" applyFont="1" applyFill="1" applyBorder="1" applyAlignment="1">
      <alignment horizontal="center"/>
    </xf>
    <xf numFmtId="165" fontId="23" fillId="0" borderId="12" xfId="0" applyNumberFormat="1" applyFont="1" applyBorder="1"/>
    <xf numFmtId="165" fontId="23" fillId="0" borderId="12" xfId="0" applyNumberFormat="1" applyFont="1" applyBorder="1" applyAlignment="1">
      <alignment horizontal="center" vertical="center"/>
    </xf>
    <xf numFmtId="0" fontId="23" fillId="0" borderId="12" xfId="0" applyFont="1" applyBorder="1" applyAlignment="1">
      <alignment horizontal="center" vertical="center"/>
    </xf>
    <xf numFmtId="0" fontId="21" fillId="0" borderId="12" xfId="0" applyFont="1" applyBorder="1" applyAlignment="1">
      <alignment horizontal="center" vertical="center"/>
    </xf>
    <xf numFmtId="4" fontId="21" fillId="0" borderId="12" xfId="0" applyNumberFormat="1" applyFont="1" applyBorder="1" applyAlignment="1">
      <alignment horizontal="center" vertical="center"/>
    </xf>
    <xf numFmtId="4" fontId="23" fillId="0" borderId="12" xfId="0" applyNumberFormat="1" applyFont="1" applyBorder="1" applyAlignment="1">
      <alignment horizontal="center" vertical="center"/>
    </xf>
    <xf numFmtId="0" fontId="38" fillId="0" borderId="0" xfId="0" applyFont="1" applyBorder="1" applyAlignment="1"/>
    <xf numFmtId="49" fontId="23" fillId="0" borderId="14" xfId="0" applyNumberFormat="1" applyFont="1" applyBorder="1" applyAlignment="1">
      <alignment horizontal="left"/>
    </xf>
    <xf numFmtId="49" fontId="23" fillId="0" borderId="13" xfId="0" applyNumberFormat="1" applyFont="1" applyFill="1" applyBorder="1" applyAlignment="1">
      <alignment horizontal="left"/>
    </xf>
    <xf numFmtId="0" fontId="23" fillId="0" borderId="12" xfId="0" applyFont="1" applyBorder="1" applyAlignment="1">
      <alignment horizontal="center"/>
    </xf>
    <xf numFmtId="2" fontId="23" fillId="0" borderId="13" xfId="0" applyNumberFormat="1" applyFont="1" applyFill="1" applyBorder="1" applyAlignment="1">
      <alignment horizontal="center"/>
    </xf>
    <xf numFmtId="0" fontId="26" fillId="0" borderId="0" xfId="0" applyFont="1"/>
    <xf numFmtId="0" fontId="24" fillId="0" borderId="0" xfId="0" applyFont="1"/>
    <xf numFmtId="2" fontId="24" fillId="0" borderId="0" xfId="0" applyNumberFormat="1" applyFont="1" applyAlignment="1">
      <alignment horizontal="center" vertical="center"/>
    </xf>
    <xf numFmtId="0" fontId="24" fillId="0" borderId="15" xfId="0" applyFont="1" applyFill="1" applyBorder="1" applyAlignment="1">
      <alignment horizontal="center" vertical="center"/>
    </xf>
    <xf numFmtId="165" fontId="24" fillId="0" borderId="0" xfId="0" applyNumberFormat="1" applyFont="1"/>
    <xf numFmtId="0" fontId="26" fillId="0" borderId="0" xfId="0" applyFont="1" applyAlignment="1">
      <alignment horizontal="center" vertical="center"/>
    </xf>
    <xf numFmtId="4" fontId="26" fillId="0" borderId="0" xfId="0" applyNumberFormat="1" applyFont="1"/>
    <xf numFmtId="4" fontId="26" fillId="0" borderId="0" xfId="0" applyNumberFormat="1" applyFont="1" applyAlignment="1">
      <alignment horizontal="center" vertical="center"/>
    </xf>
    <xf numFmtId="0" fontId="7" fillId="4" borderId="1" xfId="0" applyFont="1" applyFill="1" applyBorder="1" applyAlignment="1">
      <alignment vertical="top" wrapText="1"/>
    </xf>
    <xf numFmtId="0" fontId="8" fillId="3" borderId="6" xfId="0" applyFont="1" applyFill="1" applyBorder="1" applyAlignment="1">
      <alignment horizontal="left" vertical="top" wrapText="1"/>
    </xf>
    <xf numFmtId="0" fontId="8" fillId="3" borderId="4" xfId="0" applyFont="1" applyFill="1" applyBorder="1" applyAlignment="1">
      <alignment horizontal="left" vertical="top" wrapText="1"/>
    </xf>
    <xf numFmtId="0" fontId="8" fillId="3" borderId="7" xfId="0" applyFont="1" applyFill="1" applyBorder="1" applyAlignment="1">
      <alignment horizontal="left" vertical="top" wrapText="1"/>
    </xf>
  </cellXfs>
  <cellStyles count="12">
    <cellStyle name="Euro" xfId="3"/>
    <cellStyle name="Komma" xfId="7" builtinId="3"/>
    <cellStyle name="RijNiveau_4" xfId="1" builtinId="1" iLevel="3"/>
    <cellStyle name="Standaard" xfId="0" builtinId="0"/>
    <cellStyle name="Standaard 13" xfId="11"/>
    <cellStyle name="Standaard 2" xfId="4"/>
    <cellStyle name="Standaard 3" xfId="2"/>
    <cellStyle name="Standaard_Blad1" xfId="9"/>
    <cellStyle name="Standaard_Blad1_1" xfId="10"/>
    <cellStyle name="Valuta 2" xfId="5"/>
    <cellStyle name="Valuta 3" xfId="6"/>
    <cellStyle name="Valuta 4" xfId="8"/>
  </cellStyles>
  <dxfs count="0"/>
  <tableStyles count="0" defaultTableStyle="TableStyleMedium2" defaultPivotStyle="PivotStyleLight16"/>
  <colors>
    <mruColors>
      <color rgb="FF1F497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0</xdr:colOff>
      <xdr:row>4</xdr:row>
      <xdr:rowOff>152400</xdr:rowOff>
    </xdr:to>
    <xdr:pic>
      <xdr:nvPicPr>
        <xdr:cNvPr id="2" name="Afbeelding 1" descr="kindante-klein-bg_wit.jpg">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9725" y="66675"/>
          <a:ext cx="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32"/>
  <sheetViews>
    <sheetView workbookViewId="0">
      <selection activeCell="B19" sqref="B19"/>
    </sheetView>
  </sheetViews>
  <sheetFormatPr defaultRowHeight="12.75" x14ac:dyDescent="0.2"/>
  <cols>
    <col min="1" max="1" width="41.42578125" customWidth="1"/>
    <col min="2" max="2" width="88.85546875" customWidth="1"/>
  </cols>
  <sheetData>
    <row r="1" spans="1:2" s="3" customFormat="1" ht="18" x14ac:dyDescent="0.2">
      <c r="A1" s="5" t="s">
        <v>75</v>
      </c>
      <c r="B1" s="2"/>
    </row>
    <row r="2" spans="1:2" s="3" customFormat="1" x14ac:dyDescent="0.2">
      <c r="A2" s="2"/>
      <c r="B2" s="2"/>
    </row>
    <row r="3" spans="1:2" s="3" customFormat="1" ht="15.75" x14ac:dyDescent="0.25">
      <c r="A3" s="6" t="s">
        <v>5</v>
      </c>
      <c r="B3" s="2"/>
    </row>
    <row r="4" spans="1:2" s="3" customFormat="1" x14ac:dyDescent="0.2">
      <c r="A4" s="2"/>
      <c r="B4" s="2"/>
    </row>
    <row r="5" spans="1:2" s="3" customFormat="1" ht="32.25" customHeight="1" x14ac:dyDescent="0.2">
      <c r="A5" s="1" t="s">
        <v>74</v>
      </c>
      <c r="B5" s="146"/>
    </row>
    <row r="6" spans="1:2" s="3" customFormat="1" ht="47.25" customHeight="1" x14ac:dyDescent="0.2">
      <c r="A6" s="147" t="s">
        <v>6</v>
      </c>
      <c r="B6" s="148"/>
    </row>
    <row r="7" spans="1:2" s="3" customFormat="1" x14ac:dyDescent="0.2"/>
    <row r="8" spans="1:2" s="3" customFormat="1" ht="28.5" x14ac:dyDescent="0.2">
      <c r="A8" s="7" t="s">
        <v>3</v>
      </c>
      <c r="B8" s="8" t="s">
        <v>76</v>
      </c>
    </row>
    <row r="9" spans="1:2" ht="171" x14ac:dyDescent="0.2">
      <c r="A9" s="145" t="s">
        <v>416</v>
      </c>
      <c r="B9" s="50" t="s">
        <v>394</v>
      </c>
    </row>
    <row r="10" spans="1:2" ht="57" x14ac:dyDescent="0.2">
      <c r="A10" s="145" t="s">
        <v>417</v>
      </c>
      <c r="B10" s="8" t="s">
        <v>73</v>
      </c>
    </row>
    <row r="11" spans="1:2" ht="14.25" x14ac:dyDescent="0.2">
      <c r="A11" s="9"/>
      <c r="B11" s="9"/>
    </row>
    <row r="12" spans="1:2" ht="14.25" x14ac:dyDescent="0.2">
      <c r="A12" s="9"/>
      <c r="B12" s="9"/>
    </row>
    <row r="13" spans="1:2" ht="14.25" x14ac:dyDescent="0.2">
      <c r="A13" s="9"/>
      <c r="B13" s="9"/>
    </row>
    <row r="14" spans="1:2" ht="14.25" x14ac:dyDescent="0.2">
      <c r="A14" s="9"/>
      <c r="B14" s="9"/>
    </row>
    <row r="15" spans="1:2" ht="14.25" x14ac:dyDescent="0.2">
      <c r="A15" s="9"/>
      <c r="B15" s="9"/>
    </row>
    <row r="16" spans="1:2" ht="14.25" x14ac:dyDescent="0.2">
      <c r="A16" s="9"/>
      <c r="B16" s="9"/>
    </row>
    <row r="17" spans="1:2" ht="14.25" x14ac:dyDescent="0.2">
      <c r="A17" s="9"/>
      <c r="B17" s="9"/>
    </row>
    <row r="18" spans="1:2" ht="14.25" x14ac:dyDescent="0.2">
      <c r="A18" s="9"/>
      <c r="B18" s="9"/>
    </row>
    <row r="19" spans="1:2" ht="14.25" x14ac:dyDescent="0.2">
      <c r="A19" s="9"/>
      <c r="B19" s="9"/>
    </row>
    <row r="20" spans="1:2" ht="14.25" x14ac:dyDescent="0.2">
      <c r="A20" s="9"/>
      <c r="B20" s="9"/>
    </row>
    <row r="21" spans="1:2" ht="14.25" x14ac:dyDescent="0.2">
      <c r="A21" s="9"/>
      <c r="B21" s="9"/>
    </row>
    <row r="22" spans="1:2" ht="14.25" x14ac:dyDescent="0.2">
      <c r="A22" s="9"/>
      <c r="B22" s="9"/>
    </row>
    <row r="23" spans="1:2" ht="14.25" x14ac:dyDescent="0.2">
      <c r="A23" s="9"/>
      <c r="B23" s="9"/>
    </row>
    <row r="24" spans="1:2" ht="14.25" x14ac:dyDescent="0.2">
      <c r="A24" s="9"/>
      <c r="B24" s="9"/>
    </row>
    <row r="25" spans="1:2" ht="14.25" x14ac:dyDescent="0.2">
      <c r="A25" s="9"/>
      <c r="B25" s="9"/>
    </row>
    <row r="26" spans="1:2" ht="14.25" x14ac:dyDescent="0.2">
      <c r="A26" s="9"/>
      <c r="B26" s="9"/>
    </row>
    <row r="27" spans="1:2" ht="14.25" x14ac:dyDescent="0.2">
      <c r="A27" s="9"/>
      <c r="B27" s="9"/>
    </row>
    <row r="28" spans="1:2" ht="14.25" x14ac:dyDescent="0.2">
      <c r="A28" s="9"/>
      <c r="B28" s="9"/>
    </row>
    <row r="29" spans="1:2" ht="14.25" x14ac:dyDescent="0.2">
      <c r="A29" s="9"/>
      <c r="B29" s="9"/>
    </row>
    <row r="30" spans="1:2" ht="14.25" x14ac:dyDescent="0.2">
      <c r="A30" s="9"/>
      <c r="B30" s="9"/>
    </row>
    <row r="31" spans="1:2" ht="14.25" x14ac:dyDescent="0.2">
      <c r="A31" s="9"/>
      <c r="B31" s="9"/>
    </row>
    <row r="32" spans="1:2" ht="14.25" x14ac:dyDescent="0.2">
      <c r="A32" s="9"/>
      <c r="B32" s="9"/>
    </row>
  </sheetData>
  <mergeCells count="2">
    <mergeCell ref="A5:B5"/>
    <mergeCell ref="A6:B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9"/>
  <sheetViews>
    <sheetView tabSelected="1" workbookViewId="0">
      <selection activeCell="D15" sqref="D15"/>
    </sheetView>
  </sheetViews>
  <sheetFormatPr defaultRowHeight="12.75" x14ac:dyDescent="0.2"/>
  <cols>
    <col min="1" max="1" width="25" style="68" customWidth="1"/>
    <col min="2" max="2" width="65.28515625" style="68" customWidth="1"/>
    <col min="3" max="3" width="27.7109375" style="68" customWidth="1"/>
    <col min="4" max="4" width="26" style="68" customWidth="1"/>
    <col min="5" max="5" width="16.42578125" style="68" customWidth="1"/>
    <col min="6" max="16384" width="9.140625" style="68"/>
  </cols>
  <sheetData>
    <row r="1" spans="1:4" ht="23.25" x14ac:dyDescent="0.35">
      <c r="A1" s="69" t="s">
        <v>0</v>
      </c>
      <c r="B1" s="70"/>
      <c r="C1" s="71"/>
      <c r="D1" s="71"/>
    </row>
    <row r="2" spans="1:4" ht="22.5" customHeight="1" x14ac:dyDescent="0.25">
      <c r="A2" s="72" t="s">
        <v>7</v>
      </c>
      <c r="B2" s="73"/>
      <c r="C2" s="74" t="s">
        <v>60</v>
      </c>
      <c r="D2" s="75" t="s">
        <v>4</v>
      </c>
    </row>
    <row r="3" spans="1:4" ht="15" x14ac:dyDescent="0.2">
      <c r="A3" s="76"/>
      <c r="B3" s="77"/>
      <c r="C3" s="78"/>
      <c r="D3" s="79"/>
    </row>
    <row r="4" spans="1:4" ht="15" x14ac:dyDescent="0.2">
      <c r="A4" s="76" t="s">
        <v>1</v>
      </c>
      <c r="B4" s="77" t="s">
        <v>389</v>
      </c>
      <c r="C4" s="78">
        <f>' 1. Ruimtestaat hoofdgebouw'!E231</f>
        <v>3360.650000000001</v>
      </c>
      <c r="D4" s="79" t="e">
        <f>' 1. Ruimtestaat hoofdgebouw'!O231</f>
        <v>#DIV/0!</v>
      </c>
    </row>
    <row r="5" spans="1:4" ht="15" x14ac:dyDescent="0.2">
      <c r="A5" s="76" t="s">
        <v>399</v>
      </c>
      <c r="B5" s="77" t="s">
        <v>400</v>
      </c>
      <c r="C5" s="78">
        <f>'2. 2e sanitairronde hoofdgebouw'!E11</f>
        <v>25.9</v>
      </c>
      <c r="D5" s="79" t="e">
        <f>'2. 2e sanitairronde hoofdgebouw'!O11</f>
        <v>#DIV/0!</v>
      </c>
    </row>
    <row r="6" spans="1:4" ht="15" x14ac:dyDescent="0.2">
      <c r="A6" s="76" t="s">
        <v>2</v>
      </c>
      <c r="B6" s="77" t="s">
        <v>390</v>
      </c>
      <c r="C6" s="78">
        <f>'3. Ruimtestaat bijgeb. Horeca'!E16</f>
        <v>115.22</v>
      </c>
      <c r="D6" s="79" t="e">
        <f>'3. Ruimtestaat bijgeb. Horeca'!O16</f>
        <v>#DIV/0!</v>
      </c>
    </row>
    <row r="7" spans="1:4" ht="15" x14ac:dyDescent="0.2">
      <c r="A7" s="80"/>
      <c r="B7" s="81"/>
      <c r="C7" s="81"/>
      <c r="D7" s="82"/>
    </row>
    <row r="8" spans="1:4" ht="15.75" x14ac:dyDescent="0.25">
      <c r="B8" s="83" t="s">
        <v>8</v>
      </c>
      <c r="D8" s="84" t="e">
        <f>SUM(D4:D6)</f>
        <v>#DIV/0!</v>
      </c>
    </row>
    <row r="9" spans="1:4" ht="15.75" x14ac:dyDescent="0.25">
      <c r="B9" s="83" t="s">
        <v>9</v>
      </c>
      <c r="D9" s="85"/>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1"/>
  <sheetViews>
    <sheetView zoomScaleNormal="100" workbookViewId="0">
      <pane ySplit="1" topLeftCell="A199" activePane="bottomLeft" state="frozen"/>
      <selection pane="bottomLeft" activeCell="O231" sqref="O231"/>
    </sheetView>
  </sheetViews>
  <sheetFormatPr defaultRowHeight="12.75" x14ac:dyDescent="0.2"/>
  <cols>
    <col min="1" max="2" width="15.7109375" style="58" customWidth="1"/>
    <col min="3" max="3" width="15.7109375" style="66" customWidth="1"/>
    <col min="4" max="4" width="42.85546875" style="58" customWidth="1"/>
    <col min="5" max="5" width="15.7109375" style="104" customWidth="1"/>
    <col min="6" max="6" width="15.7109375" style="99" customWidth="1"/>
    <col min="7" max="8" width="15.7109375" style="58" customWidth="1"/>
    <col min="9" max="9" width="18.7109375" style="58" customWidth="1"/>
    <col min="10" max="17" width="15.7109375" style="58" customWidth="1"/>
    <col min="18" max="16384" width="9.140625" style="58"/>
  </cols>
  <sheetData>
    <row r="1" spans="1:17" s="105" customFormat="1" ht="29.25" customHeight="1" x14ac:dyDescent="0.2">
      <c r="A1" s="51" t="s">
        <v>377</v>
      </c>
      <c r="B1" s="51" t="s">
        <v>36</v>
      </c>
      <c r="C1" s="54" t="s">
        <v>37</v>
      </c>
      <c r="D1" s="52" t="s">
        <v>38</v>
      </c>
      <c r="E1" s="52" t="s">
        <v>39</v>
      </c>
      <c r="F1" s="95" t="s">
        <v>40</v>
      </c>
      <c r="G1" s="52" t="s">
        <v>41</v>
      </c>
      <c r="H1" s="52" t="s">
        <v>344</v>
      </c>
      <c r="I1" s="52" t="s">
        <v>63</v>
      </c>
      <c r="J1" s="52" t="s">
        <v>42</v>
      </c>
      <c r="K1" s="54" t="s">
        <v>43</v>
      </c>
      <c r="L1" s="54" t="s">
        <v>28</v>
      </c>
      <c r="M1" s="54" t="s">
        <v>397</v>
      </c>
      <c r="N1" s="54" t="s">
        <v>44</v>
      </c>
      <c r="O1" s="54" t="s">
        <v>48</v>
      </c>
      <c r="P1" s="54" t="s">
        <v>45</v>
      </c>
      <c r="Q1" s="54" t="s">
        <v>46</v>
      </c>
    </row>
    <row r="2" spans="1:17" x14ac:dyDescent="0.2">
      <c r="A2" s="55" t="s">
        <v>78</v>
      </c>
      <c r="B2" s="87" t="s">
        <v>77</v>
      </c>
      <c r="C2" s="87" t="s">
        <v>136</v>
      </c>
      <c r="D2" s="87" t="s">
        <v>79</v>
      </c>
      <c r="E2" s="100">
        <v>9.42</v>
      </c>
      <c r="F2" s="96"/>
      <c r="G2" s="88" t="s">
        <v>255</v>
      </c>
      <c r="H2" s="87" t="s">
        <v>50</v>
      </c>
      <c r="I2" s="59"/>
      <c r="J2" s="56">
        <v>200</v>
      </c>
      <c r="K2" s="128"/>
      <c r="L2" s="127"/>
      <c r="M2" s="131">
        <f>E2*J2</f>
        <v>1884</v>
      </c>
      <c r="N2" s="128" t="e">
        <f>M2/K2</f>
        <v>#DIV/0!</v>
      </c>
      <c r="O2" s="126" t="e">
        <f>L2*N2</f>
        <v>#DIV/0!</v>
      </c>
      <c r="P2" s="60"/>
      <c r="Q2" s="60"/>
    </row>
    <row r="3" spans="1:17" x14ac:dyDescent="0.2">
      <c r="A3" s="55" t="s">
        <v>78</v>
      </c>
      <c r="B3" s="87" t="s">
        <v>77</v>
      </c>
      <c r="C3" s="87" t="s">
        <v>137</v>
      </c>
      <c r="D3" s="87" t="s">
        <v>80</v>
      </c>
      <c r="E3" s="100">
        <v>18.52</v>
      </c>
      <c r="F3" s="96"/>
      <c r="G3" s="88" t="s">
        <v>255</v>
      </c>
      <c r="H3" s="87" t="s">
        <v>50</v>
      </c>
      <c r="I3" s="59"/>
      <c r="J3" s="56">
        <v>200</v>
      </c>
      <c r="K3" s="128"/>
      <c r="L3" s="127"/>
      <c r="M3" s="131">
        <f t="shared" ref="M3:M19" si="0">E3*J3</f>
        <v>3704</v>
      </c>
      <c r="N3" s="128" t="e">
        <f t="shared" ref="N3:N19" si="1">M3/K3</f>
        <v>#DIV/0!</v>
      </c>
      <c r="O3" s="126" t="e">
        <f t="shared" ref="O3:O19" si="2">L3*N3</f>
        <v>#DIV/0!</v>
      </c>
      <c r="P3" s="60"/>
      <c r="Q3" s="60"/>
    </row>
    <row r="4" spans="1:17" x14ac:dyDescent="0.2">
      <c r="A4" s="55" t="s">
        <v>78</v>
      </c>
      <c r="B4" s="87" t="s">
        <v>77</v>
      </c>
      <c r="C4" s="87" t="s">
        <v>138</v>
      </c>
      <c r="D4" s="87" t="s">
        <v>54</v>
      </c>
      <c r="E4" s="100">
        <v>12.48</v>
      </c>
      <c r="F4" s="96"/>
      <c r="G4" s="88" t="s">
        <v>255</v>
      </c>
      <c r="H4" s="87" t="s">
        <v>50</v>
      </c>
      <c r="I4" s="59"/>
      <c r="J4" s="124">
        <v>120</v>
      </c>
      <c r="K4" s="128"/>
      <c r="L4" s="127"/>
      <c r="M4" s="131">
        <f t="shared" si="0"/>
        <v>1497.6000000000001</v>
      </c>
      <c r="N4" s="128" t="e">
        <f t="shared" si="1"/>
        <v>#DIV/0!</v>
      </c>
      <c r="O4" s="126" t="e">
        <f t="shared" si="2"/>
        <v>#DIV/0!</v>
      </c>
      <c r="P4" s="60"/>
      <c r="Q4" s="60"/>
    </row>
    <row r="5" spans="1:17" x14ac:dyDescent="0.2">
      <c r="A5" s="55" t="s">
        <v>78</v>
      </c>
      <c r="B5" s="87" t="s">
        <v>77</v>
      </c>
      <c r="C5" s="87" t="s">
        <v>139</v>
      </c>
      <c r="D5" s="87" t="s">
        <v>56</v>
      </c>
      <c r="E5" s="100">
        <v>9.64</v>
      </c>
      <c r="F5" s="96"/>
      <c r="G5" s="88" t="s">
        <v>255</v>
      </c>
      <c r="H5" s="87" t="s">
        <v>343</v>
      </c>
      <c r="I5" s="59"/>
      <c r="J5" s="124">
        <v>200</v>
      </c>
      <c r="K5" s="128"/>
      <c r="L5" s="127"/>
      <c r="M5" s="131">
        <f t="shared" si="0"/>
        <v>1928</v>
      </c>
      <c r="N5" s="128" t="e">
        <f t="shared" si="1"/>
        <v>#DIV/0!</v>
      </c>
      <c r="O5" s="126" t="e">
        <f t="shared" si="2"/>
        <v>#DIV/0!</v>
      </c>
      <c r="P5" s="60"/>
      <c r="Q5" s="60"/>
    </row>
    <row r="6" spans="1:17" x14ac:dyDescent="0.2">
      <c r="A6" s="55" t="s">
        <v>78</v>
      </c>
      <c r="B6" s="87" t="s">
        <v>77</v>
      </c>
      <c r="C6" s="87" t="s">
        <v>140</v>
      </c>
      <c r="D6" s="87" t="s">
        <v>81</v>
      </c>
      <c r="E6" s="100">
        <v>3.25</v>
      </c>
      <c r="F6" s="97"/>
      <c r="G6" s="88" t="s">
        <v>255</v>
      </c>
      <c r="H6" s="87" t="s">
        <v>50</v>
      </c>
      <c r="I6" s="59"/>
      <c r="J6" s="124">
        <v>120</v>
      </c>
      <c r="K6" s="128"/>
      <c r="L6" s="127"/>
      <c r="M6" s="131">
        <f t="shared" si="0"/>
        <v>390</v>
      </c>
      <c r="N6" s="128" t="e">
        <f t="shared" si="1"/>
        <v>#DIV/0!</v>
      </c>
      <c r="O6" s="126" t="e">
        <f t="shared" si="2"/>
        <v>#DIV/0!</v>
      </c>
      <c r="P6" s="60"/>
      <c r="Q6" s="60"/>
    </row>
    <row r="7" spans="1:17" x14ac:dyDescent="0.2">
      <c r="A7" s="55" t="s">
        <v>78</v>
      </c>
      <c r="B7" s="87" t="s">
        <v>77</v>
      </c>
      <c r="C7" s="87" t="s">
        <v>141</v>
      </c>
      <c r="D7" s="112" t="s">
        <v>391</v>
      </c>
      <c r="E7" s="100">
        <v>2.7</v>
      </c>
      <c r="F7" s="97"/>
      <c r="G7" s="88" t="s">
        <v>255</v>
      </c>
      <c r="H7" s="87" t="s">
        <v>50</v>
      </c>
      <c r="I7" s="59"/>
      <c r="J7" s="57">
        <v>200</v>
      </c>
      <c r="K7" s="128"/>
      <c r="L7" s="127"/>
      <c r="M7" s="131">
        <f t="shared" si="0"/>
        <v>540</v>
      </c>
      <c r="N7" s="128" t="e">
        <f t="shared" si="1"/>
        <v>#DIV/0!</v>
      </c>
      <c r="O7" s="126" t="e">
        <f t="shared" si="2"/>
        <v>#DIV/0!</v>
      </c>
      <c r="P7" s="60"/>
      <c r="Q7" s="60"/>
    </row>
    <row r="8" spans="1:17" x14ac:dyDescent="0.2">
      <c r="A8" s="55" t="s">
        <v>78</v>
      </c>
      <c r="B8" s="87" t="s">
        <v>77</v>
      </c>
      <c r="C8" s="87" t="s">
        <v>142</v>
      </c>
      <c r="D8" s="87" t="s">
        <v>58</v>
      </c>
      <c r="E8" s="100">
        <v>4.07</v>
      </c>
      <c r="F8" s="97"/>
      <c r="G8" s="88" t="s">
        <v>255</v>
      </c>
      <c r="H8" s="87" t="s">
        <v>50</v>
      </c>
      <c r="I8" s="59"/>
      <c r="J8" s="57">
        <v>200</v>
      </c>
      <c r="K8" s="128"/>
      <c r="L8" s="127"/>
      <c r="M8" s="131">
        <f t="shared" si="0"/>
        <v>814</v>
      </c>
      <c r="N8" s="128" t="e">
        <f t="shared" si="1"/>
        <v>#DIV/0!</v>
      </c>
      <c r="O8" s="126" t="e">
        <f t="shared" si="2"/>
        <v>#DIV/0!</v>
      </c>
      <c r="P8" s="60"/>
      <c r="Q8" s="60"/>
    </row>
    <row r="9" spans="1:17" x14ac:dyDescent="0.2">
      <c r="A9" s="55" t="s">
        <v>78</v>
      </c>
      <c r="B9" s="87" t="s">
        <v>77</v>
      </c>
      <c r="C9" s="87" t="s">
        <v>143</v>
      </c>
      <c r="D9" s="87" t="s">
        <v>58</v>
      </c>
      <c r="E9" s="100">
        <v>1.89</v>
      </c>
      <c r="F9" s="96"/>
      <c r="G9" s="88" t="s">
        <v>255</v>
      </c>
      <c r="H9" s="87" t="s">
        <v>50</v>
      </c>
      <c r="I9" s="59"/>
      <c r="J9" s="56">
        <v>200</v>
      </c>
      <c r="K9" s="128"/>
      <c r="L9" s="127"/>
      <c r="M9" s="131">
        <f t="shared" si="0"/>
        <v>378</v>
      </c>
      <c r="N9" s="128" t="e">
        <f t="shared" si="1"/>
        <v>#DIV/0!</v>
      </c>
      <c r="O9" s="126" t="e">
        <f t="shared" si="2"/>
        <v>#DIV/0!</v>
      </c>
      <c r="P9" s="60"/>
      <c r="Q9" s="60"/>
    </row>
    <row r="10" spans="1:17" x14ac:dyDescent="0.2">
      <c r="A10" s="55" t="s">
        <v>78</v>
      </c>
      <c r="B10" s="87" t="s">
        <v>77</v>
      </c>
      <c r="C10" s="87" t="s">
        <v>144</v>
      </c>
      <c r="D10" s="112" t="s">
        <v>83</v>
      </c>
      <c r="E10" s="100">
        <v>12.16</v>
      </c>
      <c r="F10" s="96"/>
      <c r="G10" s="88" t="s">
        <v>255</v>
      </c>
      <c r="H10" s="87" t="s">
        <v>50</v>
      </c>
      <c r="I10" s="59"/>
      <c r="J10" s="56">
        <v>200</v>
      </c>
      <c r="K10" s="128"/>
      <c r="L10" s="127"/>
      <c r="M10" s="131">
        <f t="shared" si="0"/>
        <v>2432</v>
      </c>
      <c r="N10" s="128" t="e">
        <f t="shared" si="1"/>
        <v>#DIV/0!</v>
      </c>
      <c r="O10" s="126" t="e">
        <f t="shared" si="2"/>
        <v>#DIV/0!</v>
      </c>
      <c r="P10" s="60"/>
      <c r="Q10" s="60"/>
    </row>
    <row r="11" spans="1:17" x14ac:dyDescent="0.2">
      <c r="A11" s="55" t="s">
        <v>78</v>
      </c>
      <c r="B11" s="87" t="s">
        <v>77</v>
      </c>
      <c r="C11" s="112" t="s">
        <v>145</v>
      </c>
      <c r="D11" s="112" t="s">
        <v>84</v>
      </c>
      <c r="E11" s="100">
        <v>7.44</v>
      </c>
      <c r="F11" s="96"/>
      <c r="G11" s="89" t="s">
        <v>256</v>
      </c>
      <c r="H11" s="87" t="s">
        <v>342</v>
      </c>
      <c r="I11" s="59"/>
      <c r="J11" s="56">
        <v>200</v>
      </c>
      <c r="K11" s="128"/>
      <c r="L11" s="127"/>
      <c r="M11" s="131">
        <f t="shared" si="0"/>
        <v>1488</v>
      </c>
      <c r="N11" s="128" t="e">
        <f t="shared" si="1"/>
        <v>#DIV/0!</v>
      </c>
      <c r="O11" s="126" t="e">
        <f t="shared" si="2"/>
        <v>#DIV/0!</v>
      </c>
      <c r="P11" s="60"/>
      <c r="Q11" s="60"/>
    </row>
    <row r="12" spans="1:17" x14ac:dyDescent="0.2">
      <c r="A12" s="55" t="s">
        <v>78</v>
      </c>
      <c r="B12" s="87" t="s">
        <v>77</v>
      </c>
      <c r="C12" s="112" t="s">
        <v>146</v>
      </c>
      <c r="D12" s="112" t="s">
        <v>70</v>
      </c>
      <c r="E12" s="100">
        <v>1.03</v>
      </c>
      <c r="F12" s="96"/>
      <c r="G12" s="89" t="s">
        <v>256</v>
      </c>
      <c r="H12" s="87" t="s">
        <v>342</v>
      </c>
      <c r="I12" s="59"/>
      <c r="J12" s="56">
        <v>200</v>
      </c>
      <c r="K12" s="128"/>
      <c r="L12" s="127"/>
      <c r="M12" s="131">
        <f t="shared" si="0"/>
        <v>206</v>
      </c>
      <c r="N12" s="128" t="e">
        <f t="shared" si="1"/>
        <v>#DIV/0!</v>
      </c>
      <c r="O12" s="126" t="e">
        <f t="shared" si="2"/>
        <v>#DIV/0!</v>
      </c>
      <c r="P12" s="60"/>
      <c r="Q12" s="60"/>
    </row>
    <row r="13" spans="1:17" x14ac:dyDescent="0.2">
      <c r="A13" s="55" t="s">
        <v>78</v>
      </c>
      <c r="B13" s="87" t="s">
        <v>77</v>
      </c>
      <c r="C13" s="112" t="s">
        <v>147</v>
      </c>
      <c r="D13" s="112" t="s">
        <v>70</v>
      </c>
      <c r="E13" s="100">
        <v>1.03</v>
      </c>
      <c r="F13" s="96"/>
      <c r="G13" s="89" t="s">
        <v>256</v>
      </c>
      <c r="H13" s="87" t="s">
        <v>342</v>
      </c>
      <c r="I13" s="59"/>
      <c r="J13" s="56">
        <v>200</v>
      </c>
      <c r="K13" s="128"/>
      <c r="L13" s="127"/>
      <c r="M13" s="131">
        <f t="shared" si="0"/>
        <v>206</v>
      </c>
      <c r="N13" s="128" t="e">
        <f t="shared" si="1"/>
        <v>#DIV/0!</v>
      </c>
      <c r="O13" s="126" t="e">
        <f t="shared" si="2"/>
        <v>#DIV/0!</v>
      </c>
      <c r="P13" s="60"/>
      <c r="Q13" s="60"/>
    </row>
    <row r="14" spans="1:17" x14ac:dyDescent="0.2">
      <c r="A14" s="55" t="s">
        <v>78</v>
      </c>
      <c r="B14" s="87" t="s">
        <v>77</v>
      </c>
      <c r="C14" s="112" t="s">
        <v>148</v>
      </c>
      <c r="D14" s="112" t="s">
        <v>85</v>
      </c>
      <c r="E14" s="100">
        <v>8.64</v>
      </c>
      <c r="F14" s="96"/>
      <c r="G14" s="89" t="s">
        <v>256</v>
      </c>
      <c r="H14" s="87" t="s">
        <v>342</v>
      </c>
      <c r="I14" s="59"/>
      <c r="J14" s="56">
        <v>200</v>
      </c>
      <c r="K14" s="128"/>
      <c r="L14" s="127"/>
      <c r="M14" s="131">
        <f t="shared" si="0"/>
        <v>1728</v>
      </c>
      <c r="N14" s="128" t="e">
        <f t="shared" si="1"/>
        <v>#DIV/0!</v>
      </c>
      <c r="O14" s="126" t="e">
        <f t="shared" si="2"/>
        <v>#DIV/0!</v>
      </c>
      <c r="P14" s="60"/>
      <c r="Q14" s="60"/>
    </row>
    <row r="15" spans="1:17" x14ac:dyDescent="0.2">
      <c r="A15" s="55" t="s">
        <v>78</v>
      </c>
      <c r="B15" s="87" t="s">
        <v>77</v>
      </c>
      <c r="C15" s="112" t="s">
        <v>149</v>
      </c>
      <c r="D15" s="112" t="s">
        <v>70</v>
      </c>
      <c r="E15" s="100">
        <v>1</v>
      </c>
      <c r="F15" s="96"/>
      <c r="G15" s="89" t="s">
        <v>256</v>
      </c>
      <c r="H15" s="87" t="s">
        <v>342</v>
      </c>
      <c r="I15" s="59"/>
      <c r="J15" s="56">
        <v>200</v>
      </c>
      <c r="K15" s="128"/>
      <c r="L15" s="127"/>
      <c r="M15" s="131">
        <f t="shared" si="0"/>
        <v>200</v>
      </c>
      <c r="N15" s="128" t="e">
        <f t="shared" si="1"/>
        <v>#DIV/0!</v>
      </c>
      <c r="O15" s="126" t="e">
        <f t="shared" si="2"/>
        <v>#DIV/0!</v>
      </c>
      <c r="P15" s="60"/>
      <c r="Q15" s="60"/>
    </row>
    <row r="16" spans="1:17" x14ac:dyDescent="0.2">
      <c r="A16" s="55" t="s">
        <v>78</v>
      </c>
      <c r="B16" s="87" t="s">
        <v>77</v>
      </c>
      <c r="C16" s="112" t="s">
        <v>150</v>
      </c>
      <c r="D16" s="112" t="s">
        <v>70</v>
      </c>
      <c r="E16" s="100">
        <v>1</v>
      </c>
      <c r="F16" s="96"/>
      <c r="G16" s="89" t="s">
        <v>256</v>
      </c>
      <c r="H16" s="87" t="s">
        <v>342</v>
      </c>
      <c r="I16" s="59"/>
      <c r="J16" s="56">
        <v>200</v>
      </c>
      <c r="K16" s="128"/>
      <c r="L16" s="127"/>
      <c r="M16" s="131">
        <f t="shared" si="0"/>
        <v>200</v>
      </c>
      <c r="N16" s="128" t="e">
        <f t="shared" si="1"/>
        <v>#DIV/0!</v>
      </c>
      <c r="O16" s="126" t="e">
        <f t="shared" si="2"/>
        <v>#DIV/0!</v>
      </c>
      <c r="P16" s="60"/>
      <c r="Q16" s="60"/>
    </row>
    <row r="17" spans="1:17" x14ac:dyDescent="0.2">
      <c r="A17" s="55" t="s">
        <v>78</v>
      </c>
      <c r="B17" s="87" t="s">
        <v>77</v>
      </c>
      <c r="C17" s="112" t="s">
        <v>151</v>
      </c>
      <c r="D17" s="112" t="s">
        <v>70</v>
      </c>
      <c r="E17" s="100">
        <v>1</v>
      </c>
      <c r="F17" s="96"/>
      <c r="G17" s="89" t="s">
        <v>256</v>
      </c>
      <c r="H17" s="87" t="s">
        <v>342</v>
      </c>
      <c r="I17" s="59"/>
      <c r="J17" s="56">
        <v>200</v>
      </c>
      <c r="K17" s="128"/>
      <c r="L17" s="127"/>
      <c r="M17" s="131">
        <f t="shared" si="0"/>
        <v>200</v>
      </c>
      <c r="N17" s="128" t="e">
        <f t="shared" si="1"/>
        <v>#DIV/0!</v>
      </c>
      <c r="O17" s="126" t="e">
        <f t="shared" si="2"/>
        <v>#DIV/0!</v>
      </c>
      <c r="P17" s="60"/>
      <c r="Q17" s="60"/>
    </row>
    <row r="18" spans="1:17" x14ac:dyDescent="0.2">
      <c r="A18" s="55" t="s">
        <v>78</v>
      </c>
      <c r="B18" s="87" t="s">
        <v>77</v>
      </c>
      <c r="C18" s="112" t="s">
        <v>152</v>
      </c>
      <c r="D18" s="112" t="s">
        <v>70</v>
      </c>
      <c r="E18" s="100">
        <v>1</v>
      </c>
      <c r="F18" s="96"/>
      <c r="G18" s="89" t="s">
        <v>256</v>
      </c>
      <c r="H18" s="87" t="s">
        <v>342</v>
      </c>
      <c r="I18" s="59"/>
      <c r="J18" s="56">
        <v>200</v>
      </c>
      <c r="K18" s="128"/>
      <c r="L18" s="127"/>
      <c r="M18" s="131">
        <f t="shared" si="0"/>
        <v>200</v>
      </c>
      <c r="N18" s="128" t="e">
        <f t="shared" si="1"/>
        <v>#DIV/0!</v>
      </c>
      <c r="O18" s="126" t="e">
        <f t="shared" si="2"/>
        <v>#DIV/0!</v>
      </c>
      <c r="P18" s="60"/>
      <c r="Q18" s="60"/>
    </row>
    <row r="19" spans="1:17" x14ac:dyDescent="0.2">
      <c r="A19" s="55" t="s">
        <v>78</v>
      </c>
      <c r="B19" s="87" t="s">
        <v>77</v>
      </c>
      <c r="C19" s="112" t="s">
        <v>153</v>
      </c>
      <c r="D19" s="112" t="s">
        <v>86</v>
      </c>
      <c r="E19" s="100">
        <v>8.83</v>
      </c>
      <c r="F19" s="96"/>
      <c r="G19" s="89" t="s">
        <v>257</v>
      </c>
      <c r="H19" s="87" t="s">
        <v>342</v>
      </c>
      <c r="I19" s="59"/>
      <c r="J19" s="56">
        <v>200</v>
      </c>
      <c r="K19" s="128"/>
      <c r="L19" s="127"/>
      <c r="M19" s="131">
        <f t="shared" si="0"/>
        <v>1766</v>
      </c>
      <c r="N19" s="128" t="e">
        <f t="shared" si="1"/>
        <v>#DIV/0!</v>
      </c>
      <c r="O19" s="126" t="e">
        <f t="shared" si="2"/>
        <v>#DIV/0!</v>
      </c>
      <c r="P19" s="60"/>
      <c r="Q19" s="60"/>
    </row>
    <row r="20" spans="1:17" x14ac:dyDescent="0.2">
      <c r="A20" s="55" t="s">
        <v>78</v>
      </c>
      <c r="B20" s="87" t="s">
        <v>77</v>
      </c>
      <c r="C20" s="112" t="s">
        <v>154</v>
      </c>
      <c r="D20" s="112" t="s">
        <v>87</v>
      </c>
      <c r="E20" s="100"/>
      <c r="F20" s="96">
        <v>2.4</v>
      </c>
      <c r="G20" s="89" t="s">
        <v>256</v>
      </c>
      <c r="H20" s="87" t="s">
        <v>50</v>
      </c>
      <c r="I20" s="59"/>
      <c r="J20" s="56"/>
      <c r="K20" s="60"/>
      <c r="L20" s="60"/>
      <c r="M20" s="60"/>
      <c r="N20" s="60"/>
      <c r="O20" s="60"/>
      <c r="P20" s="60"/>
      <c r="Q20" s="60"/>
    </row>
    <row r="21" spans="1:17" x14ac:dyDescent="0.2">
      <c r="A21" s="55" t="s">
        <v>78</v>
      </c>
      <c r="B21" s="87" t="s">
        <v>77</v>
      </c>
      <c r="C21" s="112" t="s">
        <v>155</v>
      </c>
      <c r="D21" s="112" t="s">
        <v>88</v>
      </c>
      <c r="E21" s="100">
        <v>8.4700000000000006</v>
      </c>
      <c r="F21" s="96"/>
      <c r="G21" s="89" t="s">
        <v>257</v>
      </c>
      <c r="H21" s="87" t="s">
        <v>342</v>
      </c>
      <c r="I21" s="59"/>
      <c r="J21" s="56">
        <v>200</v>
      </c>
      <c r="K21" s="128"/>
      <c r="L21" s="127"/>
      <c r="M21" s="131">
        <f t="shared" ref="M21:M29" si="3">E21*J21</f>
        <v>1694.0000000000002</v>
      </c>
      <c r="N21" s="128" t="e">
        <f t="shared" ref="N21:N29" si="4">M21/K21</f>
        <v>#DIV/0!</v>
      </c>
      <c r="O21" s="126" t="e">
        <f t="shared" ref="O21:O29" si="5">L21*N21</f>
        <v>#DIV/0!</v>
      </c>
      <c r="P21" s="60"/>
      <c r="Q21" s="60"/>
    </row>
    <row r="22" spans="1:17" x14ac:dyDescent="0.2">
      <c r="A22" s="55" t="s">
        <v>78</v>
      </c>
      <c r="B22" s="87" t="s">
        <v>77</v>
      </c>
      <c r="C22" s="112" t="s">
        <v>156</v>
      </c>
      <c r="D22" s="112" t="s">
        <v>69</v>
      </c>
      <c r="E22" s="100">
        <v>3.76</v>
      </c>
      <c r="F22" s="96"/>
      <c r="G22" s="89" t="s">
        <v>256</v>
      </c>
      <c r="H22" s="87" t="s">
        <v>342</v>
      </c>
      <c r="I22" s="59"/>
      <c r="J22" s="56">
        <v>200</v>
      </c>
      <c r="K22" s="128"/>
      <c r="L22" s="127"/>
      <c r="M22" s="131">
        <f t="shared" si="3"/>
        <v>752</v>
      </c>
      <c r="N22" s="128" t="e">
        <f t="shared" si="4"/>
        <v>#DIV/0!</v>
      </c>
      <c r="O22" s="126" t="e">
        <f t="shared" si="5"/>
        <v>#DIV/0!</v>
      </c>
      <c r="P22" s="60"/>
      <c r="Q22" s="60"/>
    </row>
    <row r="23" spans="1:17" x14ac:dyDescent="0.2">
      <c r="A23" s="55" t="s">
        <v>78</v>
      </c>
      <c r="B23" s="87" t="s">
        <v>77</v>
      </c>
      <c r="C23" s="112" t="s">
        <v>157</v>
      </c>
      <c r="D23" s="112" t="s">
        <v>89</v>
      </c>
      <c r="E23" s="100">
        <v>54.8</v>
      </c>
      <c r="F23" s="97"/>
      <c r="G23" s="88" t="s">
        <v>255</v>
      </c>
      <c r="H23" s="87" t="s">
        <v>66</v>
      </c>
      <c r="I23" s="59"/>
      <c r="J23" s="56">
        <v>200</v>
      </c>
      <c r="K23" s="128"/>
      <c r="L23" s="127"/>
      <c r="M23" s="131">
        <f t="shared" si="3"/>
        <v>10960</v>
      </c>
      <c r="N23" s="128" t="e">
        <f t="shared" si="4"/>
        <v>#DIV/0!</v>
      </c>
      <c r="O23" s="126" t="e">
        <f t="shared" si="5"/>
        <v>#DIV/0!</v>
      </c>
      <c r="P23" s="60"/>
      <c r="Q23" s="60"/>
    </row>
    <row r="24" spans="1:17" x14ac:dyDescent="0.2">
      <c r="A24" s="55" t="s">
        <v>78</v>
      </c>
      <c r="B24" s="87" t="s">
        <v>77</v>
      </c>
      <c r="C24" s="87" t="s">
        <v>158</v>
      </c>
      <c r="D24" s="90" t="s">
        <v>90</v>
      </c>
      <c r="E24" s="101">
        <v>25.52</v>
      </c>
      <c r="F24" s="96"/>
      <c r="G24" s="88" t="s">
        <v>258</v>
      </c>
      <c r="H24" s="87" t="s">
        <v>66</v>
      </c>
      <c r="I24" s="59"/>
      <c r="J24" s="56">
        <v>200</v>
      </c>
      <c r="K24" s="128"/>
      <c r="L24" s="127"/>
      <c r="M24" s="131">
        <f t="shared" si="3"/>
        <v>5104</v>
      </c>
      <c r="N24" s="128" t="e">
        <f t="shared" si="4"/>
        <v>#DIV/0!</v>
      </c>
      <c r="O24" s="126" t="e">
        <f t="shared" si="5"/>
        <v>#DIV/0!</v>
      </c>
      <c r="P24" s="60"/>
      <c r="Q24" s="60"/>
    </row>
    <row r="25" spans="1:17" x14ac:dyDescent="0.2">
      <c r="A25" s="55" t="s">
        <v>78</v>
      </c>
      <c r="B25" s="112" t="s">
        <v>77</v>
      </c>
      <c r="C25" s="112" t="s">
        <v>158</v>
      </c>
      <c r="D25" s="113" t="s">
        <v>90</v>
      </c>
      <c r="E25" s="114">
        <v>55.68</v>
      </c>
      <c r="F25" s="115"/>
      <c r="G25" s="116" t="s">
        <v>255</v>
      </c>
      <c r="H25" s="87" t="s">
        <v>66</v>
      </c>
      <c r="I25" s="59"/>
      <c r="J25" s="56">
        <v>200</v>
      </c>
      <c r="K25" s="128"/>
      <c r="L25" s="127"/>
      <c r="M25" s="131">
        <f t="shared" si="3"/>
        <v>11136</v>
      </c>
      <c r="N25" s="128" t="e">
        <f t="shared" si="4"/>
        <v>#DIV/0!</v>
      </c>
      <c r="O25" s="126" t="e">
        <f t="shared" si="5"/>
        <v>#DIV/0!</v>
      </c>
      <c r="P25" s="60"/>
      <c r="Q25" s="60"/>
    </row>
    <row r="26" spans="1:17" x14ac:dyDescent="0.2">
      <c r="A26" s="55" t="s">
        <v>78</v>
      </c>
      <c r="B26" s="87" t="s">
        <v>77</v>
      </c>
      <c r="C26" s="87" t="s">
        <v>159</v>
      </c>
      <c r="D26" s="87" t="s">
        <v>65</v>
      </c>
      <c r="E26" s="100">
        <v>39.24</v>
      </c>
      <c r="F26" s="96"/>
      <c r="G26" s="88" t="s">
        <v>255</v>
      </c>
      <c r="H26" s="87" t="s">
        <v>66</v>
      </c>
      <c r="I26" s="59"/>
      <c r="J26" s="56">
        <v>200</v>
      </c>
      <c r="K26" s="128"/>
      <c r="L26" s="127"/>
      <c r="M26" s="131">
        <f t="shared" si="3"/>
        <v>7848</v>
      </c>
      <c r="N26" s="128" t="e">
        <f t="shared" si="4"/>
        <v>#DIV/0!</v>
      </c>
      <c r="O26" s="126" t="e">
        <f t="shared" si="5"/>
        <v>#DIV/0!</v>
      </c>
      <c r="P26" s="60"/>
      <c r="Q26" s="60"/>
    </row>
    <row r="27" spans="1:17" x14ac:dyDescent="0.2">
      <c r="A27" s="55" t="s">
        <v>78</v>
      </c>
      <c r="B27" s="87" t="s">
        <v>77</v>
      </c>
      <c r="C27" s="87" t="s">
        <v>160</v>
      </c>
      <c r="D27" s="87" t="s">
        <v>91</v>
      </c>
      <c r="E27" s="100">
        <v>38.950000000000003</v>
      </c>
      <c r="F27" s="96"/>
      <c r="G27" s="89" t="s">
        <v>258</v>
      </c>
      <c r="H27" s="87" t="s">
        <v>50</v>
      </c>
      <c r="I27" s="59"/>
      <c r="J27" s="56">
        <v>120</v>
      </c>
      <c r="K27" s="128"/>
      <c r="L27" s="127"/>
      <c r="M27" s="131">
        <f t="shared" si="3"/>
        <v>4674</v>
      </c>
      <c r="N27" s="128" t="e">
        <f t="shared" si="4"/>
        <v>#DIV/0!</v>
      </c>
      <c r="O27" s="126" t="e">
        <f t="shared" si="5"/>
        <v>#DIV/0!</v>
      </c>
      <c r="P27" s="60"/>
      <c r="Q27" s="60"/>
    </row>
    <row r="28" spans="1:17" x14ac:dyDescent="0.2">
      <c r="A28" s="55" t="s">
        <v>78</v>
      </c>
      <c r="B28" s="87" t="s">
        <v>77</v>
      </c>
      <c r="C28" s="87" t="s">
        <v>161</v>
      </c>
      <c r="D28" s="87" t="s">
        <v>92</v>
      </c>
      <c r="E28" s="100">
        <v>13.46</v>
      </c>
      <c r="F28" s="96"/>
      <c r="G28" s="89" t="s">
        <v>255</v>
      </c>
      <c r="H28" s="87" t="s">
        <v>50</v>
      </c>
      <c r="I28" s="59"/>
      <c r="J28" s="56">
        <v>200</v>
      </c>
      <c r="K28" s="128"/>
      <c r="L28" s="127"/>
      <c r="M28" s="131">
        <f t="shared" si="3"/>
        <v>2692</v>
      </c>
      <c r="N28" s="128" t="e">
        <f t="shared" si="4"/>
        <v>#DIV/0!</v>
      </c>
      <c r="O28" s="126" t="e">
        <f t="shared" si="5"/>
        <v>#DIV/0!</v>
      </c>
      <c r="P28" s="60"/>
      <c r="Q28" s="60"/>
    </row>
    <row r="29" spans="1:17" x14ac:dyDescent="0.2">
      <c r="A29" s="55" t="s">
        <v>78</v>
      </c>
      <c r="B29" s="87" t="s">
        <v>77</v>
      </c>
      <c r="C29" s="87" t="s">
        <v>162</v>
      </c>
      <c r="D29" s="87" t="s">
        <v>93</v>
      </c>
      <c r="E29" s="100">
        <v>15.17</v>
      </c>
      <c r="F29" s="96"/>
      <c r="G29" s="88" t="s">
        <v>255</v>
      </c>
      <c r="H29" s="87" t="s">
        <v>343</v>
      </c>
      <c r="I29" s="59"/>
      <c r="J29" s="56">
        <v>120</v>
      </c>
      <c r="K29" s="128"/>
      <c r="L29" s="127"/>
      <c r="M29" s="131">
        <f t="shared" si="3"/>
        <v>1820.4</v>
      </c>
      <c r="N29" s="128" t="e">
        <f t="shared" si="4"/>
        <v>#DIV/0!</v>
      </c>
      <c r="O29" s="126" t="e">
        <f t="shared" si="5"/>
        <v>#DIV/0!</v>
      </c>
      <c r="P29" s="60"/>
      <c r="Q29" s="60"/>
    </row>
    <row r="30" spans="1:17" x14ac:dyDescent="0.2">
      <c r="A30" s="55" t="s">
        <v>78</v>
      </c>
      <c r="B30" s="87" t="s">
        <v>77</v>
      </c>
      <c r="C30" s="87" t="s">
        <v>163</v>
      </c>
      <c r="D30" s="87" t="s">
        <v>94</v>
      </c>
      <c r="E30" s="100"/>
      <c r="F30" s="96">
        <v>11</v>
      </c>
      <c r="G30" s="91"/>
      <c r="H30" s="87" t="s">
        <v>50</v>
      </c>
      <c r="I30" s="59"/>
      <c r="J30" s="56"/>
      <c r="K30" s="60"/>
      <c r="L30" s="60"/>
      <c r="M30" s="60"/>
      <c r="N30" s="60"/>
      <c r="O30" s="60"/>
      <c r="P30" s="60"/>
      <c r="Q30" s="60"/>
    </row>
    <row r="31" spans="1:17" x14ac:dyDescent="0.2">
      <c r="A31" s="55" t="s">
        <v>78</v>
      </c>
      <c r="B31" s="87" t="s">
        <v>77</v>
      </c>
      <c r="C31" s="87" t="s">
        <v>164</v>
      </c>
      <c r="D31" s="87" t="s">
        <v>82</v>
      </c>
      <c r="E31" s="100"/>
      <c r="F31" s="96"/>
      <c r="G31" s="91"/>
      <c r="H31" s="87" t="s">
        <v>50</v>
      </c>
      <c r="I31" s="59"/>
      <c r="J31" s="56"/>
      <c r="K31" s="60"/>
      <c r="L31" s="60"/>
      <c r="M31" s="60"/>
      <c r="N31" s="60"/>
      <c r="O31" s="60"/>
      <c r="P31" s="60"/>
      <c r="Q31" s="60"/>
    </row>
    <row r="32" spans="1:17" x14ac:dyDescent="0.2">
      <c r="A32" s="55" t="s">
        <v>78</v>
      </c>
      <c r="B32" s="87" t="s">
        <v>77</v>
      </c>
      <c r="C32" s="87" t="s">
        <v>165</v>
      </c>
      <c r="D32" s="87" t="s">
        <v>95</v>
      </c>
      <c r="E32" s="100"/>
      <c r="F32" s="96">
        <v>11</v>
      </c>
      <c r="G32" s="91"/>
      <c r="H32" s="87" t="s">
        <v>342</v>
      </c>
      <c r="I32" s="59"/>
      <c r="J32" s="56"/>
      <c r="K32" s="60"/>
      <c r="L32" s="60"/>
      <c r="M32" s="60"/>
      <c r="N32" s="60"/>
      <c r="O32" s="60"/>
      <c r="P32" s="60"/>
      <c r="Q32" s="60"/>
    </row>
    <row r="33" spans="1:17" x14ac:dyDescent="0.2">
      <c r="A33" s="55" t="s">
        <v>78</v>
      </c>
      <c r="B33" s="87" t="s">
        <v>77</v>
      </c>
      <c r="C33" s="87" t="s">
        <v>166</v>
      </c>
      <c r="D33" s="87" t="s">
        <v>70</v>
      </c>
      <c r="E33" s="100"/>
      <c r="F33" s="96"/>
      <c r="G33" s="91"/>
      <c r="H33" s="87" t="s">
        <v>342</v>
      </c>
      <c r="I33" s="59"/>
      <c r="J33" s="56"/>
      <c r="K33" s="60"/>
      <c r="L33" s="60"/>
      <c r="M33" s="60"/>
      <c r="N33" s="60"/>
      <c r="O33" s="60"/>
      <c r="P33" s="60"/>
      <c r="Q33" s="60"/>
    </row>
    <row r="34" spans="1:17" x14ac:dyDescent="0.2">
      <c r="A34" s="55" t="s">
        <v>78</v>
      </c>
      <c r="B34" s="87" t="s">
        <v>77</v>
      </c>
      <c r="C34" s="87" t="s">
        <v>167</v>
      </c>
      <c r="D34" s="87" t="s">
        <v>70</v>
      </c>
      <c r="E34" s="100"/>
      <c r="F34" s="96"/>
      <c r="G34" s="91"/>
      <c r="H34" s="87" t="s">
        <v>342</v>
      </c>
      <c r="I34" s="59"/>
      <c r="J34" s="56"/>
      <c r="K34" s="60"/>
      <c r="L34" s="60"/>
      <c r="M34" s="60"/>
      <c r="N34" s="60"/>
      <c r="O34" s="60"/>
      <c r="P34" s="60"/>
      <c r="Q34" s="60"/>
    </row>
    <row r="35" spans="1:17" x14ac:dyDescent="0.2">
      <c r="A35" s="55" t="s">
        <v>78</v>
      </c>
      <c r="B35" s="87" t="s">
        <v>77</v>
      </c>
      <c r="C35" s="134" t="s">
        <v>168</v>
      </c>
      <c r="D35" s="134" t="s">
        <v>402</v>
      </c>
      <c r="E35" s="136">
        <v>17.600000000000001</v>
      </c>
      <c r="F35" s="96"/>
      <c r="G35" s="91" t="s">
        <v>256</v>
      </c>
      <c r="H35" s="87" t="s">
        <v>50</v>
      </c>
      <c r="I35" s="59"/>
      <c r="J35" s="56">
        <v>200</v>
      </c>
      <c r="K35" s="128"/>
      <c r="L35" s="127"/>
      <c r="M35" s="131">
        <f t="shared" ref="M35" si="6">E35*J35</f>
        <v>3520.0000000000005</v>
      </c>
      <c r="N35" s="128" t="e">
        <f t="shared" ref="N35" si="7">M35/K35</f>
        <v>#DIV/0!</v>
      </c>
      <c r="O35" s="126" t="e">
        <f t="shared" ref="O35" si="8">L35*N35</f>
        <v>#DIV/0!</v>
      </c>
      <c r="P35" s="60"/>
      <c r="Q35" s="60"/>
    </row>
    <row r="36" spans="1:17" x14ac:dyDescent="0.2">
      <c r="A36" s="55" t="s">
        <v>78</v>
      </c>
      <c r="B36" s="87" t="s">
        <v>77</v>
      </c>
      <c r="C36" s="87" t="s">
        <v>169</v>
      </c>
      <c r="D36" s="87" t="s">
        <v>69</v>
      </c>
      <c r="E36" s="100"/>
      <c r="F36" s="96">
        <v>5</v>
      </c>
      <c r="G36" s="91"/>
      <c r="H36" s="87" t="s">
        <v>342</v>
      </c>
      <c r="I36" s="59"/>
      <c r="J36" s="56"/>
      <c r="K36" s="60"/>
      <c r="L36" s="60"/>
      <c r="M36" s="60"/>
      <c r="N36" s="60"/>
      <c r="O36" s="60"/>
      <c r="P36" s="60"/>
      <c r="Q36" s="60"/>
    </row>
    <row r="37" spans="1:17" x14ac:dyDescent="0.2">
      <c r="A37" s="55" t="s">
        <v>78</v>
      </c>
      <c r="B37" s="87" t="s">
        <v>77</v>
      </c>
      <c r="C37" s="87" t="s">
        <v>170</v>
      </c>
      <c r="D37" s="87" t="s">
        <v>96</v>
      </c>
      <c r="E37" s="100"/>
      <c r="F37" s="96">
        <v>21</v>
      </c>
      <c r="G37" s="91"/>
      <c r="H37" s="87" t="s">
        <v>343</v>
      </c>
      <c r="I37" s="59"/>
      <c r="J37" s="56"/>
      <c r="K37" s="60"/>
      <c r="L37" s="60"/>
      <c r="M37" s="60"/>
      <c r="N37" s="60"/>
      <c r="O37" s="60"/>
      <c r="P37" s="60"/>
      <c r="Q37" s="60"/>
    </row>
    <row r="38" spans="1:17" x14ac:dyDescent="0.2">
      <c r="A38" s="55" t="s">
        <v>78</v>
      </c>
      <c r="B38" s="87" t="s">
        <v>77</v>
      </c>
      <c r="C38" s="87" t="s">
        <v>171</v>
      </c>
      <c r="D38" s="87" t="s">
        <v>82</v>
      </c>
      <c r="E38" s="100"/>
      <c r="F38" s="96"/>
      <c r="G38" s="91"/>
      <c r="H38" s="87" t="s">
        <v>50</v>
      </c>
      <c r="I38" s="59"/>
      <c r="J38" s="56"/>
      <c r="K38" s="60"/>
      <c r="L38" s="60"/>
      <c r="M38" s="60"/>
      <c r="N38" s="60"/>
      <c r="O38" s="60"/>
      <c r="P38" s="60"/>
      <c r="Q38" s="60"/>
    </row>
    <row r="39" spans="1:17" x14ac:dyDescent="0.2">
      <c r="A39" s="55" t="s">
        <v>78</v>
      </c>
      <c r="B39" s="87" t="s">
        <v>77</v>
      </c>
      <c r="C39" s="87" t="s">
        <v>172</v>
      </c>
      <c r="D39" s="87" t="s">
        <v>97</v>
      </c>
      <c r="E39" s="100"/>
      <c r="F39" s="96">
        <v>21</v>
      </c>
      <c r="G39" s="91"/>
      <c r="H39" s="87" t="s">
        <v>343</v>
      </c>
      <c r="I39" s="59"/>
      <c r="J39" s="56"/>
      <c r="K39" s="60"/>
      <c r="L39" s="60"/>
      <c r="M39" s="60"/>
      <c r="N39" s="60"/>
      <c r="O39" s="60"/>
      <c r="P39" s="60"/>
      <c r="Q39" s="60"/>
    </row>
    <row r="40" spans="1:17" x14ac:dyDescent="0.2">
      <c r="A40" s="55" t="s">
        <v>78</v>
      </c>
      <c r="B40" s="87" t="s">
        <v>77</v>
      </c>
      <c r="C40" s="87" t="s">
        <v>173</v>
      </c>
      <c r="D40" s="87" t="s">
        <v>98</v>
      </c>
      <c r="E40" s="100"/>
      <c r="F40" s="96">
        <v>85</v>
      </c>
      <c r="G40" s="91"/>
      <c r="H40" s="87" t="s">
        <v>66</v>
      </c>
      <c r="I40" s="59"/>
      <c r="J40" s="56"/>
      <c r="K40" s="60"/>
      <c r="L40" s="60"/>
      <c r="M40" s="60"/>
      <c r="N40" s="60"/>
      <c r="O40" s="60"/>
      <c r="P40" s="60"/>
      <c r="Q40" s="60"/>
    </row>
    <row r="41" spans="1:17" x14ac:dyDescent="0.2">
      <c r="A41" s="55" t="s">
        <v>78</v>
      </c>
      <c r="B41" s="87" t="s">
        <v>77</v>
      </c>
      <c r="C41" s="87" t="s">
        <v>174</v>
      </c>
      <c r="D41" s="87" t="s">
        <v>82</v>
      </c>
      <c r="E41" s="100"/>
      <c r="F41" s="96"/>
      <c r="G41" s="91"/>
      <c r="H41" s="87" t="s">
        <v>50</v>
      </c>
      <c r="I41" s="59"/>
      <c r="J41" s="56"/>
      <c r="K41" s="60"/>
      <c r="L41" s="60"/>
      <c r="M41" s="60"/>
      <c r="N41" s="60"/>
      <c r="O41" s="60"/>
      <c r="P41" s="60"/>
      <c r="Q41" s="60"/>
    </row>
    <row r="42" spans="1:17" x14ac:dyDescent="0.2">
      <c r="A42" s="55" t="s">
        <v>78</v>
      </c>
      <c r="B42" s="87" t="s">
        <v>77</v>
      </c>
      <c r="C42" s="87" t="s">
        <v>175</v>
      </c>
      <c r="D42" s="87" t="s">
        <v>99</v>
      </c>
      <c r="E42" s="100"/>
      <c r="F42" s="96">
        <v>11</v>
      </c>
      <c r="G42" s="91"/>
      <c r="H42" s="87" t="s">
        <v>50</v>
      </c>
      <c r="I42" s="59"/>
      <c r="J42" s="56"/>
      <c r="K42" s="60"/>
      <c r="L42" s="60"/>
      <c r="M42" s="60"/>
      <c r="N42" s="60"/>
      <c r="O42" s="60"/>
      <c r="P42" s="60"/>
      <c r="Q42" s="60"/>
    </row>
    <row r="43" spans="1:17" x14ac:dyDescent="0.2">
      <c r="A43" s="55" t="s">
        <v>78</v>
      </c>
      <c r="B43" s="87" t="s">
        <v>77</v>
      </c>
      <c r="C43" s="87" t="s">
        <v>175</v>
      </c>
      <c r="D43" s="87" t="s">
        <v>100</v>
      </c>
      <c r="E43" s="100"/>
      <c r="F43" s="96">
        <v>15</v>
      </c>
      <c r="G43" s="91"/>
      <c r="H43" s="87" t="s">
        <v>50</v>
      </c>
      <c r="I43" s="59"/>
      <c r="J43" s="56"/>
      <c r="K43" s="60"/>
      <c r="L43" s="60"/>
      <c r="M43" s="60"/>
      <c r="N43" s="60"/>
      <c r="O43" s="60"/>
      <c r="P43" s="60"/>
      <c r="Q43" s="60"/>
    </row>
    <row r="44" spans="1:17" x14ac:dyDescent="0.2">
      <c r="A44" s="55" t="s">
        <v>78</v>
      </c>
      <c r="B44" s="87" t="s">
        <v>77</v>
      </c>
      <c r="C44" s="87" t="s">
        <v>176</v>
      </c>
      <c r="D44" s="87" t="s">
        <v>101</v>
      </c>
      <c r="E44" s="100"/>
      <c r="F44" s="96">
        <v>22</v>
      </c>
      <c r="G44" s="91"/>
      <c r="H44" s="87" t="s">
        <v>50</v>
      </c>
      <c r="I44" s="59"/>
      <c r="J44" s="56"/>
      <c r="K44" s="60"/>
      <c r="L44" s="60"/>
      <c r="M44" s="60"/>
      <c r="N44" s="60"/>
      <c r="O44" s="60"/>
      <c r="P44" s="60"/>
      <c r="Q44" s="60"/>
    </row>
    <row r="45" spans="1:17" x14ac:dyDescent="0.2">
      <c r="A45" s="55" t="s">
        <v>78</v>
      </c>
      <c r="B45" s="87" t="s">
        <v>77</v>
      </c>
      <c r="C45" s="87" t="s">
        <v>177</v>
      </c>
      <c r="D45" s="87" t="s">
        <v>102</v>
      </c>
      <c r="E45" s="100"/>
      <c r="F45" s="96">
        <v>8</v>
      </c>
      <c r="G45" s="91"/>
      <c r="H45" s="87" t="s">
        <v>50</v>
      </c>
      <c r="I45" s="59"/>
      <c r="J45" s="56"/>
      <c r="K45" s="60"/>
      <c r="L45" s="60"/>
      <c r="M45" s="60"/>
      <c r="N45" s="60"/>
      <c r="O45" s="60"/>
      <c r="P45" s="60"/>
      <c r="Q45" s="60"/>
    </row>
    <row r="46" spans="1:17" x14ac:dyDescent="0.2">
      <c r="A46" s="55" t="s">
        <v>78</v>
      </c>
      <c r="B46" s="87" t="s">
        <v>77</v>
      </c>
      <c r="C46" s="87" t="s">
        <v>178</v>
      </c>
      <c r="D46" s="87" t="s">
        <v>103</v>
      </c>
      <c r="E46" s="100"/>
      <c r="F46" s="96">
        <v>76</v>
      </c>
      <c r="G46" s="91"/>
      <c r="H46" s="87" t="s">
        <v>50</v>
      </c>
      <c r="I46" s="59"/>
      <c r="J46" s="56"/>
      <c r="K46" s="60"/>
      <c r="L46" s="60"/>
      <c r="M46" s="60"/>
      <c r="N46" s="60"/>
      <c r="O46" s="60"/>
      <c r="P46" s="60"/>
      <c r="Q46" s="60"/>
    </row>
    <row r="47" spans="1:17" x14ac:dyDescent="0.2">
      <c r="A47" s="55" t="s">
        <v>78</v>
      </c>
      <c r="B47" s="87" t="s">
        <v>77</v>
      </c>
      <c r="C47" s="87" t="s">
        <v>179</v>
      </c>
      <c r="D47" s="87" t="s">
        <v>104</v>
      </c>
      <c r="E47" s="100"/>
      <c r="F47" s="96">
        <v>4</v>
      </c>
      <c r="G47" s="91"/>
      <c r="H47" s="87" t="s">
        <v>342</v>
      </c>
      <c r="I47" s="59"/>
      <c r="J47" s="56"/>
      <c r="K47" s="60"/>
      <c r="L47" s="60"/>
      <c r="M47" s="60"/>
      <c r="N47" s="60"/>
      <c r="O47" s="60"/>
      <c r="P47" s="60"/>
      <c r="Q47" s="60"/>
    </row>
    <row r="48" spans="1:17" x14ac:dyDescent="0.2">
      <c r="A48" s="55" t="s">
        <v>78</v>
      </c>
      <c r="B48" s="87" t="s">
        <v>77</v>
      </c>
      <c r="C48" s="87" t="s">
        <v>180</v>
      </c>
      <c r="D48" s="87" t="s">
        <v>70</v>
      </c>
      <c r="E48" s="100"/>
      <c r="F48" s="96"/>
      <c r="G48" s="91"/>
      <c r="H48" s="87" t="s">
        <v>342</v>
      </c>
      <c r="I48" s="59"/>
      <c r="J48" s="56"/>
      <c r="K48" s="60"/>
      <c r="L48" s="60"/>
      <c r="M48" s="60"/>
      <c r="N48" s="60"/>
      <c r="O48" s="60"/>
      <c r="P48" s="60"/>
      <c r="Q48" s="60"/>
    </row>
    <row r="49" spans="1:17" x14ac:dyDescent="0.2">
      <c r="A49" s="55" t="s">
        <v>78</v>
      </c>
      <c r="B49" s="87" t="s">
        <v>77</v>
      </c>
      <c r="C49" s="87" t="s">
        <v>181</v>
      </c>
      <c r="D49" s="87" t="s">
        <v>105</v>
      </c>
      <c r="E49" s="100"/>
      <c r="F49" s="96">
        <v>87</v>
      </c>
      <c r="G49" s="91"/>
      <c r="H49" s="87" t="s">
        <v>66</v>
      </c>
      <c r="I49" s="59"/>
      <c r="J49" s="56"/>
      <c r="K49" s="60"/>
      <c r="L49" s="60"/>
      <c r="M49" s="60"/>
      <c r="N49" s="60"/>
      <c r="O49" s="60"/>
      <c r="P49" s="60"/>
      <c r="Q49" s="60"/>
    </row>
    <row r="50" spans="1:17" x14ac:dyDescent="0.2">
      <c r="A50" s="55" t="s">
        <v>78</v>
      </c>
      <c r="B50" s="87" t="s">
        <v>77</v>
      </c>
      <c r="C50" s="87" t="s">
        <v>182</v>
      </c>
      <c r="D50" s="87" t="s">
        <v>105</v>
      </c>
      <c r="E50" s="100"/>
      <c r="F50" s="97">
        <v>87</v>
      </c>
      <c r="G50" s="91"/>
      <c r="H50" s="87" t="s">
        <v>66</v>
      </c>
      <c r="I50" s="59"/>
      <c r="J50" s="57"/>
      <c r="K50" s="60"/>
      <c r="L50" s="60"/>
      <c r="M50" s="60"/>
      <c r="N50" s="60"/>
      <c r="O50" s="60"/>
      <c r="P50" s="60"/>
      <c r="Q50" s="60"/>
    </row>
    <row r="51" spans="1:17" x14ac:dyDescent="0.2">
      <c r="A51" s="55" t="s">
        <v>78</v>
      </c>
      <c r="B51" s="87" t="s">
        <v>77</v>
      </c>
      <c r="C51" s="87" t="s">
        <v>183</v>
      </c>
      <c r="D51" s="87" t="s">
        <v>106</v>
      </c>
      <c r="E51" s="100"/>
      <c r="F51" s="97">
        <v>60</v>
      </c>
      <c r="G51" s="91"/>
      <c r="H51" s="87" t="s">
        <v>50</v>
      </c>
      <c r="I51" s="59"/>
      <c r="J51" s="57"/>
      <c r="K51" s="60"/>
      <c r="L51" s="60"/>
      <c r="M51" s="60"/>
      <c r="N51" s="60"/>
      <c r="O51" s="60"/>
      <c r="P51" s="60"/>
      <c r="Q51" s="60"/>
    </row>
    <row r="52" spans="1:17" x14ac:dyDescent="0.2">
      <c r="A52" s="55" t="s">
        <v>78</v>
      </c>
      <c r="B52" s="87" t="s">
        <v>77</v>
      </c>
      <c r="C52" s="87" t="s">
        <v>184</v>
      </c>
      <c r="D52" s="87" t="s">
        <v>107</v>
      </c>
      <c r="E52" s="100"/>
      <c r="F52" s="97">
        <v>61</v>
      </c>
      <c r="G52" s="91"/>
      <c r="H52" s="87" t="s">
        <v>50</v>
      </c>
      <c r="I52" s="59"/>
      <c r="J52" s="57"/>
      <c r="K52" s="60"/>
      <c r="L52" s="60"/>
      <c r="M52" s="60"/>
      <c r="N52" s="60"/>
      <c r="O52" s="60"/>
      <c r="P52" s="60"/>
      <c r="Q52" s="60"/>
    </row>
    <row r="53" spans="1:17" x14ac:dyDescent="0.2">
      <c r="A53" s="55" t="s">
        <v>78</v>
      </c>
      <c r="B53" s="87" t="s">
        <v>77</v>
      </c>
      <c r="C53" s="87" t="s">
        <v>185</v>
      </c>
      <c r="D53" s="87" t="s">
        <v>108</v>
      </c>
      <c r="E53" s="100"/>
      <c r="F53" s="97"/>
      <c r="G53" s="91"/>
      <c r="H53" s="87" t="s">
        <v>50</v>
      </c>
      <c r="I53" s="59"/>
      <c r="J53" s="57"/>
      <c r="K53" s="60"/>
      <c r="L53" s="60"/>
      <c r="M53" s="60"/>
      <c r="N53" s="60"/>
      <c r="O53" s="60"/>
      <c r="P53" s="60"/>
      <c r="Q53" s="60"/>
    </row>
    <row r="54" spans="1:17" x14ac:dyDescent="0.2">
      <c r="A54" s="55" t="s">
        <v>78</v>
      </c>
      <c r="B54" s="92" t="s">
        <v>77</v>
      </c>
      <c r="C54" s="92" t="s">
        <v>186</v>
      </c>
      <c r="D54" s="92" t="s">
        <v>82</v>
      </c>
      <c r="E54" s="102"/>
      <c r="F54" s="97"/>
      <c r="G54" s="93"/>
      <c r="H54" s="92" t="s">
        <v>50</v>
      </c>
      <c r="I54" s="59"/>
      <c r="J54" s="57"/>
      <c r="K54" s="60"/>
      <c r="L54" s="60"/>
      <c r="M54" s="60"/>
      <c r="N54" s="60"/>
      <c r="O54" s="60"/>
      <c r="P54" s="60"/>
      <c r="Q54" s="60"/>
    </row>
    <row r="55" spans="1:17" x14ac:dyDescent="0.2">
      <c r="A55" s="55" t="s">
        <v>78</v>
      </c>
      <c r="B55" s="87" t="s">
        <v>77</v>
      </c>
      <c r="C55" s="87" t="s">
        <v>186</v>
      </c>
      <c r="D55" s="87" t="s">
        <v>109</v>
      </c>
      <c r="E55" s="100"/>
      <c r="F55" s="96"/>
      <c r="G55" s="91"/>
      <c r="H55" s="87" t="s">
        <v>66</v>
      </c>
      <c r="I55" s="59"/>
      <c r="J55" s="56"/>
      <c r="K55" s="60"/>
      <c r="L55" s="60"/>
      <c r="M55" s="60"/>
      <c r="N55" s="60"/>
      <c r="O55" s="60"/>
      <c r="P55" s="60"/>
      <c r="Q55" s="60"/>
    </row>
    <row r="56" spans="1:17" x14ac:dyDescent="0.2">
      <c r="A56" s="55" t="s">
        <v>78</v>
      </c>
      <c r="B56" s="87" t="s">
        <v>77</v>
      </c>
      <c r="C56" s="87" t="s">
        <v>187</v>
      </c>
      <c r="D56" s="87" t="s">
        <v>96</v>
      </c>
      <c r="E56" s="100"/>
      <c r="F56" s="96">
        <v>20</v>
      </c>
      <c r="G56" s="91"/>
      <c r="H56" s="87" t="s">
        <v>343</v>
      </c>
      <c r="I56" s="59"/>
      <c r="J56" s="56"/>
      <c r="K56" s="60"/>
      <c r="L56" s="60"/>
      <c r="M56" s="60"/>
      <c r="N56" s="60"/>
      <c r="O56" s="60"/>
      <c r="P56" s="60"/>
      <c r="Q56" s="60"/>
    </row>
    <row r="57" spans="1:17" x14ac:dyDescent="0.2">
      <c r="A57" s="55" t="s">
        <v>78</v>
      </c>
      <c r="B57" s="87" t="s">
        <v>77</v>
      </c>
      <c r="C57" s="87" t="s">
        <v>188</v>
      </c>
      <c r="D57" s="87" t="s">
        <v>55</v>
      </c>
      <c r="E57" s="100"/>
      <c r="F57" s="96">
        <v>11</v>
      </c>
      <c r="G57" s="91"/>
      <c r="H57" s="87" t="s">
        <v>50</v>
      </c>
      <c r="I57" s="59"/>
      <c r="J57" s="56"/>
      <c r="K57" s="60"/>
      <c r="L57" s="60"/>
      <c r="M57" s="60"/>
      <c r="N57" s="60"/>
      <c r="O57" s="60"/>
      <c r="P57" s="60"/>
      <c r="Q57" s="60"/>
    </row>
    <row r="58" spans="1:17" x14ac:dyDescent="0.2">
      <c r="A58" s="55" t="s">
        <v>78</v>
      </c>
      <c r="B58" s="87" t="s">
        <v>77</v>
      </c>
      <c r="C58" s="87" t="s">
        <v>189</v>
      </c>
      <c r="D58" s="87" t="s">
        <v>110</v>
      </c>
      <c r="E58" s="100"/>
      <c r="F58" s="96">
        <v>15</v>
      </c>
      <c r="G58" s="91"/>
      <c r="H58" s="87" t="s">
        <v>50</v>
      </c>
      <c r="I58" s="59"/>
      <c r="J58" s="56"/>
      <c r="K58" s="60"/>
      <c r="L58" s="60"/>
      <c r="M58" s="60"/>
      <c r="N58" s="60"/>
      <c r="O58" s="60"/>
      <c r="P58" s="60"/>
      <c r="Q58" s="60"/>
    </row>
    <row r="59" spans="1:17" x14ac:dyDescent="0.2">
      <c r="A59" s="55" t="s">
        <v>78</v>
      </c>
      <c r="B59" s="87" t="s">
        <v>77</v>
      </c>
      <c r="C59" s="87" t="s">
        <v>190</v>
      </c>
      <c r="D59" s="87" t="s">
        <v>82</v>
      </c>
      <c r="E59" s="100"/>
      <c r="F59" s="96"/>
      <c r="G59" s="91"/>
      <c r="H59" s="87" t="s">
        <v>50</v>
      </c>
      <c r="I59" s="59"/>
      <c r="J59" s="56"/>
      <c r="K59" s="60"/>
      <c r="L59" s="60"/>
      <c r="M59" s="60"/>
      <c r="N59" s="60"/>
      <c r="O59" s="60"/>
      <c r="P59" s="60"/>
      <c r="Q59" s="60"/>
    </row>
    <row r="60" spans="1:17" x14ac:dyDescent="0.2">
      <c r="A60" s="55" t="s">
        <v>78</v>
      </c>
      <c r="B60" s="87" t="s">
        <v>77</v>
      </c>
      <c r="C60" s="87" t="s">
        <v>191</v>
      </c>
      <c r="D60" s="87" t="s">
        <v>67</v>
      </c>
      <c r="E60" s="100"/>
      <c r="F60" s="96"/>
      <c r="G60" s="91"/>
      <c r="H60" s="87" t="s">
        <v>50</v>
      </c>
      <c r="I60" s="59"/>
      <c r="J60" s="56"/>
      <c r="K60" s="60"/>
      <c r="L60" s="60"/>
      <c r="M60" s="60"/>
      <c r="N60" s="60"/>
      <c r="O60" s="60"/>
      <c r="P60" s="60"/>
      <c r="Q60" s="60"/>
    </row>
    <row r="61" spans="1:17" x14ac:dyDescent="0.2">
      <c r="A61" s="55" t="s">
        <v>78</v>
      </c>
      <c r="B61" s="87" t="s">
        <v>77</v>
      </c>
      <c r="C61" s="134" t="s">
        <v>192</v>
      </c>
      <c r="D61" s="134" t="s">
        <v>401</v>
      </c>
      <c r="E61" s="136"/>
      <c r="F61" s="97">
        <v>23</v>
      </c>
      <c r="G61" s="91" t="s">
        <v>256</v>
      </c>
      <c r="H61" s="87" t="s">
        <v>50</v>
      </c>
      <c r="I61" s="59"/>
      <c r="J61" s="56"/>
      <c r="K61" s="128"/>
      <c r="L61" s="127"/>
      <c r="M61" s="131"/>
      <c r="N61" s="128"/>
      <c r="O61" s="126"/>
      <c r="P61" s="60"/>
      <c r="Q61" s="60"/>
    </row>
    <row r="62" spans="1:17" x14ac:dyDescent="0.2">
      <c r="A62" s="55" t="s">
        <v>78</v>
      </c>
      <c r="B62" s="87" t="s">
        <v>77</v>
      </c>
      <c r="C62" s="134" t="s">
        <v>193</v>
      </c>
      <c r="D62" s="134" t="s">
        <v>392</v>
      </c>
      <c r="E62" s="136"/>
      <c r="F62" s="97"/>
      <c r="G62" s="91"/>
      <c r="H62" s="87" t="s">
        <v>50</v>
      </c>
      <c r="I62" s="59"/>
      <c r="J62" s="56"/>
      <c r="K62" s="128"/>
      <c r="L62" s="60"/>
      <c r="M62" s="60"/>
      <c r="N62" s="60"/>
      <c r="O62" s="60"/>
      <c r="P62" s="60"/>
      <c r="Q62" s="60"/>
    </row>
    <row r="63" spans="1:17" x14ac:dyDescent="0.2">
      <c r="A63" s="55" t="s">
        <v>78</v>
      </c>
      <c r="B63" s="87" t="s">
        <v>77</v>
      </c>
      <c r="C63" s="134" t="s">
        <v>194</v>
      </c>
      <c r="D63" s="134" t="s">
        <v>49</v>
      </c>
      <c r="E63" s="136">
        <v>11.2</v>
      </c>
      <c r="F63" s="97"/>
      <c r="G63" s="91" t="s">
        <v>256</v>
      </c>
      <c r="H63" s="87" t="s">
        <v>50</v>
      </c>
      <c r="I63" s="59"/>
      <c r="J63" s="57">
        <v>200</v>
      </c>
      <c r="K63" s="128"/>
      <c r="L63" s="127"/>
      <c r="M63" s="131">
        <f t="shared" ref="M63" si="9">E63*J63</f>
        <v>2240</v>
      </c>
      <c r="N63" s="128" t="e">
        <f t="shared" ref="N63" si="10">M63/K63</f>
        <v>#DIV/0!</v>
      </c>
      <c r="O63" s="126" t="e">
        <f t="shared" ref="O63" si="11">L63*N63</f>
        <v>#DIV/0!</v>
      </c>
      <c r="P63" s="60"/>
      <c r="Q63" s="60"/>
    </row>
    <row r="64" spans="1:17" x14ac:dyDescent="0.2">
      <c r="A64" s="55" t="s">
        <v>78</v>
      </c>
      <c r="B64" s="87" t="s">
        <v>77</v>
      </c>
      <c r="C64" s="87" t="s">
        <v>195</v>
      </c>
      <c r="D64" s="87" t="s">
        <v>85</v>
      </c>
      <c r="E64" s="100"/>
      <c r="F64" s="96">
        <v>10</v>
      </c>
      <c r="G64" s="91"/>
      <c r="H64" s="87" t="s">
        <v>342</v>
      </c>
      <c r="I64" s="59"/>
      <c r="J64" s="56"/>
      <c r="K64" s="60"/>
      <c r="L64" s="60"/>
      <c r="M64" s="60"/>
      <c r="N64" s="60"/>
      <c r="O64" s="60"/>
      <c r="P64" s="60"/>
      <c r="Q64" s="60"/>
    </row>
    <row r="65" spans="1:17" x14ac:dyDescent="0.2">
      <c r="A65" s="55" t="s">
        <v>78</v>
      </c>
      <c r="B65" s="87" t="s">
        <v>77</v>
      </c>
      <c r="C65" s="87" t="s">
        <v>196</v>
      </c>
      <c r="D65" s="87" t="s">
        <v>70</v>
      </c>
      <c r="E65" s="100"/>
      <c r="F65" s="96"/>
      <c r="G65" s="91"/>
      <c r="H65" s="87" t="s">
        <v>342</v>
      </c>
      <c r="I65" s="59"/>
      <c r="J65" s="56"/>
      <c r="K65" s="60"/>
      <c r="L65" s="60"/>
      <c r="M65" s="60"/>
      <c r="N65" s="60"/>
      <c r="O65" s="60"/>
      <c r="P65" s="60"/>
      <c r="Q65" s="60"/>
    </row>
    <row r="66" spans="1:17" x14ac:dyDescent="0.2">
      <c r="A66" s="55" t="s">
        <v>78</v>
      </c>
      <c r="B66" s="87" t="s">
        <v>77</v>
      </c>
      <c r="C66" s="87" t="s">
        <v>197</v>
      </c>
      <c r="D66" s="87" t="s">
        <v>70</v>
      </c>
      <c r="E66" s="100"/>
      <c r="F66" s="96"/>
      <c r="G66" s="91"/>
      <c r="H66" s="87" t="s">
        <v>342</v>
      </c>
      <c r="I66" s="59"/>
      <c r="J66" s="56"/>
      <c r="K66" s="60"/>
      <c r="L66" s="60"/>
      <c r="M66" s="60"/>
      <c r="N66" s="60"/>
      <c r="O66" s="60"/>
      <c r="P66" s="60"/>
      <c r="Q66" s="60"/>
    </row>
    <row r="67" spans="1:17" x14ac:dyDescent="0.2">
      <c r="A67" s="55" t="s">
        <v>78</v>
      </c>
      <c r="B67" s="87" t="s">
        <v>77</v>
      </c>
      <c r="C67" s="87" t="s">
        <v>198</v>
      </c>
      <c r="D67" s="87" t="s">
        <v>95</v>
      </c>
      <c r="E67" s="100"/>
      <c r="F67" s="96">
        <v>8</v>
      </c>
      <c r="G67" s="91"/>
      <c r="H67" s="87" t="s">
        <v>342</v>
      </c>
      <c r="I67" s="59"/>
      <c r="J67" s="56"/>
      <c r="K67" s="60"/>
      <c r="L67" s="60"/>
      <c r="M67" s="60"/>
      <c r="N67" s="60"/>
      <c r="O67" s="60"/>
      <c r="P67" s="60"/>
      <c r="Q67" s="60"/>
    </row>
    <row r="68" spans="1:17" x14ac:dyDescent="0.2">
      <c r="A68" s="55" t="s">
        <v>78</v>
      </c>
      <c r="B68" s="87" t="s">
        <v>77</v>
      </c>
      <c r="C68" s="87" t="s">
        <v>199</v>
      </c>
      <c r="D68" s="87" t="s">
        <v>70</v>
      </c>
      <c r="E68" s="100"/>
      <c r="F68" s="96"/>
      <c r="G68" s="91"/>
      <c r="H68" s="87" t="s">
        <v>342</v>
      </c>
      <c r="I68" s="59"/>
      <c r="J68" s="56"/>
      <c r="K68" s="60"/>
      <c r="L68" s="60"/>
      <c r="M68" s="60"/>
      <c r="N68" s="60"/>
      <c r="O68" s="60"/>
      <c r="P68" s="60"/>
      <c r="Q68" s="60"/>
    </row>
    <row r="69" spans="1:17" x14ac:dyDescent="0.2">
      <c r="A69" s="55" t="s">
        <v>78</v>
      </c>
      <c r="B69" s="87" t="s">
        <v>77</v>
      </c>
      <c r="C69" s="87" t="s">
        <v>200</v>
      </c>
      <c r="D69" s="87" t="s">
        <v>87</v>
      </c>
      <c r="E69" s="100"/>
      <c r="F69" s="96">
        <v>2</v>
      </c>
      <c r="G69" s="91"/>
      <c r="H69" s="87" t="s">
        <v>50</v>
      </c>
      <c r="I69" s="59"/>
      <c r="J69" s="56"/>
      <c r="K69" s="60"/>
      <c r="L69" s="60"/>
      <c r="M69" s="60"/>
      <c r="N69" s="60"/>
      <c r="O69" s="60"/>
      <c r="P69" s="60"/>
      <c r="Q69" s="60"/>
    </row>
    <row r="70" spans="1:17" x14ac:dyDescent="0.2">
      <c r="A70" s="55" t="s">
        <v>78</v>
      </c>
      <c r="B70" s="87" t="s">
        <v>77</v>
      </c>
      <c r="C70" s="87" t="s">
        <v>201</v>
      </c>
      <c r="D70" s="87" t="s">
        <v>85</v>
      </c>
      <c r="E70" s="100"/>
      <c r="F70" s="96">
        <v>11</v>
      </c>
      <c r="G70" s="91"/>
      <c r="H70" s="87" t="s">
        <v>342</v>
      </c>
      <c r="I70" s="59"/>
      <c r="J70" s="56"/>
      <c r="K70" s="60"/>
      <c r="L70" s="60"/>
      <c r="M70" s="60"/>
      <c r="N70" s="60"/>
      <c r="O70" s="60"/>
      <c r="P70" s="60"/>
      <c r="Q70" s="60"/>
    </row>
    <row r="71" spans="1:17" x14ac:dyDescent="0.2">
      <c r="A71" s="55" t="s">
        <v>78</v>
      </c>
      <c r="B71" s="87" t="s">
        <v>77</v>
      </c>
      <c r="C71" s="87" t="s">
        <v>202</v>
      </c>
      <c r="D71" s="87" t="s">
        <v>70</v>
      </c>
      <c r="E71" s="100"/>
      <c r="F71" s="96"/>
      <c r="G71" s="91"/>
      <c r="H71" s="87" t="s">
        <v>342</v>
      </c>
      <c r="I71" s="59"/>
      <c r="J71" s="56"/>
      <c r="K71" s="60"/>
      <c r="L71" s="60"/>
      <c r="M71" s="60"/>
      <c r="N71" s="60"/>
      <c r="O71" s="60"/>
      <c r="P71" s="60"/>
      <c r="Q71" s="60"/>
    </row>
    <row r="72" spans="1:17" x14ac:dyDescent="0.2">
      <c r="A72" s="55" t="s">
        <v>78</v>
      </c>
      <c r="B72" s="87" t="s">
        <v>77</v>
      </c>
      <c r="C72" s="87" t="s">
        <v>203</v>
      </c>
      <c r="D72" s="87" t="s">
        <v>70</v>
      </c>
      <c r="E72" s="100"/>
      <c r="F72" s="97"/>
      <c r="G72" s="91"/>
      <c r="H72" s="87" t="s">
        <v>342</v>
      </c>
      <c r="I72" s="59"/>
      <c r="J72" s="57"/>
      <c r="K72" s="60"/>
      <c r="L72" s="60"/>
      <c r="M72" s="60"/>
      <c r="N72" s="60"/>
      <c r="O72" s="60"/>
      <c r="P72" s="60"/>
      <c r="Q72" s="60"/>
    </row>
    <row r="73" spans="1:17" x14ac:dyDescent="0.2">
      <c r="A73" s="55" t="s">
        <v>78</v>
      </c>
      <c r="B73" s="87" t="s">
        <v>77</v>
      </c>
      <c r="C73" s="134" t="s">
        <v>204</v>
      </c>
      <c r="D73" s="87" t="s">
        <v>392</v>
      </c>
      <c r="E73" s="100"/>
      <c r="F73" s="97"/>
      <c r="G73" s="91"/>
      <c r="H73" s="87" t="s">
        <v>50</v>
      </c>
      <c r="I73" s="59"/>
      <c r="J73" s="57"/>
      <c r="K73" s="60"/>
      <c r="L73" s="60"/>
      <c r="M73" s="60"/>
      <c r="N73" s="60"/>
      <c r="O73" s="60"/>
      <c r="P73" s="60"/>
      <c r="Q73" s="60"/>
    </row>
    <row r="74" spans="1:17" x14ac:dyDescent="0.2">
      <c r="A74" s="55" t="s">
        <v>78</v>
      </c>
      <c r="B74" s="87" t="s">
        <v>77</v>
      </c>
      <c r="C74" s="87" t="s">
        <v>205</v>
      </c>
      <c r="D74" s="87" t="s">
        <v>67</v>
      </c>
      <c r="E74" s="100"/>
      <c r="F74" s="97"/>
      <c r="G74" s="91"/>
      <c r="H74" s="87" t="s">
        <v>50</v>
      </c>
      <c r="I74" s="59"/>
      <c r="J74" s="57"/>
      <c r="K74" s="60"/>
      <c r="L74" s="60"/>
      <c r="M74" s="60"/>
      <c r="N74" s="60"/>
      <c r="O74" s="60"/>
      <c r="P74" s="60"/>
      <c r="Q74" s="60"/>
    </row>
    <row r="75" spans="1:17" x14ac:dyDescent="0.2">
      <c r="A75" s="55" t="s">
        <v>78</v>
      </c>
      <c r="B75" s="87" t="s">
        <v>77</v>
      </c>
      <c r="C75" s="87" t="s">
        <v>393</v>
      </c>
      <c r="D75" s="87" t="s">
        <v>392</v>
      </c>
      <c r="E75" s="100"/>
      <c r="F75" s="97"/>
      <c r="G75" s="91"/>
      <c r="H75" s="87" t="s">
        <v>50</v>
      </c>
      <c r="I75" s="59"/>
      <c r="J75" s="57"/>
      <c r="K75" s="60"/>
      <c r="L75" s="60"/>
      <c r="M75" s="60"/>
      <c r="N75" s="60"/>
      <c r="O75" s="60"/>
      <c r="P75" s="60"/>
      <c r="Q75" s="60"/>
    </row>
    <row r="76" spans="1:17" x14ac:dyDescent="0.2">
      <c r="A76" s="55" t="s">
        <v>78</v>
      </c>
      <c r="B76" s="87" t="s">
        <v>77</v>
      </c>
      <c r="C76" s="87" t="s">
        <v>206</v>
      </c>
      <c r="D76" s="87" t="s">
        <v>111</v>
      </c>
      <c r="E76" s="100"/>
      <c r="F76" s="97">
        <v>31</v>
      </c>
      <c r="G76" s="91"/>
      <c r="H76" s="87" t="s">
        <v>343</v>
      </c>
      <c r="I76" s="59"/>
      <c r="J76" s="57"/>
      <c r="K76" s="60"/>
      <c r="L76" s="60"/>
      <c r="M76" s="60"/>
      <c r="N76" s="60"/>
      <c r="O76" s="60"/>
      <c r="P76" s="60"/>
      <c r="Q76" s="60"/>
    </row>
    <row r="77" spans="1:17" x14ac:dyDescent="0.2">
      <c r="A77" s="55" t="s">
        <v>78</v>
      </c>
      <c r="B77" s="87" t="s">
        <v>77</v>
      </c>
      <c r="C77" s="87" t="s">
        <v>207</v>
      </c>
      <c r="D77" s="87" t="s">
        <v>112</v>
      </c>
      <c r="E77" s="100"/>
      <c r="F77" s="97">
        <v>21</v>
      </c>
      <c r="G77" s="91"/>
      <c r="H77" s="87" t="s">
        <v>343</v>
      </c>
      <c r="I77" s="59"/>
      <c r="J77" s="57"/>
      <c r="K77" s="60"/>
      <c r="L77" s="60"/>
      <c r="M77" s="60"/>
      <c r="N77" s="60"/>
      <c r="O77" s="60"/>
      <c r="P77" s="60"/>
      <c r="Q77" s="60"/>
    </row>
    <row r="78" spans="1:17" x14ac:dyDescent="0.2">
      <c r="A78" s="55" t="s">
        <v>78</v>
      </c>
      <c r="B78" s="87" t="s">
        <v>77</v>
      </c>
      <c r="C78" s="87" t="s">
        <v>208</v>
      </c>
      <c r="D78" s="87" t="s">
        <v>105</v>
      </c>
      <c r="E78" s="100"/>
      <c r="F78" s="96">
        <v>82</v>
      </c>
      <c r="G78" s="91"/>
      <c r="H78" s="87" t="s">
        <v>66</v>
      </c>
      <c r="I78" s="59"/>
      <c r="J78" s="56"/>
      <c r="K78" s="60"/>
      <c r="L78" s="60"/>
      <c r="M78" s="60"/>
      <c r="N78" s="60"/>
      <c r="O78" s="60"/>
      <c r="P78" s="60"/>
      <c r="Q78" s="60"/>
    </row>
    <row r="79" spans="1:17" x14ac:dyDescent="0.2">
      <c r="A79" s="55" t="s">
        <v>78</v>
      </c>
      <c r="B79" s="87" t="s">
        <v>77</v>
      </c>
      <c r="C79" s="87" t="s">
        <v>209</v>
      </c>
      <c r="D79" s="87" t="s">
        <v>113</v>
      </c>
      <c r="E79" s="100"/>
      <c r="F79" s="96">
        <v>12</v>
      </c>
      <c r="G79" s="91"/>
      <c r="H79" s="87" t="s">
        <v>343</v>
      </c>
      <c r="I79" s="59"/>
      <c r="J79" s="56"/>
      <c r="K79" s="60"/>
      <c r="L79" s="60"/>
      <c r="M79" s="60"/>
      <c r="N79" s="60"/>
      <c r="O79" s="60"/>
      <c r="P79" s="60"/>
      <c r="Q79" s="60"/>
    </row>
    <row r="80" spans="1:17" x14ac:dyDescent="0.2">
      <c r="A80" s="55" t="s">
        <v>78</v>
      </c>
      <c r="B80" s="87" t="s">
        <v>77</v>
      </c>
      <c r="C80" s="87" t="s">
        <v>210</v>
      </c>
      <c r="D80" s="87" t="s">
        <v>114</v>
      </c>
      <c r="E80" s="100"/>
      <c r="F80" s="97">
        <v>10</v>
      </c>
      <c r="G80" s="91"/>
      <c r="H80" s="87" t="s">
        <v>343</v>
      </c>
      <c r="I80" s="59"/>
      <c r="J80" s="57"/>
      <c r="K80" s="60"/>
      <c r="L80" s="60"/>
      <c r="M80" s="60"/>
      <c r="N80" s="60"/>
      <c r="O80" s="60"/>
      <c r="P80" s="60"/>
      <c r="Q80" s="60"/>
    </row>
    <row r="81" spans="1:17" x14ac:dyDescent="0.2">
      <c r="A81" s="55" t="s">
        <v>78</v>
      </c>
      <c r="B81" s="87" t="s">
        <v>77</v>
      </c>
      <c r="C81" s="87" t="s">
        <v>211</v>
      </c>
      <c r="D81" s="87" t="s">
        <v>115</v>
      </c>
      <c r="E81" s="100"/>
      <c r="F81" s="97">
        <v>11</v>
      </c>
      <c r="G81" s="91"/>
      <c r="H81" s="87" t="s">
        <v>343</v>
      </c>
      <c r="I81" s="59"/>
      <c r="J81" s="57"/>
      <c r="K81" s="60"/>
      <c r="L81" s="60"/>
      <c r="M81" s="60"/>
      <c r="N81" s="60"/>
      <c r="O81" s="60"/>
      <c r="P81" s="60"/>
      <c r="Q81" s="60"/>
    </row>
    <row r="82" spans="1:17" x14ac:dyDescent="0.2">
      <c r="A82" s="55" t="s">
        <v>78</v>
      </c>
      <c r="B82" s="87" t="s">
        <v>77</v>
      </c>
      <c r="C82" s="87" t="s">
        <v>212</v>
      </c>
      <c r="D82" s="87" t="s">
        <v>116</v>
      </c>
      <c r="E82" s="100"/>
      <c r="F82" s="61">
        <v>11</v>
      </c>
      <c r="G82" s="91"/>
      <c r="H82" s="87" t="s">
        <v>343</v>
      </c>
      <c r="I82" s="59"/>
      <c r="J82" s="56"/>
      <c r="K82" s="60"/>
      <c r="L82" s="60"/>
      <c r="M82" s="60"/>
      <c r="N82" s="60"/>
      <c r="O82" s="60"/>
      <c r="P82" s="60"/>
      <c r="Q82" s="60"/>
    </row>
    <row r="83" spans="1:17" x14ac:dyDescent="0.2">
      <c r="A83" s="55" t="s">
        <v>78</v>
      </c>
      <c r="B83" s="87" t="s">
        <v>77</v>
      </c>
      <c r="C83" s="87" t="s">
        <v>213</v>
      </c>
      <c r="D83" s="87" t="s">
        <v>117</v>
      </c>
      <c r="E83" s="100"/>
      <c r="F83" s="61">
        <v>35</v>
      </c>
      <c r="G83" s="91"/>
      <c r="H83" s="87" t="s">
        <v>343</v>
      </c>
      <c r="I83" s="59"/>
      <c r="J83" s="56"/>
      <c r="K83" s="60"/>
      <c r="L83" s="60"/>
      <c r="M83" s="60"/>
      <c r="N83" s="60"/>
      <c r="O83" s="60"/>
      <c r="P83" s="60"/>
      <c r="Q83" s="60"/>
    </row>
    <row r="84" spans="1:17" x14ac:dyDescent="0.2">
      <c r="A84" s="55" t="s">
        <v>78</v>
      </c>
      <c r="B84" s="87" t="s">
        <v>77</v>
      </c>
      <c r="C84" s="87" t="s">
        <v>214</v>
      </c>
      <c r="D84" s="87" t="s">
        <v>67</v>
      </c>
      <c r="E84" s="100">
        <v>12.24</v>
      </c>
      <c r="F84" s="61"/>
      <c r="G84" s="89" t="s">
        <v>256</v>
      </c>
      <c r="H84" s="87" t="s">
        <v>50</v>
      </c>
      <c r="I84" s="59"/>
      <c r="J84" s="56">
        <v>200</v>
      </c>
      <c r="K84" s="128"/>
      <c r="L84" s="127"/>
      <c r="M84" s="131">
        <f t="shared" ref="M84:M107" si="12">E84*J84</f>
        <v>2448</v>
      </c>
      <c r="N84" s="128" t="e">
        <f t="shared" ref="N84:N107" si="13">M84/K84</f>
        <v>#DIV/0!</v>
      </c>
      <c r="O84" s="126" t="e">
        <f t="shared" ref="O84:O107" si="14">L84*N84</f>
        <v>#DIV/0!</v>
      </c>
      <c r="P84" s="60"/>
      <c r="Q84" s="60"/>
    </row>
    <row r="85" spans="1:17" x14ac:dyDescent="0.2">
      <c r="A85" s="55" t="s">
        <v>78</v>
      </c>
      <c r="B85" s="87" t="s">
        <v>77</v>
      </c>
      <c r="C85" s="87" t="s">
        <v>215</v>
      </c>
      <c r="D85" s="87" t="s">
        <v>67</v>
      </c>
      <c r="E85" s="100">
        <v>37.450000000000003</v>
      </c>
      <c r="F85" s="61"/>
      <c r="G85" s="89" t="s">
        <v>256</v>
      </c>
      <c r="H85" s="87" t="s">
        <v>50</v>
      </c>
      <c r="I85" s="59"/>
      <c r="J85" s="56">
        <v>200</v>
      </c>
      <c r="K85" s="128"/>
      <c r="L85" s="127"/>
      <c r="M85" s="131">
        <f t="shared" si="12"/>
        <v>7490.0000000000009</v>
      </c>
      <c r="N85" s="128" t="e">
        <f t="shared" si="13"/>
        <v>#DIV/0!</v>
      </c>
      <c r="O85" s="126" t="e">
        <f t="shared" si="14"/>
        <v>#DIV/0!</v>
      </c>
      <c r="P85" s="60"/>
      <c r="Q85" s="60"/>
    </row>
    <row r="86" spans="1:17" x14ac:dyDescent="0.2">
      <c r="A86" s="55" t="s">
        <v>78</v>
      </c>
      <c r="B86" s="87" t="s">
        <v>77</v>
      </c>
      <c r="C86" s="87" t="s">
        <v>216</v>
      </c>
      <c r="D86" s="87" t="s">
        <v>118</v>
      </c>
      <c r="E86" s="100">
        <v>64.28</v>
      </c>
      <c r="F86" s="61"/>
      <c r="G86" s="89" t="s">
        <v>255</v>
      </c>
      <c r="H86" s="87" t="s">
        <v>66</v>
      </c>
      <c r="I86" s="59"/>
      <c r="J86" s="56">
        <v>200</v>
      </c>
      <c r="K86" s="128"/>
      <c r="L86" s="127"/>
      <c r="M86" s="131">
        <f t="shared" si="12"/>
        <v>12856</v>
      </c>
      <c r="N86" s="128" t="e">
        <f t="shared" si="13"/>
        <v>#DIV/0!</v>
      </c>
      <c r="O86" s="126" t="e">
        <f t="shared" si="14"/>
        <v>#DIV/0!</v>
      </c>
      <c r="P86" s="60"/>
      <c r="Q86" s="60"/>
    </row>
    <row r="87" spans="1:17" x14ac:dyDescent="0.2">
      <c r="A87" s="55" t="s">
        <v>78</v>
      </c>
      <c r="B87" s="87" t="s">
        <v>77</v>
      </c>
      <c r="C87" s="87" t="s">
        <v>217</v>
      </c>
      <c r="D87" s="87" t="s">
        <v>57</v>
      </c>
      <c r="E87" s="100">
        <v>78.97</v>
      </c>
      <c r="F87" s="61"/>
      <c r="G87" s="89" t="s">
        <v>255</v>
      </c>
      <c r="H87" s="87" t="s">
        <v>50</v>
      </c>
      <c r="I87" s="59"/>
      <c r="J87" s="56">
        <v>200</v>
      </c>
      <c r="K87" s="128"/>
      <c r="L87" s="127"/>
      <c r="M87" s="131">
        <f t="shared" si="12"/>
        <v>15794</v>
      </c>
      <c r="N87" s="128" t="e">
        <f t="shared" si="13"/>
        <v>#DIV/0!</v>
      </c>
      <c r="O87" s="126" t="e">
        <f t="shared" si="14"/>
        <v>#DIV/0!</v>
      </c>
      <c r="P87" s="60"/>
      <c r="Q87" s="60"/>
    </row>
    <row r="88" spans="1:17" x14ac:dyDescent="0.2">
      <c r="A88" s="55" t="s">
        <v>78</v>
      </c>
      <c r="B88" s="87" t="s">
        <v>77</v>
      </c>
      <c r="C88" s="87" t="s">
        <v>218</v>
      </c>
      <c r="D88" s="87" t="s">
        <v>119</v>
      </c>
      <c r="E88" s="100">
        <v>82.52</v>
      </c>
      <c r="F88" s="61"/>
      <c r="G88" s="89" t="s">
        <v>255</v>
      </c>
      <c r="H88" s="87" t="s">
        <v>343</v>
      </c>
      <c r="I88" s="59"/>
      <c r="J88" s="56">
        <v>120</v>
      </c>
      <c r="K88" s="128"/>
      <c r="L88" s="127"/>
      <c r="M88" s="131">
        <f t="shared" si="12"/>
        <v>9902.4</v>
      </c>
      <c r="N88" s="128" t="e">
        <f t="shared" si="13"/>
        <v>#DIV/0!</v>
      </c>
      <c r="O88" s="126" t="e">
        <f t="shared" si="14"/>
        <v>#DIV/0!</v>
      </c>
      <c r="P88" s="60"/>
      <c r="Q88" s="60"/>
    </row>
    <row r="89" spans="1:17" x14ac:dyDescent="0.2">
      <c r="A89" s="55" t="s">
        <v>78</v>
      </c>
      <c r="B89" s="87" t="s">
        <v>77</v>
      </c>
      <c r="C89" s="87" t="s">
        <v>219</v>
      </c>
      <c r="D89" s="87" t="s">
        <v>395</v>
      </c>
      <c r="E89" s="100">
        <v>28.11</v>
      </c>
      <c r="F89" s="61"/>
      <c r="G89" s="89" t="s">
        <v>256</v>
      </c>
      <c r="H89" s="87" t="s">
        <v>50</v>
      </c>
      <c r="I89" s="59"/>
      <c r="J89" s="56">
        <v>200</v>
      </c>
      <c r="K89" s="128"/>
      <c r="L89" s="127"/>
      <c r="M89" s="131">
        <f t="shared" si="12"/>
        <v>5622</v>
      </c>
      <c r="N89" s="128" t="e">
        <f t="shared" si="13"/>
        <v>#DIV/0!</v>
      </c>
      <c r="O89" s="126" t="e">
        <f t="shared" si="14"/>
        <v>#DIV/0!</v>
      </c>
      <c r="P89" s="60"/>
      <c r="Q89" s="60"/>
    </row>
    <row r="90" spans="1:17" x14ac:dyDescent="0.2">
      <c r="A90" s="55" t="s">
        <v>78</v>
      </c>
      <c r="B90" s="87" t="s">
        <v>77</v>
      </c>
      <c r="C90" s="87" t="s">
        <v>220</v>
      </c>
      <c r="D90" s="87" t="s">
        <v>67</v>
      </c>
      <c r="E90" s="100">
        <v>27.51</v>
      </c>
      <c r="F90" s="61"/>
      <c r="G90" s="89" t="s">
        <v>256</v>
      </c>
      <c r="H90" s="87" t="s">
        <v>50</v>
      </c>
      <c r="I90" s="59"/>
      <c r="J90" s="56">
        <v>200</v>
      </c>
      <c r="K90" s="128"/>
      <c r="L90" s="127"/>
      <c r="M90" s="131">
        <f t="shared" si="12"/>
        <v>5502</v>
      </c>
      <c r="N90" s="128" t="e">
        <f t="shared" si="13"/>
        <v>#DIV/0!</v>
      </c>
      <c r="O90" s="126" t="e">
        <f t="shared" si="14"/>
        <v>#DIV/0!</v>
      </c>
      <c r="P90" s="60"/>
      <c r="Q90" s="60"/>
    </row>
    <row r="91" spans="1:17" x14ac:dyDescent="0.2">
      <c r="A91" s="55" t="s">
        <v>78</v>
      </c>
      <c r="B91" s="87" t="s">
        <v>77</v>
      </c>
      <c r="C91" s="87" t="s">
        <v>221</v>
      </c>
      <c r="D91" s="87" t="s">
        <v>95</v>
      </c>
      <c r="E91" s="100">
        <v>3.63</v>
      </c>
      <c r="F91" s="61"/>
      <c r="G91" s="89" t="s">
        <v>256</v>
      </c>
      <c r="H91" s="87" t="s">
        <v>342</v>
      </c>
      <c r="I91" s="59"/>
      <c r="J91" s="56">
        <v>200</v>
      </c>
      <c r="K91" s="128"/>
      <c r="L91" s="127"/>
      <c r="M91" s="131">
        <f t="shared" si="12"/>
        <v>726</v>
      </c>
      <c r="N91" s="128" t="e">
        <f t="shared" si="13"/>
        <v>#DIV/0!</v>
      </c>
      <c r="O91" s="126" t="e">
        <f t="shared" si="14"/>
        <v>#DIV/0!</v>
      </c>
      <c r="P91" s="60"/>
      <c r="Q91" s="60"/>
    </row>
    <row r="92" spans="1:17" x14ac:dyDescent="0.2">
      <c r="A92" s="55" t="s">
        <v>78</v>
      </c>
      <c r="B92" s="87" t="s">
        <v>77</v>
      </c>
      <c r="C92" s="87" t="s">
        <v>222</v>
      </c>
      <c r="D92" s="87" t="s">
        <v>70</v>
      </c>
      <c r="E92" s="100">
        <v>1.17</v>
      </c>
      <c r="F92" s="61"/>
      <c r="G92" s="89" t="s">
        <v>256</v>
      </c>
      <c r="H92" s="87" t="s">
        <v>342</v>
      </c>
      <c r="I92" s="59"/>
      <c r="J92" s="56">
        <v>200</v>
      </c>
      <c r="K92" s="128"/>
      <c r="L92" s="127"/>
      <c r="M92" s="131">
        <f t="shared" si="12"/>
        <v>234</v>
      </c>
      <c r="N92" s="128" t="e">
        <f t="shared" si="13"/>
        <v>#DIV/0!</v>
      </c>
      <c r="O92" s="126" t="e">
        <f t="shared" si="14"/>
        <v>#DIV/0!</v>
      </c>
      <c r="P92" s="60"/>
      <c r="Q92" s="60"/>
    </row>
    <row r="93" spans="1:17" x14ac:dyDescent="0.2">
      <c r="A93" s="55" t="s">
        <v>78</v>
      </c>
      <c r="B93" s="87" t="s">
        <v>77</v>
      </c>
      <c r="C93" s="87" t="s">
        <v>223</v>
      </c>
      <c r="D93" s="87" t="s">
        <v>80</v>
      </c>
      <c r="E93" s="100">
        <v>2.96</v>
      </c>
      <c r="F93" s="61"/>
      <c r="G93" s="89" t="s">
        <v>256</v>
      </c>
      <c r="H93" s="87" t="s">
        <v>50</v>
      </c>
      <c r="I93" s="59"/>
      <c r="J93" s="56">
        <v>200</v>
      </c>
      <c r="K93" s="128"/>
      <c r="L93" s="127"/>
      <c r="M93" s="131">
        <f t="shared" si="12"/>
        <v>592</v>
      </c>
      <c r="N93" s="128" t="e">
        <f t="shared" si="13"/>
        <v>#DIV/0!</v>
      </c>
      <c r="O93" s="126" t="e">
        <f t="shared" si="14"/>
        <v>#DIV/0!</v>
      </c>
      <c r="P93" s="60"/>
      <c r="Q93" s="60"/>
    </row>
    <row r="94" spans="1:17" x14ac:dyDescent="0.2">
      <c r="A94" s="55" t="s">
        <v>78</v>
      </c>
      <c r="B94" s="87" t="s">
        <v>77</v>
      </c>
      <c r="C94" s="87" t="s">
        <v>224</v>
      </c>
      <c r="D94" s="87" t="s">
        <v>80</v>
      </c>
      <c r="E94" s="100">
        <v>3.64</v>
      </c>
      <c r="F94" s="61"/>
      <c r="G94" s="89" t="s">
        <v>256</v>
      </c>
      <c r="H94" s="87" t="s">
        <v>50</v>
      </c>
      <c r="I94" s="59"/>
      <c r="J94" s="56">
        <v>200</v>
      </c>
      <c r="K94" s="128"/>
      <c r="L94" s="127"/>
      <c r="M94" s="131">
        <f t="shared" si="12"/>
        <v>728</v>
      </c>
      <c r="N94" s="128" t="e">
        <f t="shared" si="13"/>
        <v>#DIV/0!</v>
      </c>
      <c r="O94" s="126" t="e">
        <f t="shared" si="14"/>
        <v>#DIV/0!</v>
      </c>
      <c r="P94" s="60"/>
      <c r="Q94" s="60"/>
    </row>
    <row r="95" spans="1:17" x14ac:dyDescent="0.2">
      <c r="A95" s="55" t="s">
        <v>78</v>
      </c>
      <c r="B95" s="87" t="s">
        <v>77</v>
      </c>
      <c r="C95" s="87" t="s">
        <v>225</v>
      </c>
      <c r="D95" s="87" t="s">
        <v>120</v>
      </c>
      <c r="E95" s="100">
        <v>2.2599999999999998</v>
      </c>
      <c r="F95" s="61"/>
      <c r="G95" s="89" t="s">
        <v>255</v>
      </c>
      <c r="H95" s="87" t="s">
        <v>50</v>
      </c>
      <c r="I95" s="59"/>
      <c r="J95" s="56">
        <v>120</v>
      </c>
      <c r="K95" s="128"/>
      <c r="L95" s="127"/>
      <c r="M95" s="131">
        <f t="shared" si="12"/>
        <v>271.2</v>
      </c>
      <c r="N95" s="128" t="e">
        <f t="shared" si="13"/>
        <v>#DIV/0!</v>
      </c>
      <c r="O95" s="126" t="e">
        <f t="shared" si="14"/>
        <v>#DIV/0!</v>
      </c>
      <c r="P95" s="60"/>
      <c r="Q95" s="60"/>
    </row>
    <row r="96" spans="1:17" x14ac:dyDescent="0.2">
      <c r="A96" s="55" t="s">
        <v>78</v>
      </c>
      <c r="B96" s="87" t="s">
        <v>77</v>
      </c>
      <c r="C96" s="87" t="s">
        <v>226</v>
      </c>
      <c r="D96" s="87" t="s">
        <v>67</v>
      </c>
      <c r="E96" s="100">
        <v>20.85</v>
      </c>
      <c r="F96" s="61"/>
      <c r="G96" s="89" t="s">
        <v>256</v>
      </c>
      <c r="H96" s="87" t="s">
        <v>50</v>
      </c>
      <c r="I96" s="59"/>
      <c r="J96" s="56">
        <v>200</v>
      </c>
      <c r="K96" s="128"/>
      <c r="L96" s="127"/>
      <c r="M96" s="131">
        <f t="shared" si="12"/>
        <v>4170</v>
      </c>
      <c r="N96" s="128" t="e">
        <f t="shared" si="13"/>
        <v>#DIV/0!</v>
      </c>
      <c r="O96" s="126" t="e">
        <f t="shared" si="14"/>
        <v>#DIV/0!</v>
      </c>
      <c r="P96" s="60"/>
      <c r="Q96" s="60"/>
    </row>
    <row r="97" spans="1:17" x14ac:dyDescent="0.2">
      <c r="A97" s="55" t="s">
        <v>78</v>
      </c>
      <c r="B97" s="87" t="s">
        <v>77</v>
      </c>
      <c r="C97" s="87" t="s">
        <v>227</v>
      </c>
      <c r="D97" s="87" t="s">
        <v>96</v>
      </c>
      <c r="E97" s="100">
        <v>24.09</v>
      </c>
      <c r="F97" s="61"/>
      <c r="G97" s="89" t="s">
        <v>255</v>
      </c>
      <c r="H97" s="87" t="s">
        <v>343</v>
      </c>
      <c r="I97" s="59"/>
      <c r="J97" s="56">
        <v>120</v>
      </c>
      <c r="K97" s="128"/>
      <c r="L97" s="127"/>
      <c r="M97" s="131">
        <f t="shared" si="12"/>
        <v>2890.8</v>
      </c>
      <c r="N97" s="128" t="e">
        <f t="shared" si="13"/>
        <v>#DIV/0!</v>
      </c>
      <c r="O97" s="126" t="e">
        <f t="shared" si="14"/>
        <v>#DIV/0!</v>
      </c>
      <c r="P97" s="60"/>
      <c r="Q97" s="60"/>
    </row>
    <row r="98" spans="1:17" x14ac:dyDescent="0.2">
      <c r="A98" s="55" t="s">
        <v>78</v>
      </c>
      <c r="B98" s="87" t="s">
        <v>77</v>
      </c>
      <c r="C98" s="87" t="s">
        <v>228</v>
      </c>
      <c r="D98" s="87" t="s">
        <v>96</v>
      </c>
      <c r="E98" s="100">
        <v>24.18</v>
      </c>
      <c r="F98" s="61"/>
      <c r="G98" s="89" t="s">
        <v>255</v>
      </c>
      <c r="H98" s="87" t="s">
        <v>343</v>
      </c>
      <c r="I98" s="62"/>
      <c r="J98" s="56">
        <v>120</v>
      </c>
      <c r="K98" s="128"/>
      <c r="L98" s="127"/>
      <c r="M98" s="131">
        <f t="shared" si="12"/>
        <v>2901.6</v>
      </c>
      <c r="N98" s="128" t="e">
        <f t="shared" si="13"/>
        <v>#DIV/0!</v>
      </c>
      <c r="O98" s="126" t="e">
        <f t="shared" si="14"/>
        <v>#DIV/0!</v>
      </c>
      <c r="P98" s="60"/>
      <c r="Q98" s="60"/>
    </row>
    <row r="99" spans="1:17" x14ac:dyDescent="0.2">
      <c r="A99" s="55" t="s">
        <v>78</v>
      </c>
      <c r="B99" s="87" t="s">
        <v>77</v>
      </c>
      <c r="C99" s="87" t="s">
        <v>229</v>
      </c>
      <c r="D99" s="87" t="s">
        <v>96</v>
      </c>
      <c r="E99" s="100">
        <v>36.19</v>
      </c>
      <c r="F99" s="61"/>
      <c r="G99" s="89" t="s">
        <v>255</v>
      </c>
      <c r="H99" s="87" t="s">
        <v>343</v>
      </c>
      <c r="I99" s="62"/>
      <c r="J99" s="56">
        <v>120</v>
      </c>
      <c r="K99" s="128"/>
      <c r="L99" s="127"/>
      <c r="M99" s="131">
        <f t="shared" si="12"/>
        <v>4342.7999999999993</v>
      </c>
      <c r="N99" s="128" t="e">
        <f t="shared" si="13"/>
        <v>#DIV/0!</v>
      </c>
      <c r="O99" s="126" t="e">
        <f t="shared" si="14"/>
        <v>#DIV/0!</v>
      </c>
      <c r="P99" s="60"/>
      <c r="Q99" s="60"/>
    </row>
    <row r="100" spans="1:17" x14ac:dyDescent="0.2">
      <c r="A100" s="55" t="s">
        <v>78</v>
      </c>
      <c r="B100" s="87" t="s">
        <v>77</v>
      </c>
      <c r="C100" s="87" t="s">
        <v>230</v>
      </c>
      <c r="D100" s="87" t="s">
        <v>67</v>
      </c>
      <c r="E100" s="100">
        <v>10.039999999999999</v>
      </c>
      <c r="F100" s="61"/>
      <c r="G100" s="89" t="s">
        <v>72</v>
      </c>
      <c r="H100" s="87" t="s">
        <v>50</v>
      </c>
      <c r="I100" s="62"/>
      <c r="J100" s="56">
        <v>200</v>
      </c>
      <c r="K100" s="128"/>
      <c r="L100" s="127"/>
      <c r="M100" s="131">
        <f t="shared" si="12"/>
        <v>2007.9999999999998</v>
      </c>
      <c r="N100" s="128" t="e">
        <f t="shared" si="13"/>
        <v>#DIV/0!</v>
      </c>
      <c r="O100" s="126" t="e">
        <f t="shared" si="14"/>
        <v>#DIV/0!</v>
      </c>
      <c r="P100" s="60"/>
      <c r="Q100" s="60"/>
    </row>
    <row r="101" spans="1:17" x14ac:dyDescent="0.2">
      <c r="A101" s="55" t="s">
        <v>78</v>
      </c>
      <c r="B101" s="87" t="s">
        <v>77</v>
      </c>
      <c r="C101" s="87" t="s">
        <v>231</v>
      </c>
      <c r="D101" s="87" t="s">
        <v>67</v>
      </c>
      <c r="E101" s="100">
        <v>12.32</v>
      </c>
      <c r="F101" s="61"/>
      <c r="G101" s="89" t="s">
        <v>72</v>
      </c>
      <c r="H101" s="87" t="s">
        <v>50</v>
      </c>
      <c r="I101" s="62"/>
      <c r="J101" s="56">
        <v>200</v>
      </c>
      <c r="K101" s="128"/>
      <c r="L101" s="127"/>
      <c r="M101" s="131">
        <f t="shared" si="12"/>
        <v>2464</v>
      </c>
      <c r="N101" s="128" t="e">
        <f t="shared" si="13"/>
        <v>#DIV/0!</v>
      </c>
      <c r="O101" s="126" t="e">
        <f t="shared" si="14"/>
        <v>#DIV/0!</v>
      </c>
      <c r="P101" s="60"/>
      <c r="Q101" s="60"/>
    </row>
    <row r="102" spans="1:17" x14ac:dyDescent="0.2">
      <c r="A102" s="55" t="s">
        <v>78</v>
      </c>
      <c r="B102" s="87" t="s">
        <v>77</v>
      </c>
      <c r="C102" s="87" t="s">
        <v>232</v>
      </c>
      <c r="D102" s="87" t="s">
        <v>67</v>
      </c>
      <c r="E102" s="101">
        <v>92.59</v>
      </c>
      <c r="F102" s="61"/>
      <c r="G102" s="88" t="s">
        <v>255</v>
      </c>
      <c r="H102" s="87" t="s">
        <v>50</v>
      </c>
      <c r="I102" s="62"/>
      <c r="J102" s="56">
        <v>200</v>
      </c>
      <c r="K102" s="128"/>
      <c r="L102" s="127"/>
      <c r="M102" s="131">
        <f t="shared" si="12"/>
        <v>18518</v>
      </c>
      <c r="N102" s="128" t="e">
        <f t="shared" si="13"/>
        <v>#DIV/0!</v>
      </c>
      <c r="O102" s="126" t="e">
        <f t="shared" si="14"/>
        <v>#DIV/0!</v>
      </c>
      <c r="P102" s="60"/>
      <c r="Q102" s="60"/>
    </row>
    <row r="103" spans="1:17" x14ac:dyDescent="0.2">
      <c r="A103" s="55" t="s">
        <v>78</v>
      </c>
      <c r="B103" s="117" t="s">
        <v>77</v>
      </c>
      <c r="C103" s="117" t="s">
        <v>232</v>
      </c>
      <c r="D103" s="117" t="s">
        <v>404</v>
      </c>
      <c r="E103" s="118">
        <v>3.66</v>
      </c>
      <c r="F103" s="119"/>
      <c r="G103" s="120" t="s">
        <v>72</v>
      </c>
      <c r="H103" s="117" t="s">
        <v>50</v>
      </c>
      <c r="I103" s="62"/>
      <c r="J103" s="56">
        <v>200</v>
      </c>
      <c r="K103" s="128"/>
      <c r="L103" s="127"/>
      <c r="M103" s="131">
        <f t="shared" si="12"/>
        <v>732</v>
      </c>
      <c r="N103" s="128" t="e">
        <f t="shared" si="13"/>
        <v>#DIV/0!</v>
      </c>
      <c r="O103" s="126" t="e">
        <f t="shared" si="14"/>
        <v>#DIV/0!</v>
      </c>
      <c r="P103" s="60"/>
      <c r="Q103" s="60"/>
    </row>
    <row r="104" spans="1:17" x14ac:dyDescent="0.2">
      <c r="A104" s="55" t="s">
        <v>78</v>
      </c>
      <c r="B104" s="117" t="s">
        <v>77</v>
      </c>
      <c r="C104" s="117" t="s">
        <v>232</v>
      </c>
      <c r="D104" s="117" t="s">
        <v>405</v>
      </c>
      <c r="E104" s="118">
        <v>2.54</v>
      </c>
      <c r="F104" s="119"/>
      <c r="G104" s="120" t="s">
        <v>406</v>
      </c>
      <c r="H104" s="117" t="s">
        <v>50</v>
      </c>
      <c r="I104" s="62"/>
      <c r="J104" s="56">
        <v>200</v>
      </c>
      <c r="K104" s="128"/>
      <c r="L104" s="127"/>
      <c r="M104" s="131">
        <f t="shared" si="12"/>
        <v>508</v>
      </c>
      <c r="N104" s="128" t="e">
        <f t="shared" si="13"/>
        <v>#DIV/0!</v>
      </c>
      <c r="O104" s="126" t="e">
        <f t="shared" si="14"/>
        <v>#DIV/0!</v>
      </c>
      <c r="P104" s="60"/>
      <c r="Q104" s="60"/>
    </row>
    <row r="105" spans="1:17" x14ac:dyDescent="0.2">
      <c r="A105" s="55" t="s">
        <v>78</v>
      </c>
      <c r="B105" s="117" t="s">
        <v>77</v>
      </c>
      <c r="C105" s="117" t="s">
        <v>233</v>
      </c>
      <c r="D105" s="117" t="s">
        <v>121</v>
      </c>
      <c r="E105" s="118">
        <v>54.02</v>
      </c>
      <c r="F105" s="119"/>
      <c r="G105" s="120" t="s">
        <v>255</v>
      </c>
      <c r="H105" s="117" t="s">
        <v>50</v>
      </c>
      <c r="I105" s="59"/>
      <c r="J105" s="56">
        <v>200</v>
      </c>
      <c r="K105" s="128"/>
      <c r="L105" s="127"/>
      <c r="M105" s="131">
        <f t="shared" si="12"/>
        <v>10804</v>
      </c>
      <c r="N105" s="128" t="e">
        <f t="shared" si="13"/>
        <v>#DIV/0!</v>
      </c>
      <c r="O105" s="126" t="e">
        <f t="shared" si="14"/>
        <v>#DIV/0!</v>
      </c>
      <c r="P105" s="60"/>
      <c r="Q105" s="60"/>
    </row>
    <row r="106" spans="1:17" x14ac:dyDescent="0.2">
      <c r="A106" s="55" t="s">
        <v>78</v>
      </c>
      <c r="B106" s="87" t="s">
        <v>77</v>
      </c>
      <c r="C106" s="87" t="s">
        <v>234</v>
      </c>
      <c r="D106" s="87" t="s">
        <v>67</v>
      </c>
      <c r="E106" s="100">
        <v>59.84</v>
      </c>
      <c r="F106" s="61"/>
      <c r="G106" s="88" t="s">
        <v>255</v>
      </c>
      <c r="H106" s="87" t="s">
        <v>50</v>
      </c>
      <c r="I106" s="63"/>
      <c r="J106" s="56">
        <v>200</v>
      </c>
      <c r="K106" s="128"/>
      <c r="L106" s="127"/>
      <c r="M106" s="131">
        <f t="shared" si="12"/>
        <v>11968</v>
      </c>
      <c r="N106" s="128" t="e">
        <f t="shared" si="13"/>
        <v>#DIV/0!</v>
      </c>
      <c r="O106" s="126" t="e">
        <f t="shared" si="14"/>
        <v>#DIV/0!</v>
      </c>
      <c r="P106" s="60"/>
      <c r="Q106" s="60"/>
    </row>
    <row r="107" spans="1:17" x14ac:dyDescent="0.2">
      <c r="A107" s="55" t="s">
        <v>78</v>
      </c>
      <c r="B107" s="87" t="s">
        <v>77</v>
      </c>
      <c r="C107" s="87" t="s">
        <v>235</v>
      </c>
      <c r="D107" s="87" t="s">
        <v>52</v>
      </c>
      <c r="E107" s="100">
        <v>191.71</v>
      </c>
      <c r="F107" s="98"/>
      <c r="G107" s="89" t="s">
        <v>255</v>
      </c>
      <c r="H107" s="87" t="s">
        <v>50</v>
      </c>
      <c r="I107" s="63"/>
      <c r="J107" s="56">
        <v>200</v>
      </c>
      <c r="K107" s="128"/>
      <c r="L107" s="127"/>
      <c r="M107" s="131">
        <f t="shared" si="12"/>
        <v>38342</v>
      </c>
      <c r="N107" s="128" t="e">
        <f t="shared" si="13"/>
        <v>#DIV/0!</v>
      </c>
      <c r="O107" s="126" t="e">
        <f t="shared" si="14"/>
        <v>#DIV/0!</v>
      </c>
      <c r="P107" s="60"/>
      <c r="Q107" s="60"/>
    </row>
    <row r="108" spans="1:17" x14ac:dyDescent="0.2">
      <c r="A108" s="55" t="s">
        <v>78</v>
      </c>
      <c r="B108" s="87" t="s">
        <v>77</v>
      </c>
      <c r="C108" s="87" t="s">
        <v>236</v>
      </c>
      <c r="D108" s="87" t="s">
        <v>122</v>
      </c>
      <c r="E108" s="122"/>
      <c r="F108" s="101">
        <v>44.31</v>
      </c>
      <c r="G108" s="89" t="s">
        <v>258</v>
      </c>
      <c r="H108" s="87" t="s">
        <v>50</v>
      </c>
      <c r="I108" s="63"/>
      <c r="J108" s="56">
        <v>200</v>
      </c>
      <c r="K108" s="60"/>
      <c r="L108" s="60"/>
      <c r="M108" s="60"/>
      <c r="N108" s="60"/>
      <c r="O108" s="60"/>
      <c r="P108" s="60"/>
      <c r="Q108" s="60"/>
    </row>
    <row r="109" spans="1:17" x14ac:dyDescent="0.2">
      <c r="A109" s="55" t="s">
        <v>78</v>
      </c>
      <c r="B109" s="87" t="s">
        <v>77</v>
      </c>
      <c r="C109" s="87" t="s">
        <v>237</v>
      </c>
      <c r="D109" s="87" t="s">
        <v>123</v>
      </c>
      <c r="E109" s="122"/>
      <c r="F109" s="101">
        <v>11.94</v>
      </c>
      <c r="G109" s="89" t="s">
        <v>258</v>
      </c>
      <c r="H109" s="87" t="s">
        <v>50</v>
      </c>
      <c r="I109" s="63"/>
      <c r="J109" s="56">
        <v>200</v>
      </c>
      <c r="K109" s="60"/>
      <c r="L109" s="60"/>
      <c r="M109" s="60"/>
      <c r="N109" s="60"/>
      <c r="O109" s="60"/>
      <c r="P109" s="60"/>
      <c r="Q109" s="60"/>
    </row>
    <row r="110" spans="1:17" x14ac:dyDescent="0.2">
      <c r="A110" s="55" t="s">
        <v>78</v>
      </c>
      <c r="B110" s="87" t="s">
        <v>77</v>
      </c>
      <c r="C110" s="87" t="s">
        <v>238</v>
      </c>
      <c r="D110" s="87" t="s">
        <v>124</v>
      </c>
      <c r="E110" s="122"/>
      <c r="F110" s="101">
        <v>7.68</v>
      </c>
      <c r="G110" s="88" t="s">
        <v>258</v>
      </c>
      <c r="H110" s="87" t="s">
        <v>343</v>
      </c>
      <c r="I110" s="63"/>
      <c r="J110" s="56">
        <v>120</v>
      </c>
      <c r="K110" s="60"/>
      <c r="L110" s="60"/>
      <c r="M110" s="60"/>
      <c r="N110" s="60"/>
      <c r="O110" s="60"/>
      <c r="P110" s="60"/>
      <c r="Q110" s="60"/>
    </row>
    <row r="111" spans="1:17" x14ac:dyDescent="0.2">
      <c r="A111" s="55" t="s">
        <v>78</v>
      </c>
      <c r="B111" s="87" t="s">
        <v>77</v>
      </c>
      <c r="C111" s="87" t="s">
        <v>239</v>
      </c>
      <c r="D111" s="87" t="s">
        <v>125</v>
      </c>
      <c r="E111" s="122"/>
      <c r="F111" s="101">
        <v>75.33</v>
      </c>
      <c r="G111" s="89" t="s">
        <v>258</v>
      </c>
      <c r="H111" s="87" t="s">
        <v>66</v>
      </c>
      <c r="I111" s="63"/>
      <c r="J111" s="56">
        <v>200</v>
      </c>
      <c r="K111" s="60"/>
      <c r="L111" s="60"/>
      <c r="M111" s="60"/>
      <c r="N111" s="60"/>
      <c r="O111" s="60"/>
      <c r="P111" s="60"/>
      <c r="Q111" s="60"/>
    </row>
    <row r="112" spans="1:17" x14ac:dyDescent="0.2">
      <c r="A112" s="55" t="s">
        <v>78</v>
      </c>
      <c r="B112" s="87" t="s">
        <v>77</v>
      </c>
      <c r="C112" s="87" t="s">
        <v>240</v>
      </c>
      <c r="D112" s="87" t="s">
        <v>126</v>
      </c>
      <c r="E112" s="122"/>
      <c r="F112" s="101">
        <v>15.01</v>
      </c>
      <c r="G112" s="88" t="s">
        <v>259</v>
      </c>
      <c r="H112" s="87" t="s">
        <v>50</v>
      </c>
      <c r="I112" s="65"/>
      <c r="J112" s="57">
        <v>120</v>
      </c>
      <c r="K112" s="60"/>
      <c r="L112" s="60"/>
      <c r="M112" s="60"/>
      <c r="N112" s="60"/>
      <c r="O112" s="60"/>
      <c r="P112" s="60"/>
      <c r="Q112" s="60"/>
    </row>
    <row r="113" spans="1:17" x14ac:dyDescent="0.2">
      <c r="A113" s="55" t="s">
        <v>78</v>
      </c>
      <c r="B113" s="112" t="s">
        <v>77</v>
      </c>
      <c r="C113" s="112" t="s">
        <v>240</v>
      </c>
      <c r="D113" s="112" t="s">
        <v>126</v>
      </c>
      <c r="E113" s="123"/>
      <c r="F113" s="114">
        <v>4.4400000000000004</v>
      </c>
      <c r="G113" s="116" t="s">
        <v>260</v>
      </c>
      <c r="H113" s="112" t="s">
        <v>50</v>
      </c>
      <c r="I113" s="65"/>
      <c r="J113" s="57">
        <v>120</v>
      </c>
      <c r="K113" s="60"/>
      <c r="L113" s="60"/>
      <c r="M113" s="60"/>
      <c r="N113" s="60"/>
      <c r="O113" s="60"/>
      <c r="P113" s="60"/>
      <c r="Q113" s="60"/>
    </row>
    <row r="114" spans="1:17" x14ac:dyDescent="0.2">
      <c r="A114" s="55" t="s">
        <v>78</v>
      </c>
      <c r="B114" s="112" t="s">
        <v>77</v>
      </c>
      <c r="C114" s="112" t="s">
        <v>241</v>
      </c>
      <c r="D114" s="112" t="s">
        <v>99</v>
      </c>
      <c r="E114" s="123"/>
      <c r="F114" s="114">
        <v>12.6</v>
      </c>
      <c r="G114" s="121" t="s">
        <v>258</v>
      </c>
      <c r="H114" s="112" t="s">
        <v>50</v>
      </c>
      <c r="I114" s="65"/>
      <c r="J114" s="57">
        <v>200</v>
      </c>
      <c r="K114" s="60"/>
      <c r="L114" s="60"/>
      <c r="M114" s="60"/>
      <c r="N114" s="60"/>
      <c r="O114" s="60"/>
      <c r="P114" s="60"/>
      <c r="Q114" s="60"/>
    </row>
    <row r="115" spans="1:17" x14ac:dyDescent="0.2">
      <c r="A115" s="55" t="s">
        <v>78</v>
      </c>
      <c r="B115" s="87" t="s">
        <v>77</v>
      </c>
      <c r="C115" s="87" t="s">
        <v>242</v>
      </c>
      <c r="D115" s="87" t="s">
        <v>127</v>
      </c>
      <c r="E115" s="122"/>
      <c r="F115" s="101">
        <v>6.82</v>
      </c>
      <c r="G115" s="89" t="s">
        <v>258</v>
      </c>
      <c r="H115" s="87" t="s">
        <v>50</v>
      </c>
      <c r="I115" s="65"/>
      <c r="J115" s="57">
        <v>200</v>
      </c>
      <c r="K115" s="60"/>
      <c r="L115" s="60"/>
      <c r="M115" s="60"/>
      <c r="N115" s="60"/>
      <c r="O115" s="60"/>
      <c r="P115" s="60"/>
      <c r="Q115" s="60"/>
    </row>
    <row r="116" spans="1:17" x14ac:dyDescent="0.2">
      <c r="A116" s="55" t="s">
        <v>78</v>
      </c>
      <c r="B116" s="87" t="s">
        <v>77</v>
      </c>
      <c r="C116" s="87" t="s">
        <v>243</v>
      </c>
      <c r="D116" s="87" t="s">
        <v>128</v>
      </c>
      <c r="E116" s="122"/>
      <c r="F116" s="101">
        <v>7.75</v>
      </c>
      <c r="G116" s="89" t="s">
        <v>258</v>
      </c>
      <c r="H116" s="87" t="s">
        <v>50</v>
      </c>
      <c r="I116" s="65"/>
      <c r="J116" s="57">
        <v>200</v>
      </c>
      <c r="K116" s="60"/>
      <c r="L116" s="60"/>
      <c r="M116" s="60"/>
      <c r="N116" s="60"/>
      <c r="O116" s="60"/>
      <c r="P116" s="60"/>
      <c r="Q116" s="60"/>
    </row>
    <row r="117" spans="1:17" x14ac:dyDescent="0.2">
      <c r="A117" s="55" t="s">
        <v>78</v>
      </c>
      <c r="B117" s="87" t="s">
        <v>77</v>
      </c>
      <c r="C117" s="87" t="s">
        <v>244</v>
      </c>
      <c r="D117" s="87" t="s">
        <v>129</v>
      </c>
      <c r="E117" s="122"/>
      <c r="F117" s="101">
        <v>5.85</v>
      </c>
      <c r="G117" s="89" t="s">
        <v>258</v>
      </c>
      <c r="H117" s="87" t="s">
        <v>50</v>
      </c>
      <c r="I117" s="65"/>
      <c r="J117" s="57">
        <v>200</v>
      </c>
      <c r="K117" s="60"/>
      <c r="L117" s="60"/>
      <c r="M117" s="60"/>
      <c r="N117" s="60"/>
      <c r="O117" s="60"/>
      <c r="P117" s="60"/>
      <c r="Q117" s="60"/>
    </row>
    <row r="118" spans="1:17" x14ac:dyDescent="0.2">
      <c r="A118" s="55" t="s">
        <v>78</v>
      </c>
      <c r="B118" s="92" t="s">
        <v>77</v>
      </c>
      <c r="C118" s="92" t="s">
        <v>245</v>
      </c>
      <c r="D118" s="92" t="s">
        <v>128</v>
      </c>
      <c r="E118" s="122"/>
      <c r="F118" s="101">
        <v>14.08</v>
      </c>
      <c r="G118" s="94" t="s">
        <v>258</v>
      </c>
      <c r="H118" s="92" t="s">
        <v>50</v>
      </c>
      <c r="I118" s="65"/>
      <c r="J118" s="57">
        <v>200</v>
      </c>
      <c r="K118" s="60"/>
      <c r="L118" s="60"/>
      <c r="M118" s="60"/>
      <c r="N118" s="60"/>
      <c r="O118" s="60"/>
      <c r="P118" s="60"/>
      <c r="Q118" s="60"/>
    </row>
    <row r="119" spans="1:17" x14ac:dyDescent="0.2">
      <c r="A119" s="55" t="s">
        <v>78</v>
      </c>
      <c r="B119" s="92" t="s">
        <v>77</v>
      </c>
      <c r="C119" s="92" t="s">
        <v>246</v>
      </c>
      <c r="D119" s="117" t="s">
        <v>130</v>
      </c>
      <c r="E119" s="101">
        <v>12.65</v>
      </c>
      <c r="F119" s="61"/>
      <c r="G119" s="94" t="s">
        <v>258</v>
      </c>
      <c r="H119" s="92" t="s">
        <v>50</v>
      </c>
      <c r="I119" s="63"/>
      <c r="J119" s="57">
        <v>200</v>
      </c>
      <c r="K119" s="128"/>
      <c r="L119" s="127"/>
      <c r="M119" s="131">
        <f>E119*J119</f>
        <v>2530</v>
      </c>
      <c r="N119" s="128" t="e">
        <f>M119/K119</f>
        <v>#DIV/0!</v>
      </c>
      <c r="O119" s="126" t="e">
        <f>L119*N119</f>
        <v>#DIV/0!</v>
      </c>
      <c r="P119" s="60"/>
      <c r="Q119" s="60"/>
    </row>
    <row r="120" spans="1:17" x14ac:dyDescent="0.2">
      <c r="A120" s="55" t="s">
        <v>78</v>
      </c>
      <c r="B120" s="87" t="s">
        <v>77</v>
      </c>
      <c r="C120" s="87" t="s">
        <v>247</v>
      </c>
      <c r="D120" s="87" t="s">
        <v>67</v>
      </c>
      <c r="E120" s="100"/>
      <c r="F120" s="61"/>
      <c r="G120" s="91"/>
      <c r="H120" s="87" t="s">
        <v>50</v>
      </c>
      <c r="I120" s="63"/>
      <c r="J120" s="56"/>
      <c r="K120" s="60"/>
      <c r="L120" s="60"/>
      <c r="M120" s="60"/>
      <c r="N120" s="60"/>
      <c r="O120" s="60"/>
      <c r="P120" s="60"/>
      <c r="Q120" s="60"/>
    </row>
    <row r="121" spans="1:17" x14ac:dyDescent="0.2">
      <c r="A121" s="55" t="s">
        <v>78</v>
      </c>
      <c r="B121" s="87" t="s">
        <v>77</v>
      </c>
      <c r="C121" s="87" t="s">
        <v>248</v>
      </c>
      <c r="D121" s="87" t="s">
        <v>131</v>
      </c>
      <c r="E121" s="100"/>
      <c r="F121" s="61"/>
      <c r="G121" s="91"/>
      <c r="H121" s="87" t="s">
        <v>50</v>
      </c>
      <c r="I121" s="63"/>
      <c r="J121" s="56"/>
      <c r="K121" s="60"/>
      <c r="L121" s="60"/>
      <c r="M121" s="60"/>
      <c r="N121" s="60"/>
      <c r="O121" s="60"/>
      <c r="P121" s="60"/>
      <c r="Q121" s="60"/>
    </row>
    <row r="122" spans="1:17" x14ac:dyDescent="0.2">
      <c r="A122" s="55" t="s">
        <v>78</v>
      </c>
      <c r="B122" s="87" t="s">
        <v>77</v>
      </c>
      <c r="C122" s="87" t="s">
        <v>249</v>
      </c>
      <c r="D122" s="87" t="s">
        <v>52</v>
      </c>
      <c r="E122" s="100"/>
      <c r="F122" s="61">
        <v>40</v>
      </c>
      <c r="G122" s="91"/>
      <c r="H122" s="87" t="s">
        <v>50</v>
      </c>
      <c r="I122" s="63"/>
      <c r="J122" s="56"/>
      <c r="K122" s="60"/>
      <c r="L122" s="60"/>
      <c r="M122" s="60"/>
      <c r="N122" s="60"/>
      <c r="O122" s="60"/>
      <c r="P122" s="60"/>
      <c r="Q122" s="60"/>
    </row>
    <row r="123" spans="1:17" x14ac:dyDescent="0.2">
      <c r="A123" s="55" t="s">
        <v>78</v>
      </c>
      <c r="B123" s="87" t="s">
        <v>77</v>
      </c>
      <c r="C123" s="87" t="s">
        <v>250</v>
      </c>
      <c r="D123" s="87" t="s">
        <v>54</v>
      </c>
      <c r="E123" s="100"/>
      <c r="F123" s="61">
        <v>12</v>
      </c>
      <c r="G123" s="91"/>
      <c r="H123" s="87" t="s">
        <v>50</v>
      </c>
      <c r="I123" s="63"/>
      <c r="J123" s="56"/>
      <c r="K123" s="60"/>
      <c r="L123" s="60"/>
      <c r="M123" s="60"/>
      <c r="N123" s="60"/>
      <c r="O123" s="60"/>
      <c r="P123" s="60"/>
      <c r="Q123" s="60"/>
    </row>
    <row r="124" spans="1:17" x14ac:dyDescent="0.2">
      <c r="A124" s="55" t="s">
        <v>78</v>
      </c>
      <c r="B124" s="87" t="s">
        <v>77</v>
      </c>
      <c r="C124" s="87" t="s">
        <v>251</v>
      </c>
      <c r="D124" s="87" t="s">
        <v>81</v>
      </c>
      <c r="E124" s="100"/>
      <c r="F124" s="61">
        <v>6</v>
      </c>
      <c r="G124" s="91"/>
      <c r="H124" s="87" t="s">
        <v>50</v>
      </c>
      <c r="I124" s="63"/>
      <c r="J124" s="56"/>
      <c r="K124" s="60"/>
      <c r="L124" s="60"/>
      <c r="M124" s="60"/>
      <c r="N124" s="60"/>
      <c r="O124" s="60"/>
      <c r="P124" s="60"/>
      <c r="Q124" s="60"/>
    </row>
    <row r="125" spans="1:17" x14ac:dyDescent="0.2">
      <c r="A125" s="55" t="s">
        <v>78</v>
      </c>
      <c r="B125" s="87" t="s">
        <v>77</v>
      </c>
      <c r="C125" s="87" t="s">
        <v>252</v>
      </c>
      <c r="D125" s="87" t="s">
        <v>132</v>
      </c>
      <c r="E125" s="100"/>
      <c r="F125" s="61">
        <v>12</v>
      </c>
      <c r="G125" s="91"/>
      <c r="H125" s="87" t="s">
        <v>50</v>
      </c>
      <c r="I125" s="63"/>
      <c r="J125" s="56"/>
      <c r="K125" s="60"/>
      <c r="L125" s="60"/>
      <c r="M125" s="60"/>
      <c r="N125" s="60"/>
      <c r="O125" s="60"/>
      <c r="P125" s="60"/>
      <c r="Q125" s="60"/>
    </row>
    <row r="126" spans="1:17" x14ac:dyDescent="0.2">
      <c r="A126" s="55" t="s">
        <v>78</v>
      </c>
      <c r="B126" s="87" t="s">
        <v>77</v>
      </c>
      <c r="C126" s="87" t="s">
        <v>253</v>
      </c>
      <c r="D126" s="87" t="s">
        <v>52</v>
      </c>
      <c r="E126" s="100"/>
      <c r="F126" s="61">
        <v>270</v>
      </c>
      <c r="G126" s="91"/>
      <c r="H126" s="87" t="s">
        <v>50</v>
      </c>
      <c r="I126" s="63"/>
      <c r="J126" s="56"/>
      <c r="K126" s="60"/>
      <c r="L126" s="60"/>
      <c r="M126" s="60"/>
      <c r="N126" s="60"/>
      <c r="O126" s="60"/>
      <c r="P126" s="60"/>
      <c r="Q126" s="60"/>
    </row>
    <row r="127" spans="1:17" x14ac:dyDescent="0.2">
      <c r="A127" s="55" t="s">
        <v>78</v>
      </c>
      <c r="B127" s="87" t="s">
        <v>77</v>
      </c>
      <c r="C127" s="87" t="s">
        <v>254</v>
      </c>
      <c r="D127" s="87" t="s">
        <v>53</v>
      </c>
      <c r="E127" s="100"/>
      <c r="F127" s="61">
        <v>32</v>
      </c>
      <c r="G127" s="91"/>
      <c r="H127" s="87" t="s">
        <v>50</v>
      </c>
      <c r="I127" s="63"/>
      <c r="J127" s="56"/>
      <c r="K127" s="60"/>
      <c r="L127" s="60"/>
      <c r="M127" s="60"/>
      <c r="N127" s="60"/>
      <c r="O127" s="60"/>
      <c r="P127" s="60"/>
      <c r="Q127" s="60"/>
    </row>
    <row r="128" spans="1:17" x14ac:dyDescent="0.2">
      <c r="A128" s="55" t="s">
        <v>78</v>
      </c>
      <c r="B128" s="87" t="s">
        <v>77</v>
      </c>
      <c r="C128" s="87"/>
      <c r="D128" s="87" t="s">
        <v>133</v>
      </c>
      <c r="E128" s="136">
        <v>1.82</v>
      </c>
      <c r="F128" s="61"/>
      <c r="G128" s="91" t="s">
        <v>258</v>
      </c>
      <c r="H128" s="87" t="s">
        <v>50</v>
      </c>
      <c r="I128" s="63"/>
      <c r="J128" s="56">
        <v>200</v>
      </c>
      <c r="K128" s="135"/>
      <c r="L128" s="127"/>
      <c r="M128" s="131">
        <f>E128*J128</f>
        <v>364</v>
      </c>
      <c r="N128" s="128" t="e">
        <f>M128/K128</f>
        <v>#DIV/0!</v>
      </c>
      <c r="O128" s="126" t="e">
        <f>L128*N128</f>
        <v>#DIV/0!</v>
      </c>
      <c r="P128" s="60"/>
      <c r="Q128" s="60"/>
    </row>
    <row r="129" spans="1:17" x14ac:dyDescent="0.2">
      <c r="A129" s="55" t="s">
        <v>78</v>
      </c>
      <c r="B129" s="87" t="s">
        <v>77</v>
      </c>
      <c r="C129" s="87"/>
      <c r="D129" s="87" t="s">
        <v>134</v>
      </c>
      <c r="E129" s="100">
        <v>1.82</v>
      </c>
      <c r="F129" s="61"/>
      <c r="G129" s="89" t="s">
        <v>258</v>
      </c>
      <c r="H129" s="87" t="s">
        <v>50</v>
      </c>
      <c r="I129" s="63"/>
      <c r="J129" s="56">
        <v>200</v>
      </c>
      <c r="K129" s="128"/>
      <c r="L129" s="127"/>
      <c r="M129" s="131">
        <f>E129*J129</f>
        <v>364</v>
      </c>
      <c r="N129" s="128" t="e">
        <f>M129/K129</f>
        <v>#DIV/0!</v>
      </c>
      <c r="O129" s="126" t="e">
        <f>L129*N129</f>
        <v>#DIV/0!</v>
      </c>
      <c r="P129" s="60"/>
      <c r="Q129" s="60"/>
    </row>
    <row r="130" spans="1:17" x14ac:dyDescent="0.2">
      <c r="A130" s="55" t="s">
        <v>78</v>
      </c>
      <c r="B130" s="87" t="s">
        <v>77</v>
      </c>
      <c r="C130" s="87"/>
      <c r="D130" s="87" t="s">
        <v>135</v>
      </c>
      <c r="E130" s="100"/>
      <c r="F130" s="61"/>
      <c r="G130" s="91"/>
      <c r="H130" s="87" t="s">
        <v>50</v>
      </c>
      <c r="I130" s="63"/>
      <c r="J130" s="56"/>
      <c r="K130" s="60"/>
      <c r="L130" s="60"/>
      <c r="M130" s="60"/>
      <c r="N130" s="60"/>
      <c r="O130" s="60"/>
      <c r="P130" s="60"/>
      <c r="Q130" s="60"/>
    </row>
    <row r="131" spans="1:17" x14ac:dyDescent="0.2">
      <c r="A131" s="55" t="s">
        <v>78</v>
      </c>
      <c r="B131" s="87" t="s">
        <v>261</v>
      </c>
      <c r="C131" s="87" t="s">
        <v>281</v>
      </c>
      <c r="D131" s="87" t="s">
        <v>87</v>
      </c>
      <c r="E131" s="100"/>
      <c r="F131" s="61">
        <v>5</v>
      </c>
      <c r="G131" s="91"/>
      <c r="H131" s="87" t="s">
        <v>50</v>
      </c>
      <c r="I131" s="63"/>
      <c r="J131" s="56"/>
      <c r="K131" s="60"/>
      <c r="L131" s="60"/>
      <c r="M131" s="60"/>
      <c r="N131" s="60"/>
      <c r="O131" s="60"/>
      <c r="P131" s="60"/>
      <c r="Q131" s="60"/>
    </row>
    <row r="132" spans="1:17" x14ac:dyDescent="0.2">
      <c r="A132" s="55" t="s">
        <v>78</v>
      </c>
      <c r="B132" s="87" t="s">
        <v>261</v>
      </c>
      <c r="C132" s="87" t="s">
        <v>281</v>
      </c>
      <c r="D132" s="87" t="s">
        <v>262</v>
      </c>
      <c r="E132" s="100">
        <v>156.24</v>
      </c>
      <c r="F132" s="61"/>
      <c r="G132" s="89" t="s">
        <v>255</v>
      </c>
      <c r="H132" s="87" t="s">
        <v>66</v>
      </c>
      <c r="I132" s="63"/>
      <c r="J132" s="56">
        <v>200</v>
      </c>
      <c r="K132" s="128"/>
      <c r="L132" s="127"/>
      <c r="M132" s="131">
        <f t="shared" ref="M132:M138" si="15">E132*J132</f>
        <v>31248</v>
      </c>
      <c r="N132" s="128" t="e">
        <f t="shared" ref="N132:N138" si="16">M132/K132</f>
        <v>#DIV/0!</v>
      </c>
      <c r="O132" s="126" t="e">
        <f t="shared" ref="O132:O138" si="17">L132*N132</f>
        <v>#DIV/0!</v>
      </c>
      <c r="P132" s="60"/>
      <c r="Q132" s="60"/>
    </row>
    <row r="133" spans="1:17" x14ac:dyDescent="0.2">
      <c r="A133" s="55" t="s">
        <v>78</v>
      </c>
      <c r="B133" s="87" t="s">
        <v>261</v>
      </c>
      <c r="C133" s="87" t="s">
        <v>282</v>
      </c>
      <c r="D133" s="87" t="s">
        <v>263</v>
      </c>
      <c r="E133" s="100">
        <v>61.28</v>
      </c>
      <c r="F133" s="61"/>
      <c r="G133" s="89" t="s">
        <v>255</v>
      </c>
      <c r="H133" s="87" t="s">
        <v>66</v>
      </c>
      <c r="I133" s="63"/>
      <c r="J133" s="56">
        <v>200</v>
      </c>
      <c r="K133" s="128"/>
      <c r="L133" s="127"/>
      <c r="M133" s="131">
        <f t="shared" si="15"/>
        <v>12256</v>
      </c>
      <c r="N133" s="128" t="e">
        <f t="shared" si="16"/>
        <v>#DIV/0!</v>
      </c>
      <c r="O133" s="126" t="e">
        <f t="shared" si="17"/>
        <v>#DIV/0!</v>
      </c>
      <c r="P133" s="60"/>
      <c r="Q133" s="60"/>
    </row>
    <row r="134" spans="1:17" x14ac:dyDescent="0.2">
      <c r="A134" s="55" t="s">
        <v>78</v>
      </c>
      <c r="B134" s="87" t="s">
        <v>261</v>
      </c>
      <c r="C134" s="87" t="s">
        <v>283</v>
      </c>
      <c r="D134" s="87" t="s">
        <v>67</v>
      </c>
      <c r="E134" s="100">
        <v>62.92</v>
      </c>
      <c r="F134" s="61"/>
      <c r="G134" s="89" t="s">
        <v>255</v>
      </c>
      <c r="H134" s="87" t="s">
        <v>50</v>
      </c>
      <c r="I134" s="63"/>
      <c r="J134" s="56">
        <v>200</v>
      </c>
      <c r="K134" s="128"/>
      <c r="L134" s="127"/>
      <c r="M134" s="131">
        <f t="shared" si="15"/>
        <v>12584</v>
      </c>
      <c r="N134" s="128" t="e">
        <f t="shared" si="16"/>
        <v>#DIV/0!</v>
      </c>
      <c r="O134" s="126" t="e">
        <f t="shared" si="17"/>
        <v>#DIV/0!</v>
      </c>
      <c r="P134" s="60"/>
      <c r="Q134" s="60"/>
    </row>
    <row r="135" spans="1:17" x14ac:dyDescent="0.2">
      <c r="A135" s="55" t="s">
        <v>78</v>
      </c>
      <c r="B135" s="87" t="s">
        <v>261</v>
      </c>
      <c r="C135" s="87" t="s">
        <v>284</v>
      </c>
      <c r="D135" s="87" t="s">
        <v>67</v>
      </c>
      <c r="E135" s="101">
        <v>53.41</v>
      </c>
      <c r="F135" s="64"/>
      <c r="G135" s="88" t="s">
        <v>255</v>
      </c>
      <c r="H135" s="87" t="s">
        <v>50</v>
      </c>
      <c r="I135" s="65"/>
      <c r="J135" s="56">
        <v>200</v>
      </c>
      <c r="K135" s="128"/>
      <c r="L135" s="127"/>
      <c r="M135" s="131">
        <f t="shared" si="15"/>
        <v>10682</v>
      </c>
      <c r="N135" s="128" t="e">
        <f t="shared" si="16"/>
        <v>#DIV/0!</v>
      </c>
      <c r="O135" s="126" t="e">
        <f t="shared" si="17"/>
        <v>#DIV/0!</v>
      </c>
      <c r="P135" s="60"/>
      <c r="Q135" s="60"/>
    </row>
    <row r="136" spans="1:17" x14ac:dyDescent="0.2">
      <c r="A136" s="55" t="s">
        <v>78</v>
      </c>
      <c r="B136" s="112" t="s">
        <v>261</v>
      </c>
      <c r="C136" s="112" t="s">
        <v>284</v>
      </c>
      <c r="D136" s="112" t="s">
        <v>67</v>
      </c>
      <c r="E136" s="114">
        <v>9.9499999999999993</v>
      </c>
      <c r="F136" s="119"/>
      <c r="G136" s="116" t="s">
        <v>256</v>
      </c>
      <c r="H136" s="112" t="s">
        <v>50</v>
      </c>
      <c r="I136" s="65"/>
      <c r="J136" s="56">
        <v>200</v>
      </c>
      <c r="K136" s="128"/>
      <c r="L136" s="127"/>
      <c r="M136" s="131">
        <f t="shared" si="15"/>
        <v>1989.9999999999998</v>
      </c>
      <c r="N136" s="128" t="e">
        <f t="shared" si="16"/>
        <v>#DIV/0!</v>
      </c>
      <c r="O136" s="126" t="e">
        <f t="shared" si="17"/>
        <v>#DIV/0!</v>
      </c>
      <c r="P136" s="60"/>
      <c r="Q136" s="60"/>
    </row>
    <row r="137" spans="1:17" x14ac:dyDescent="0.2">
      <c r="A137" s="55" t="s">
        <v>78</v>
      </c>
      <c r="B137" s="87" t="s">
        <v>261</v>
      </c>
      <c r="C137" s="87" t="s">
        <v>285</v>
      </c>
      <c r="D137" s="87" t="s">
        <v>263</v>
      </c>
      <c r="E137" s="100">
        <v>57.36</v>
      </c>
      <c r="F137" s="61"/>
      <c r="G137" s="89" t="s">
        <v>255</v>
      </c>
      <c r="H137" s="87" t="s">
        <v>66</v>
      </c>
      <c r="I137" s="63"/>
      <c r="J137" s="56">
        <v>200</v>
      </c>
      <c r="K137" s="128"/>
      <c r="L137" s="127"/>
      <c r="M137" s="131">
        <f t="shared" si="15"/>
        <v>11472</v>
      </c>
      <c r="N137" s="128" t="e">
        <f t="shared" si="16"/>
        <v>#DIV/0!</v>
      </c>
      <c r="O137" s="126" t="e">
        <f t="shared" si="17"/>
        <v>#DIV/0!</v>
      </c>
      <c r="P137" s="60"/>
      <c r="Q137" s="60"/>
    </row>
    <row r="138" spans="1:17" x14ac:dyDescent="0.2">
      <c r="A138" s="55" t="s">
        <v>78</v>
      </c>
      <c r="B138" s="87" t="s">
        <v>261</v>
      </c>
      <c r="C138" s="134" t="s">
        <v>286</v>
      </c>
      <c r="D138" s="134" t="s">
        <v>396</v>
      </c>
      <c r="E138" s="136">
        <v>53.2</v>
      </c>
      <c r="F138" s="98"/>
      <c r="G138" s="91" t="s">
        <v>256</v>
      </c>
      <c r="H138" s="87" t="s">
        <v>50</v>
      </c>
      <c r="I138" s="63"/>
      <c r="J138" s="56">
        <v>200</v>
      </c>
      <c r="K138" s="128"/>
      <c r="L138" s="127"/>
      <c r="M138" s="131">
        <f t="shared" si="15"/>
        <v>10640</v>
      </c>
      <c r="N138" s="128" t="e">
        <f t="shared" si="16"/>
        <v>#DIV/0!</v>
      </c>
      <c r="O138" s="126" t="e">
        <f t="shared" si="17"/>
        <v>#DIV/0!</v>
      </c>
      <c r="P138" s="60"/>
      <c r="Q138" s="60"/>
    </row>
    <row r="139" spans="1:17" x14ac:dyDescent="0.2">
      <c r="A139" s="55" t="s">
        <v>78</v>
      </c>
      <c r="B139" s="87" t="s">
        <v>261</v>
      </c>
      <c r="C139" s="87" t="s">
        <v>287</v>
      </c>
      <c r="D139" s="87" t="s">
        <v>67</v>
      </c>
      <c r="E139" s="100"/>
      <c r="F139" s="61"/>
      <c r="G139" s="91"/>
      <c r="H139" s="87" t="s">
        <v>50</v>
      </c>
      <c r="I139" s="63"/>
      <c r="J139" s="56"/>
      <c r="K139" s="60"/>
      <c r="L139" s="60"/>
      <c r="M139" s="60"/>
      <c r="N139" s="60"/>
      <c r="O139" s="60"/>
      <c r="P139" s="60"/>
      <c r="Q139" s="60"/>
    </row>
    <row r="140" spans="1:17" x14ac:dyDescent="0.2">
      <c r="A140" s="55" t="s">
        <v>78</v>
      </c>
      <c r="B140" s="87" t="s">
        <v>261</v>
      </c>
      <c r="C140" s="87" t="s">
        <v>288</v>
      </c>
      <c r="D140" s="87" t="s">
        <v>87</v>
      </c>
      <c r="E140" s="100"/>
      <c r="F140" s="64">
        <v>3</v>
      </c>
      <c r="G140" s="91"/>
      <c r="H140" s="87" t="s">
        <v>50</v>
      </c>
      <c r="I140" s="65"/>
      <c r="J140" s="56"/>
      <c r="K140" s="60"/>
      <c r="L140" s="60"/>
      <c r="M140" s="60"/>
      <c r="N140" s="60"/>
      <c r="O140" s="60"/>
      <c r="P140" s="60"/>
      <c r="Q140" s="60"/>
    </row>
    <row r="141" spans="1:17" x14ac:dyDescent="0.2">
      <c r="A141" s="55" t="s">
        <v>78</v>
      </c>
      <c r="B141" s="87" t="s">
        <v>261</v>
      </c>
      <c r="C141" s="87" t="s">
        <v>289</v>
      </c>
      <c r="D141" s="87" t="s">
        <v>85</v>
      </c>
      <c r="E141" s="100"/>
      <c r="F141" s="61">
        <v>19</v>
      </c>
      <c r="G141" s="91"/>
      <c r="H141" s="87" t="s">
        <v>342</v>
      </c>
      <c r="I141" s="63"/>
      <c r="J141" s="56"/>
      <c r="K141" s="60"/>
      <c r="L141" s="60"/>
      <c r="M141" s="60"/>
      <c r="N141" s="60"/>
      <c r="O141" s="60"/>
      <c r="P141" s="60"/>
      <c r="Q141" s="60"/>
    </row>
    <row r="142" spans="1:17" x14ac:dyDescent="0.2">
      <c r="A142" s="55" t="s">
        <v>78</v>
      </c>
      <c r="B142" s="87" t="s">
        <v>261</v>
      </c>
      <c r="C142" s="87" t="s">
        <v>290</v>
      </c>
      <c r="D142" s="87" t="s">
        <v>70</v>
      </c>
      <c r="E142" s="100"/>
      <c r="F142" s="61"/>
      <c r="G142" s="91"/>
      <c r="H142" s="87" t="s">
        <v>342</v>
      </c>
      <c r="I142" s="63"/>
      <c r="J142" s="56"/>
      <c r="K142" s="60"/>
      <c r="L142" s="60"/>
      <c r="M142" s="60"/>
      <c r="N142" s="60"/>
      <c r="O142" s="60"/>
      <c r="P142" s="60"/>
      <c r="Q142" s="60"/>
    </row>
    <row r="143" spans="1:17" x14ac:dyDescent="0.2">
      <c r="A143" s="55" t="s">
        <v>78</v>
      </c>
      <c r="B143" s="87" t="s">
        <v>261</v>
      </c>
      <c r="C143" s="87" t="s">
        <v>291</v>
      </c>
      <c r="D143" s="87" t="s">
        <v>70</v>
      </c>
      <c r="E143" s="100"/>
      <c r="F143" s="61"/>
      <c r="G143" s="91"/>
      <c r="H143" s="87" t="s">
        <v>342</v>
      </c>
      <c r="I143" s="63"/>
      <c r="J143" s="56"/>
      <c r="K143" s="60"/>
      <c r="L143" s="60"/>
      <c r="M143" s="60"/>
      <c r="N143" s="60"/>
      <c r="O143" s="60"/>
      <c r="P143" s="60"/>
      <c r="Q143" s="60"/>
    </row>
    <row r="144" spans="1:17" x14ac:dyDescent="0.2">
      <c r="A144" s="55" t="s">
        <v>78</v>
      </c>
      <c r="B144" s="87" t="s">
        <v>261</v>
      </c>
      <c r="C144" s="87" t="s">
        <v>292</v>
      </c>
      <c r="D144" s="87" t="s">
        <v>70</v>
      </c>
      <c r="E144" s="100"/>
      <c r="F144" s="61"/>
      <c r="G144" s="91"/>
      <c r="H144" s="87" t="s">
        <v>342</v>
      </c>
      <c r="I144" s="63"/>
      <c r="J144" s="56"/>
      <c r="K144" s="60"/>
      <c r="L144" s="60"/>
      <c r="M144" s="60"/>
      <c r="N144" s="60"/>
      <c r="O144" s="60"/>
      <c r="P144" s="60"/>
      <c r="Q144" s="60"/>
    </row>
    <row r="145" spans="1:17" x14ac:dyDescent="0.2">
      <c r="A145" s="55" t="s">
        <v>78</v>
      </c>
      <c r="B145" s="87" t="s">
        <v>261</v>
      </c>
      <c r="C145" s="87" t="s">
        <v>293</v>
      </c>
      <c r="D145" s="87" t="s">
        <v>67</v>
      </c>
      <c r="E145" s="100"/>
      <c r="F145" s="61"/>
      <c r="G145" s="91"/>
      <c r="H145" s="87" t="s">
        <v>50</v>
      </c>
      <c r="I145" s="63"/>
      <c r="J145" s="56"/>
      <c r="K145" s="60"/>
      <c r="L145" s="60"/>
      <c r="M145" s="60"/>
      <c r="N145" s="60"/>
      <c r="O145" s="60"/>
      <c r="P145" s="60"/>
      <c r="Q145" s="60"/>
    </row>
    <row r="146" spans="1:17" x14ac:dyDescent="0.2">
      <c r="A146" s="55" t="s">
        <v>78</v>
      </c>
      <c r="B146" s="87" t="s">
        <v>261</v>
      </c>
      <c r="C146" s="87" t="s">
        <v>293</v>
      </c>
      <c r="D146" s="87" t="s">
        <v>67</v>
      </c>
      <c r="E146" s="100"/>
      <c r="F146" s="61"/>
      <c r="G146" s="91"/>
      <c r="H146" s="87" t="s">
        <v>50</v>
      </c>
      <c r="I146" s="63"/>
      <c r="J146" s="56"/>
      <c r="K146" s="60"/>
      <c r="L146" s="60"/>
      <c r="M146" s="60"/>
      <c r="N146" s="60"/>
      <c r="O146" s="60"/>
      <c r="P146" s="60"/>
      <c r="Q146" s="60"/>
    </row>
    <row r="147" spans="1:17" x14ac:dyDescent="0.2">
      <c r="A147" s="55" t="s">
        <v>78</v>
      </c>
      <c r="B147" s="87" t="s">
        <v>261</v>
      </c>
      <c r="C147" s="87" t="s">
        <v>294</v>
      </c>
      <c r="D147" s="87" t="s">
        <v>70</v>
      </c>
      <c r="E147" s="100"/>
      <c r="F147" s="61"/>
      <c r="G147" s="91"/>
      <c r="H147" s="87" t="s">
        <v>342</v>
      </c>
      <c r="I147" s="63"/>
      <c r="J147" s="56"/>
      <c r="K147" s="60"/>
      <c r="L147" s="60"/>
      <c r="M147" s="60"/>
      <c r="N147" s="60"/>
      <c r="O147" s="60"/>
      <c r="P147" s="60"/>
      <c r="Q147" s="60"/>
    </row>
    <row r="148" spans="1:17" x14ac:dyDescent="0.2">
      <c r="A148" s="55" t="s">
        <v>78</v>
      </c>
      <c r="B148" s="87" t="s">
        <v>261</v>
      </c>
      <c r="C148" s="87" t="s">
        <v>295</v>
      </c>
      <c r="D148" s="87" t="s">
        <v>264</v>
      </c>
      <c r="E148" s="100"/>
      <c r="F148" s="61">
        <v>57</v>
      </c>
      <c r="G148" s="91"/>
      <c r="H148" s="87" t="s">
        <v>66</v>
      </c>
      <c r="I148" s="63"/>
      <c r="J148" s="56"/>
      <c r="K148" s="60"/>
      <c r="L148" s="60"/>
      <c r="M148" s="60"/>
      <c r="N148" s="60"/>
      <c r="O148" s="60"/>
      <c r="P148" s="60"/>
      <c r="Q148" s="60"/>
    </row>
    <row r="149" spans="1:17" x14ac:dyDescent="0.2">
      <c r="A149" s="55" t="s">
        <v>78</v>
      </c>
      <c r="B149" s="87" t="s">
        <v>261</v>
      </c>
      <c r="C149" s="87" t="s">
        <v>296</v>
      </c>
      <c r="D149" s="87" t="s">
        <v>264</v>
      </c>
      <c r="E149" s="100"/>
      <c r="F149" s="64">
        <v>53</v>
      </c>
      <c r="G149" s="91"/>
      <c r="H149" s="87" t="s">
        <v>66</v>
      </c>
      <c r="I149" s="65"/>
      <c r="J149" s="57"/>
      <c r="K149" s="60"/>
      <c r="L149" s="60"/>
      <c r="M149" s="60"/>
      <c r="N149" s="60"/>
      <c r="O149" s="60"/>
      <c r="P149" s="60"/>
      <c r="Q149" s="60"/>
    </row>
    <row r="150" spans="1:17" x14ac:dyDescent="0.2">
      <c r="A150" s="55" t="s">
        <v>78</v>
      </c>
      <c r="B150" s="87" t="s">
        <v>261</v>
      </c>
      <c r="C150" s="87" t="s">
        <v>297</v>
      </c>
      <c r="D150" s="87" t="s">
        <v>55</v>
      </c>
      <c r="E150" s="100"/>
      <c r="F150" s="64">
        <v>28</v>
      </c>
      <c r="G150" s="91"/>
      <c r="H150" s="87" t="s">
        <v>50</v>
      </c>
      <c r="I150" s="65"/>
      <c r="J150" s="57"/>
      <c r="K150" s="60"/>
      <c r="L150" s="60"/>
      <c r="M150" s="60"/>
      <c r="N150" s="60"/>
      <c r="O150" s="60"/>
      <c r="P150" s="60"/>
      <c r="Q150" s="60"/>
    </row>
    <row r="151" spans="1:17" x14ac:dyDescent="0.2">
      <c r="A151" s="55" t="s">
        <v>78</v>
      </c>
      <c r="B151" s="87" t="s">
        <v>261</v>
      </c>
      <c r="C151" s="87" t="s">
        <v>297</v>
      </c>
      <c r="D151" s="87" t="s">
        <v>55</v>
      </c>
      <c r="E151" s="100"/>
      <c r="F151" s="64">
        <v>28</v>
      </c>
      <c r="G151" s="91"/>
      <c r="H151" s="87" t="s">
        <v>50</v>
      </c>
      <c r="I151" s="65"/>
      <c r="J151" s="57"/>
      <c r="K151" s="60"/>
      <c r="L151" s="60"/>
      <c r="M151" s="60"/>
      <c r="N151" s="60"/>
      <c r="O151" s="60"/>
      <c r="P151" s="60"/>
      <c r="Q151" s="60"/>
    </row>
    <row r="152" spans="1:17" x14ac:dyDescent="0.2">
      <c r="A152" s="55" t="s">
        <v>78</v>
      </c>
      <c r="B152" s="87" t="s">
        <v>261</v>
      </c>
      <c r="C152" s="87" t="s">
        <v>298</v>
      </c>
      <c r="D152" s="87" t="s">
        <v>55</v>
      </c>
      <c r="E152" s="100"/>
      <c r="F152" s="64">
        <v>28</v>
      </c>
      <c r="G152" s="91"/>
      <c r="H152" s="87" t="s">
        <v>50</v>
      </c>
      <c r="I152" s="65"/>
      <c r="J152" s="57"/>
      <c r="K152" s="60"/>
      <c r="L152" s="60"/>
      <c r="M152" s="60"/>
      <c r="N152" s="60"/>
      <c r="O152" s="60"/>
      <c r="P152" s="60"/>
      <c r="Q152" s="60"/>
    </row>
    <row r="153" spans="1:17" x14ac:dyDescent="0.2">
      <c r="A153" s="55" t="s">
        <v>78</v>
      </c>
      <c r="B153" s="87" t="s">
        <v>261</v>
      </c>
      <c r="C153" s="87" t="s">
        <v>298</v>
      </c>
      <c r="D153" s="87" t="s">
        <v>55</v>
      </c>
      <c r="E153" s="100"/>
      <c r="F153" s="96">
        <v>28</v>
      </c>
      <c r="G153" s="91"/>
      <c r="H153" s="87" t="s">
        <v>50</v>
      </c>
      <c r="I153" s="63"/>
      <c r="J153" s="56"/>
      <c r="K153" s="60"/>
      <c r="L153" s="60"/>
      <c r="M153" s="60"/>
      <c r="N153" s="60"/>
      <c r="O153" s="60"/>
      <c r="P153" s="60"/>
      <c r="Q153" s="60"/>
    </row>
    <row r="154" spans="1:17" x14ac:dyDescent="0.2">
      <c r="A154" s="55" t="s">
        <v>78</v>
      </c>
      <c r="B154" s="87" t="s">
        <v>261</v>
      </c>
      <c r="C154" s="87" t="s">
        <v>299</v>
      </c>
      <c r="D154" s="87" t="s">
        <v>264</v>
      </c>
      <c r="E154" s="100"/>
      <c r="F154" s="96">
        <v>60</v>
      </c>
      <c r="G154" s="91"/>
      <c r="H154" s="87" t="s">
        <v>66</v>
      </c>
      <c r="I154" s="63"/>
      <c r="J154" s="56"/>
      <c r="K154" s="60"/>
      <c r="L154" s="60"/>
      <c r="M154" s="60"/>
      <c r="N154" s="60"/>
      <c r="O154" s="60"/>
      <c r="P154" s="60"/>
      <c r="Q154" s="60"/>
    </row>
    <row r="155" spans="1:17" x14ac:dyDescent="0.2">
      <c r="A155" s="55" t="s">
        <v>78</v>
      </c>
      <c r="B155" s="87" t="s">
        <v>261</v>
      </c>
      <c r="C155" s="87" t="s">
        <v>300</v>
      </c>
      <c r="D155" s="87" t="s">
        <v>264</v>
      </c>
      <c r="E155" s="100"/>
      <c r="F155" s="96">
        <v>55</v>
      </c>
      <c r="G155" s="91"/>
      <c r="H155" s="87" t="s">
        <v>66</v>
      </c>
      <c r="I155" s="63"/>
      <c r="J155" s="56"/>
      <c r="K155" s="60"/>
      <c r="L155" s="60"/>
      <c r="M155" s="60"/>
      <c r="N155" s="60"/>
      <c r="O155" s="60"/>
      <c r="P155" s="60"/>
      <c r="Q155" s="60"/>
    </row>
    <row r="156" spans="1:17" x14ac:dyDescent="0.2">
      <c r="A156" s="55" t="s">
        <v>78</v>
      </c>
      <c r="B156" s="87" t="s">
        <v>261</v>
      </c>
      <c r="C156" s="87" t="s">
        <v>301</v>
      </c>
      <c r="D156" s="87" t="s">
        <v>67</v>
      </c>
      <c r="E156" s="100"/>
      <c r="F156" s="97"/>
      <c r="G156" s="91"/>
      <c r="H156" s="87" t="s">
        <v>50</v>
      </c>
      <c r="I156" s="65"/>
      <c r="J156" s="57"/>
      <c r="K156" s="60"/>
      <c r="L156" s="60"/>
      <c r="M156" s="60"/>
      <c r="N156" s="60"/>
      <c r="O156" s="60"/>
      <c r="P156" s="60"/>
      <c r="Q156" s="60"/>
    </row>
    <row r="157" spans="1:17" x14ac:dyDescent="0.2">
      <c r="A157" s="55" t="s">
        <v>78</v>
      </c>
      <c r="B157" s="87" t="s">
        <v>261</v>
      </c>
      <c r="C157" s="87" t="s">
        <v>302</v>
      </c>
      <c r="D157" s="87" t="s">
        <v>67</v>
      </c>
      <c r="E157" s="100"/>
      <c r="F157" s="97"/>
      <c r="G157" s="91"/>
      <c r="H157" s="87" t="s">
        <v>50</v>
      </c>
      <c r="I157" s="65"/>
      <c r="J157" s="57"/>
      <c r="K157" s="60"/>
      <c r="L157" s="60"/>
      <c r="M157" s="60"/>
      <c r="N157" s="60"/>
      <c r="O157" s="60"/>
      <c r="P157" s="60"/>
      <c r="Q157" s="60"/>
    </row>
    <row r="158" spans="1:17" x14ac:dyDescent="0.2">
      <c r="A158" s="55" t="s">
        <v>78</v>
      </c>
      <c r="B158" s="87" t="s">
        <v>261</v>
      </c>
      <c r="C158" s="134" t="s">
        <v>303</v>
      </c>
      <c r="D158" s="87" t="s">
        <v>403</v>
      </c>
      <c r="E158" s="100"/>
      <c r="F158" s="115">
        <v>23</v>
      </c>
      <c r="G158" s="91" t="s">
        <v>256</v>
      </c>
      <c r="H158" s="87" t="s">
        <v>50</v>
      </c>
      <c r="I158" s="65"/>
      <c r="J158" s="57"/>
      <c r="K158" s="128"/>
      <c r="L158" s="127"/>
      <c r="M158" s="131"/>
      <c r="N158" s="128"/>
      <c r="O158" s="126"/>
      <c r="P158" s="60"/>
      <c r="Q158" s="60"/>
    </row>
    <row r="159" spans="1:17" x14ac:dyDescent="0.2">
      <c r="A159" s="55"/>
      <c r="B159" s="87"/>
      <c r="C159" s="134" t="s">
        <v>303</v>
      </c>
      <c r="D159" s="87" t="s">
        <v>49</v>
      </c>
      <c r="E159" s="100">
        <v>11.2</v>
      </c>
      <c r="F159" s="115"/>
      <c r="G159" s="91" t="s">
        <v>256</v>
      </c>
      <c r="H159" s="87"/>
      <c r="I159" s="65"/>
      <c r="J159" s="57">
        <v>200</v>
      </c>
      <c r="K159" s="128"/>
      <c r="L159" s="127"/>
      <c r="M159" s="131">
        <f t="shared" ref="M159" si="18">E159*J159</f>
        <v>2240</v>
      </c>
      <c r="N159" s="128" t="e">
        <f t="shared" ref="N159" si="19">M159/K159</f>
        <v>#DIV/0!</v>
      </c>
      <c r="O159" s="126" t="e">
        <f t="shared" ref="O159" si="20">L159*N159</f>
        <v>#DIV/0!</v>
      </c>
      <c r="P159" s="60"/>
      <c r="Q159" s="60"/>
    </row>
    <row r="160" spans="1:17" x14ac:dyDescent="0.2">
      <c r="A160" s="55" t="s">
        <v>78</v>
      </c>
      <c r="B160" s="87" t="s">
        <v>261</v>
      </c>
      <c r="C160" s="87" t="s">
        <v>304</v>
      </c>
      <c r="D160" s="87" t="s">
        <v>67</v>
      </c>
      <c r="E160" s="100"/>
      <c r="F160" s="96"/>
      <c r="G160" s="91"/>
      <c r="H160" s="87" t="s">
        <v>50</v>
      </c>
      <c r="I160" s="63"/>
      <c r="J160" s="56"/>
      <c r="K160" s="60"/>
      <c r="L160" s="60"/>
      <c r="M160" s="60"/>
      <c r="N160" s="60"/>
      <c r="O160" s="60"/>
      <c r="P160" s="60"/>
      <c r="Q160" s="60"/>
    </row>
    <row r="161" spans="1:17" x14ac:dyDescent="0.2">
      <c r="A161" s="55" t="s">
        <v>78</v>
      </c>
      <c r="B161" s="87" t="s">
        <v>261</v>
      </c>
      <c r="C161" s="87" t="s">
        <v>305</v>
      </c>
      <c r="D161" s="87" t="s">
        <v>67</v>
      </c>
      <c r="E161" s="100"/>
      <c r="F161" s="96"/>
      <c r="G161" s="91"/>
      <c r="H161" s="87" t="s">
        <v>50</v>
      </c>
      <c r="I161" s="63"/>
      <c r="J161" s="56"/>
      <c r="K161" s="60"/>
      <c r="L161" s="60"/>
      <c r="M161" s="60"/>
      <c r="N161" s="60"/>
      <c r="O161" s="60"/>
      <c r="P161" s="60"/>
      <c r="Q161" s="60"/>
    </row>
    <row r="162" spans="1:17" x14ac:dyDescent="0.2">
      <c r="A162" s="55" t="s">
        <v>78</v>
      </c>
      <c r="B162" s="87" t="s">
        <v>261</v>
      </c>
      <c r="C162" s="87"/>
      <c r="D162" s="87" t="s">
        <v>266</v>
      </c>
      <c r="E162" s="100"/>
      <c r="F162" s="96">
        <v>10</v>
      </c>
      <c r="G162" s="91"/>
      <c r="H162" s="87" t="s">
        <v>342</v>
      </c>
      <c r="I162" s="63"/>
      <c r="J162" s="56"/>
      <c r="K162" s="60"/>
      <c r="L162" s="60"/>
      <c r="M162" s="60"/>
      <c r="N162" s="60"/>
      <c r="O162" s="60"/>
      <c r="P162" s="60"/>
      <c r="Q162" s="60"/>
    </row>
    <row r="163" spans="1:17" x14ac:dyDescent="0.2">
      <c r="A163" s="55" t="s">
        <v>78</v>
      </c>
      <c r="B163" s="87" t="s">
        <v>261</v>
      </c>
      <c r="C163" s="87"/>
      <c r="D163" s="87"/>
      <c r="E163" s="100"/>
      <c r="F163" s="96"/>
      <c r="G163" s="91"/>
      <c r="H163" s="87"/>
      <c r="I163" s="63"/>
      <c r="J163" s="56"/>
      <c r="K163" s="60"/>
      <c r="L163" s="60"/>
      <c r="M163" s="60"/>
      <c r="N163" s="60"/>
      <c r="O163" s="60"/>
      <c r="P163" s="60"/>
      <c r="Q163" s="60"/>
    </row>
    <row r="164" spans="1:17" x14ac:dyDescent="0.2">
      <c r="A164" s="55" t="s">
        <v>78</v>
      </c>
      <c r="B164" s="87" t="s">
        <v>261</v>
      </c>
      <c r="C164" s="87" t="s">
        <v>306</v>
      </c>
      <c r="D164" s="87" t="s">
        <v>85</v>
      </c>
      <c r="E164" s="100"/>
      <c r="F164" s="96">
        <v>11</v>
      </c>
      <c r="G164" s="91"/>
      <c r="H164" s="87" t="s">
        <v>342</v>
      </c>
      <c r="I164" s="63"/>
      <c r="J164" s="56"/>
      <c r="K164" s="60"/>
      <c r="L164" s="60"/>
      <c r="M164" s="60"/>
      <c r="N164" s="60"/>
      <c r="O164" s="60"/>
      <c r="P164" s="60"/>
      <c r="Q164" s="60"/>
    </row>
    <row r="165" spans="1:17" x14ac:dyDescent="0.2">
      <c r="A165" s="55" t="s">
        <v>78</v>
      </c>
      <c r="B165" s="87" t="s">
        <v>261</v>
      </c>
      <c r="C165" s="87" t="s">
        <v>307</v>
      </c>
      <c r="D165" s="87" t="s">
        <v>70</v>
      </c>
      <c r="E165" s="100"/>
      <c r="F165" s="96"/>
      <c r="G165" s="91"/>
      <c r="H165" s="87" t="s">
        <v>342</v>
      </c>
      <c r="I165" s="63"/>
      <c r="J165" s="56"/>
      <c r="K165" s="60"/>
      <c r="L165" s="60"/>
      <c r="M165" s="60"/>
      <c r="N165" s="60"/>
      <c r="O165" s="60"/>
      <c r="P165" s="60"/>
      <c r="Q165" s="60"/>
    </row>
    <row r="166" spans="1:17" x14ac:dyDescent="0.2">
      <c r="A166" s="55" t="s">
        <v>78</v>
      </c>
      <c r="B166" s="87" t="s">
        <v>261</v>
      </c>
      <c r="C166" s="87" t="s">
        <v>308</v>
      </c>
      <c r="D166" s="87" t="s">
        <v>70</v>
      </c>
      <c r="E166" s="100"/>
      <c r="F166" s="96"/>
      <c r="G166" s="91"/>
      <c r="H166" s="87" t="s">
        <v>342</v>
      </c>
      <c r="I166" s="63"/>
      <c r="J166" s="56"/>
      <c r="K166" s="60"/>
      <c r="L166" s="60"/>
      <c r="M166" s="60"/>
      <c r="N166" s="60"/>
      <c r="O166" s="60"/>
      <c r="P166" s="60"/>
      <c r="Q166" s="60"/>
    </row>
    <row r="167" spans="1:17" x14ac:dyDescent="0.2">
      <c r="A167" s="55" t="s">
        <v>78</v>
      </c>
      <c r="B167" s="87" t="s">
        <v>261</v>
      </c>
      <c r="C167" s="87" t="s">
        <v>309</v>
      </c>
      <c r="D167" s="87" t="s">
        <v>70</v>
      </c>
      <c r="E167" s="100"/>
      <c r="F167" s="96"/>
      <c r="G167" s="91"/>
      <c r="H167" s="87" t="s">
        <v>342</v>
      </c>
      <c r="I167" s="63"/>
      <c r="J167" s="56"/>
      <c r="K167" s="60"/>
      <c r="L167" s="60"/>
      <c r="M167" s="60"/>
      <c r="N167" s="60"/>
      <c r="O167" s="60"/>
      <c r="P167" s="60"/>
      <c r="Q167" s="60"/>
    </row>
    <row r="168" spans="1:17" x14ac:dyDescent="0.2">
      <c r="A168" s="55" t="s">
        <v>78</v>
      </c>
      <c r="B168" s="87" t="s">
        <v>261</v>
      </c>
      <c r="C168" s="87" t="s">
        <v>310</v>
      </c>
      <c r="D168" s="87" t="s">
        <v>87</v>
      </c>
      <c r="E168" s="100"/>
      <c r="F168" s="96">
        <v>2</v>
      </c>
      <c r="G168" s="91"/>
      <c r="H168" s="87" t="s">
        <v>50</v>
      </c>
      <c r="I168" s="63"/>
      <c r="J168" s="56"/>
      <c r="K168" s="60"/>
      <c r="L168" s="60"/>
      <c r="M168" s="60"/>
      <c r="N168" s="60"/>
      <c r="O168" s="60"/>
      <c r="P168" s="60"/>
      <c r="Q168" s="60"/>
    </row>
    <row r="169" spans="1:17" x14ac:dyDescent="0.2">
      <c r="A169" s="55" t="s">
        <v>78</v>
      </c>
      <c r="B169" s="87" t="s">
        <v>261</v>
      </c>
      <c r="C169" s="87" t="s">
        <v>311</v>
      </c>
      <c r="D169" s="87" t="s">
        <v>84</v>
      </c>
      <c r="E169" s="100"/>
      <c r="F169" s="96">
        <v>8</v>
      </c>
      <c r="G169" s="91"/>
      <c r="H169" s="87" t="s">
        <v>342</v>
      </c>
      <c r="I169" s="63"/>
      <c r="J169" s="56"/>
      <c r="K169" s="60"/>
      <c r="L169" s="60"/>
      <c r="M169" s="60"/>
      <c r="N169" s="60"/>
      <c r="O169" s="60"/>
      <c r="P169" s="60"/>
      <c r="Q169" s="60"/>
    </row>
    <row r="170" spans="1:17" x14ac:dyDescent="0.2">
      <c r="A170" s="55" t="s">
        <v>78</v>
      </c>
      <c r="B170" s="87" t="s">
        <v>261</v>
      </c>
      <c r="C170" s="87" t="s">
        <v>312</v>
      </c>
      <c r="D170" s="87" t="s">
        <v>70</v>
      </c>
      <c r="E170" s="100"/>
      <c r="F170" s="96"/>
      <c r="G170" s="91"/>
      <c r="H170" s="87" t="s">
        <v>342</v>
      </c>
      <c r="I170" s="63"/>
      <c r="J170" s="56"/>
      <c r="K170" s="60"/>
      <c r="L170" s="60"/>
      <c r="M170" s="60"/>
      <c r="N170" s="60"/>
      <c r="O170" s="60"/>
      <c r="P170" s="60"/>
      <c r="Q170" s="60"/>
    </row>
    <row r="171" spans="1:17" x14ac:dyDescent="0.2">
      <c r="A171" s="55" t="s">
        <v>78</v>
      </c>
      <c r="B171" s="87" t="s">
        <v>261</v>
      </c>
      <c r="C171" s="87" t="s">
        <v>313</v>
      </c>
      <c r="D171" s="87" t="s">
        <v>67</v>
      </c>
      <c r="E171" s="100">
        <v>12.24</v>
      </c>
      <c r="F171" s="97"/>
      <c r="G171" s="89" t="s">
        <v>256</v>
      </c>
      <c r="H171" s="87" t="s">
        <v>50</v>
      </c>
      <c r="I171" s="65"/>
      <c r="J171" s="56">
        <v>200</v>
      </c>
      <c r="K171" s="128"/>
      <c r="L171" s="127"/>
      <c r="M171" s="131">
        <f t="shared" ref="M171:M193" si="21">E171*J171</f>
        <v>2448</v>
      </c>
      <c r="N171" s="128" t="e">
        <f t="shared" ref="N171:N193" si="22">M171/K171</f>
        <v>#DIV/0!</v>
      </c>
      <c r="O171" s="126" t="e">
        <f t="shared" ref="O171:O193" si="23">L171*N171</f>
        <v>#DIV/0!</v>
      </c>
      <c r="P171" s="60"/>
      <c r="Q171" s="60"/>
    </row>
    <row r="172" spans="1:17" x14ac:dyDescent="0.2">
      <c r="A172" s="55" t="s">
        <v>78</v>
      </c>
      <c r="B172" s="87" t="s">
        <v>261</v>
      </c>
      <c r="C172" s="87" t="s">
        <v>314</v>
      </c>
      <c r="D172" s="87" t="s">
        <v>118</v>
      </c>
      <c r="E172" s="100">
        <v>68.92</v>
      </c>
      <c r="F172" s="97"/>
      <c r="G172" s="89" t="s">
        <v>255</v>
      </c>
      <c r="H172" s="87" t="s">
        <v>66</v>
      </c>
      <c r="I172" s="65"/>
      <c r="J172" s="56">
        <v>200</v>
      </c>
      <c r="K172" s="128"/>
      <c r="L172" s="127"/>
      <c r="M172" s="131">
        <f t="shared" si="21"/>
        <v>13784</v>
      </c>
      <c r="N172" s="128" t="e">
        <f t="shared" si="22"/>
        <v>#DIV/0!</v>
      </c>
      <c r="O172" s="126" t="e">
        <f t="shared" si="23"/>
        <v>#DIV/0!</v>
      </c>
      <c r="P172" s="60"/>
      <c r="Q172" s="60"/>
    </row>
    <row r="173" spans="1:17" x14ac:dyDescent="0.2">
      <c r="A173" s="55" t="s">
        <v>78</v>
      </c>
      <c r="B173" s="87" t="s">
        <v>261</v>
      </c>
      <c r="C173" s="87" t="s">
        <v>315</v>
      </c>
      <c r="D173" s="87" t="s">
        <v>67</v>
      </c>
      <c r="E173" s="100">
        <v>54.72</v>
      </c>
      <c r="F173" s="97"/>
      <c r="G173" s="89" t="s">
        <v>256</v>
      </c>
      <c r="H173" s="87" t="s">
        <v>50</v>
      </c>
      <c r="I173" s="65"/>
      <c r="J173" s="56">
        <v>200</v>
      </c>
      <c r="K173" s="128"/>
      <c r="L173" s="127"/>
      <c r="M173" s="131">
        <f t="shared" si="21"/>
        <v>10944</v>
      </c>
      <c r="N173" s="128" t="e">
        <f t="shared" si="22"/>
        <v>#DIV/0!</v>
      </c>
      <c r="O173" s="126" t="e">
        <f t="shared" si="23"/>
        <v>#DIV/0!</v>
      </c>
      <c r="P173" s="60"/>
      <c r="Q173" s="60"/>
    </row>
    <row r="174" spans="1:17" x14ac:dyDescent="0.2">
      <c r="A174" s="55" t="s">
        <v>78</v>
      </c>
      <c r="B174" s="87" t="s">
        <v>261</v>
      </c>
      <c r="C174" s="87" t="s">
        <v>316</v>
      </c>
      <c r="D174" s="87" t="s">
        <v>105</v>
      </c>
      <c r="E174" s="100">
        <v>92.05</v>
      </c>
      <c r="F174" s="97"/>
      <c r="G174" s="89" t="s">
        <v>255</v>
      </c>
      <c r="H174" s="87" t="s">
        <v>66</v>
      </c>
      <c r="I174" s="65"/>
      <c r="J174" s="56">
        <v>200</v>
      </c>
      <c r="K174" s="128"/>
      <c r="L174" s="127"/>
      <c r="M174" s="131">
        <f t="shared" si="21"/>
        <v>18410</v>
      </c>
      <c r="N174" s="128" t="e">
        <f t="shared" si="22"/>
        <v>#DIV/0!</v>
      </c>
      <c r="O174" s="126" t="e">
        <f t="shared" si="23"/>
        <v>#DIV/0!</v>
      </c>
      <c r="P174" s="60"/>
      <c r="Q174" s="60"/>
    </row>
    <row r="175" spans="1:17" x14ac:dyDescent="0.2">
      <c r="A175" s="55" t="s">
        <v>78</v>
      </c>
      <c r="B175" s="87" t="s">
        <v>261</v>
      </c>
      <c r="C175" s="87" t="s">
        <v>317</v>
      </c>
      <c r="D175" s="87" t="s">
        <v>105</v>
      </c>
      <c r="E175" s="100">
        <v>94.92</v>
      </c>
      <c r="F175" s="97"/>
      <c r="G175" s="89" t="s">
        <v>255</v>
      </c>
      <c r="H175" s="87" t="s">
        <v>66</v>
      </c>
      <c r="I175" s="65"/>
      <c r="J175" s="56">
        <v>200</v>
      </c>
      <c r="K175" s="128"/>
      <c r="L175" s="127"/>
      <c r="M175" s="131">
        <f t="shared" si="21"/>
        <v>18984</v>
      </c>
      <c r="N175" s="128" t="e">
        <f t="shared" si="22"/>
        <v>#DIV/0!</v>
      </c>
      <c r="O175" s="126" t="e">
        <f t="shared" si="23"/>
        <v>#DIV/0!</v>
      </c>
      <c r="P175" s="60"/>
      <c r="Q175" s="60"/>
    </row>
    <row r="176" spans="1:17" x14ac:dyDescent="0.2">
      <c r="A176" s="55" t="s">
        <v>78</v>
      </c>
      <c r="B176" s="87" t="s">
        <v>261</v>
      </c>
      <c r="C176" s="87" t="s">
        <v>318</v>
      </c>
      <c r="D176" s="87" t="s">
        <v>267</v>
      </c>
      <c r="E176" s="100">
        <v>32.47</v>
      </c>
      <c r="F176" s="97"/>
      <c r="G176" s="89" t="s">
        <v>255</v>
      </c>
      <c r="H176" s="87" t="s">
        <v>343</v>
      </c>
      <c r="I176" s="65"/>
      <c r="J176" s="56">
        <v>200</v>
      </c>
      <c r="K176" s="128"/>
      <c r="L176" s="127"/>
      <c r="M176" s="131">
        <f t="shared" si="21"/>
        <v>6494</v>
      </c>
      <c r="N176" s="128" t="e">
        <f t="shared" si="22"/>
        <v>#DIV/0!</v>
      </c>
      <c r="O176" s="126" t="e">
        <f t="shared" si="23"/>
        <v>#DIV/0!</v>
      </c>
      <c r="P176" s="60"/>
      <c r="Q176" s="60"/>
    </row>
    <row r="177" spans="1:17" x14ac:dyDescent="0.2">
      <c r="A177" s="55" t="s">
        <v>78</v>
      </c>
      <c r="B177" s="87" t="s">
        <v>261</v>
      </c>
      <c r="C177" s="87" t="s">
        <v>319</v>
      </c>
      <c r="D177" s="87" t="s">
        <v>265</v>
      </c>
      <c r="E177" s="100">
        <v>52.82</v>
      </c>
      <c r="F177" s="97"/>
      <c r="G177" s="89" t="s">
        <v>256</v>
      </c>
      <c r="H177" s="87" t="s">
        <v>50</v>
      </c>
      <c r="I177" s="65"/>
      <c r="J177" s="56">
        <v>200</v>
      </c>
      <c r="K177" s="128"/>
      <c r="L177" s="127"/>
      <c r="M177" s="131">
        <f t="shared" si="21"/>
        <v>10564</v>
      </c>
      <c r="N177" s="128" t="e">
        <f t="shared" si="22"/>
        <v>#DIV/0!</v>
      </c>
      <c r="O177" s="126" t="e">
        <f t="shared" si="23"/>
        <v>#DIV/0!</v>
      </c>
      <c r="P177" s="60"/>
      <c r="Q177" s="60"/>
    </row>
    <row r="178" spans="1:17" x14ac:dyDescent="0.2">
      <c r="A178" s="55" t="s">
        <v>78</v>
      </c>
      <c r="B178" s="87" t="s">
        <v>261</v>
      </c>
      <c r="C178" s="87" t="s">
        <v>320</v>
      </c>
      <c r="D178" s="87" t="s">
        <v>58</v>
      </c>
      <c r="E178" s="100">
        <v>4.55</v>
      </c>
      <c r="F178" s="97"/>
      <c r="G178" s="89" t="s">
        <v>255</v>
      </c>
      <c r="H178" s="87" t="s">
        <v>50</v>
      </c>
      <c r="I178" s="65"/>
      <c r="J178" s="57">
        <v>200</v>
      </c>
      <c r="K178" s="128"/>
      <c r="L178" s="127"/>
      <c r="M178" s="131">
        <f t="shared" si="21"/>
        <v>910</v>
      </c>
      <c r="N178" s="128" t="e">
        <f t="shared" si="22"/>
        <v>#DIV/0!</v>
      </c>
      <c r="O178" s="126" t="e">
        <f t="shared" si="23"/>
        <v>#DIV/0!</v>
      </c>
      <c r="P178" s="60"/>
      <c r="Q178" s="60"/>
    </row>
    <row r="179" spans="1:17" x14ac:dyDescent="0.2">
      <c r="A179" s="55" t="s">
        <v>78</v>
      </c>
      <c r="B179" s="87" t="s">
        <v>261</v>
      </c>
      <c r="C179" s="87" t="s">
        <v>321</v>
      </c>
      <c r="D179" s="87" t="s">
        <v>55</v>
      </c>
      <c r="E179" s="100">
        <v>10.78</v>
      </c>
      <c r="F179" s="97"/>
      <c r="G179" s="89" t="s">
        <v>255</v>
      </c>
      <c r="H179" s="87" t="s">
        <v>343</v>
      </c>
      <c r="I179" s="65"/>
      <c r="J179" s="124">
        <v>120</v>
      </c>
      <c r="K179" s="128"/>
      <c r="L179" s="127"/>
      <c r="M179" s="131">
        <f t="shared" si="21"/>
        <v>1293.5999999999999</v>
      </c>
      <c r="N179" s="128" t="e">
        <f t="shared" si="22"/>
        <v>#DIV/0!</v>
      </c>
      <c r="O179" s="126" t="e">
        <f t="shared" si="23"/>
        <v>#DIV/0!</v>
      </c>
      <c r="P179" s="60"/>
      <c r="Q179" s="60"/>
    </row>
    <row r="180" spans="1:17" x14ac:dyDescent="0.2">
      <c r="A180" s="55" t="s">
        <v>78</v>
      </c>
      <c r="B180" s="87" t="s">
        <v>261</v>
      </c>
      <c r="C180" s="87" t="s">
        <v>322</v>
      </c>
      <c r="D180" s="87" t="s">
        <v>268</v>
      </c>
      <c r="E180" s="100">
        <v>32.590000000000003</v>
      </c>
      <c r="F180" s="97"/>
      <c r="G180" s="89" t="s">
        <v>255</v>
      </c>
      <c r="H180" s="87" t="s">
        <v>343</v>
      </c>
      <c r="I180" s="65"/>
      <c r="J180" s="124">
        <v>120</v>
      </c>
      <c r="K180" s="128"/>
      <c r="L180" s="127"/>
      <c r="M180" s="131">
        <f t="shared" si="21"/>
        <v>3910.8</v>
      </c>
      <c r="N180" s="128" t="e">
        <f t="shared" si="22"/>
        <v>#DIV/0!</v>
      </c>
      <c r="O180" s="126" t="e">
        <f t="shared" si="23"/>
        <v>#DIV/0!</v>
      </c>
      <c r="P180" s="60"/>
      <c r="Q180" s="60"/>
    </row>
    <row r="181" spans="1:17" x14ac:dyDescent="0.2">
      <c r="A181" s="55" t="s">
        <v>78</v>
      </c>
      <c r="B181" s="87" t="s">
        <v>261</v>
      </c>
      <c r="C181" s="87" t="s">
        <v>323</v>
      </c>
      <c r="D181" s="87" t="s">
        <v>269</v>
      </c>
      <c r="E181" s="100">
        <v>5</v>
      </c>
      <c r="F181" s="97"/>
      <c r="G181" s="89" t="s">
        <v>256</v>
      </c>
      <c r="H181" s="87" t="s">
        <v>342</v>
      </c>
      <c r="I181" s="65"/>
      <c r="J181" s="124">
        <v>200</v>
      </c>
      <c r="K181" s="128"/>
      <c r="L181" s="127"/>
      <c r="M181" s="131">
        <f t="shared" si="21"/>
        <v>1000</v>
      </c>
      <c r="N181" s="128" t="e">
        <f t="shared" si="22"/>
        <v>#DIV/0!</v>
      </c>
      <c r="O181" s="126" t="e">
        <f t="shared" si="23"/>
        <v>#DIV/0!</v>
      </c>
      <c r="P181" s="60"/>
      <c r="Q181" s="60"/>
    </row>
    <row r="182" spans="1:17" x14ac:dyDescent="0.2">
      <c r="A182" s="55" t="s">
        <v>78</v>
      </c>
      <c r="B182" s="87" t="s">
        <v>261</v>
      </c>
      <c r="C182" s="87" t="s">
        <v>324</v>
      </c>
      <c r="D182" s="87" t="s">
        <v>70</v>
      </c>
      <c r="E182" s="100">
        <v>1.04</v>
      </c>
      <c r="F182" s="97"/>
      <c r="G182" s="89" t="s">
        <v>256</v>
      </c>
      <c r="H182" s="87" t="s">
        <v>342</v>
      </c>
      <c r="I182" s="65"/>
      <c r="J182" s="124">
        <v>200</v>
      </c>
      <c r="K182" s="128"/>
      <c r="L182" s="127"/>
      <c r="M182" s="131">
        <f t="shared" si="21"/>
        <v>208</v>
      </c>
      <c r="N182" s="128" t="e">
        <f t="shared" si="22"/>
        <v>#DIV/0!</v>
      </c>
      <c r="O182" s="126" t="e">
        <f t="shared" si="23"/>
        <v>#DIV/0!</v>
      </c>
      <c r="P182" s="60"/>
      <c r="Q182" s="60"/>
    </row>
    <row r="183" spans="1:17" x14ac:dyDescent="0.2">
      <c r="A183" s="55" t="s">
        <v>78</v>
      </c>
      <c r="B183" s="87" t="s">
        <v>261</v>
      </c>
      <c r="C183" s="87" t="s">
        <v>325</v>
      </c>
      <c r="D183" s="87" t="s">
        <v>70</v>
      </c>
      <c r="E183" s="100">
        <v>1.04</v>
      </c>
      <c r="F183" s="97"/>
      <c r="G183" s="89" t="s">
        <v>256</v>
      </c>
      <c r="H183" s="87" t="s">
        <v>342</v>
      </c>
      <c r="I183" s="65"/>
      <c r="J183" s="124">
        <v>200</v>
      </c>
      <c r="K183" s="128"/>
      <c r="L183" s="127"/>
      <c r="M183" s="131">
        <f t="shared" si="21"/>
        <v>208</v>
      </c>
      <c r="N183" s="128" t="e">
        <f t="shared" si="22"/>
        <v>#DIV/0!</v>
      </c>
      <c r="O183" s="126" t="e">
        <f t="shared" si="23"/>
        <v>#DIV/0!</v>
      </c>
      <c r="P183" s="60"/>
      <c r="Q183" s="60"/>
    </row>
    <row r="184" spans="1:17" x14ac:dyDescent="0.2">
      <c r="A184" s="55" t="s">
        <v>78</v>
      </c>
      <c r="B184" s="87" t="s">
        <v>261</v>
      </c>
      <c r="C184" s="87" t="s">
        <v>326</v>
      </c>
      <c r="D184" s="87" t="s">
        <v>112</v>
      </c>
      <c r="E184" s="100">
        <v>24.1</v>
      </c>
      <c r="F184" s="97"/>
      <c r="G184" s="89" t="s">
        <v>255</v>
      </c>
      <c r="H184" s="87" t="s">
        <v>343</v>
      </c>
      <c r="I184" s="65"/>
      <c r="J184" s="124">
        <v>120</v>
      </c>
      <c r="K184" s="128"/>
      <c r="L184" s="127"/>
      <c r="M184" s="131">
        <f t="shared" si="21"/>
        <v>2892</v>
      </c>
      <c r="N184" s="128" t="e">
        <f t="shared" si="22"/>
        <v>#DIV/0!</v>
      </c>
      <c r="O184" s="126" t="e">
        <f t="shared" si="23"/>
        <v>#DIV/0!</v>
      </c>
      <c r="P184" s="60"/>
      <c r="Q184" s="60"/>
    </row>
    <row r="185" spans="1:17" x14ac:dyDescent="0.2">
      <c r="A185" s="55" t="s">
        <v>78</v>
      </c>
      <c r="B185" s="87" t="s">
        <v>261</v>
      </c>
      <c r="C185" s="87" t="s">
        <v>327</v>
      </c>
      <c r="D185" s="87" t="s">
        <v>270</v>
      </c>
      <c r="E185" s="100">
        <v>13.7</v>
      </c>
      <c r="F185" s="97"/>
      <c r="G185" s="89" t="s">
        <v>255</v>
      </c>
      <c r="H185" s="87" t="s">
        <v>343</v>
      </c>
      <c r="I185" s="65"/>
      <c r="J185" s="124">
        <v>200</v>
      </c>
      <c r="K185" s="128"/>
      <c r="L185" s="127"/>
      <c r="M185" s="131">
        <f t="shared" si="21"/>
        <v>2740</v>
      </c>
      <c r="N185" s="128" t="e">
        <f t="shared" si="22"/>
        <v>#DIV/0!</v>
      </c>
      <c r="O185" s="126" t="e">
        <f t="shared" si="23"/>
        <v>#DIV/0!</v>
      </c>
      <c r="P185" s="60"/>
      <c r="Q185" s="60"/>
    </row>
    <row r="186" spans="1:17" x14ac:dyDescent="0.2">
      <c r="A186" s="55" t="s">
        <v>78</v>
      </c>
      <c r="B186" s="87" t="s">
        <v>261</v>
      </c>
      <c r="C186" s="87" t="s">
        <v>328</v>
      </c>
      <c r="D186" s="87" t="s">
        <v>271</v>
      </c>
      <c r="E186" s="100">
        <v>35.700000000000003</v>
      </c>
      <c r="F186" s="97"/>
      <c r="G186" s="89" t="s">
        <v>255</v>
      </c>
      <c r="H186" s="87" t="s">
        <v>343</v>
      </c>
      <c r="I186" s="65"/>
      <c r="J186" s="124">
        <v>120</v>
      </c>
      <c r="K186" s="128"/>
      <c r="L186" s="127"/>
      <c r="M186" s="131">
        <f t="shared" si="21"/>
        <v>4284</v>
      </c>
      <c r="N186" s="128" t="e">
        <f t="shared" si="22"/>
        <v>#DIV/0!</v>
      </c>
      <c r="O186" s="126" t="e">
        <f t="shared" si="23"/>
        <v>#DIV/0!</v>
      </c>
      <c r="P186" s="60"/>
      <c r="Q186" s="60"/>
    </row>
    <row r="187" spans="1:17" x14ac:dyDescent="0.2">
      <c r="A187" s="55" t="s">
        <v>78</v>
      </c>
      <c r="B187" s="87" t="s">
        <v>261</v>
      </c>
      <c r="C187" s="87" t="s">
        <v>329</v>
      </c>
      <c r="D187" s="87" t="s">
        <v>272</v>
      </c>
      <c r="E187" s="100">
        <v>19.05</v>
      </c>
      <c r="F187" s="97"/>
      <c r="G187" s="89" t="s">
        <v>255</v>
      </c>
      <c r="H187" s="87" t="s">
        <v>343</v>
      </c>
      <c r="I187" s="65"/>
      <c r="J187" s="124">
        <v>120</v>
      </c>
      <c r="K187" s="128"/>
      <c r="L187" s="127"/>
      <c r="M187" s="131">
        <f t="shared" si="21"/>
        <v>2286</v>
      </c>
      <c r="N187" s="128" t="e">
        <f t="shared" si="22"/>
        <v>#DIV/0!</v>
      </c>
      <c r="O187" s="126" t="e">
        <f t="shared" si="23"/>
        <v>#DIV/0!</v>
      </c>
      <c r="P187" s="60"/>
      <c r="Q187" s="60"/>
    </row>
    <row r="188" spans="1:17" x14ac:dyDescent="0.2">
      <c r="A188" s="55" t="s">
        <v>78</v>
      </c>
      <c r="B188" s="87" t="s">
        <v>261</v>
      </c>
      <c r="C188" s="87" t="s">
        <v>330</v>
      </c>
      <c r="D188" s="87" t="s">
        <v>273</v>
      </c>
      <c r="E188" s="100">
        <v>12.13</v>
      </c>
      <c r="F188" s="97"/>
      <c r="G188" s="89" t="s">
        <v>255</v>
      </c>
      <c r="H188" s="87" t="s">
        <v>343</v>
      </c>
      <c r="I188" s="65"/>
      <c r="J188" s="124">
        <v>120</v>
      </c>
      <c r="K188" s="128"/>
      <c r="L188" s="127"/>
      <c r="M188" s="131">
        <f t="shared" si="21"/>
        <v>1455.6000000000001</v>
      </c>
      <c r="N188" s="128" t="e">
        <f t="shared" si="22"/>
        <v>#DIV/0!</v>
      </c>
      <c r="O188" s="126" t="e">
        <f t="shared" si="23"/>
        <v>#DIV/0!</v>
      </c>
      <c r="P188" s="60"/>
      <c r="Q188" s="60"/>
    </row>
    <row r="189" spans="1:17" x14ac:dyDescent="0.2">
      <c r="A189" s="55" t="s">
        <v>78</v>
      </c>
      <c r="B189" s="87" t="s">
        <v>261</v>
      </c>
      <c r="C189" s="87" t="s">
        <v>376</v>
      </c>
      <c r="D189" s="87" t="s">
        <v>67</v>
      </c>
      <c r="E189" s="100">
        <v>10.28</v>
      </c>
      <c r="F189" s="97"/>
      <c r="G189" s="89" t="s">
        <v>255</v>
      </c>
      <c r="H189" s="87" t="s">
        <v>50</v>
      </c>
      <c r="I189" s="65"/>
      <c r="J189" s="56">
        <v>200</v>
      </c>
      <c r="K189" s="128"/>
      <c r="L189" s="127"/>
      <c r="M189" s="131">
        <f t="shared" si="21"/>
        <v>2056</v>
      </c>
      <c r="N189" s="128" t="e">
        <f t="shared" si="22"/>
        <v>#DIV/0!</v>
      </c>
      <c r="O189" s="126" t="e">
        <f t="shared" si="23"/>
        <v>#DIV/0!</v>
      </c>
      <c r="P189" s="60"/>
      <c r="Q189" s="60"/>
    </row>
    <row r="190" spans="1:17" x14ac:dyDescent="0.2">
      <c r="A190" s="55" t="s">
        <v>78</v>
      </c>
      <c r="B190" s="87" t="s">
        <v>261</v>
      </c>
      <c r="C190" s="87" t="s">
        <v>331</v>
      </c>
      <c r="D190" s="87" t="s">
        <v>67</v>
      </c>
      <c r="E190" s="100">
        <v>12.66</v>
      </c>
      <c r="F190" s="97"/>
      <c r="G190" s="89" t="s">
        <v>255</v>
      </c>
      <c r="H190" s="87" t="s">
        <v>50</v>
      </c>
      <c r="I190" s="65"/>
      <c r="J190" s="56">
        <v>200</v>
      </c>
      <c r="K190" s="128"/>
      <c r="L190" s="127"/>
      <c r="M190" s="131">
        <f t="shared" si="21"/>
        <v>2532</v>
      </c>
      <c r="N190" s="128" t="e">
        <f t="shared" si="22"/>
        <v>#DIV/0!</v>
      </c>
      <c r="O190" s="126" t="e">
        <f t="shared" si="23"/>
        <v>#DIV/0!</v>
      </c>
      <c r="P190" s="60"/>
      <c r="Q190" s="60"/>
    </row>
    <row r="191" spans="1:17" x14ac:dyDescent="0.2">
      <c r="A191" s="55" t="s">
        <v>78</v>
      </c>
      <c r="B191" s="87" t="s">
        <v>261</v>
      </c>
      <c r="C191" s="87" t="s">
        <v>332</v>
      </c>
      <c r="D191" s="87" t="s">
        <v>274</v>
      </c>
      <c r="E191" s="100">
        <v>58.43</v>
      </c>
      <c r="F191" s="97"/>
      <c r="G191" s="89" t="s">
        <v>255</v>
      </c>
      <c r="H191" s="87" t="s">
        <v>66</v>
      </c>
      <c r="I191" s="65"/>
      <c r="J191" s="56">
        <v>200</v>
      </c>
      <c r="K191" s="128"/>
      <c r="L191" s="127"/>
      <c r="M191" s="131">
        <f t="shared" si="21"/>
        <v>11686</v>
      </c>
      <c r="N191" s="128" t="e">
        <f t="shared" si="22"/>
        <v>#DIV/0!</v>
      </c>
      <c r="O191" s="126" t="e">
        <f t="shared" si="23"/>
        <v>#DIV/0!</v>
      </c>
      <c r="P191" s="60"/>
      <c r="Q191" s="60"/>
    </row>
    <row r="192" spans="1:17" x14ac:dyDescent="0.2">
      <c r="A192" s="55" t="s">
        <v>78</v>
      </c>
      <c r="B192" s="87" t="s">
        <v>261</v>
      </c>
      <c r="C192" s="87" t="s">
        <v>333</v>
      </c>
      <c r="D192" s="87" t="s">
        <v>275</v>
      </c>
      <c r="E192" s="100">
        <v>103.36</v>
      </c>
      <c r="F192" s="97"/>
      <c r="G192" s="89" t="s">
        <v>255</v>
      </c>
      <c r="H192" s="87" t="s">
        <v>66</v>
      </c>
      <c r="I192" s="65"/>
      <c r="J192" s="57">
        <v>200</v>
      </c>
      <c r="K192" s="128"/>
      <c r="L192" s="127"/>
      <c r="M192" s="131">
        <f t="shared" si="21"/>
        <v>20672</v>
      </c>
      <c r="N192" s="128" t="e">
        <f t="shared" si="22"/>
        <v>#DIV/0!</v>
      </c>
      <c r="O192" s="126" t="e">
        <f t="shared" si="23"/>
        <v>#DIV/0!</v>
      </c>
      <c r="P192" s="60"/>
      <c r="Q192" s="60"/>
    </row>
    <row r="193" spans="1:17" x14ac:dyDescent="0.2">
      <c r="A193" s="55" t="s">
        <v>78</v>
      </c>
      <c r="B193" s="87" t="s">
        <v>261</v>
      </c>
      <c r="C193" s="87" t="s">
        <v>334</v>
      </c>
      <c r="D193" s="87" t="s">
        <v>276</v>
      </c>
      <c r="E193" s="100">
        <v>40.5</v>
      </c>
      <c r="F193" s="97"/>
      <c r="G193" s="89" t="s">
        <v>255</v>
      </c>
      <c r="H193" s="87" t="s">
        <v>50</v>
      </c>
      <c r="I193" s="65"/>
      <c r="J193" s="57">
        <v>200</v>
      </c>
      <c r="K193" s="128"/>
      <c r="L193" s="127"/>
      <c r="M193" s="131">
        <f t="shared" si="21"/>
        <v>8100</v>
      </c>
      <c r="N193" s="128" t="e">
        <f t="shared" si="22"/>
        <v>#DIV/0!</v>
      </c>
      <c r="O193" s="126" t="e">
        <f t="shared" si="23"/>
        <v>#DIV/0!</v>
      </c>
      <c r="P193" s="60"/>
      <c r="Q193" s="60"/>
    </row>
    <row r="194" spans="1:17" x14ac:dyDescent="0.2">
      <c r="A194" s="55" t="s">
        <v>78</v>
      </c>
      <c r="B194" s="87" t="s">
        <v>261</v>
      </c>
      <c r="C194" s="87" t="s">
        <v>335</v>
      </c>
      <c r="D194" s="87" t="s">
        <v>87</v>
      </c>
      <c r="E194" s="100"/>
      <c r="F194" s="97">
        <v>4.01</v>
      </c>
      <c r="G194" s="89" t="s">
        <v>258</v>
      </c>
      <c r="H194" s="87" t="s">
        <v>50</v>
      </c>
      <c r="I194" s="65"/>
      <c r="J194" s="56"/>
      <c r="K194" s="60"/>
      <c r="L194" s="60"/>
      <c r="M194" s="60"/>
      <c r="N194" s="60"/>
      <c r="O194" s="60"/>
      <c r="P194" s="60"/>
      <c r="Q194" s="60"/>
    </row>
    <row r="195" spans="1:17" x14ac:dyDescent="0.2">
      <c r="A195" s="55" t="s">
        <v>78</v>
      </c>
      <c r="B195" s="87" t="s">
        <v>261</v>
      </c>
      <c r="C195" s="87" t="s">
        <v>336</v>
      </c>
      <c r="D195" s="87" t="s">
        <v>277</v>
      </c>
      <c r="E195" s="100">
        <v>6.14</v>
      </c>
      <c r="F195" s="96"/>
      <c r="G195" s="89" t="s">
        <v>255</v>
      </c>
      <c r="H195" s="87" t="s">
        <v>50</v>
      </c>
      <c r="I195" s="63"/>
      <c r="J195" s="57">
        <v>200</v>
      </c>
      <c r="K195" s="128"/>
      <c r="L195" s="127"/>
      <c r="M195" s="131">
        <f>E195*J195</f>
        <v>1228</v>
      </c>
      <c r="N195" s="128" t="e">
        <f>M195/K195</f>
        <v>#DIV/0!</v>
      </c>
      <c r="O195" s="126" t="e">
        <f>L195*N195</f>
        <v>#DIV/0!</v>
      </c>
      <c r="P195" s="60"/>
      <c r="Q195" s="60"/>
    </row>
    <row r="196" spans="1:17" x14ac:dyDescent="0.2">
      <c r="A196" s="55" t="s">
        <v>78</v>
      </c>
      <c r="B196" s="87" t="s">
        <v>261</v>
      </c>
      <c r="C196" s="87" t="s">
        <v>337</v>
      </c>
      <c r="D196" s="87" t="s">
        <v>278</v>
      </c>
      <c r="E196" s="100"/>
      <c r="F196" s="96">
        <v>70</v>
      </c>
      <c r="G196" s="91"/>
      <c r="H196" s="87" t="s">
        <v>50</v>
      </c>
      <c r="I196" s="63"/>
      <c r="J196" s="56"/>
      <c r="K196" s="60"/>
      <c r="L196" s="60"/>
      <c r="M196" s="60"/>
      <c r="N196" s="60"/>
      <c r="O196" s="60"/>
      <c r="P196" s="60"/>
      <c r="Q196" s="60"/>
    </row>
    <row r="197" spans="1:17" x14ac:dyDescent="0.2">
      <c r="A197" s="55" t="s">
        <v>78</v>
      </c>
      <c r="B197" s="87" t="s">
        <v>261</v>
      </c>
      <c r="C197" s="87" t="s">
        <v>338</v>
      </c>
      <c r="D197" s="87" t="s">
        <v>279</v>
      </c>
      <c r="E197" s="100"/>
      <c r="F197" s="96">
        <v>55</v>
      </c>
      <c r="G197" s="91"/>
      <c r="H197" s="87" t="s">
        <v>66</v>
      </c>
      <c r="I197" s="63"/>
      <c r="J197" s="56"/>
      <c r="K197" s="60"/>
      <c r="L197" s="60"/>
      <c r="M197" s="60"/>
      <c r="N197" s="60"/>
      <c r="O197" s="60"/>
      <c r="P197" s="60"/>
      <c r="Q197" s="60"/>
    </row>
    <row r="198" spans="1:17" x14ac:dyDescent="0.2">
      <c r="A198" s="55" t="s">
        <v>78</v>
      </c>
      <c r="B198" s="87" t="s">
        <v>261</v>
      </c>
      <c r="C198" s="87" t="s">
        <v>339</v>
      </c>
      <c r="D198" s="87" t="s">
        <v>279</v>
      </c>
      <c r="E198" s="100"/>
      <c r="F198" s="96">
        <v>55</v>
      </c>
      <c r="G198" s="91"/>
      <c r="H198" s="87" t="s">
        <v>66</v>
      </c>
      <c r="I198" s="63"/>
      <c r="J198" s="56"/>
      <c r="K198" s="60"/>
      <c r="L198" s="60"/>
      <c r="M198" s="60"/>
      <c r="N198" s="60"/>
      <c r="O198" s="60"/>
      <c r="P198" s="60"/>
      <c r="Q198" s="60"/>
    </row>
    <row r="199" spans="1:17" x14ac:dyDescent="0.2">
      <c r="A199" s="55" t="s">
        <v>78</v>
      </c>
      <c r="B199" s="87" t="s">
        <v>261</v>
      </c>
      <c r="C199" s="87" t="s">
        <v>340</v>
      </c>
      <c r="D199" s="87" t="s">
        <v>87</v>
      </c>
      <c r="E199" s="100"/>
      <c r="F199" s="96">
        <v>5</v>
      </c>
      <c r="G199" s="91"/>
      <c r="H199" s="87" t="s">
        <v>50</v>
      </c>
      <c r="I199" s="63"/>
      <c r="J199" s="56"/>
      <c r="K199" s="60"/>
      <c r="L199" s="60"/>
      <c r="M199" s="60"/>
      <c r="N199" s="60"/>
      <c r="O199" s="60"/>
      <c r="P199" s="60"/>
      <c r="Q199" s="60"/>
    </row>
    <row r="200" spans="1:17" x14ac:dyDescent="0.2">
      <c r="A200" s="55" t="s">
        <v>78</v>
      </c>
      <c r="B200" s="87" t="s">
        <v>261</v>
      </c>
      <c r="C200" s="87" t="s">
        <v>340</v>
      </c>
      <c r="D200" s="87" t="s">
        <v>279</v>
      </c>
      <c r="E200" s="100"/>
      <c r="F200" s="96">
        <v>62</v>
      </c>
      <c r="G200" s="91"/>
      <c r="H200" s="87" t="s">
        <v>66</v>
      </c>
      <c r="I200" s="63"/>
      <c r="J200" s="56"/>
      <c r="K200" s="60"/>
      <c r="L200" s="60"/>
      <c r="M200" s="60"/>
      <c r="N200" s="60"/>
      <c r="O200" s="60"/>
      <c r="P200" s="60"/>
      <c r="Q200" s="60"/>
    </row>
    <row r="201" spans="1:17" x14ac:dyDescent="0.2">
      <c r="A201" s="55" t="s">
        <v>78</v>
      </c>
      <c r="B201" s="87" t="s">
        <v>261</v>
      </c>
      <c r="C201" s="87" t="s">
        <v>341</v>
      </c>
      <c r="D201" s="87" t="s">
        <v>280</v>
      </c>
      <c r="E201" s="100"/>
      <c r="F201" s="96">
        <v>66</v>
      </c>
      <c r="G201" s="91"/>
      <c r="H201" s="87" t="s">
        <v>50</v>
      </c>
      <c r="I201" s="63"/>
      <c r="J201" s="56"/>
      <c r="K201" s="60"/>
      <c r="L201" s="60"/>
      <c r="M201" s="60"/>
      <c r="N201" s="60"/>
      <c r="O201" s="60"/>
      <c r="P201" s="60"/>
      <c r="Q201" s="60"/>
    </row>
    <row r="202" spans="1:17" x14ac:dyDescent="0.2">
      <c r="A202" s="55" t="s">
        <v>78</v>
      </c>
      <c r="B202" s="87" t="s">
        <v>345</v>
      </c>
      <c r="C202" s="87" t="s">
        <v>346</v>
      </c>
      <c r="D202" s="134" t="s">
        <v>396</v>
      </c>
      <c r="E202" s="96">
        <v>53.2</v>
      </c>
      <c r="F202" s="96"/>
      <c r="G202" s="89" t="s">
        <v>256</v>
      </c>
      <c r="H202" s="87" t="s">
        <v>50</v>
      </c>
      <c r="I202" s="63"/>
      <c r="J202" s="56">
        <v>200</v>
      </c>
      <c r="K202" s="128"/>
      <c r="L202" s="127"/>
      <c r="M202" s="131">
        <f t="shared" ref="M202:M214" si="24">E202*J202</f>
        <v>10640</v>
      </c>
      <c r="N202" s="128" t="e">
        <f t="shared" ref="N202:N214" si="25">M202/K202</f>
        <v>#DIV/0!</v>
      </c>
      <c r="O202" s="126" t="e">
        <f t="shared" ref="O202:O214" si="26">L202*N202</f>
        <v>#DIV/0!</v>
      </c>
      <c r="P202" s="60"/>
      <c r="Q202" s="60"/>
    </row>
    <row r="203" spans="1:17" x14ac:dyDescent="0.2">
      <c r="A203" s="55" t="s">
        <v>78</v>
      </c>
      <c r="B203" s="87" t="s">
        <v>345</v>
      </c>
      <c r="C203" s="87" t="s">
        <v>347</v>
      </c>
      <c r="D203" s="134" t="s">
        <v>121</v>
      </c>
      <c r="E203" s="96">
        <v>51</v>
      </c>
      <c r="F203" s="96"/>
      <c r="G203" s="89" t="s">
        <v>255</v>
      </c>
      <c r="H203" s="87" t="s">
        <v>50</v>
      </c>
      <c r="I203" s="63"/>
      <c r="J203" s="56">
        <v>200</v>
      </c>
      <c r="K203" s="128"/>
      <c r="L203" s="127"/>
      <c r="M203" s="131">
        <f t="shared" si="24"/>
        <v>10200</v>
      </c>
      <c r="N203" s="128" t="e">
        <f t="shared" si="25"/>
        <v>#DIV/0!</v>
      </c>
      <c r="O203" s="126" t="e">
        <f t="shared" si="26"/>
        <v>#DIV/0!</v>
      </c>
      <c r="P203" s="60"/>
      <c r="Q203" s="60"/>
    </row>
    <row r="204" spans="1:17" x14ac:dyDescent="0.2">
      <c r="A204" s="55" t="s">
        <v>78</v>
      </c>
      <c r="B204" s="87" t="s">
        <v>345</v>
      </c>
      <c r="C204" s="87" t="s">
        <v>348</v>
      </c>
      <c r="D204" s="134" t="s">
        <v>373</v>
      </c>
      <c r="E204" s="96">
        <v>11.76</v>
      </c>
      <c r="F204" s="96"/>
      <c r="G204" s="89" t="s">
        <v>255</v>
      </c>
      <c r="H204" s="87" t="s">
        <v>343</v>
      </c>
      <c r="I204" s="63"/>
      <c r="J204" s="56">
        <v>120</v>
      </c>
      <c r="K204" s="128"/>
      <c r="L204" s="127"/>
      <c r="M204" s="131">
        <f t="shared" si="24"/>
        <v>1411.2</v>
      </c>
      <c r="N204" s="128" t="e">
        <f t="shared" si="25"/>
        <v>#DIV/0!</v>
      </c>
      <c r="O204" s="126" t="e">
        <f t="shared" si="26"/>
        <v>#DIV/0!</v>
      </c>
      <c r="P204" s="60"/>
      <c r="Q204" s="60"/>
    </row>
    <row r="205" spans="1:17" x14ac:dyDescent="0.2">
      <c r="A205" s="55" t="s">
        <v>78</v>
      </c>
      <c r="B205" s="87" t="s">
        <v>345</v>
      </c>
      <c r="C205" s="87" t="s">
        <v>349</v>
      </c>
      <c r="D205" s="134" t="s">
        <v>374</v>
      </c>
      <c r="E205" s="96">
        <v>12.45</v>
      </c>
      <c r="F205" s="96"/>
      <c r="G205" s="89" t="s">
        <v>255</v>
      </c>
      <c r="H205" s="87" t="s">
        <v>343</v>
      </c>
      <c r="I205" s="63"/>
      <c r="J205" s="56">
        <v>120</v>
      </c>
      <c r="K205" s="128"/>
      <c r="L205" s="127"/>
      <c r="M205" s="131">
        <f t="shared" si="24"/>
        <v>1494</v>
      </c>
      <c r="N205" s="128" t="e">
        <f t="shared" si="25"/>
        <v>#DIV/0!</v>
      </c>
      <c r="O205" s="126" t="e">
        <f t="shared" si="26"/>
        <v>#DIV/0!</v>
      </c>
      <c r="P205" s="60"/>
      <c r="Q205" s="60"/>
    </row>
    <row r="206" spans="1:17" x14ac:dyDescent="0.2">
      <c r="A206" s="55" t="s">
        <v>78</v>
      </c>
      <c r="B206" s="87" t="s">
        <v>345</v>
      </c>
      <c r="C206" s="87" t="s">
        <v>350</v>
      </c>
      <c r="D206" s="134" t="s">
        <v>263</v>
      </c>
      <c r="E206" s="96">
        <v>46.61</v>
      </c>
      <c r="F206" s="96"/>
      <c r="G206" s="89" t="s">
        <v>255</v>
      </c>
      <c r="H206" s="87" t="s">
        <v>66</v>
      </c>
      <c r="I206" s="63"/>
      <c r="J206" s="56">
        <v>200</v>
      </c>
      <c r="K206" s="128"/>
      <c r="L206" s="127"/>
      <c r="M206" s="131">
        <f t="shared" si="24"/>
        <v>9322</v>
      </c>
      <c r="N206" s="128" t="e">
        <f t="shared" si="25"/>
        <v>#DIV/0!</v>
      </c>
      <c r="O206" s="126" t="e">
        <f t="shared" si="26"/>
        <v>#DIV/0!</v>
      </c>
      <c r="P206" s="60"/>
      <c r="Q206" s="60"/>
    </row>
    <row r="207" spans="1:17" x14ac:dyDescent="0.2">
      <c r="A207" s="55" t="s">
        <v>78</v>
      </c>
      <c r="B207" s="87" t="s">
        <v>345</v>
      </c>
      <c r="C207" s="87" t="s">
        <v>351</v>
      </c>
      <c r="D207" s="134" t="s">
        <v>263</v>
      </c>
      <c r="E207" s="96">
        <v>46.61</v>
      </c>
      <c r="F207" s="96"/>
      <c r="G207" s="89" t="s">
        <v>255</v>
      </c>
      <c r="H207" s="87" t="s">
        <v>66</v>
      </c>
      <c r="I207" s="63"/>
      <c r="J207" s="56">
        <v>200</v>
      </c>
      <c r="K207" s="128"/>
      <c r="L207" s="127"/>
      <c r="M207" s="131">
        <f t="shared" si="24"/>
        <v>9322</v>
      </c>
      <c r="N207" s="128" t="e">
        <f t="shared" si="25"/>
        <v>#DIV/0!</v>
      </c>
      <c r="O207" s="126" t="e">
        <f t="shared" si="26"/>
        <v>#DIV/0!</v>
      </c>
      <c r="P207" s="60"/>
      <c r="Q207" s="60"/>
    </row>
    <row r="208" spans="1:17" x14ac:dyDescent="0.2">
      <c r="A208" s="55" t="s">
        <v>78</v>
      </c>
      <c r="B208" s="87" t="s">
        <v>345</v>
      </c>
      <c r="C208" s="87" t="s">
        <v>352</v>
      </c>
      <c r="D208" s="134" t="s">
        <v>58</v>
      </c>
      <c r="E208" s="96">
        <v>14.71</v>
      </c>
      <c r="F208" s="96"/>
      <c r="G208" s="89" t="s">
        <v>255</v>
      </c>
      <c r="H208" s="87" t="s">
        <v>50</v>
      </c>
      <c r="I208" s="65"/>
      <c r="J208" s="57">
        <v>200</v>
      </c>
      <c r="K208" s="128"/>
      <c r="L208" s="127"/>
      <c r="M208" s="131">
        <f t="shared" si="24"/>
        <v>2942</v>
      </c>
      <c r="N208" s="128" t="e">
        <f t="shared" si="25"/>
        <v>#DIV/0!</v>
      </c>
      <c r="O208" s="126" t="e">
        <f t="shared" si="26"/>
        <v>#DIV/0!</v>
      </c>
      <c r="P208" s="60"/>
      <c r="Q208" s="60"/>
    </row>
    <row r="209" spans="1:17" x14ac:dyDescent="0.2">
      <c r="A209" s="55" t="s">
        <v>78</v>
      </c>
      <c r="B209" s="87" t="s">
        <v>345</v>
      </c>
      <c r="C209" s="87" t="s">
        <v>353</v>
      </c>
      <c r="D209" s="134" t="s">
        <v>58</v>
      </c>
      <c r="E209" s="96">
        <v>14.71</v>
      </c>
      <c r="F209" s="96"/>
      <c r="G209" s="89" t="s">
        <v>255</v>
      </c>
      <c r="H209" s="87" t="s">
        <v>50</v>
      </c>
      <c r="I209" s="65"/>
      <c r="J209" s="56">
        <v>200</v>
      </c>
      <c r="K209" s="128"/>
      <c r="L209" s="127"/>
      <c r="M209" s="131">
        <f t="shared" si="24"/>
        <v>2942</v>
      </c>
      <c r="N209" s="128" t="e">
        <f t="shared" si="25"/>
        <v>#DIV/0!</v>
      </c>
      <c r="O209" s="126" t="e">
        <f t="shared" si="26"/>
        <v>#DIV/0!</v>
      </c>
      <c r="P209" s="60"/>
      <c r="Q209" s="60"/>
    </row>
    <row r="210" spans="1:17" x14ac:dyDescent="0.2">
      <c r="A210" s="55" t="s">
        <v>78</v>
      </c>
      <c r="B210" s="87" t="s">
        <v>345</v>
      </c>
      <c r="C210" s="87" t="s">
        <v>354</v>
      </c>
      <c r="D210" s="134" t="s">
        <v>263</v>
      </c>
      <c r="E210" s="96">
        <v>46.44</v>
      </c>
      <c r="F210" s="96"/>
      <c r="G210" s="89" t="s">
        <v>255</v>
      </c>
      <c r="H210" s="87" t="s">
        <v>66</v>
      </c>
      <c r="I210" s="65"/>
      <c r="J210" s="57">
        <v>200</v>
      </c>
      <c r="K210" s="128"/>
      <c r="L210" s="127"/>
      <c r="M210" s="131">
        <f t="shared" si="24"/>
        <v>9288</v>
      </c>
      <c r="N210" s="128" t="e">
        <f t="shared" si="25"/>
        <v>#DIV/0!</v>
      </c>
      <c r="O210" s="126" t="e">
        <f t="shared" si="26"/>
        <v>#DIV/0!</v>
      </c>
      <c r="P210" s="60"/>
      <c r="Q210" s="60"/>
    </row>
    <row r="211" spans="1:17" x14ac:dyDescent="0.2">
      <c r="A211" s="55" t="s">
        <v>78</v>
      </c>
      <c r="B211" s="87" t="s">
        <v>345</v>
      </c>
      <c r="C211" s="87" t="s">
        <v>355</v>
      </c>
      <c r="D211" s="134" t="s">
        <v>263</v>
      </c>
      <c r="E211" s="96">
        <v>46.44</v>
      </c>
      <c r="F211" s="96"/>
      <c r="G211" s="89" t="s">
        <v>255</v>
      </c>
      <c r="H211" s="87" t="s">
        <v>66</v>
      </c>
      <c r="I211" s="65"/>
      <c r="J211" s="57">
        <v>200</v>
      </c>
      <c r="K211" s="128"/>
      <c r="L211" s="127"/>
      <c r="M211" s="131">
        <f t="shared" si="24"/>
        <v>9288</v>
      </c>
      <c r="N211" s="128" t="e">
        <f t="shared" si="25"/>
        <v>#DIV/0!</v>
      </c>
      <c r="O211" s="126" t="e">
        <f t="shared" si="26"/>
        <v>#DIV/0!</v>
      </c>
      <c r="P211" s="60"/>
      <c r="Q211" s="60"/>
    </row>
    <row r="212" spans="1:17" x14ac:dyDescent="0.2">
      <c r="A212" s="55" t="s">
        <v>78</v>
      </c>
      <c r="B212" s="87" t="s">
        <v>345</v>
      </c>
      <c r="C212" s="87" t="s">
        <v>356</v>
      </c>
      <c r="D212" s="134" t="s">
        <v>396</v>
      </c>
      <c r="E212" s="96">
        <v>34.71</v>
      </c>
      <c r="F212" s="96"/>
      <c r="G212" s="89" t="s">
        <v>256</v>
      </c>
      <c r="H212" s="87" t="s">
        <v>50</v>
      </c>
      <c r="I212" s="65"/>
      <c r="J212" s="57">
        <v>200</v>
      </c>
      <c r="K212" s="128"/>
      <c r="L212" s="127"/>
      <c r="M212" s="131">
        <f t="shared" si="24"/>
        <v>6942</v>
      </c>
      <c r="N212" s="128" t="e">
        <f t="shared" si="25"/>
        <v>#DIV/0!</v>
      </c>
      <c r="O212" s="126" t="e">
        <f t="shared" si="26"/>
        <v>#DIV/0!</v>
      </c>
      <c r="P212" s="60"/>
      <c r="Q212" s="60"/>
    </row>
    <row r="213" spans="1:17" x14ac:dyDescent="0.2">
      <c r="A213" s="55" t="s">
        <v>78</v>
      </c>
      <c r="B213" s="87" t="s">
        <v>345</v>
      </c>
      <c r="C213" s="87" t="s">
        <v>357</v>
      </c>
      <c r="D213" s="134" t="s">
        <v>67</v>
      </c>
      <c r="E213" s="96">
        <v>12.76</v>
      </c>
      <c r="F213" s="96"/>
      <c r="G213" s="89" t="s">
        <v>255</v>
      </c>
      <c r="H213" s="87" t="s">
        <v>50</v>
      </c>
      <c r="I213" s="63"/>
      <c r="J213" s="57">
        <v>200</v>
      </c>
      <c r="K213" s="128"/>
      <c r="L213" s="127"/>
      <c r="M213" s="131">
        <f t="shared" si="24"/>
        <v>2552</v>
      </c>
      <c r="N213" s="128" t="e">
        <f t="shared" si="25"/>
        <v>#DIV/0!</v>
      </c>
      <c r="O213" s="126" t="e">
        <f t="shared" si="26"/>
        <v>#DIV/0!</v>
      </c>
      <c r="P213" s="60"/>
      <c r="Q213" s="60"/>
    </row>
    <row r="214" spans="1:17" x14ac:dyDescent="0.2">
      <c r="A214" s="55" t="s">
        <v>78</v>
      </c>
      <c r="B214" s="87" t="s">
        <v>345</v>
      </c>
      <c r="C214" s="87" t="s">
        <v>358</v>
      </c>
      <c r="D214" s="134" t="s">
        <v>67</v>
      </c>
      <c r="E214" s="96">
        <v>2.69</v>
      </c>
      <c r="F214" s="96"/>
      <c r="G214" s="89" t="s">
        <v>255</v>
      </c>
      <c r="H214" s="87" t="s">
        <v>50</v>
      </c>
      <c r="I214" s="65"/>
      <c r="J214" s="57">
        <v>200</v>
      </c>
      <c r="K214" s="128"/>
      <c r="L214" s="127"/>
      <c r="M214" s="131">
        <f t="shared" si="24"/>
        <v>538</v>
      </c>
      <c r="N214" s="128" t="e">
        <f t="shared" si="25"/>
        <v>#DIV/0!</v>
      </c>
      <c r="O214" s="126" t="e">
        <f t="shared" si="26"/>
        <v>#DIV/0!</v>
      </c>
      <c r="P214" s="60"/>
      <c r="Q214" s="60"/>
    </row>
    <row r="215" spans="1:17" x14ac:dyDescent="0.2">
      <c r="A215" s="55" t="s">
        <v>78</v>
      </c>
      <c r="B215" s="87"/>
      <c r="C215" s="87"/>
      <c r="D215" s="134"/>
      <c r="E215" s="96"/>
      <c r="F215" s="96">
        <v>8.32</v>
      </c>
      <c r="G215" s="89" t="s">
        <v>256</v>
      </c>
      <c r="H215" s="87"/>
      <c r="I215" s="63"/>
      <c r="J215" s="56"/>
      <c r="K215" s="128"/>
      <c r="L215" s="127"/>
      <c r="M215" s="127"/>
      <c r="N215" s="60"/>
      <c r="O215" s="60"/>
      <c r="P215" s="60"/>
      <c r="Q215" s="60"/>
    </row>
    <row r="216" spans="1:17" x14ac:dyDescent="0.2">
      <c r="A216" s="55" t="s">
        <v>78</v>
      </c>
      <c r="B216" s="87" t="s">
        <v>345</v>
      </c>
      <c r="C216" s="87" t="s">
        <v>359</v>
      </c>
      <c r="D216" s="134" t="s">
        <v>87</v>
      </c>
      <c r="E216" s="96"/>
      <c r="F216" s="96">
        <v>2.06</v>
      </c>
      <c r="G216" s="89" t="s">
        <v>258</v>
      </c>
      <c r="H216" s="87" t="s">
        <v>58</v>
      </c>
      <c r="I216" s="65"/>
      <c r="J216" s="57"/>
      <c r="K216" s="60"/>
      <c r="L216" s="60"/>
      <c r="M216" s="60"/>
      <c r="N216" s="60"/>
      <c r="O216" s="60"/>
      <c r="P216" s="60"/>
      <c r="Q216" s="60"/>
    </row>
    <row r="217" spans="1:17" x14ac:dyDescent="0.2">
      <c r="A217" s="55" t="s">
        <v>78</v>
      </c>
      <c r="B217" s="87" t="s">
        <v>345</v>
      </c>
      <c r="C217" s="87" t="s">
        <v>360</v>
      </c>
      <c r="D217" s="134" t="s">
        <v>85</v>
      </c>
      <c r="E217" s="96">
        <v>4.0999999999999996</v>
      </c>
      <c r="F217" s="96"/>
      <c r="G217" s="89" t="s">
        <v>256</v>
      </c>
      <c r="H217" s="87" t="s">
        <v>342</v>
      </c>
      <c r="I217" s="65"/>
      <c r="J217" s="57">
        <v>200</v>
      </c>
      <c r="K217" s="128"/>
      <c r="L217" s="127"/>
      <c r="M217" s="131">
        <f t="shared" ref="M217:M226" si="27">E217*J217</f>
        <v>819.99999999999989</v>
      </c>
      <c r="N217" s="128" t="e">
        <f t="shared" ref="N217:N226" si="28">M217/K217</f>
        <v>#DIV/0!</v>
      </c>
      <c r="O217" s="126" t="e">
        <f t="shared" ref="O217:O226" si="29">L217*N217</f>
        <v>#DIV/0!</v>
      </c>
      <c r="P217" s="60"/>
      <c r="Q217" s="60"/>
    </row>
    <row r="218" spans="1:17" x14ac:dyDescent="0.2">
      <c r="A218" s="55" t="s">
        <v>78</v>
      </c>
      <c r="B218" s="87" t="s">
        <v>345</v>
      </c>
      <c r="C218" s="87" t="s">
        <v>361</v>
      </c>
      <c r="D218" s="134" t="s">
        <v>70</v>
      </c>
      <c r="E218" s="96">
        <v>1.1299999999999999</v>
      </c>
      <c r="F218" s="96"/>
      <c r="G218" s="89" t="s">
        <v>256</v>
      </c>
      <c r="H218" s="87" t="s">
        <v>342</v>
      </c>
      <c r="I218" s="63"/>
      <c r="J218" s="57">
        <v>200</v>
      </c>
      <c r="K218" s="128"/>
      <c r="L218" s="127"/>
      <c r="M218" s="131">
        <f t="shared" si="27"/>
        <v>225.99999999999997</v>
      </c>
      <c r="N218" s="128" t="e">
        <f t="shared" si="28"/>
        <v>#DIV/0!</v>
      </c>
      <c r="O218" s="126" t="e">
        <f t="shared" si="29"/>
        <v>#DIV/0!</v>
      </c>
      <c r="P218" s="60"/>
      <c r="Q218" s="60"/>
    </row>
    <row r="219" spans="1:17" x14ac:dyDescent="0.2">
      <c r="A219" s="55" t="s">
        <v>78</v>
      </c>
      <c r="B219" s="87" t="s">
        <v>345</v>
      </c>
      <c r="C219" s="87" t="s">
        <v>362</v>
      </c>
      <c r="D219" s="134" t="s">
        <v>70</v>
      </c>
      <c r="E219" s="96">
        <v>1.1299999999999999</v>
      </c>
      <c r="F219" s="96"/>
      <c r="G219" s="89" t="s">
        <v>256</v>
      </c>
      <c r="H219" s="87" t="s">
        <v>342</v>
      </c>
      <c r="I219" s="63"/>
      <c r="J219" s="57">
        <v>200</v>
      </c>
      <c r="K219" s="128"/>
      <c r="L219" s="127"/>
      <c r="M219" s="131">
        <f t="shared" si="27"/>
        <v>225.99999999999997</v>
      </c>
      <c r="N219" s="128" t="e">
        <f t="shared" si="28"/>
        <v>#DIV/0!</v>
      </c>
      <c r="O219" s="126" t="e">
        <f t="shared" si="29"/>
        <v>#DIV/0!</v>
      </c>
      <c r="P219" s="60"/>
      <c r="Q219" s="60"/>
    </row>
    <row r="220" spans="1:17" x14ac:dyDescent="0.2">
      <c r="A220" s="55" t="s">
        <v>78</v>
      </c>
      <c r="B220" s="87" t="s">
        <v>345</v>
      </c>
      <c r="C220" s="87" t="s">
        <v>363</v>
      </c>
      <c r="D220" s="134" t="s">
        <v>263</v>
      </c>
      <c r="E220" s="96">
        <v>62.99</v>
      </c>
      <c r="F220" s="96"/>
      <c r="G220" s="89" t="s">
        <v>255</v>
      </c>
      <c r="H220" s="87" t="s">
        <v>66</v>
      </c>
      <c r="I220" s="63"/>
      <c r="J220" s="57">
        <v>200</v>
      </c>
      <c r="K220" s="128"/>
      <c r="L220" s="127"/>
      <c r="M220" s="131">
        <f t="shared" si="27"/>
        <v>12598</v>
      </c>
      <c r="N220" s="128" t="e">
        <f t="shared" si="28"/>
        <v>#DIV/0!</v>
      </c>
      <c r="O220" s="126" t="e">
        <f t="shared" si="29"/>
        <v>#DIV/0!</v>
      </c>
      <c r="P220" s="60"/>
      <c r="Q220" s="60"/>
    </row>
    <row r="221" spans="1:17" x14ac:dyDescent="0.2">
      <c r="A221" s="55" t="s">
        <v>78</v>
      </c>
      <c r="B221" s="87" t="s">
        <v>345</v>
      </c>
      <c r="C221" s="87" t="s">
        <v>364</v>
      </c>
      <c r="D221" s="134" t="s">
        <v>67</v>
      </c>
      <c r="E221" s="96">
        <v>59.46</v>
      </c>
      <c r="F221" s="96"/>
      <c r="G221" s="89" t="s">
        <v>256</v>
      </c>
      <c r="H221" s="87" t="s">
        <v>50</v>
      </c>
      <c r="I221" s="63"/>
      <c r="J221" s="57">
        <v>200</v>
      </c>
      <c r="K221" s="128"/>
      <c r="L221" s="127"/>
      <c r="M221" s="131">
        <f t="shared" si="27"/>
        <v>11892</v>
      </c>
      <c r="N221" s="128" t="e">
        <f t="shared" si="28"/>
        <v>#DIV/0!</v>
      </c>
      <c r="O221" s="126" t="e">
        <f t="shared" si="29"/>
        <v>#DIV/0!</v>
      </c>
      <c r="P221" s="60"/>
      <c r="Q221" s="60"/>
    </row>
    <row r="222" spans="1:17" x14ac:dyDescent="0.2">
      <c r="A222" s="55" t="s">
        <v>78</v>
      </c>
      <c r="B222" s="87" t="s">
        <v>345</v>
      </c>
      <c r="C222" s="87" t="s">
        <v>365</v>
      </c>
      <c r="D222" s="134" t="s">
        <v>263</v>
      </c>
      <c r="E222" s="96">
        <v>47.44</v>
      </c>
      <c r="F222" s="96"/>
      <c r="G222" s="89" t="s">
        <v>255</v>
      </c>
      <c r="H222" s="87" t="s">
        <v>66</v>
      </c>
      <c r="I222" s="63"/>
      <c r="J222" s="57">
        <v>200</v>
      </c>
      <c r="K222" s="128"/>
      <c r="L222" s="127"/>
      <c r="M222" s="131">
        <f t="shared" si="27"/>
        <v>9488</v>
      </c>
      <c r="N222" s="128" t="e">
        <f t="shared" si="28"/>
        <v>#DIV/0!</v>
      </c>
      <c r="O222" s="126" t="e">
        <f t="shared" si="29"/>
        <v>#DIV/0!</v>
      </c>
      <c r="P222" s="60"/>
      <c r="Q222" s="60"/>
    </row>
    <row r="223" spans="1:17" x14ac:dyDescent="0.2">
      <c r="A223" s="55" t="s">
        <v>78</v>
      </c>
      <c r="B223" s="87" t="s">
        <v>345</v>
      </c>
      <c r="C223" s="87" t="s">
        <v>366</v>
      </c>
      <c r="D223" s="134" t="s">
        <v>105</v>
      </c>
      <c r="E223" s="96">
        <v>86.61</v>
      </c>
      <c r="F223" s="96"/>
      <c r="G223" s="89" t="s">
        <v>255</v>
      </c>
      <c r="H223" s="87" t="s">
        <v>66</v>
      </c>
      <c r="I223" s="63"/>
      <c r="J223" s="57">
        <v>200</v>
      </c>
      <c r="K223" s="128"/>
      <c r="L223" s="127"/>
      <c r="M223" s="131">
        <f t="shared" si="27"/>
        <v>17322</v>
      </c>
      <c r="N223" s="128" t="e">
        <f t="shared" si="28"/>
        <v>#DIV/0!</v>
      </c>
      <c r="O223" s="126" t="e">
        <f t="shared" si="29"/>
        <v>#DIV/0!</v>
      </c>
      <c r="P223" s="60"/>
      <c r="Q223" s="60"/>
    </row>
    <row r="224" spans="1:17" x14ac:dyDescent="0.2">
      <c r="A224" s="55" t="s">
        <v>78</v>
      </c>
      <c r="B224" s="87" t="s">
        <v>345</v>
      </c>
      <c r="C224" s="87" t="s">
        <v>367</v>
      </c>
      <c r="D224" s="134" t="s">
        <v>375</v>
      </c>
      <c r="E224" s="96">
        <v>31.26</v>
      </c>
      <c r="F224" s="96"/>
      <c r="G224" s="89" t="s">
        <v>255</v>
      </c>
      <c r="H224" s="87" t="s">
        <v>343</v>
      </c>
      <c r="I224" s="63"/>
      <c r="J224" s="56">
        <v>120</v>
      </c>
      <c r="K224" s="128"/>
      <c r="L224" s="127"/>
      <c r="M224" s="131">
        <f t="shared" si="27"/>
        <v>3751.2000000000003</v>
      </c>
      <c r="N224" s="128" t="e">
        <f t="shared" si="28"/>
        <v>#DIV/0!</v>
      </c>
      <c r="O224" s="126" t="e">
        <f t="shared" si="29"/>
        <v>#DIV/0!</v>
      </c>
      <c r="P224" s="60"/>
      <c r="Q224" s="60"/>
    </row>
    <row r="225" spans="1:17" x14ac:dyDescent="0.2">
      <c r="A225" s="55" t="s">
        <v>78</v>
      </c>
      <c r="B225" s="87" t="s">
        <v>345</v>
      </c>
      <c r="C225" s="87" t="s">
        <v>368</v>
      </c>
      <c r="D225" s="134" t="s">
        <v>105</v>
      </c>
      <c r="E225" s="96">
        <v>82.36</v>
      </c>
      <c r="F225" s="96"/>
      <c r="G225" s="89" t="s">
        <v>255</v>
      </c>
      <c r="H225" s="87" t="s">
        <v>66</v>
      </c>
      <c r="I225" s="63"/>
      <c r="J225" s="57">
        <v>200</v>
      </c>
      <c r="K225" s="128"/>
      <c r="L225" s="127"/>
      <c r="M225" s="131">
        <f t="shared" si="27"/>
        <v>16472</v>
      </c>
      <c r="N225" s="128" t="e">
        <f t="shared" si="28"/>
        <v>#DIV/0!</v>
      </c>
      <c r="O225" s="126" t="e">
        <f t="shared" si="29"/>
        <v>#DIV/0!</v>
      </c>
      <c r="P225" s="60"/>
      <c r="Q225" s="60"/>
    </row>
    <row r="226" spans="1:17" x14ac:dyDescent="0.2">
      <c r="A226" s="55" t="s">
        <v>78</v>
      </c>
      <c r="B226" s="87" t="s">
        <v>345</v>
      </c>
      <c r="C226" s="87" t="s">
        <v>369</v>
      </c>
      <c r="D226" s="134" t="s">
        <v>396</v>
      </c>
      <c r="E226" s="96">
        <v>38.69</v>
      </c>
      <c r="F226" s="96"/>
      <c r="G226" s="89" t="s">
        <v>256</v>
      </c>
      <c r="H226" s="87" t="s">
        <v>50</v>
      </c>
      <c r="I226" s="65"/>
      <c r="J226" s="57">
        <v>200</v>
      </c>
      <c r="K226" s="128"/>
      <c r="L226" s="127"/>
      <c r="M226" s="131">
        <f t="shared" si="27"/>
        <v>7738</v>
      </c>
      <c r="N226" s="128" t="e">
        <f t="shared" si="28"/>
        <v>#DIV/0!</v>
      </c>
      <c r="O226" s="126" t="e">
        <f t="shared" si="29"/>
        <v>#DIV/0!</v>
      </c>
      <c r="P226" s="60"/>
      <c r="Q226" s="60"/>
    </row>
    <row r="227" spans="1:17" x14ac:dyDescent="0.2">
      <c r="A227" s="55" t="s">
        <v>78</v>
      </c>
      <c r="B227" s="87" t="s">
        <v>345</v>
      </c>
      <c r="C227" s="87" t="s">
        <v>370</v>
      </c>
      <c r="D227" s="134" t="s">
        <v>68</v>
      </c>
      <c r="E227" s="96"/>
      <c r="F227" s="96">
        <v>28.25</v>
      </c>
      <c r="G227" s="89" t="s">
        <v>255</v>
      </c>
      <c r="H227" s="87" t="s">
        <v>50</v>
      </c>
      <c r="I227" s="65"/>
      <c r="J227" s="57"/>
      <c r="K227" s="60"/>
      <c r="L227" s="60"/>
      <c r="M227" s="60"/>
      <c r="N227" s="60"/>
      <c r="O227" s="60"/>
      <c r="P227" s="60"/>
      <c r="Q227" s="60"/>
    </row>
    <row r="228" spans="1:17" x14ac:dyDescent="0.2">
      <c r="A228" s="55" t="s">
        <v>78</v>
      </c>
      <c r="B228" s="87" t="s">
        <v>345</v>
      </c>
      <c r="C228" s="87" t="s">
        <v>371</v>
      </c>
      <c r="D228" s="134" t="s">
        <v>84</v>
      </c>
      <c r="E228" s="96">
        <v>2.89</v>
      </c>
      <c r="F228" s="96"/>
      <c r="G228" s="89" t="s">
        <v>398</v>
      </c>
      <c r="H228" s="87" t="s">
        <v>342</v>
      </c>
      <c r="I228" s="65"/>
      <c r="J228" s="57">
        <v>200</v>
      </c>
      <c r="K228" s="128"/>
      <c r="L228" s="127"/>
      <c r="M228" s="131">
        <f t="shared" ref="M228:M229" si="30">E228*J228</f>
        <v>578</v>
      </c>
      <c r="N228" s="128" t="e">
        <f t="shared" ref="N228:N229" si="31">M228/K228</f>
        <v>#DIV/0!</v>
      </c>
      <c r="O228" s="126" t="e">
        <f t="shared" ref="O228:O229" si="32">L228*N228</f>
        <v>#DIV/0!</v>
      </c>
      <c r="P228" s="60"/>
      <c r="Q228" s="60"/>
    </row>
    <row r="229" spans="1:17" x14ac:dyDescent="0.2">
      <c r="A229" s="55" t="s">
        <v>78</v>
      </c>
      <c r="B229" s="87" t="s">
        <v>345</v>
      </c>
      <c r="C229" s="87" t="s">
        <v>372</v>
      </c>
      <c r="D229" s="134" t="s">
        <v>70</v>
      </c>
      <c r="E229" s="96">
        <v>1.74</v>
      </c>
      <c r="F229" s="96"/>
      <c r="G229" s="89" t="s">
        <v>256</v>
      </c>
      <c r="H229" s="133" t="s">
        <v>342</v>
      </c>
      <c r="I229" s="63"/>
      <c r="J229" s="57">
        <v>200</v>
      </c>
      <c r="K229" s="128"/>
      <c r="L229" s="127"/>
      <c r="M229" s="131">
        <f t="shared" si="30"/>
        <v>348</v>
      </c>
      <c r="N229" s="128" t="e">
        <f t="shared" si="31"/>
        <v>#DIV/0!</v>
      </c>
      <c r="O229" s="126" t="e">
        <f t="shared" si="32"/>
        <v>#DIV/0!</v>
      </c>
      <c r="P229" s="60"/>
      <c r="Q229" s="60"/>
    </row>
    <row r="230" spans="1:17" x14ac:dyDescent="0.2">
      <c r="G230" s="132"/>
    </row>
    <row r="231" spans="1:17" s="137" customFormat="1" ht="15.75" x14ac:dyDescent="0.25">
      <c r="C231" s="142"/>
      <c r="E231" s="103">
        <f>SUM(E2:E229)</f>
        <v>3360.650000000001</v>
      </c>
      <c r="F231" s="143"/>
      <c r="N231" s="144" t="e">
        <f>SUM(N2:N229)</f>
        <v>#DIV/0!</v>
      </c>
      <c r="O231" s="67" t="e">
        <f>SUM(O2:O229)</f>
        <v>#DIV/0!</v>
      </c>
    </row>
  </sheetData>
  <autoFilter ref="A1:Q229"/>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workbookViewId="0">
      <selection activeCell="O11" sqref="O11"/>
    </sheetView>
  </sheetViews>
  <sheetFormatPr defaultRowHeight="12.75" x14ac:dyDescent="0.2"/>
  <cols>
    <col min="1" max="1" width="13.85546875" customWidth="1"/>
    <col min="3" max="3" width="13.5703125" customWidth="1"/>
    <col min="4" max="4" width="22.7109375" customWidth="1"/>
    <col min="5" max="5" width="14.42578125" customWidth="1"/>
    <col min="6" max="6" width="15.85546875" customWidth="1"/>
    <col min="7" max="7" width="14.7109375" customWidth="1"/>
    <col min="8" max="8" width="16" customWidth="1"/>
    <col min="9" max="9" width="14" customWidth="1"/>
    <col min="10" max="10" width="11.85546875" customWidth="1"/>
    <col min="11" max="11" width="12" customWidth="1"/>
    <col min="13" max="13" width="12.140625" customWidth="1"/>
    <col min="14" max="14" width="15" customWidth="1"/>
    <col min="15" max="15" width="15.85546875" customWidth="1"/>
  </cols>
  <sheetData>
    <row r="1" spans="1:17" s="105" customFormat="1" ht="29.25" customHeight="1" x14ac:dyDescent="0.2">
      <c r="A1" s="51" t="s">
        <v>377</v>
      </c>
      <c r="B1" s="51" t="s">
        <v>36</v>
      </c>
      <c r="C1" s="54" t="s">
        <v>37</v>
      </c>
      <c r="D1" s="52" t="s">
        <v>38</v>
      </c>
      <c r="E1" s="52" t="s">
        <v>39</v>
      </c>
      <c r="F1" s="95" t="s">
        <v>40</v>
      </c>
      <c r="G1" s="52" t="s">
        <v>41</v>
      </c>
      <c r="H1" s="52" t="s">
        <v>344</v>
      </c>
      <c r="I1" s="52" t="s">
        <v>63</v>
      </c>
      <c r="J1" s="52" t="s">
        <v>42</v>
      </c>
      <c r="K1" s="54" t="s">
        <v>43</v>
      </c>
      <c r="L1" s="54" t="s">
        <v>28</v>
      </c>
      <c r="M1" s="54" t="s">
        <v>397</v>
      </c>
      <c r="N1" s="54" t="s">
        <v>44</v>
      </c>
      <c r="O1" s="54" t="s">
        <v>48</v>
      </c>
      <c r="P1" s="54" t="s">
        <v>45</v>
      </c>
      <c r="Q1" s="54" t="s">
        <v>46</v>
      </c>
    </row>
    <row r="2" spans="1:17" s="58" customFormat="1" x14ac:dyDescent="0.2">
      <c r="A2" s="55" t="s">
        <v>78</v>
      </c>
      <c r="B2" s="87" t="s">
        <v>77</v>
      </c>
      <c r="C2" s="112" t="s">
        <v>145</v>
      </c>
      <c r="D2" s="112" t="s">
        <v>84</v>
      </c>
      <c r="E2" s="100">
        <v>7.44</v>
      </c>
      <c r="F2" s="96"/>
      <c r="G2" s="89" t="s">
        <v>256</v>
      </c>
      <c r="H2" s="87" t="s">
        <v>342</v>
      </c>
      <c r="I2" s="59"/>
      <c r="J2" s="56">
        <v>200</v>
      </c>
      <c r="K2" s="128"/>
      <c r="L2" s="127"/>
      <c r="M2" s="131">
        <f t="shared" ref="M2:M10" si="0">E2*J2</f>
        <v>1488</v>
      </c>
      <c r="N2" s="128" t="e">
        <f t="shared" ref="N2:N10" si="1">M2/K2</f>
        <v>#DIV/0!</v>
      </c>
      <c r="O2" s="126" t="e">
        <f t="shared" ref="O2:O10" si="2">L2*N2</f>
        <v>#DIV/0!</v>
      </c>
      <c r="P2" s="60"/>
      <c r="Q2" s="60"/>
    </row>
    <row r="3" spans="1:17" s="58" customFormat="1" x14ac:dyDescent="0.2">
      <c r="A3" s="55" t="s">
        <v>78</v>
      </c>
      <c r="B3" s="87" t="s">
        <v>77</v>
      </c>
      <c r="C3" s="112" t="s">
        <v>146</v>
      </c>
      <c r="D3" s="112" t="s">
        <v>70</v>
      </c>
      <c r="E3" s="100">
        <v>1.03</v>
      </c>
      <c r="F3" s="96"/>
      <c r="G3" s="89" t="s">
        <v>256</v>
      </c>
      <c r="H3" s="87" t="s">
        <v>342</v>
      </c>
      <c r="I3" s="59"/>
      <c r="J3" s="56">
        <v>200</v>
      </c>
      <c r="K3" s="128"/>
      <c r="L3" s="127"/>
      <c r="M3" s="131">
        <f t="shared" si="0"/>
        <v>206</v>
      </c>
      <c r="N3" s="128" t="e">
        <f t="shared" si="1"/>
        <v>#DIV/0!</v>
      </c>
      <c r="O3" s="126" t="e">
        <f t="shared" si="2"/>
        <v>#DIV/0!</v>
      </c>
      <c r="P3" s="60"/>
      <c r="Q3" s="60"/>
    </row>
    <row r="4" spans="1:17" s="58" customFormat="1" x14ac:dyDescent="0.2">
      <c r="A4" s="55" t="s">
        <v>78</v>
      </c>
      <c r="B4" s="87" t="s">
        <v>77</v>
      </c>
      <c r="C4" s="112" t="s">
        <v>147</v>
      </c>
      <c r="D4" s="112" t="s">
        <v>70</v>
      </c>
      <c r="E4" s="100">
        <v>1.03</v>
      </c>
      <c r="F4" s="96"/>
      <c r="G4" s="89" t="s">
        <v>256</v>
      </c>
      <c r="H4" s="87" t="s">
        <v>342</v>
      </c>
      <c r="I4" s="59"/>
      <c r="J4" s="56">
        <v>200</v>
      </c>
      <c r="K4" s="128"/>
      <c r="L4" s="127"/>
      <c r="M4" s="131">
        <f t="shared" si="0"/>
        <v>206</v>
      </c>
      <c r="N4" s="128" t="e">
        <f t="shared" si="1"/>
        <v>#DIV/0!</v>
      </c>
      <c r="O4" s="126" t="e">
        <f t="shared" si="2"/>
        <v>#DIV/0!</v>
      </c>
      <c r="P4" s="60"/>
      <c r="Q4" s="60"/>
    </row>
    <row r="5" spans="1:17" s="58" customFormat="1" x14ac:dyDescent="0.2">
      <c r="A5" s="55" t="s">
        <v>78</v>
      </c>
      <c r="B5" s="87" t="s">
        <v>77</v>
      </c>
      <c r="C5" s="112" t="s">
        <v>148</v>
      </c>
      <c r="D5" s="112" t="s">
        <v>85</v>
      </c>
      <c r="E5" s="100">
        <v>8.64</v>
      </c>
      <c r="F5" s="96"/>
      <c r="G5" s="89" t="s">
        <v>256</v>
      </c>
      <c r="H5" s="87" t="s">
        <v>342</v>
      </c>
      <c r="I5" s="59"/>
      <c r="J5" s="56">
        <v>200</v>
      </c>
      <c r="K5" s="128"/>
      <c r="L5" s="127"/>
      <c r="M5" s="131">
        <f t="shared" si="0"/>
        <v>1728</v>
      </c>
      <c r="N5" s="128" t="e">
        <f t="shared" si="1"/>
        <v>#DIV/0!</v>
      </c>
      <c r="O5" s="126" t="e">
        <f t="shared" si="2"/>
        <v>#DIV/0!</v>
      </c>
      <c r="P5" s="60"/>
      <c r="Q5" s="60"/>
    </row>
    <row r="6" spans="1:17" s="58" customFormat="1" x14ac:dyDescent="0.2">
      <c r="A6" s="55" t="s">
        <v>78</v>
      </c>
      <c r="B6" s="87" t="s">
        <v>77</v>
      </c>
      <c r="C6" s="112" t="s">
        <v>149</v>
      </c>
      <c r="D6" s="112" t="s">
        <v>70</v>
      </c>
      <c r="E6" s="100">
        <v>1</v>
      </c>
      <c r="F6" s="96"/>
      <c r="G6" s="89" t="s">
        <v>256</v>
      </c>
      <c r="H6" s="87" t="s">
        <v>342</v>
      </c>
      <c r="I6" s="59"/>
      <c r="J6" s="56">
        <v>200</v>
      </c>
      <c r="K6" s="128"/>
      <c r="L6" s="127"/>
      <c r="M6" s="131">
        <f t="shared" si="0"/>
        <v>200</v>
      </c>
      <c r="N6" s="128" t="e">
        <f t="shared" si="1"/>
        <v>#DIV/0!</v>
      </c>
      <c r="O6" s="126" t="e">
        <f t="shared" si="2"/>
        <v>#DIV/0!</v>
      </c>
      <c r="P6" s="60"/>
      <c r="Q6" s="60"/>
    </row>
    <row r="7" spans="1:17" s="58" customFormat="1" x14ac:dyDescent="0.2">
      <c r="A7" s="55" t="s">
        <v>78</v>
      </c>
      <c r="B7" s="87" t="s">
        <v>77</v>
      </c>
      <c r="C7" s="112" t="s">
        <v>150</v>
      </c>
      <c r="D7" s="112" t="s">
        <v>70</v>
      </c>
      <c r="E7" s="100">
        <v>1</v>
      </c>
      <c r="F7" s="96"/>
      <c r="G7" s="89" t="s">
        <v>256</v>
      </c>
      <c r="H7" s="87" t="s">
        <v>342</v>
      </c>
      <c r="I7" s="59"/>
      <c r="J7" s="56">
        <v>200</v>
      </c>
      <c r="K7" s="128"/>
      <c r="L7" s="127"/>
      <c r="M7" s="131">
        <f t="shared" si="0"/>
        <v>200</v>
      </c>
      <c r="N7" s="128" t="e">
        <f t="shared" si="1"/>
        <v>#DIV/0!</v>
      </c>
      <c r="O7" s="126" t="e">
        <f t="shared" si="2"/>
        <v>#DIV/0!</v>
      </c>
      <c r="P7" s="60"/>
      <c r="Q7" s="60"/>
    </row>
    <row r="8" spans="1:17" s="58" customFormat="1" x14ac:dyDescent="0.2">
      <c r="A8" s="55" t="s">
        <v>78</v>
      </c>
      <c r="B8" s="87" t="s">
        <v>77</v>
      </c>
      <c r="C8" s="112" t="s">
        <v>151</v>
      </c>
      <c r="D8" s="112" t="s">
        <v>70</v>
      </c>
      <c r="E8" s="100">
        <v>1</v>
      </c>
      <c r="F8" s="96"/>
      <c r="G8" s="89" t="s">
        <v>256</v>
      </c>
      <c r="H8" s="87" t="s">
        <v>342</v>
      </c>
      <c r="I8" s="59"/>
      <c r="J8" s="56">
        <v>200</v>
      </c>
      <c r="K8" s="128"/>
      <c r="L8" s="127"/>
      <c r="M8" s="131">
        <f t="shared" si="0"/>
        <v>200</v>
      </c>
      <c r="N8" s="128" t="e">
        <f t="shared" si="1"/>
        <v>#DIV/0!</v>
      </c>
      <c r="O8" s="126" t="e">
        <f t="shared" si="2"/>
        <v>#DIV/0!</v>
      </c>
      <c r="P8" s="60"/>
      <c r="Q8" s="60"/>
    </row>
    <row r="9" spans="1:17" s="58" customFormat="1" x14ac:dyDescent="0.2">
      <c r="A9" s="55" t="s">
        <v>78</v>
      </c>
      <c r="B9" s="87" t="s">
        <v>77</v>
      </c>
      <c r="C9" s="112" t="s">
        <v>152</v>
      </c>
      <c r="D9" s="112" t="s">
        <v>70</v>
      </c>
      <c r="E9" s="100">
        <v>1</v>
      </c>
      <c r="F9" s="96"/>
      <c r="G9" s="89" t="s">
        <v>256</v>
      </c>
      <c r="H9" s="87" t="s">
        <v>342</v>
      </c>
      <c r="I9" s="59"/>
      <c r="J9" s="56">
        <v>200</v>
      </c>
      <c r="K9" s="128"/>
      <c r="L9" s="127"/>
      <c r="M9" s="131">
        <f t="shared" si="0"/>
        <v>200</v>
      </c>
      <c r="N9" s="128" t="e">
        <f t="shared" si="1"/>
        <v>#DIV/0!</v>
      </c>
      <c r="O9" s="126" t="e">
        <f t="shared" si="2"/>
        <v>#DIV/0!</v>
      </c>
      <c r="P9" s="60"/>
      <c r="Q9" s="60"/>
    </row>
    <row r="10" spans="1:17" s="58" customFormat="1" x14ac:dyDescent="0.2">
      <c r="A10" s="55" t="s">
        <v>78</v>
      </c>
      <c r="B10" s="87" t="s">
        <v>77</v>
      </c>
      <c r="C10" s="112" t="s">
        <v>156</v>
      </c>
      <c r="D10" s="112" t="s">
        <v>69</v>
      </c>
      <c r="E10" s="100">
        <v>3.76</v>
      </c>
      <c r="F10" s="96"/>
      <c r="G10" s="89" t="s">
        <v>256</v>
      </c>
      <c r="H10" s="87" t="s">
        <v>342</v>
      </c>
      <c r="I10" s="59"/>
      <c r="J10" s="56">
        <v>200</v>
      </c>
      <c r="K10" s="128"/>
      <c r="L10" s="127"/>
      <c r="M10" s="131">
        <f t="shared" si="0"/>
        <v>752</v>
      </c>
      <c r="N10" s="128" t="e">
        <f t="shared" si="1"/>
        <v>#DIV/0!</v>
      </c>
      <c r="O10" s="126" t="e">
        <f t="shared" si="2"/>
        <v>#DIV/0!</v>
      </c>
      <c r="P10" s="60"/>
      <c r="Q10" s="60"/>
    </row>
    <row r="11" spans="1:17" s="138" customFormat="1" ht="15.75" x14ac:dyDescent="0.25">
      <c r="E11" s="139">
        <f>SUM(E2:E10)</f>
        <v>25.9</v>
      </c>
      <c r="N11" s="140" t="e">
        <f>SUM(N2:N10)</f>
        <v>#DIV/0!</v>
      </c>
      <c r="O11" s="141" t="e">
        <f>SUM(O2:O10)</f>
        <v>#DIV/0!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workbookViewId="0">
      <selection activeCell="O16" sqref="O16"/>
    </sheetView>
  </sheetViews>
  <sheetFormatPr defaultRowHeight="12.75" x14ac:dyDescent="0.2"/>
  <cols>
    <col min="1" max="2" width="15.7109375" style="58" customWidth="1"/>
    <col min="3" max="3" width="15.7109375" style="66" customWidth="1"/>
    <col min="4" max="4" width="21" style="58" customWidth="1"/>
    <col min="5" max="5" width="15.140625" style="66" customWidth="1"/>
    <col min="6" max="8" width="15.7109375" style="58" customWidth="1"/>
    <col min="9" max="9" width="23.42578125" style="58" customWidth="1"/>
    <col min="10" max="17" width="15.7109375" style="58" customWidth="1"/>
    <col min="18" max="16384" width="9.140625" style="58"/>
  </cols>
  <sheetData>
    <row r="1" spans="1:17" s="105" customFormat="1" ht="29.25" customHeight="1" x14ac:dyDescent="0.2">
      <c r="A1" s="51" t="s">
        <v>377</v>
      </c>
      <c r="B1" s="51" t="s">
        <v>36</v>
      </c>
      <c r="C1" s="54" t="s">
        <v>37</v>
      </c>
      <c r="D1" s="52" t="s">
        <v>38</v>
      </c>
      <c r="E1" s="53" t="s">
        <v>39</v>
      </c>
      <c r="F1" s="52" t="s">
        <v>40</v>
      </c>
      <c r="G1" s="52" t="s">
        <v>41</v>
      </c>
      <c r="H1" s="52" t="s">
        <v>344</v>
      </c>
      <c r="I1" s="52" t="s">
        <v>63</v>
      </c>
      <c r="J1" s="52" t="s">
        <v>42</v>
      </c>
      <c r="K1" s="54" t="s">
        <v>43</v>
      </c>
      <c r="L1" s="54" t="s">
        <v>28</v>
      </c>
      <c r="M1" s="54" t="s">
        <v>397</v>
      </c>
      <c r="N1" s="54" t="s">
        <v>47</v>
      </c>
      <c r="O1" s="54" t="s">
        <v>48</v>
      </c>
      <c r="P1" s="54" t="s">
        <v>45</v>
      </c>
      <c r="Q1" s="54" t="s">
        <v>46</v>
      </c>
    </row>
    <row r="2" spans="1:17" x14ac:dyDescent="0.2">
      <c r="A2" s="107" t="s">
        <v>378</v>
      </c>
      <c r="B2" s="87" t="s">
        <v>77</v>
      </c>
      <c r="C2" s="87" t="s">
        <v>380</v>
      </c>
      <c r="D2" s="87" t="s">
        <v>51</v>
      </c>
      <c r="E2" s="110">
        <v>15.85</v>
      </c>
      <c r="F2" s="106"/>
      <c r="G2" s="89" t="s">
        <v>258</v>
      </c>
      <c r="H2" s="87" t="s">
        <v>50</v>
      </c>
      <c r="I2" s="107"/>
      <c r="J2" s="108">
        <v>200</v>
      </c>
      <c r="K2" s="129"/>
      <c r="L2" s="111"/>
      <c r="M2" s="130">
        <f>E2*J2</f>
        <v>3170</v>
      </c>
      <c r="N2" s="129" t="e">
        <f>M2/K2</f>
        <v>#DIV/0!</v>
      </c>
      <c r="O2" s="111" t="e">
        <f>L2*N2</f>
        <v>#DIV/0!</v>
      </c>
      <c r="P2" s="86"/>
      <c r="Q2" s="86"/>
    </row>
    <row r="3" spans="1:17" x14ac:dyDescent="0.2">
      <c r="A3" s="107" t="s">
        <v>378</v>
      </c>
      <c r="B3" s="87" t="s">
        <v>77</v>
      </c>
      <c r="C3" s="87" t="s">
        <v>138</v>
      </c>
      <c r="D3" s="87" t="s">
        <v>59</v>
      </c>
      <c r="E3" s="110">
        <v>2.35</v>
      </c>
      <c r="F3" s="106"/>
      <c r="G3" s="89" t="s">
        <v>258</v>
      </c>
      <c r="H3" s="87" t="s">
        <v>50</v>
      </c>
      <c r="I3" s="107"/>
      <c r="J3" s="108">
        <v>200</v>
      </c>
      <c r="K3" s="129"/>
      <c r="L3" s="111"/>
      <c r="M3" s="130">
        <f t="shared" ref="M3:M4" si="0">E3*J3</f>
        <v>470</v>
      </c>
      <c r="N3" s="129" t="e">
        <f t="shared" ref="N3:N4" si="1">M3/K3</f>
        <v>#DIV/0!</v>
      </c>
      <c r="O3" s="111" t="e">
        <f t="shared" ref="O3:O14" si="2">L3*N3</f>
        <v>#DIV/0!</v>
      </c>
      <c r="P3" s="86"/>
      <c r="Q3" s="86"/>
    </row>
    <row r="4" spans="1:17" x14ac:dyDescent="0.2">
      <c r="A4" s="107" t="s">
        <v>378</v>
      </c>
      <c r="B4" s="87" t="s">
        <v>77</v>
      </c>
      <c r="C4" s="87" t="s">
        <v>140</v>
      </c>
      <c r="D4" s="87" t="s">
        <v>384</v>
      </c>
      <c r="E4" s="110">
        <v>23.69</v>
      </c>
      <c r="F4" s="106"/>
      <c r="G4" s="89" t="s">
        <v>258</v>
      </c>
      <c r="H4" s="87" t="s">
        <v>342</v>
      </c>
      <c r="I4" s="107"/>
      <c r="J4" s="108">
        <v>200</v>
      </c>
      <c r="K4" s="129"/>
      <c r="L4" s="111"/>
      <c r="M4" s="130">
        <f t="shared" si="0"/>
        <v>4738</v>
      </c>
      <c r="N4" s="129" t="e">
        <f t="shared" si="1"/>
        <v>#DIV/0!</v>
      </c>
      <c r="O4" s="111" t="e">
        <f t="shared" si="2"/>
        <v>#DIV/0!</v>
      </c>
      <c r="P4" s="86"/>
      <c r="Q4" s="86"/>
    </row>
    <row r="5" spans="1:17" x14ac:dyDescent="0.2">
      <c r="A5" s="107" t="s">
        <v>378</v>
      </c>
      <c r="B5" s="87" t="s">
        <v>77</v>
      </c>
      <c r="C5" s="87" t="s">
        <v>141</v>
      </c>
      <c r="D5" s="87" t="s">
        <v>87</v>
      </c>
      <c r="E5" s="110"/>
      <c r="F5" s="125">
        <v>2.4500000000000002</v>
      </c>
      <c r="G5" s="89" t="s">
        <v>258</v>
      </c>
      <c r="H5" s="87" t="s">
        <v>50</v>
      </c>
      <c r="I5" s="107"/>
      <c r="J5" s="108"/>
      <c r="K5" s="129"/>
      <c r="L5" s="111"/>
      <c r="M5" s="111"/>
      <c r="N5" s="86"/>
      <c r="O5" s="111"/>
      <c r="P5" s="86"/>
      <c r="Q5" s="86"/>
    </row>
    <row r="6" spans="1:17" x14ac:dyDescent="0.2">
      <c r="A6" s="107" t="s">
        <v>378</v>
      </c>
      <c r="B6" s="87" t="s">
        <v>77</v>
      </c>
      <c r="C6" s="87" t="s">
        <v>381</v>
      </c>
      <c r="D6" s="87" t="s">
        <v>385</v>
      </c>
      <c r="E6" s="110">
        <v>4.2</v>
      </c>
      <c r="F6" s="106"/>
      <c r="G6" s="89" t="s">
        <v>256</v>
      </c>
      <c r="H6" s="87" t="s">
        <v>342</v>
      </c>
      <c r="I6" s="107"/>
      <c r="J6" s="108">
        <v>200</v>
      </c>
      <c r="K6" s="129"/>
      <c r="L6" s="111"/>
      <c r="M6" s="130">
        <f t="shared" ref="M6:M14" si="3">E6*J6</f>
        <v>840</v>
      </c>
      <c r="N6" s="129" t="e">
        <f t="shared" ref="N6:N14" si="4">M6/K6</f>
        <v>#DIV/0!</v>
      </c>
      <c r="O6" s="111" t="e">
        <f t="shared" si="2"/>
        <v>#DIV/0!</v>
      </c>
      <c r="P6" s="86"/>
      <c r="Q6" s="86"/>
    </row>
    <row r="7" spans="1:17" x14ac:dyDescent="0.2">
      <c r="A7" s="107" t="s">
        <v>378</v>
      </c>
      <c r="B7" s="87" t="s">
        <v>77</v>
      </c>
      <c r="C7" s="87" t="s">
        <v>382</v>
      </c>
      <c r="D7" s="87" t="s">
        <v>386</v>
      </c>
      <c r="E7" s="110">
        <v>3.1</v>
      </c>
      <c r="F7" s="106"/>
      <c r="G7" s="89" t="s">
        <v>256</v>
      </c>
      <c r="H7" s="87" t="s">
        <v>342</v>
      </c>
      <c r="I7" s="107"/>
      <c r="J7" s="108">
        <v>200</v>
      </c>
      <c r="K7" s="129"/>
      <c r="L7" s="111"/>
      <c r="M7" s="130">
        <f t="shared" si="3"/>
        <v>620</v>
      </c>
      <c r="N7" s="129" t="e">
        <f t="shared" si="4"/>
        <v>#DIV/0!</v>
      </c>
      <c r="O7" s="111" t="e">
        <f t="shared" si="2"/>
        <v>#DIV/0!</v>
      </c>
      <c r="P7" s="86"/>
      <c r="Q7" s="86"/>
    </row>
    <row r="8" spans="1:17" x14ac:dyDescent="0.2">
      <c r="A8" s="107" t="s">
        <v>378</v>
      </c>
      <c r="B8" s="87" t="s">
        <v>77</v>
      </c>
      <c r="C8" s="87" t="s">
        <v>145</v>
      </c>
      <c r="D8" s="87" t="s">
        <v>70</v>
      </c>
      <c r="E8" s="110">
        <v>1</v>
      </c>
      <c r="F8" s="106"/>
      <c r="G8" s="89" t="s">
        <v>256</v>
      </c>
      <c r="H8" s="87" t="s">
        <v>342</v>
      </c>
      <c r="I8" s="107"/>
      <c r="J8" s="108">
        <v>200</v>
      </c>
      <c r="K8" s="129"/>
      <c r="L8" s="111"/>
      <c r="M8" s="130">
        <f t="shared" si="3"/>
        <v>200</v>
      </c>
      <c r="N8" s="129" t="e">
        <f t="shared" si="4"/>
        <v>#DIV/0!</v>
      </c>
      <c r="O8" s="111" t="e">
        <f t="shared" si="2"/>
        <v>#DIV/0!</v>
      </c>
      <c r="P8" s="86"/>
      <c r="Q8" s="86"/>
    </row>
    <row r="9" spans="1:17" x14ac:dyDescent="0.2">
      <c r="A9" s="107" t="s">
        <v>378</v>
      </c>
      <c r="B9" s="87" t="s">
        <v>77</v>
      </c>
      <c r="C9" s="87" t="s">
        <v>146</v>
      </c>
      <c r="D9" s="87" t="s">
        <v>70</v>
      </c>
      <c r="E9" s="110">
        <v>1</v>
      </c>
      <c r="F9" s="106"/>
      <c r="G9" s="89" t="s">
        <v>256</v>
      </c>
      <c r="H9" s="87" t="s">
        <v>342</v>
      </c>
      <c r="I9" s="107"/>
      <c r="J9" s="108">
        <v>200</v>
      </c>
      <c r="K9" s="129"/>
      <c r="L9" s="111"/>
      <c r="M9" s="130">
        <f t="shared" si="3"/>
        <v>200</v>
      </c>
      <c r="N9" s="129" t="e">
        <f t="shared" si="4"/>
        <v>#DIV/0!</v>
      </c>
      <c r="O9" s="111" t="e">
        <f t="shared" si="2"/>
        <v>#DIV/0!</v>
      </c>
      <c r="P9" s="86"/>
      <c r="Q9" s="86"/>
    </row>
    <row r="10" spans="1:17" x14ac:dyDescent="0.2">
      <c r="A10" s="107" t="s">
        <v>378</v>
      </c>
      <c r="B10" s="87" t="s">
        <v>77</v>
      </c>
      <c r="C10" s="87" t="s">
        <v>383</v>
      </c>
      <c r="D10" s="87" t="s">
        <v>387</v>
      </c>
      <c r="E10" s="110">
        <v>3.57</v>
      </c>
      <c r="F10" s="106"/>
      <c r="G10" s="89" t="s">
        <v>256</v>
      </c>
      <c r="H10" s="87" t="s">
        <v>342</v>
      </c>
      <c r="I10" s="107"/>
      <c r="J10" s="108">
        <v>200</v>
      </c>
      <c r="K10" s="129"/>
      <c r="L10" s="111"/>
      <c r="M10" s="130">
        <f t="shared" si="3"/>
        <v>714</v>
      </c>
      <c r="N10" s="129" t="e">
        <f t="shared" si="4"/>
        <v>#DIV/0!</v>
      </c>
      <c r="O10" s="111" t="e">
        <f t="shared" si="2"/>
        <v>#DIV/0!</v>
      </c>
      <c r="P10" s="86"/>
      <c r="Q10" s="86"/>
    </row>
    <row r="11" spans="1:17" x14ac:dyDescent="0.2">
      <c r="A11" s="107" t="s">
        <v>378</v>
      </c>
      <c r="B11" s="87" t="s">
        <v>77</v>
      </c>
      <c r="C11" s="87" t="s">
        <v>148</v>
      </c>
      <c r="D11" s="87" t="s">
        <v>70</v>
      </c>
      <c r="E11" s="110">
        <v>1</v>
      </c>
      <c r="F11" s="106"/>
      <c r="G11" s="89" t="s">
        <v>388</v>
      </c>
      <c r="H11" s="87" t="s">
        <v>379</v>
      </c>
      <c r="I11" s="107"/>
      <c r="J11" s="108">
        <v>200</v>
      </c>
      <c r="K11" s="129"/>
      <c r="L11" s="111"/>
      <c r="M11" s="130">
        <f t="shared" si="3"/>
        <v>200</v>
      </c>
      <c r="N11" s="129" t="e">
        <f t="shared" si="4"/>
        <v>#DIV/0!</v>
      </c>
      <c r="O11" s="111" t="e">
        <f t="shared" si="2"/>
        <v>#DIV/0!</v>
      </c>
      <c r="P11" s="86"/>
      <c r="Q11" s="86"/>
    </row>
    <row r="12" spans="1:17" x14ac:dyDescent="0.2">
      <c r="A12" s="107" t="s">
        <v>378</v>
      </c>
      <c r="B12" s="87" t="s">
        <v>77</v>
      </c>
      <c r="C12" s="87" t="s">
        <v>149</v>
      </c>
      <c r="D12" s="87" t="s">
        <v>70</v>
      </c>
      <c r="E12" s="110">
        <v>1</v>
      </c>
      <c r="F12" s="106"/>
      <c r="G12" s="89" t="s">
        <v>256</v>
      </c>
      <c r="H12" s="87" t="s">
        <v>342</v>
      </c>
      <c r="I12" s="107"/>
      <c r="J12" s="108">
        <v>200</v>
      </c>
      <c r="K12" s="129"/>
      <c r="L12" s="111"/>
      <c r="M12" s="130">
        <f t="shared" si="3"/>
        <v>200</v>
      </c>
      <c r="N12" s="129" t="e">
        <f t="shared" si="4"/>
        <v>#DIV/0!</v>
      </c>
      <c r="O12" s="111" t="e">
        <f t="shared" si="2"/>
        <v>#DIV/0!</v>
      </c>
      <c r="P12" s="86"/>
      <c r="Q12" s="86"/>
    </row>
    <row r="13" spans="1:17" x14ac:dyDescent="0.2">
      <c r="A13" s="107" t="s">
        <v>378</v>
      </c>
      <c r="B13" s="87" t="s">
        <v>77</v>
      </c>
      <c r="C13" s="87" t="s">
        <v>153</v>
      </c>
      <c r="D13" s="87" t="s">
        <v>71</v>
      </c>
      <c r="E13" s="110">
        <v>22.45</v>
      </c>
      <c r="F13" s="106"/>
      <c r="G13" s="89" t="s">
        <v>258</v>
      </c>
      <c r="H13" s="87" t="s">
        <v>342</v>
      </c>
      <c r="I13" s="107"/>
      <c r="J13" s="108">
        <v>200</v>
      </c>
      <c r="K13" s="129"/>
      <c r="L13" s="111"/>
      <c r="M13" s="130">
        <f t="shared" si="3"/>
        <v>4490</v>
      </c>
      <c r="N13" s="129" t="e">
        <f t="shared" si="4"/>
        <v>#DIV/0!</v>
      </c>
      <c r="O13" s="111" t="e">
        <f t="shared" si="2"/>
        <v>#DIV/0!</v>
      </c>
      <c r="P13" s="86"/>
      <c r="Q13" s="86"/>
    </row>
    <row r="14" spans="1:17" x14ac:dyDescent="0.2">
      <c r="A14" s="107" t="s">
        <v>378</v>
      </c>
      <c r="B14" s="87" t="s">
        <v>77</v>
      </c>
      <c r="C14" s="87" t="s">
        <v>154</v>
      </c>
      <c r="D14" s="87" t="s">
        <v>67</v>
      </c>
      <c r="E14" s="110">
        <v>36.01</v>
      </c>
      <c r="F14" s="106"/>
      <c r="G14" s="89" t="s">
        <v>258</v>
      </c>
      <c r="H14" s="87" t="s">
        <v>50</v>
      </c>
      <c r="I14" s="107"/>
      <c r="J14" s="108">
        <v>200</v>
      </c>
      <c r="K14" s="129"/>
      <c r="L14" s="111"/>
      <c r="M14" s="130">
        <f t="shared" si="3"/>
        <v>7202</v>
      </c>
      <c r="N14" s="129" t="e">
        <f t="shared" si="4"/>
        <v>#DIV/0!</v>
      </c>
      <c r="O14" s="111" t="e">
        <f t="shared" si="2"/>
        <v>#DIV/0!</v>
      </c>
      <c r="P14" s="86"/>
      <c r="Q14" s="86"/>
    </row>
    <row r="16" spans="1:17" ht="15.75" x14ac:dyDescent="0.25">
      <c r="E16" s="109">
        <f>SUM(E2:E14)</f>
        <v>115.22</v>
      </c>
      <c r="N16" s="137" t="e">
        <f>SUM(N2:N14)</f>
        <v>#DIV/0!</v>
      </c>
      <c r="O16" s="67" t="e">
        <f>SUM(O2:O14)</f>
        <v>#DIV/0!</v>
      </c>
    </row>
  </sheetData>
  <autoFilter ref="A1:Q14"/>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zoomScale="80" zoomScaleNormal="80" workbookViewId="0">
      <selection activeCell="E11" sqref="E11"/>
    </sheetView>
  </sheetViews>
  <sheetFormatPr defaultRowHeight="12.75" x14ac:dyDescent="0.2"/>
  <cols>
    <col min="1" max="1" width="41.5703125" style="4" customWidth="1"/>
    <col min="2" max="2" width="33.7109375" style="4" customWidth="1"/>
    <col min="3" max="3" width="36.5703125" style="4" customWidth="1"/>
    <col min="4" max="5" width="41.5703125" style="4" customWidth="1"/>
    <col min="6" max="16384" width="9.140625" style="4"/>
  </cols>
  <sheetData>
    <row r="1" spans="1:5" ht="30" customHeight="1" x14ac:dyDescent="0.2">
      <c r="A1" s="10" t="s">
        <v>10</v>
      </c>
      <c r="B1" s="49" t="s">
        <v>31</v>
      </c>
      <c r="C1" s="49" t="s">
        <v>16</v>
      </c>
      <c r="D1" s="14" t="s">
        <v>11</v>
      </c>
      <c r="E1" s="15" t="s">
        <v>12</v>
      </c>
    </row>
    <row r="2" spans="1:5" x14ac:dyDescent="0.2">
      <c r="A2" s="16" t="s">
        <v>13</v>
      </c>
      <c r="B2" s="17">
        <v>0</v>
      </c>
      <c r="C2" s="17">
        <v>0</v>
      </c>
      <c r="D2" s="18"/>
      <c r="E2" s="19"/>
    </row>
    <row r="3" spans="1:5" x14ac:dyDescent="0.2">
      <c r="A3" s="16" t="s">
        <v>62</v>
      </c>
      <c r="B3" s="17"/>
      <c r="C3" s="17"/>
      <c r="D3" s="18"/>
      <c r="E3" s="19"/>
    </row>
    <row r="4" spans="1:5" ht="25.5" x14ac:dyDescent="0.2">
      <c r="A4" s="16" t="s">
        <v>14</v>
      </c>
      <c r="B4" s="17">
        <v>0</v>
      </c>
      <c r="C4" s="17">
        <v>0</v>
      </c>
      <c r="D4" s="18"/>
      <c r="E4" s="19"/>
    </row>
    <row r="5" spans="1:5" x14ac:dyDescent="0.2">
      <c r="A5" s="16"/>
      <c r="B5" s="20">
        <f>SUM(B2:B4)</f>
        <v>0</v>
      </c>
      <c r="C5" s="20">
        <f>SUM(C2:C4)</f>
        <v>0</v>
      </c>
      <c r="D5" s="21">
        <f>B5+C5</f>
        <v>0</v>
      </c>
      <c r="E5" s="22">
        <v>8</v>
      </c>
    </row>
    <row r="6" spans="1:5" ht="25.5" x14ac:dyDescent="0.2">
      <c r="A6" s="23" t="s">
        <v>407</v>
      </c>
      <c r="B6" s="49" t="s">
        <v>31</v>
      </c>
      <c r="C6" s="49" t="s">
        <v>16</v>
      </c>
      <c r="D6" s="24"/>
      <c r="E6" s="25"/>
    </row>
    <row r="7" spans="1:5" x14ac:dyDescent="0.2">
      <c r="A7" s="16" t="s">
        <v>408</v>
      </c>
      <c r="B7" s="26">
        <v>0</v>
      </c>
      <c r="C7" s="27">
        <v>0</v>
      </c>
      <c r="D7" s="18"/>
      <c r="E7" s="19"/>
    </row>
    <row r="8" spans="1:5" x14ac:dyDescent="0.2">
      <c r="A8" s="28" t="s">
        <v>15</v>
      </c>
      <c r="B8" s="26">
        <v>0</v>
      </c>
      <c r="C8" s="27">
        <v>0</v>
      </c>
      <c r="D8" s="18"/>
      <c r="E8" s="19"/>
    </row>
    <row r="9" spans="1:5" x14ac:dyDescent="0.2">
      <c r="A9" s="16" t="s">
        <v>35</v>
      </c>
      <c r="B9" s="26">
        <v>0</v>
      </c>
      <c r="C9" s="27">
        <v>0</v>
      </c>
      <c r="D9" s="18"/>
      <c r="E9" s="19"/>
    </row>
    <row r="10" spans="1:5" x14ac:dyDescent="0.2">
      <c r="A10" s="16" t="s">
        <v>61</v>
      </c>
      <c r="B10" s="26">
        <v>0</v>
      </c>
      <c r="C10" s="26">
        <v>0</v>
      </c>
      <c r="D10" s="18"/>
      <c r="E10" s="19"/>
    </row>
    <row r="11" spans="1:5" x14ac:dyDescent="0.2">
      <c r="A11" s="16"/>
      <c r="B11" s="29">
        <f>SUM(B7:B10)</f>
        <v>0</v>
      </c>
      <c r="C11" s="30">
        <f>SUM(C7:C10)</f>
        <v>0</v>
      </c>
      <c r="D11" s="21">
        <f>SUM(B11:C11)</f>
        <v>0</v>
      </c>
      <c r="E11" s="22">
        <v>6</v>
      </c>
    </row>
    <row r="12" spans="1:5" ht="25.5" x14ac:dyDescent="0.2">
      <c r="A12" s="23" t="s">
        <v>17</v>
      </c>
      <c r="B12" s="11" t="s">
        <v>18</v>
      </c>
      <c r="C12" s="32"/>
      <c r="D12" s="33"/>
      <c r="E12" s="34"/>
    </row>
    <row r="13" spans="1:5" ht="25.5" x14ac:dyDescent="0.2">
      <c r="A13" s="16" t="s">
        <v>19</v>
      </c>
      <c r="B13" s="27">
        <v>0</v>
      </c>
      <c r="C13" s="18"/>
      <c r="D13" s="35"/>
      <c r="E13" s="19"/>
    </row>
    <row r="14" spans="1:5" ht="25.5" x14ac:dyDescent="0.2">
      <c r="A14" s="16" t="s">
        <v>20</v>
      </c>
      <c r="B14" s="36">
        <v>0</v>
      </c>
      <c r="C14" s="18"/>
      <c r="D14" s="35"/>
      <c r="E14" s="19"/>
    </row>
    <row r="15" spans="1:5" x14ac:dyDescent="0.2">
      <c r="A15" s="16"/>
      <c r="B15" s="37">
        <f>SUM(B13:B14)</f>
        <v>0</v>
      </c>
      <c r="C15" s="31"/>
      <c r="D15" s="38">
        <f>B15</f>
        <v>0</v>
      </c>
      <c r="E15" s="22">
        <v>6</v>
      </c>
    </row>
    <row r="16" spans="1:5" x14ac:dyDescent="0.2">
      <c r="A16" s="23" t="s">
        <v>34</v>
      </c>
      <c r="B16" s="11" t="s">
        <v>21</v>
      </c>
      <c r="C16" s="13"/>
      <c r="D16" s="12"/>
      <c r="E16" s="39"/>
    </row>
    <row r="17" spans="1:5" x14ac:dyDescent="0.2">
      <c r="A17" s="40" t="s">
        <v>22</v>
      </c>
      <c r="B17" s="27">
        <v>0</v>
      </c>
      <c r="C17" s="18"/>
      <c r="D17" s="18"/>
      <c r="E17" s="19"/>
    </row>
    <row r="18" spans="1:5" x14ac:dyDescent="0.2">
      <c r="A18" s="41" t="s">
        <v>23</v>
      </c>
      <c r="B18" s="27">
        <v>0</v>
      </c>
      <c r="C18" s="18"/>
      <c r="D18" s="18"/>
      <c r="E18" s="19"/>
    </row>
    <row r="19" spans="1:5" x14ac:dyDescent="0.2">
      <c r="A19" s="16" t="s">
        <v>64</v>
      </c>
      <c r="B19" s="27">
        <v>0</v>
      </c>
      <c r="C19" s="42"/>
      <c r="D19" s="18"/>
      <c r="E19" s="19"/>
    </row>
    <row r="20" spans="1:5" x14ac:dyDescent="0.2">
      <c r="A20" s="16" t="s">
        <v>24</v>
      </c>
      <c r="B20" s="27">
        <v>0</v>
      </c>
      <c r="C20" s="42"/>
      <c r="D20" s="18"/>
      <c r="E20" s="19"/>
    </row>
    <row r="21" spans="1:5" x14ac:dyDescent="0.2">
      <c r="A21" s="16" t="s">
        <v>25</v>
      </c>
      <c r="B21" s="27">
        <v>0</v>
      </c>
      <c r="C21" s="42"/>
      <c r="D21" s="18"/>
      <c r="E21" s="19"/>
    </row>
    <row r="22" spans="1:5" x14ac:dyDescent="0.2">
      <c r="A22" s="16" t="s">
        <v>32</v>
      </c>
      <c r="B22" s="27">
        <v>0</v>
      </c>
      <c r="C22" s="42"/>
      <c r="D22" s="18"/>
      <c r="E22" s="19"/>
    </row>
    <row r="23" spans="1:5" x14ac:dyDescent="0.2">
      <c r="A23" s="16" t="s">
        <v>33</v>
      </c>
      <c r="B23" s="27">
        <v>0</v>
      </c>
      <c r="C23" s="42"/>
      <c r="D23" s="18"/>
      <c r="E23" s="19"/>
    </row>
    <row r="24" spans="1:5" x14ac:dyDescent="0.2">
      <c r="A24" s="16"/>
      <c r="B24" s="37">
        <f>SUM(B17:B23)</f>
        <v>0</v>
      </c>
      <c r="C24" s="42"/>
      <c r="D24" s="21">
        <f>B24</f>
        <v>0</v>
      </c>
      <c r="E24" s="22">
        <v>6</v>
      </c>
    </row>
    <row r="25" spans="1:5" x14ac:dyDescent="0.2">
      <c r="A25" s="23" t="s">
        <v>412</v>
      </c>
      <c r="B25" s="49" t="s">
        <v>31</v>
      </c>
      <c r="C25" s="49" t="s">
        <v>16</v>
      </c>
      <c r="D25" s="11"/>
      <c r="E25" s="39"/>
    </row>
    <row r="26" spans="1:5" ht="25.5" x14ac:dyDescent="0.2">
      <c r="A26" s="16" t="s">
        <v>413</v>
      </c>
      <c r="B26" s="27">
        <v>0</v>
      </c>
      <c r="C26" s="27">
        <v>0</v>
      </c>
      <c r="D26" s="18"/>
      <c r="E26" s="19"/>
    </row>
    <row r="27" spans="1:5" ht="25.5" x14ac:dyDescent="0.2">
      <c r="A27" s="16" t="s">
        <v>414</v>
      </c>
      <c r="B27" s="27">
        <v>0</v>
      </c>
      <c r="C27" s="27">
        <v>0</v>
      </c>
      <c r="D27" s="18"/>
      <c r="E27" s="19"/>
    </row>
    <row r="28" spans="1:5" x14ac:dyDescent="0.2">
      <c r="A28" s="16" t="s">
        <v>415</v>
      </c>
      <c r="B28" s="27">
        <v>0</v>
      </c>
      <c r="C28" s="27">
        <v>0</v>
      </c>
      <c r="D28" s="18"/>
      <c r="E28" s="19"/>
    </row>
    <row r="29" spans="1:5" x14ac:dyDescent="0.2">
      <c r="A29" s="16"/>
      <c r="B29" s="37">
        <f>SUM(B26:B28)</f>
        <v>0</v>
      </c>
      <c r="C29" s="37">
        <f>SUM(C26:C28)</f>
        <v>0</v>
      </c>
      <c r="D29" s="21">
        <f>SUM(B29:C29)</f>
        <v>0</v>
      </c>
      <c r="E29" s="22">
        <v>6</v>
      </c>
    </row>
    <row r="30" spans="1:5" ht="25.5" x14ac:dyDescent="0.2">
      <c r="A30" s="23" t="s">
        <v>409</v>
      </c>
      <c r="B30" s="11" t="s">
        <v>411</v>
      </c>
      <c r="C30" s="49" t="s">
        <v>16</v>
      </c>
      <c r="D30" s="24"/>
      <c r="E30" s="25"/>
    </row>
    <row r="31" spans="1:5" x14ac:dyDescent="0.2">
      <c r="A31" s="16" t="s">
        <v>410</v>
      </c>
      <c r="B31" s="27">
        <v>0</v>
      </c>
      <c r="C31" s="27">
        <v>0</v>
      </c>
      <c r="D31" s="21">
        <f>SUM(B31:C31)</f>
        <v>0</v>
      </c>
      <c r="E31" s="22">
        <v>4</v>
      </c>
    </row>
    <row r="32" spans="1:5" ht="25.5" x14ac:dyDescent="0.2">
      <c r="A32" s="23" t="s">
        <v>26</v>
      </c>
      <c r="B32" s="11" t="s">
        <v>27</v>
      </c>
      <c r="C32" s="47"/>
      <c r="D32" s="24"/>
      <c r="E32" s="25"/>
    </row>
    <row r="33" spans="1:5" x14ac:dyDescent="0.2">
      <c r="A33" s="16" t="s">
        <v>28</v>
      </c>
      <c r="B33" s="27">
        <v>0</v>
      </c>
      <c r="C33" s="48"/>
      <c r="D33" s="21">
        <f>B33</f>
        <v>0</v>
      </c>
      <c r="E33" s="22">
        <v>10</v>
      </c>
    </row>
    <row r="34" spans="1:5" ht="25.5" x14ac:dyDescent="0.2">
      <c r="A34" s="23" t="s">
        <v>29</v>
      </c>
      <c r="B34" s="11" t="s">
        <v>27</v>
      </c>
      <c r="C34" s="47"/>
      <c r="D34" s="24"/>
      <c r="E34" s="25"/>
    </row>
    <row r="35" spans="1:5" x14ac:dyDescent="0.2">
      <c r="A35" s="16" t="s">
        <v>28</v>
      </c>
      <c r="B35" s="27">
        <v>0</v>
      </c>
      <c r="C35" s="48"/>
      <c r="D35" s="21">
        <f>B35</f>
        <v>0</v>
      </c>
      <c r="E35" s="22">
        <v>6</v>
      </c>
    </row>
    <row r="36" spans="1:5" x14ac:dyDescent="0.2">
      <c r="A36" s="23" t="s">
        <v>30</v>
      </c>
      <c r="B36" s="11" t="s">
        <v>27</v>
      </c>
      <c r="C36" s="47"/>
      <c r="D36" s="24"/>
      <c r="E36" s="25"/>
    </row>
    <row r="37" spans="1:5" x14ac:dyDescent="0.2">
      <c r="A37" s="16" t="s">
        <v>28</v>
      </c>
      <c r="B37" s="27">
        <v>0</v>
      </c>
      <c r="C37" s="48"/>
      <c r="D37" s="21">
        <f>B37</f>
        <v>0</v>
      </c>
      <c r="E37" s="22">
        <v>4</v>
      </c>
    </row>
    <row r="38" spans="1:5" x14ac:dyDescent="0.2">
      <c r="A38" s="43" t="s">
        <v>11</v>
      </c>
      <c r="B38" s="44"/>
      <c r="C38" s="44"/>
      <c r="D38" s="45">
        <f>SUM(D2:D37)</f>
        <v>0</v>
      </c>
      <c r="E38" s="46">
        <f>SUM(E2:E37)</f>
        <v>56</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Instructieblad</vt:lpstr>
      <vt:lpstr>TOTAALBLAD</vt:lpstr>
      <vt:lpstr> 1. Ruimtestaat hoofdgebouw</vt:lpstr>
      <vt:lpstr>2. 2e sanitairronde hoofdgebouw</vt:lpstr>
      <vt:lpstr>3. Ruimtestaat bijgeb. Horeca</vt:lpstr>
      <vt:lpstr>4. Regiewerkzaamheden</vt:lpstr>
    </vt:vector>
  </TitlesOfParts>
  <Company>Facilicom Services Group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 Lauwers</dc:creator>
  <cp:lastModifiedBy>Marjan Roumen</cp:lastModifiedBy>
  <cp:lastPrinted>2019-07-09T07:34:30Z</cp:lastPrinted>
  <dcterms:created xsi:type="dcterms:W3CDTF">2019-04-24T05:43:29Z</dcterms:created>
  <dcterms:modified xsi:type="dcterms:W3CDTF">2021-05-20T13:00:02Z</dcterms:modified>
</cp:coreProperties>
</file>