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VSPROW55\CFD_UG_HKT\Inkoop-UNIT\83-INKOOPDOSSIER- INKOOP\IUC20\IUC20-675 Duikmaterialen\04 - BESCHRIJVENDE DOCUMENTEN\8. Nieuw BD juli 2021\Publiceren 26-07-2021\"/>
    </mc:Choice>
  </mc:AlternateContent>
  <bookViews>
    <workbookView xWindow="0" yWindow="0" windowWidth="23040" windowHeight="10668"/>
  </bookViews>
  <sheets>
    <sheet name="Voorblad" sheetId="1" r:id="rId1"/>
    <sheet name="Levering" sheetId="2" r:id="rId2"/>
    <sheet name="Keuring" sheetId="3" r:id="rId3"/>
    <sheet name="All-in onderhoud" sheetId="5"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53" i="5" l="1"/>
  <c r="K54" i="5" s="1"/>
  <c r="K47" i="5"/>
  <c r="K46" i="5"/>
  <c r="K45" i="5"/>
  <c r="K44" i="5"/>
  <c r="K43" i="5"/>
  <c r="K42" i="5"/>
  <c r="K41" i="5"/>
  <c r="K40" i="5"/>
  <c r="K39" i="5"/>
  <c r="K38" i="5"/>
  <c r="K37" i="5"/>
  <c r="K36" i="5"/>
  <c r="K35" i="5"/>
  <c r="K34" i="5"/>
  <c r="K33" i="5"/>
  <c r="K32" i="5"/>
  <c r="K31" i="5"/>
  <c r="K30" i="5"/>
  <c r="K29" i="5"/>
  <c r="K48" i="5" l="1"/>
  <c r="K56" i="5"/>
  <c r="G32" i="1" s="1"/>
  <c r="I52" i="2" l="1"/>
  <c r="I102" i="2"/>
  <c r="I100" i="2"/>
  <c r="I98" i="2"/>
  <c r="I104" i="2"/>
  <c r="H21" i="3" l="1"/>
  <c r="I44" i="2" l="1"/>
  <c r="H23" i="3" l="1"/>
  <c r="H24" i="3"/>
  <c r="H25" i="3"/>
  <c r="H27" i="3"/>
  <c r="H28" i="3"/>
  <c r="H29" i="3"/>
  <c r="H31" i="3"/>
  <c r="H32" i="3"/>
  <c r="H33" i="3"/>
  <c r="H34" i="3"/>
  <c r="H36" i="3"/>
  <c r="H38" i="3"/>
  <c r="H39" i="3"/>
  <c r="H41" i="3"/>
  <c r="H42" i="3"/>
  <c r="H44" i="3"/>
  <c r="H45" i="3"/>
  <c r="H46" i="3"/>
  <c r="H47" i="3"/>
  <c r="H48" i="3"/>
  <c r="H49" i="3"/>
  <c r="H50" i="3"/>
  <c r="H52" i="3"/>
  <c r="H53" i="3"/>
  <c r="H54" i="3"/>
  <c r="H56" i="3"/>
  <c r="H20" i="3"/>
  <c r="H19" i="3"/>
  <c r="H58" i="3" l="1"/>
  <c r="G31" i="1" s="1"/>
  <c r="I79" i="2" l="1"/>
  <c r="I30" i="2"/>
  <c r="I20" i="2"/>
  <c r="I22" i="2"/>
  <c r="I24" i="2"/>
  <c r="I26" i="2"/>
  <c r="I28" i="2"/>
  <c r="I32" i="2"/>
  <c r="I34" i="2"/>
  <c r="I36" i="2"/>
  <c r="I38" i="2"/>
  <c r="I40" i="2"/>
  <c r="I42" i="2"/>
  <c r="I46" i="2"/>
  <c r="I48" i="2"/>
  <c r="I50" i="2"/>
  <c r="I54" i="2"/>
  <c r="I56" i="2"/>
  <c r="I58" i="2"/>
  <c r="I60" i="2"/>
  <c r="I62" i="2"/>
  <c r="I64" i="2"/>
  <c r="I66" i="2"/>
  <c r="I68" i="2"/>
  <c r="I70" i="2"/>
  <c r="I72" i="2"/>
  <c r="I74" i="2"/>
  <c r="I76" i="2"/>
  <c r="I78" i="2"/>
  <c r="I80" i="2"/>
  <c r="I81" i="2"/>
  <c r="I82" i="2"/>
  <c r="I83" i="2"/>
  <c r="I85" i="2"/>
  <c r="I87" i="2"/>
  <c r="I89" i="2"/>
  <c r="I91" i="2"/>
  <c r="I93" i="2"/>
  <c r="I18" i="2"/>
  <c r="I95" i="2" l="1"/>
  <c r="G30" i="1" s="1"/>
  <c r="G33" i="1" s="1"/>
  <c r="K33" i="1" l="1"/>
</calcChain>
</file>

<file path=xl/sharedStrings.xml><?xml version="1.0" encoding="utf-8"?>
<sst xmlns="http://schemas.openxmlformats.org/spreadsheetml/2006/main" count="344" uniqueCount="281">
  <si>
    <t>GEGEVENS INSCHRIJVER</t>
  </si>
  <si>
    <t xml:space="preserve">Invulveld = </t>
  </si>
  <si>
    <t>Naam onderneming</t>
  </si>
  <si>
    <t>Adres</t>
  </si>
  <si>
    <t>Postcode en plaats</t>
  </si>
  <si>
    <t>KvK-nummer</t>
  </si>
  <si>
    <t>Inschrijver verklaart middels ondertekening van het UEA dat deze aanbieding wordt gedaan overeenkomstig de bepalingen zoals deze zijn omschreven in de aanbestedingsstukken en eventuele nota('s) van inlichtingen.</t>
  </si>
  <si>
    <t>Naam contactpersoon</t>
  </si>
  <si>
    <t>Functie</t>
  </si>
  <si>
    <t>Plaats</t>
  </si>
  <si>
    <t>Datum</t>
  </si>
  <si>
    <t>Op basis van een verwijzing naar het huidige merk en type wordt een voorbeeld gegeven om een gelijkwaardige kwaliteit aan te kunnen aanbieden. Let wel, het gaat dus niet om een voorgeschreven merk of type, doch slechts een indicatie van de huidige gebruikte merken en typen die in elk geval voldoen aan de door de opdrachtgever gestelde eisen. Aan deze merken en typen kunnen geen rechten worden ontleend en worden dus niet als zodanig door de opdrachtgever voorgeschreven. Hierbij heeft de verwijzing naar het huidige merk en type alleen te maken met de technische specificaties zoals we deze producten nu inkopen.</t>
  </si>
  <si>
    <t>Specificaties</t>
  </si>
  <si>
    <t>No</t>
  </si>
  <si>
    <t xml:space="preserve">Spring Heels trap </t>
  </si>
  <si>
    <t>- Dienen uit één geheel te bestaan met een open hiel
- Materiaal: hard rubber
- Diverse maten: M (39/41), L (42/44), XL (45/46), XXL (47/48)</t>
  </si>
  <si>
    <t>Lampen</t>
  </si>
  <si>
    <t>Flash light</t>
  </si>
  <si>
    <t>- Moet een flitslicht afgeven, zodat als een duiker in nood 
is deze kan worden gelocaliseerd in het water</t>
  </si>
  <si>
    <t>- Voorzien van een deksel, handvatten en vergrendeling (sluiting bijvoorbeeld schuifjes)
- Afmetingen: 36,5 x 27 x 22 cm</t>
  </si>
  <si>
    <t>Plastickist t.b.v. 
duikmaterialen</t>
  </si>
  <si>
    <t>Zuurstofkoffer</t>
  </si>
  <si>
    <t>Mad A koffer</t>
  </si>
  <si>
    <t>- Compacte zuurstofkoffer met een harde kaft
- Ruimte voor 2-liter O2 cilinder die voldoet aan norm arbeidsinspectie</t>
  </si>
  <si>
    <t>- Voorzien van verklaring duik-medisch arts
- Kunststofkoffer met vakverdeling, clips (1 rechts en 1 links), Support brackets en EHBO sticker
- Inhoud minimaal: orthoscoop, bloeddrukmeter, lampje om oogreflex te meten, stethoscoop, Reflex hamer, Res Q Vac pomp, stemvork, bijtwig rubber</t>
  </si>
  <si>
    <t>Duikhorloge</t>
  </si>
  <si>
    <t>Koptelefoon</t>
  </si>
  <si>
    <t>Sein-/communicatielijn (sse)</t>
  </si>
  <si>
    <t>Onderwaterbehuizing</t>
  </si>
  <si>
    <t>Communicatiekast scuba
(boven water)</t>
  </si>
  <si>
    <t>Communicatiekast sse
(boven water)</t>
  </si>
  <si>
    <t>Backplate / harnas</t>
  </si>
  <si>
    <t>- Geschikt voor enkele cilinders
- Draagvlak minimaal 40 lbs/18 kg
- Compatibel met backplate</t>
  </si>
  <si>
    <t>- Geschikt voor dubbele cilinders
- Draagvlak 55lbs / 25kg
- Compatibel met backplate</t>
  </si>
  <si>
    <t>- Diepte: 30 meter en bevestiging voor op duikhelm
- Compatibel met de actiecam (onderwatercamera)</t>
  </si>
  <si>
    <t>- Waterdichte zinkende lijn
- Lengte lijn: 125 meter
- Compatibel met communicatiekosten: denk aan stekker die in de communicaitekast past (bananenstekker)
- Compatibel met duikhelmen/maskers</t>
  </si>
  <si>
    <t>Scuba pod</t>
  </si>
  <si>
    <t>Ademautomaat</t>
  </si>
  <si>
    <r>
      <rPr>
        <i/>
        <sz val="9.5"/>
        <color theme="1"/>
        <rFont val="Calibri"/>
        <family val="2"/>
        <scheme val="minor"/>
      </rPr>
      <t>Eerste trap</t>
    </r>
    <r>
      <rPr>
        <sz val="9.5"/>
        <color theme="1"/>
        <rFont val="Calibri"/>
        <family val="2"/>
        <scheme val="minor"/>
      </rPr>
      <t xml:space="preserve">
- 1 stuk compact metalen behuizing volledig afgesloten voor water
- 4 middendrukpoorten
- 1 hogedrukpoort
- - Links of rechtsom monteerbaar
- geschikt voor gebruik in koud water onder 10 graden
- gecertificeerd gebruik tot 100 meter diepte
</t>
    </r>
    <r>
      <rPr>
        <i/>
        <sz val="9.5"/>
        <color theme="1"/>
        <rFont val="Calibri"/>
        <family val="2"/>
        <scheme val="minor"/>
      </rPr>
      <t>Tweede trap</t>
    </r>
    <r>
      <rPr>
        <sz val="9.5"/>
        <color theme="1"/>
        <rFont val="Calibri"/>
        <family val="2"/>
        <scheme val="minor"/>
      </rPr>
      <t xml:space="preserve">
- Pneumatische gebalanceerde klep
- Geschikt voor gebruik in koud water onder 10 graden
- Links of rechtsom monteerbaar
- Regelbare ademweerstadn
- Regelbare adem venture</t>
    </r>
  </si>
  <si>
    <t>Slangen + manometers t.b.v. 
ademautomaatset</t>
  </si>
  <si>
    <t>- Slang 50 cm, rubber met nylon draad</t>
  </si>
  <si>
    <t>- Slang 60 cm, rubber met nylon draad</t>
  </si>
  <si>
    <t>- Slang 70 cm, rubber met nylon draad</t>
  </si>
  <si>
    <t>- Slang 90 cm, rubber met nylon draad</t>
  </si>
  <si>
    <t>- Manometer 200 bar (helderse display, messing behuizing, geschikt voor plaatsen in een console met HP slang, lus voor bevestiging)</t>
  </si>
  <si>
    <t>- Manometer 300 bar (helderse display, messing behuizing , geschikt voor plaatsen in een console met HP slang, lus voor bevestiging)</t>
  </si>
  <si>
    <t>Cilinders</t>
  </si>
  <si>
    <t>Duikhelm</t>
  </si>
  <si>
    <t>- Diverse lengten: vier of vijf vakken
- Gemakkelijk om lood erbij of eraf te halen, ook als duiker in het water ligt
- Met gesp en een nylon band
- Vakken (voor lood) afsluitbaar met klitteband</t>
  </si>
  <si>
    <t>Umbilical</t>
  </si>
  <si>
    <t>Communicatieset compleet 
voor helmen en bandmaskers</t>
  </si>
  <si>
    <t>Single tank adapter</t>
  </si>
  <si>
    <t>- 2.7 kg weighted single tank adapter with straps
- roestvrijstalen kanaal met bouten en twee tankriemen en gespen
- Compatibel met backplate/harnas</t>
  </si>
  <si>
    <t>- Compatibel met bandmasker en duikhelmen</t>
  </si>
  <si>
    <t>- Compatibel met duikhelmen</t>
  </si>
  <si>
    <t>Tas bandmasker</t>
  </si>
  <si>
    <t>- Wordt vaak meegeleverd bij bandmask, maar ook mogelijkheid om los te verkrijgen
- Moet geschikt zijn voor trasnporteren en opbergen van één bandmasker</t>
  </si>
  <si>
    <t>Manifold</t>
  </si>
  <si>
    <t>Toelichting</t>
  </si>
  <si>
    <r>
      <rPr>
        <b/>
        <u/>
        <sz val="9.5"/>
        <color theme="0"/>
        <rFont val="Calibri"/>
        <family val="2"/>
        <scheme val="minor"/>
      </rPr>
      <t>KOLOM X</t>
    </r>
    <r>
      <rPr>
        <b/>
        <sz val="9.5"/>
        <color theme="0"/>
        <rFont val="Calibri"/>
        <family val="2"/>
        <scheme val="minor"/>
      </rPr>
      <t xml:space="preserve">
Geraamd aantal</t>
    </r>
  </si>
  <si>
    <t>Totaal Prijs 1.</t>
  </si>
  <si>
    <t>Kolom X - Geraamd aantal</t>
  </si>
  <si>
    <t>Kolom Y - Stukprijs exclusief btw</t>
  </si>
  <si>
    <t>Pos.</t>
  </si>
  <si>
    <t>Torque</t>
  </si>
  <si>
    <t>Communicatiemiddelen</t>
  </si>
  <si>
    <t>1)</t>
  </si>
  <si>
    <t>2)</t>
  </si>
  <si>
    <t>Gecombineerde seinlijn</t>
  </si>
  <si>
    <t>Wings &amp; Torque</t>
  </si>
  <si>
    <t>3)</t>
  </si>
  <si>
    <t>Maskers en helmen</t>
  </si>
  <si>
    <t>Kirby Morgan Super Mask M-48 + com</t>
  </si>
  <si>
    <t>Kirby Morgan SL27</t>
  </si>
  <si>
    <t>4)</t>
  </si>
  <si>
    <t>Kirby Morgan bandmasker 28</t>
  </si>
  <si>
    <t>Kirby Morgan 37SS</t>
  </si>
  <si>
    <t>Uwatec 330</t>
  </si>
  <si>
    <t>Metalsub kabellamp KL1242 Led 2400</t>
  </si>
  <si>
    <t>Verlichting Green force Hepta Titanium</t>
  </si>
  <si>
    <t>Regulator compleet</t>
  </si>
  <si>
    <t>Apeks XTX 50 + DS 4</t>
  </si>
  <si>
    <t>DS 4</t>
  </si>
  <si>
    <t>Zuurstofcilinder en vulling</t>
  </si>
  <si>
    <t>Compressor</t>
  </si>
  <si>
    <t>Wings explore</t>
  </si>
  <si>
    <t xml:space="preserve">Wings exclipse </t>
  </si>
  <si>
    <t>A.</t>
  </si>
  <si>
    <t>B.</t>
  </si>
  <si>
    <t>C.</t>
  </si>
  <si>
    <t>D.</t>
  </si>
  <si>
    <t>E.</t>
  </si>
  <si>
    <t>F.</t>
  </si>
  <si>
    <t>G.</t>
  </si>
  <si>
    <t>H.</t>
  </si>
  <si>
    <t>I.</t>
  </si>
  <si>
    <t>J.</t>
  </si>
  <si>
    <t>Totaal Prijs 3.1</t>
  </si>
  <si>
    <t>Onderhoud (PRIJS 3.1)</t>
  </si>
  <si>
    <t>Totaalprijs
(X × Y)</t>
  </si>
  <si>
    <t>Kilometervergoeding (per kilometer)</t>
  </si>
  <si>
    <t>Leveringen (PRIJS 1)</t>
  </si>
  <si>
    <t>Prijs 3. All-in onderhoudstarief voor 4 jaar</t>
  </si>
  <si>
    <t>Deze kolom bevat de geraamde aantallen op basis van de vervangingsbehoefte voor de komende 4 jaar (zie ook bijlage 1a).</t>
  </si>
  <si>
    <t>Aangeboden merk/type</t>
  </si>
  <si>
    <t>Bandmasker</t>
  </si>
  <si>
    <t>Prijs 2. Keuringstarief voor 4 jaar</t>
  </si>
  <si>
    <t>Prijs 1. Levering Materiaal voor 4 jaar</t>
  </si>
  <si>
    <t>Huidig merk/type</t>
  </si>
  <si>
    <t>Scubapro Jet Fin</t>
  </si>
  <si>
    <t>Halcyon</t>
  </si>
  <si>
    <t>Jotron</t>
  </si>
  <si>
    <t>Basicline</t>
  </si>
  <si>
    <t>Apox, wenoll-system WS100</t>
  </si>
  <si>
    <t>Apox mad A koffer</t>
  </si>
  <si>
    <t>Suunto EON Core</t>
  </si>
  <si>
    <t xml:space="preserve">Beyerdynamic DT 290 MK II </t>
  </si>
  <si>
    <t>Gopro 6</t>
  </si>
  <si>
    <t>Halcyon wing Explorer 55</t>
  </si>
  <si>
    <t>Halycon Eclipse 40</t>
  </si>
  <si>
    <t>Kirby Morgan Supermask M48</t>
  </si>
  <si>
    <t xml:space="preserve">Kirby Morgan pod </t>
  </si>
  <si>
    <t>scubapro, apex, milflex</t>
  </si>
  <si>
    <t>BTS</t>
  </si>
  <si>
    <t>Kirby Morgan</t>
  </si>
  <si>
    <t>Kirby Morgan communicatieset 515-033</t>
  </si>
  <si>
    <t>Interspiro</t>
  </si>
  <si>
    <t>- Voorzien van Rgb verlichting voor aflezen diepte/tijd
- Maximale werkdiepte: 80m</t>
  </si>
  <si>
    <t>- Compatibel met communicatiekast
- Voorzien van aansluitkabel met aansluiting geschikt voor communicatiekast
- Voorzien van microfoon en vervangbare kabel
- Koptelefoon over-ear</t>
  </si>
  <si>
    <t>- Diepte: maximaal 30 meter
- Te bedienen met handschoenen en onderwater
- IP-classificatie: IPX8 waterdicht, invloeden van buitenaf: spatwaterdicht, vochtbestendig, waterdicht</t>
  </si>
  <si>
    <r>
      <t xml:space="preserve">Oral nasal mask
</t>
    </r>
    <r>
      <rPr>
        <sz val="8"/>
        <color theme="1"/>
        <rFont val="Calibri"/>
        <family val="2"/>
        <scheme val="minor"/>
      </rPr>
      <t>(ter vervanging)</t>
    </r>
  </si>
  <si>
    <r>
      <t xml:space="preserve">Nose block
</t>
    </r>
    <r>
      <rPr>
        <sz val="8"/>
        <color theme="1"/>
        <rFont val="Calibri"/>
        <family val="2"/>
        <scheme val="minor"/>
      </rPr>
      <t>(ter vervanging)</t>
    </r>
  </si>
  <si>
    <r>
      <t xml:space="preserve">Schuimrand
</t>
    </r>
    <r>
      <rPr>
        <sz val="8"/>
        <color theme="1"/>
        <rFont val="Calibri"/>
        <family val="2"/>
        <scheme val="minor"/>
      </rPr>
      <t>(ter vervanging)</t>
    </r>
  </si>
  <si>
    <r>
      <t xml:space="preserve">Hood bandmask 
</t>
    </r>
    <r>
      <rPr>
        <sz val="8"/>
        <color theme="1"/>
        <rFont val="Calibri"/>
        <family val="2"/>
        <scheme val="minor"/>
      </rPr>
      <t>(ter vervanging)</t>
    </r>
  </si>
  <si>
    <r>
      <t xml:space="preserve">Binnenmuts helm
</t>
    </r>
    <r>
      <rPr>
        <sz val="8"/>
        <color theme="1"/>
        <rFont val="Calibri"/>
        <family val="2"/>
        <scheme val="minor"/>
      </rPr>
      <t>(ter vervanging)</t>
    </r>
  </si>
  <si>
    <t>- Dient het gezicht volledig af te sluiten
- Twee verschillende compartimenten, respectievelijk ademgedeelte en zichtgedeelte 
- Dient te zijn voorzien van OTS underwater communicatie</t>
  </si>
  <si>
    <t>- Gemakkelijk te verwijderen en terug te plaatsen
- Compatible met full face mask</t>
  </si>
  <si>
    <t>- Waterproef connector
- WP06 male en female koppeling
- Voorzien van communicatie kit</t>
  </si>
  <si>
    <t xml:space="preserve">Green River Victory 2/342/10/116 </t>
  </si>
  <si>
    <t>Kirby Morgan, type KMB28B</t>
  </si>
  <si>
    <t>Mes met holder</t>
  </si>
  <si>
    <t>- Kort duikmes: lengte lemmet maximaal 10m mm
- Kartelrand
- Stomp
- Roestvrij staal
- Houder voorzien van rabijnhaak</t>
  </si>
  <si>
    <t>- Draagbare waterdichte pelikaankoffer
- Maximaal 15 kilogram
- Maximale afmeting 50 × 60 × 25 cm
- Voorzien van 2 meter HD slang, digitale dieptemeter, twee aansluitingen voor luchtvoorziening, minimaal aansluiten 2 cilinders (hoofd en reserve cilinder)</t>
  </si>
  <si>
    <t>Scuba Full face mask</t>
  </si>
  <si>
    <t>Eerste trap DS4, tweede trap XTX50</t>
  </si>
  <si>
    <t>- Geschikt voor dubbele sets en in combinatie met een single tank adapter ook voor enkele sets
- RVS uitvoering
- Band/webbing standaard maat
- Compatibel met wings</t>
  </si>
  <si>
    <t>Vinnen met Spring heels trap</t>
  </si>
  <si>
    <t>Decotank DART/ATEL</t>
  </si>
  <si>
    <t>- Dubbel 7 liter/300 bar (stainless steel)
- Met tussenkraan en flessenvoet</t>
  </si>
  <si>
    <t>Wing (25kg)</t>
  </si>
  <si>
    <t>Wing (18kg)</t>
  </si>
  <si>
    <t>- Voor luide en duidelijke spraakweergave
- Microfoon en speaker in één
- Waterdicht IP67
- Compatibel met communicatiekast sse</t>
  </si>
  <si>
    <r>
      <rPr>
        <b/>
        <u/>
        <sz val="9.5"/>
        <color theme="0"/>
        <rFont val="Calibri"/>
        <family val="2"/>
        <scheme val="minor"/>
      </rPr>
      <t>KOLOM Y</t>
    </r>
    <r>
      <rPr>
        <sz val="9.5"/>
        <color theme="1"/>
        <rFont val="Calibri"/>
        <family val="2"/>
        <scheme val="minor"/>
      </rPr>
      <t xml:space="preserve">
</t>
    </r>
    <r>
      <rPr>
        <b/>
        <sz val="9.5"/>
        <color theme="0"/>
        <rFont val="Calibri"/>
        <family val="2"/>
        <scheme val="minor"/>
      </rPr>
      <t>Stukprijs (excl. btw)</t>
    </r>
  </si>
  <si>
    <t>TABEL 1: Leveringen</t>
  </si>
  <si>
    <t>TABEL 2: KEURINGSTARIEF</t>
  </si>
  <si>
    <t>- Lichtopbrengst: 2400 lumen
- Voorzien van handbevestigingsmodule
- Afmeting lengte maximaal 160 mm
- Brandtijd maximaal 140 minuten
- Moet ook boven water gebruikt kunnen worden
- Diepte: maximaal 250 meter</t>
  </si>
  <si>
    <t>- Compacte, betrouwbare en comfortabele helm geschikt voor het gebruik en de werkzaamheden van het duikteam
- Geschikt voor sse duiken, vrij ademen en communiceren met de oppervlakte. 
- Compitabel met luchttoevoer, stroom- en communicatiekabels naar de oppervlakte 
- Specificaties en kwaliteit vergelijkbaar met de Kirby Morgan SuperLite 27</t>
  </si>
  <si>
    <t xml:space="preserve">- Draagbare kast speciaal voor duikdoeleinden
- Dient de communicatie tussen een tender en twee duikers te verzorge, waarbij spraak tussen de duikers mogelijk moet zijn
- De unit dient een uitgang te hebben waarop een opnameapparaat kan worden aangesloten/opname moet mogelijk zijn
- Inclusief 4-polige koptelefoon met AMP stekker en draagbare oplader </t>
  </si>
  <si>
    <t>- Lengte: 125 meter
- Kunststofslang bestaande uit: luchtslang en communicatiekabel met waterdichte aansluiting voor bandmasker en diepte sensor voor digi depth
- Compitabel met manifold 
- Minimaal 20 ba work pressure</t>
  </si>
  <si>
    <t>Maatwerk - o.b.v. nadere offerte</t>
  </si>
  <si>
    <t xml:space="preserve">Vul uw gegevens in de geel-gekleurde velden in </t>
  </si>
  <si>
    <t>Invuldveld =</t>
  </si>
  <si>
    <t>Punten</t>
  </si>
  <si>
    <t>Totaal:</t>
  </si>
  <si>
    <t>Ondergrens</t>
  </si>
  <si>
    <t>Bovengrens</t>
  </si>
  <si>
    <t>punten</t>
  </si>
  <si>
    <t>Omschrijving materiaal</t>
  </si>
  <si>
    <t>1a)</t>
  </si>
  <si>
    <t>1b)</t>
  </si>
  <si>
    <t>1c)</t>
  </si>
  <si>
    <t>1d)</t>
  </si>
  <si>
    <t>Maintenance 1st stage</t>
  </si>
  <si>
    <t>O2 refilled</t>
  </si>
  <si>
    <t>Koolzuur absorbtiekorrels</t>
  </si>
  <si>
    <t>1e)</t>
  </si>
  <si>
    <t>Zuurstofcylinder</t>
  </si>
  <si>
    <t>2a)</t>
  </si>
  <si>
    <t>2b)</t>
  </si>
  <si>
    <t>Deze kolom bevat de aantallen van het materiaal. Deze aantallen blijven naar verwachting gelijk, maar materiaal kan wel worden vervangen gedurende de looptijd van de raamovereenkomst.</t>
  </si>
  <si>
    <t>HP Hose 1,5 meter</t>
  </si>
  <si>
    <t>HP Hose 20 meter</t>
  </si>
  <si>
    <t>DART/ATEL (m.u.v. air cylinder 50 liter en Oxygen cilinder)</t>
  </si>
  <si>
    <r>
      <rPr>
        <b/>
        <i/>
        <sz val="10"/>
        <rFont val="Calibri"/>
        <family val="2"/>
        <scheme val="minor"/>
      </rPr>
      <t>Prijs 2</t>
    </r>
    <r>
      <rPr>
        <i/>
        <sz val="10"/>
        <rFont val="Calibri"/>
        <family val="2"/>
        <scheme val="minor"/>
      </rPr>
      <t xml:space="preserve">     = Keurinstarief voor 4 jaar</t>
    </r>
  </si>
  <si>
    <t>Totaal Prijs 2</t>
  </si>
  <si>
    <t>Keuringen (PRIJS 2)</t>
  </si>
  <si>
    <t>Kolom X - Aantal</t>
  </si>
  <si>
    <t>Kolom Y - Factor</t>
  </si>
  <si>
    <t>Kolom Z - Prijs per keuring</t>
  </si>
  <si>
    <r>
      <rPr>
        <b/>
        <u/>
        <sz val="9.5"/>
        <color theme="0"/>
        <rFont val="Calibri"/>
        <family val="2"/>
        <scheme val="minor"/>
      </rPr>
      <t>KOLOM X</t>
    </r>
    <r>
      <rPr>
        <b/>
        <sz val="9.5"/>
        <color theme="0"/>
        <rFont val="Calibri"/>
        <family val="2"/>
        <scheme val="minor"/>
      </rPr>
      <t xml:space="preserve">
Aantal</t>
    </r>
  </si>
  <si>
    <r>
      <rPr>
        <b/>
        <u/>
        <sz val="9.5"/>
        <color theme="0"/>
        <rFont val="Calibri"/>
        <family val="2"/>
        <scheme val="minor"/>
      </rPr>
      <t>KOLOM Y</t>
    </r>
    <r>
      <rPr>
        <b/>
        <sz val="9.5"/>
        <color theme="0"/>
        <rFont val="Calibri"/>
        <family val="2"/>
        <scheme val="minor"/>
      </rPr>
      <t xml:space="preserve">
Factor</t>
    </r>
  </si>
  <si>
    <r>
      <rPr>
        <b/>
        <u/>
        <sz val="9.5"/>
        <color theme="0"/>
        <rFont val="Calibri"/>
        <family val="2"/>
        <scheme val="minor"/>
      </rPr>
      <t>KOLOM Z</t>
    </r>
    <r>
      <rPr>
        <b/>
        <sz val="9.5"/>
        <color theme="0"/>
        <rFont val="Calibri"/>
        <family val="2"/>
        <scheme val="minor"/>
      </rPr>
      <t xml:space="preserve">
Prijs per keuring</t>
    </r>
  </si>
  <si>
    <t>((X × Y) × Z)
Totaal keuring p/j</t>
  </si>
  <si>
    <t>2. Uitvoeren keuringen materiaal</t>
  </si>
  <si>
    <t>1. Levering van Materiaal</t>
  </si>
  <si>
    <t>3. Onderhouden van het materiaal</t>
  </si>
  <si>
    <t>B)</t>
  </si>
  <si>
    <t>A)</t>
  </si>
  <si>
    <t xml:space="preserve">Umbilical </t>
  </si>
  <si>
    <r>
      <rPr>
        <b/>
        <u/>
        <sz val="9.5"/>
        <color theme="0"/>
        <rFont val="Calibri"/>
        <family val="2"/>
        <scheme val="minor"/>
      </rPr>
      <t>KOLOM Z</t>
    </r>
    <r>
      <rPr>
        <b/>
        <sz val="9.5"/>
        <color theme="0"/>
        <rFont val="Calibri"/>
        <family val="2"/>
        <scheme val="minor"/>
      </rPr>
      <t xml:space="preserve">
Prijs onderhoud</t>
    </r>
  </si>
  <si>
    <r>
      <rPr>
        <b/>
        <i/>
        <sz val="10"/>
        <rFont val="Calibri"/>
        <family val="2"/>
        <scheme val="minor"/>
      </rPr>
      <t>Prijs 1</t>
    </r>
    <r>
      <rPr>
        <i/>
        <sz val="10"/>
        <rFont val="Calibri"/>
        <family val="2"/>
        <scheme val="minor"/>
      </rPr>
      <t xml:space="preserve"> = Aanschafprijs duikmaterialen op basis van de geraamde aantallen van vervangingsbehoefte </t>
    </r>
  </si>
  <si>
    <r>
      <rPr>
        <b/>
        <u/>
        <sz val="9.5"/>
        <color theme="0"/>
        <rFont val="Calibri"/>
        <family val="2"/>
        <scheme val="minor"/>
      </rPr>
      <t>KOLOM Y</t>
    </r>
    <r>
      <rPr>
        <b/>
        <sz val="9.5"/>
        <color theme="0"/>
        <rFont val="Calibri"/>
        <family val="2"/>
        <scheme val="minor"/>
      </rPr>
      <t xml:space="preserve">
Frequentie</t>
    </r>
  </si>
  <si>
    <t>Kolom Y - Frequentie</t>
  </si>
  <si>
    <t>In deze kolom staat de frequentie van het aantal keren dat het materiaal gekeurd zal worden gedurende de looptijd van de raamovereenkomst o.b.v. de gegevens uit bijlage 1a (overzicht keuringen).</t>
  </si>
  <si>
    <t xml:space="preserve">Zie het tabblad 'Overzicht keuringen' in bijlaga 1a voor een uitgbereid overzicht van al het te keuren materiaal </t>
  </si>
  <si>
    <t>Onderhoud (PRIJS 3.2)</t>
  </si>
  <si>
    <t>Totaal Prijs 3</t>
  </si>
  <si>
    <t>HD Compressor Bauer</t>
  </si>
  <si>
    <t>HD Compressor (Bauer MV120)</t>
  </si>
  <si>
    <t>DART-ATEL</t>
  </si>
  <si>
    <t xml:space="preserve">Zie het tabblad bijlaga 1a voor een uitgbereid overzicht van al het te onderhouden materiaal </t>
  </si>
  <si>
    <t xml:space="preserve">Vul de geel-gekleurde velden in </t>
  </si>
  <si>
    <t>Bandmaskers (Kirby morgan, KMB28B)</t>
  </si>
  <si>
    <t>Full face mask + communicatie (Kirby Morgan Super Mask M-48)</t>
  </si>
  <si>
    <t>Duikhelm (Kirby Morgan SL27)</t>
  </si>
  <si>
    <t>Duikhelm (Kirby Morgan 37SS)</t>
  </si>
  <si>
    <t>Wing (Halcyon Explorer 55)</t>
  </si>
  <si>
    <t>Wing (Halcyon Ecplipse 40)</t>
  </si>
  <si>
    <t>Wenoll Zuurstofkoffer</t>
  </si>
  <si>
    <t>Manifoldkoffer</t>
  </si>
  <si>
    <t>Lampen (Metalsub kabellamp KL1242 Led 2400)</t>
  </si>
  <si>
    <t>Lampen (Green force Hepta Titanium)</t>
  </si>
  <si>
    <t>Bailout set (DS4)</t>
  </si>
  <si>
    <t>Scubaset (XTX5 + DS4)</t>
  </si>
  <si>
    <t>Totaal Prijs 3.2</t>
  </si>
  <si>
    <t xml:space="preserve">Loodgordel </t>
  </si>
  <si>
    <t>Bandbreedte prijs Totaalprijs</t>
  </si>
  <si>
    <t>TOTAALPRIJS (SCORE PRIJS)</t>
  </si>
  <si>
    <t>In euro's excl. btw</t>
  </si>
  <si>
    <t>(X × Y) × Z
Totaal onderhoud</t>
  </si>
  <si>
    <t>Beschrijving preventief onderhoud</t>
  </si>
  <si>
    <t>Beschrijving correctief onderhoud</t>
  </si>
  <si>
    <t xml:space="preserve">Kolom Z - Prijs  onderhoud </t>
  </si>
  <si>
    <t>- Compacte, betrouwbare en comfortabele helm geschikt voor het gebruik en de werkzaamheden van het duikteam
- Geschikt voor sse duiken, vrij ademen en communiceren met de oppervlakte. 
- Compitabel met luchttoevoer, stroom- en communicatiekabels naar de oppervlakte 
- Specificaties en kwaliteit vergelijkbaar met de Kirby Morgan Stainless Steel 37</t>
  </si>
  <si>
    <t>Actiecam (onderwatercamera)</t>
  </si>
  <si>
    <t>- Enkel 7 liter (stainless steel)
- Cilinders kunnen van elkaar gescheiden worden door middel van een isolation manifold tussen de flessen
- In combinatie met 6,7 liter (29b)</t>
  </si>
  <si>
    <t>6,7 liter (dubbel)</t>
  </si>
  <si>
    <t xml:space="preserve">7 liter (dubbel) </t>
  </si>
  <si>
    <t xml:space="preserve">7 liter (enkel/ bailout cilinders t.b.v. sse) </t>
  </si>
  <si>
    <t xml:space="preserve">Tarief correctief onderhoud </t>
  </si>
  <si>
    <t xml:space="preserve">Dit betreft het aantal keren dat er correctief/preventief onderhoud wordt uitgevoerd op het materiaal gedurende de looptijd van de raamovereenkomst, waarbij 4 = 1x per jaar. </t>
  </si>
  <si>
    <t>Metalsub KL1242 Led2400 
incl. accu en oplader PR1204 + PR2500</t>
  </si>
  <si>
    <t>Lamp incl. accu en oplader
quick release accu</t>
  </si>
  <si>
    <t>Cilinder dubbel scuba</t>
  </si>
  <si>
    <t>Cilinder enkel sse</t>
  </si>
  <si>
    <t>Cilinder dubbel sse</t>
  </si>
  <si>
    <t>- Compatibel met overige duikmateriaal ten behoeve van communicatie
- Bestaande uit oortelefoons en microfoon</t>
  </si>
  <si>
    <t>- Verkrijgbaar in diverse maten: M, L XL
- Compatibel met de vinnen</t>
  </si>
  <si>
    <t>Maatwerk - o.b.v. nadere offerteaanvraag</t>
  </si>
  <si>
    <t>Maatwerk levering - o.b.v. nadere offerteaanvraag</t>
  </si>
  <si>
    <t>Materiaal</t>
  </si>
  <si>
    <t>Inschrijver vult in deze kolom de stukprijs exclusief btw in van het betreffende artikel. Het geoffreerde artikel dient te voldoen aan de specificaties, eisen en wensen zoals opgenomen in dit prijzenformulier en de aanbestedingsstukken. Denk hierbij ook aan de verenigbaarheid van de materialen.</t>
  </si>
  <si>
    <t>Inschrijver vult in deze kolom het geoffreerde merk en (indien van toepassing) type in van het geoffreerde artikel.</t>
  </si>
  <si>
    <t>Betreft tarief voor het uitvoeren van reparaties en verhelpen van storingen, met uitzondering van hetgeen opgenomen in UE 40 in de Specificatie van de Opdracht (bijlage 1)</t>
  </si>
  <si>
    <t>Arbeidsloon per uur (ma-vrij: van 08:00 tot 17:00 uur)</t>
  </si>
  <si>
    <t>Arbeidsloon per uur (za-zo: van 08:00 tot 17:00 uur)</t>
  </si>
  <si>
    <t>Arbeidsloon per uur (za-zo: van 17:00 tot 08:00 uur)</t>
  </si>
  <si>
    <t>TABEL 3: Correctief en preventief onderhoud</t>
  </si>
  <si>
    <r>
      <rPr>
        <b/>
        <i/>
        <sz val="9.5"/>
        <rFont val="Calibri"/>
        <family val="2"/>
        <scheme val="minor"/>
      </rPr>
      <t xml:space="preserve">B) </t>
    </r>
    <r>
      <rPr>
        <sz val="9.5"/>
        <rFont val="Calibri"/>
        <family val="2"/>
        <scheme val="minor"/>
      </rPr>
      <t>Voor correctief onderhoud: Inschrijver vult in deze kolom een</t>
    </r>
    <r>
      <rPr>
        <b/>
        <sz val="9.5"/>
        <rFont val="Calibri"/>
        <family val="2"/>
        <scheme val="minor"/>
      </rPr>
      <t xml:space="preserve"> totaalprijs</t>
    </r>
    <r>
      <rPr>
        <sz val="9.5"/>
        <rFont val="Calibri"/>
        <family val="2"/>
        <scheme val="minor"/>
      </rPr>
      <t xml:space="preserve"> (exclusief btw)</t>
    </r>
    <r>
      <rPr>
        <b/>
        <sz val="9.5"/>
        <rFont val="Calibri"/>
        <family val="2"/>
        <scheme val="minor"/>
      </rPr>
      <t xml:space="preserve"> per jaar</t>
    </r>
    <r>
      <rPr>
        <sz val="9.5"/>
        <rFont val="Calibri"/>
        <family val="2"/>
        <scheme val="minor"/>
      </rPr>
      <t xml:space="preserve"> in voor het uitvoeren van reparaties en het verhelpen van storingen. </t>
    </r>
  </si>
  <si>
    <r>
      <rPr>
        <b/>
        <i/>
        <sz val="9.5"/>
        <rFont val="Calibri"/>
        <family val="2"/>
        <scheme val="minor"/>
      </rPr>
      <t xml:space="preserve">A) </t>
    </r>
    <r>
      <rPr>
        <sz val="9.5"/>
        <rFont val="Calibri"/>
        <family val="2"/>
        <scheme val="minor"/>
      </rPr>
      <t>Voor preventief onderhoud: Inschrijver vult (indien van toepassing) in deze kolom de</t>
    </r>
    <r>
      <rPr>
        <b/>
        <sz val="9.5"/>
        <rFont val="Calibri"/>
        <family val="2"/>
        <scheme val="minor"/>
      </rPr>
      <t xml:space="preserve"> eenheisdprijs</t>
    </r>
    <r>
      <rPr>
        <sz val="9.5"/>
        <rFont val="Calibri"/>
        <family val="2"/>
        <scheme val="minor"/>
      </rPr>
      <t xml:space="preserve"> (exclusief btw) voor het uit te voeren preventieve onderhoud </t>
    </r>
    <r>
      <rPr>
        <b/>
        <sz val="9.5"/>
        <rFont val="Calibri"/>
        <family val="2"/>
        <scheme val="minor"/>
      </rPr>
      <t>per stuk</t>
    </r>
    <r>
      <rPr>
        <sz val="9.5"/>
        <rFont val="Calibri"/>
        <family val="2"/>
        <scheme val="minor"/>
      </rPr>
      <t xml:space="preserve">, per jaar in. </t>
    </r>
  </si>
  <si>
    <t>Budget maatwerk €2.000,-</t>
  </si>
  <si>
    <t>Budget maatwerk €1.400,-</t>
  </si>
  <si>
    <t>Bullhorn</t>
  </si>
  <si>
    <t>- Speciaal voor duikdoeleinden
- Geschikt voor 4-draads (round robin) systemen
- Uitgerust met krachtige bullhorn voor extra luide en duidelijke spraakweergave
- Megafoon is waterdicht (IP67)
- Peltor headset 7-polig
- Geschikt voor transport en opslag (bescherming)</t>
  </si>
  <si>
    <t>Budget maatwerk €5.000,-</t>
  </si>
  <si>
    <t>Budget maatwerk €3.500,-</t>
  </si>
  <si>
    <r>
      <rPr>
        <b/>
        <i/>
        <sz val="10"/>
        <rFont val="Calibri"/>
        <family val="2"/>
        <scheme val="minor"/>
      </rPr>
      <t>Prijs 3</t>
    </r>
    <r>
      <rPr>
        <i/>
        <sz val="10"/>
        <rFont val="Calibri"/>
        <family val="2"/>
        <scheme val="minor"/>
      </rPr>
      <t xml:space="preserve">      = All-in onderhoudstarief voor 4 jaar (prijs 3.1 + prijs 3.2)</t>
    </r>
  </si>
  <si>
    <r>
      <rPr>
        <b/>
        <i/>
        <sz val="10"/>
        <rFont val="Calibri"/>
        <family val="2"/>
        <scheme val="minor"/>
      </rPr>
      <t>Prijs 3.1</t>
    </r>
    <r>
      <rPr>
        <i/>
        <sz val="10"/>
        <rFont val="Calibri"/>
        <family val="2"/>
        <scheme val="minor"/>
      </rPr>
      <t xml:space="preserve">  = Preventief onderhoud</t>
    </r>
  </si>
  <si>
    <r>
      <rPr>
        <b/>
        <i/>
        <sz val="10"/>
        <rFont val="Calibri"/>
        <family val="2"/>
        <scheme val="minor"/>
      </rPr>
      <t>Prijs 3.2</t>
    </r>
    <r>
      <rPr>
        <i/>
        <sz val="10"/>
        <rFont val="Calibri"/>
        <family val="2"/>
        <scheme val="minor"/>
      </rPr>
      <t xml:space="preserve"> = Correctief onderhoud</t>
    </r>
  </si>
  <si>
    <t>Arbeidsloon per uur (ma-vrij: van 17:00 tot 08:00 uur)</t>
  </si>
  <si>
    <t xml:space="preserve">Tarieven </t>
  </si>
  <si>
    <t>Cilinder (dubbel 6.7 liter 300 bar carbon)</t>
  </si>
  <si>
    <t>Cilinders (dubbel 7 liter, 300 bar staal)</t>
  </si>
  <si>
    <t>Cilinders (enkel 7 liter 300 bar staal)</t>
  </si>
  <si>
    <t>Maatwerk</t>
  </si>
  <si>
    <t xml:space="preserve">- Dubbel 6,7 liter/300 bar carbon
- In combinatie met enkel 7 liter staal BTS </t>
  </si>
  <si>
    <t>Preventief onderhoud (3.1)</t>
  </si>
  <si>
    <t>Correctief onderhoud (3.2)</t>
  </si>
  <si>
    <t xml:space="preserve">Deze kolom bevat de huidige aantallen van het materiaal. Deze aantallen blijven naar verwachting gelijk gedurende de looptijd van de raamovereenkomst. Huidig materiaal kan (afhankelijk van de vervangingsbehoefte) wel worden vervangen. </t>
  </si>
  <si>
    <r>
      <t xml:space="preserve">Inschrijver vult in deze kolom de </t>
    </r>
    <r>
      <rPr>
        <b/>
        <sz val="9.5"/>
        <rFont val="Calibri"/>
        <family val="2"/>
        <scheme val="minor"/>
      </rPr>
      <t>eenheisdprijs</t>
    </r>
    <r>
      <rPr>
        <sz val="9.5"/>
        <rFont val="Calibri"/>
        <family val="2"/>
        <scheme val="minor"/>
      </rPr>
      <t xml:space="preserve"> (exclusief btw) voor de uit te voeren keuring </t>
    </r>
    <r>
      <rPr>
        <b/>
        <sz val="9.5"/>
        <rFont val="Calibri"/>
        <family val="2"/>
        <scheme val="minor"/>
      </rPr>
      <t>per stuk</t>
    </r>
    <r>
      <rPr>
        <sz val="9.5"/>
        <rFont val="Calibri"/>
        <family val="2"/>
        <scheme val="minor"/>
      </rPr>
      <t xml:space="preserve">, </t>
    </r>
    <r>
      <rPr>
        <b/>
        <sz val="9.5"/>
        <rFont val="Calibri"/>
        <family val="2"/>
        <scheme val="minor"/>
      </rPr>
      <t xml:space="preserve">per jaar </t>
    </r>
    <r>
      <rPr>
        <sz val="9.5"/>
        <rFont val="Calibri"/>
        <family val="2"/>
        <scheme val="minor"/>
      </rPr>
      <t xml:space="preserve">in. </t>
    </r>
  </si>
  <si>
    <r>
      <rPr>
        <b/>
        <sz val="16"/>
        <color theme="0"/>
        <rFont val="RijksoverheidSansHeading"/>
        <family val="2"/>
      </rPr>
      <t>Bijlage 9 - Prijzenblad</t>
    </r>
    <r>
      <rPr>
        <b/>
        <sz val="14"/>
        <color theme="0"/>
        <rFont val="RijksoverheidSansHeading"/>
        <family val="2"/>
      </rPr>
      <t xml:space="preserve">
</t>
    </r>
    <r>
      <rPr>
        <i/>
        <sz val="14"/>
        <color theme="0"/>
        <rFont val="RijksoverheidSansHeading"/>
        <family val="2"/>
      </rPr>
      <t>Europese Aanbesteding duikmaterialen met kenmerk IUC21-693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</si>
</sst>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quot;€&quot;\ #,##0.00"/>
  </numFmts>
  <fonts count="34" x14ac:knownFonts="1">
    <font>
      <sz val="11"/>
      <color theme="1"/>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14"/>
      <color theme="0"/>
      <name val="RijksoverheidSansHeading"/>
      <family val="2"/>
    </font>
    <font>
      <b/>
      <sz val="16"/>
      <color theme="0"/>
      <name val="RijksoverheidSansHeading"/>
      <family val="2"/>
    </font>
    <font>
      <i/>
      <sz val="14"/>
      <color theme="0"/>
      <name val="RijksoverheidSansHeading"/>
      <family val="2"/>
    </font>
    <font>
      <b/>
      <sz val="14"/>
      <color theme="8" tint="-0.499984740745262"/>
      <name val="RijksoverheidSansHeading"/>
      <family val="2"/>
    </font>
    <font>
      <sz val="11"/>
      <name val="Calibri"/>
      <family val="2"/>
      <scheme val="minor"/>
    </font>
    <font>
      <i/>
      <sz val="11"/>
      <color indexed="8"/>
      <name val="Calibri"/>
      <family val="2"/>
      <scheme val="minor"/>
    </font>
    <font>
      <i/>
      <sz val="11"/>
      <name val="Calibri"/>
      <family val="2"/>
      <scheme val="minor"/>
    </font>
    <font>
      <b/>
      <i/>
      <sz val="11"/>
      <name val="Calibri"/>
      <family val="2"/>
      <scheme val="minor"/>
    </font>
    <font>
      <sz val="10"/>
      <color theme="1"/>
      <name val="Calibri"/>
      <family val="2"/>
      <scheme val="minor"/>
    </font>
    <font>
      <i/>
      <sz val="11"/>
      <color theme="1"/>
      <name val="Calibri"/>
      <family val="2"/>
      <scheme val="minor"/>
    </font>
    <font>
      <b/>
      <sz val="14"/>
      <name val="RijksoverheidSansHeading"/>
      <family val="2"/>
    </font>
    <font>
      <i/>
      <sz val="16"/>
      <color theme="0"/>
      <name val="Calibri"/>
      <family val="2"/>
      <scheme val="minor"/>
    </font>
    <font>
      <b/>
      <sz val="9.5"/>
      <color theme="0"/>
      <name val="Calibri"/>
      <family val="2"/>
      <scheme val="minor"/>
    </font>
    <font>
      <sz val="9.5"/>
      <color theme="1"/>
      <name val="Calibri"/>
      <family val="2"/>
      <scheme val="minor"/>
    </font>
    <font>
      <b/>
      <u/>
      <sz val="9.5"/>
      <color theme="0"/>
      <name val="Calibri"/>
      <family val="2"/>
      <scheme val="minor"/>
    </font>
    <font>
      <b/>
      <sz val="9.5"/>
      <color theme="1"/>
      <name val="Calibri"/>
      <family val="2"/>
      <scheme val="minor"/>
    </font>
    <font>
      <i/>
      <sz val="9.5"/>
      <color theme="1"/>
      <name val="Calibri"/>
      <family val="2"/>
      <scheme val="minor"/>
    </font>
    <font>
      <b/>
      <sz val="9.5"/>
      <name val="Calibri"/>
      <family val="2"/>
      <scheme val="minor"/>
    </font>
    <font>
      <sz val="9.5"/>
      <name val="Calibri"/>
      <family val="2"/>
      <scheme val="minor"/>
    </font>
    <font>
      <i/>
      <sz val="9.5"/>
      <color theme="0"/>
      <name val="Calibri"/>
      <family val="2"/>
      <scheme val="minor"/>
    </font>
    <font>
      <i/>
      <sz val="9.5"/>
      <name val="Calibri"/>
      <family val="2"/>
      <scheme val="minor"/>
    </font>
    <font>
      <b/>
      <i/>
      <sz val="9.5"/>
      <color theme="1"/>
      <name val="Calibri"/>
      <family val="2"/>
      <scheme val="minor"/>
    </font>
    <font>
      <b/>
      <i/>
      <sz val="9.5"/>
      <color theme="0"/>
      <name val="Calibri"/>
      <family val="2"/>
      <scheme val="minor"/>
    </font>
    <font>
      <b/>
      <sz val="10"/>
      <color theme="1"/>
      <name val="Calibri"/>
      <family val="2"/>
      <scheme val="minor"/>
    </font>
    <font>
      <b/>
      <sz val="9"/>
      <color theme="0"/>
      <name val="Calibri"/>
      <family val="2"/>
      <scheme val="minor"/>
    </font>
    <font>
      <b/>
      <i/>
      <sz val="9.5"/>
      <name val="Calibri"/>
      <family val="2"/>
      <scheme val="minor"/>
    </font>
    <font>
      <i/>
      <sz val="10"/>
      <name val="Calibri"/>
      <family val="2"/>
      <scheme val="minor"/>
    </font>
    <font>
      <b/>
      <i/>
      <sz val="10"/>
      <name val="Calibri"/>
      <family val="2"/>
      <scheme val="minor"/>
    </font>
    <font>
      <sz val="9"/>
      <name val="Calibri"/>
      <family val="2"/>
      <scheme val="minor"/>
    </font>
    <font>
      <sz val="8"/>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7"/>
        <bgColor indexed="64"/>
      </patternFill>
    </fill>
    <fill>
      <patternFill patternType="solid">
        <fgColor rgb="FF01689B"/>
        <bgColor indexed="64"/>
      </patternFill>
    </fill>
    <fill>
      <patternFill patternType="solid">
        <fgColor rgb="FF00CCFF"/>
        <bgColor indexed="64"/>
      </patternFill>
    </fill>
    <fill>
      <patternFill patternType="solid">
        <fgColor rgb="FFC9ED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E7F7FF"/>
        <bgColor indexed="64"/>
      </patternFill>
    </fill>
    <fill>
      <patternFill patternType="solid">
        <fgColor rgb="FFF3FCFF"/>
        <bgColor indexed="64"/>
      </patternFill>
    </fill>
    <fill>
      <patternFill patternType="solid">
        <fgColor rgb="FF8BE1FF"/>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thin">
        <color indexed="64"/>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386">
    <xf numFmtId="0" fontId="0" fillId="0" borderId="0" xfId="0"/>
    <xf numFmtId="0" fontId="0" fillId="2" borderId="0" xfId="0" applyFill="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3" borderId="6" xfId="0" applyFill="1" applyBorder="1"/>
    <xf numFmtId="0" fontId="4" fillId="3" borderId="0" xfId="0" applyFont="1" applyFill="1" applyBorder="1" applyAlignment="1" applyProtection="1">
      <alignment horizontal="center" vertical="center" wrapText="1"/>
      <protection hidden="1"/>
    </xf>
    <xf numFmtId="0" fontId="7" fillId="3" borderId="0" xfId="0" applyFont="1" applyFill="1" applyBorder="1" applyAlignment="1" applyProtection="1">
      <alignment horizontal="center" vertical="center" wrapText="1"/>
      <protection hidden="1"/>
    </xf>
    <xf numFmtId="0" fontId="0" fillId="3" borderId="0" xfId="0" applyFill="1" applyBorder="1"/>
    <xf numFmtId="0" fontId="0" fillId="3" borderId="0" xfId="0" applyFont="1" applyFill="1" applyBorder="1" applyAlignment="1">
      <alignment horizontal="center"/>
    </xf>
    <xf numFmtId="0" fontId="9" fillId="3" borderId="0" xfId="0" applyFont="1" applyFill="1" applyBorder="1" applyAlignment="1" applyProtection="1">
      <alignment horizontal="center"/>
      <protection locked="0"/>
    </xf>
    <xf numFmtId="0" fontId="11" fillId="3" borderId="0" xfId="0" applyFont="1" applyFill="1" applyBorder="1" applyAlignment="1">
      <alignment horizontal="left"/>
    </xf>
    <xf numFmtId="0" fontId="0" fillId="3" borderId="0" xfId="0" applyFill="1" applyBorder="1" applyAlignment="1">
      <alignment horizontal="left"/>
    </xf>
    <xf numFmtId="0" fontId="0" fillId="3" borderId="0" xfId="0" applyFont="1" applyFill="1" applyBorder="1" applyAlignment="1" applyProtection="1">
      <alignment horizontal="left" vertical="center" wrapText="1"/>
      <protection hidden="1"/>
    </xf>
    <xf numFmtId="0" fontId="13" fillId="2" borderId="8" xfId="0" applyFont="1" applyFill="1" applyBorder="1" applyAlignment="1"/>
    <xf numFmtId="0" fontId="13" fillId="2" borderId="9" xfId="0" applyFont="1" applyFill="1" applyBorder="1" applyAlignment="1"/>
    <xf numFmtId="0" fontId="13" fillId="3" borderId="0" xfId="0" applyFont="1" applyFill="1" applyBorder="1" applyAlignment="1"/>
    <xf numFmtId="0" fontId="13" fillId="3" borderId="0" xfId="0" applyFont="1" applyFill="1" applyBorder="1" applyAlignment="1">
      <alignment horizontal="left"/>
    </xf>
    <xf numFmtId="0" fontId="0" fillId="3" borderId="13" xfId="0" applyFill="1" applyBorder="1"/>
    <xf numFmtId="0" fontId="0" fillId="3" borderId="7" xfId="0" applyFill="1" applyBorder="1"/>
    <xf numFmtId="0" fontId="0" fillId="3" borderId="14" xfId="0" applyFill="1" applyBorder="1"/>
    <xf numFmtId="0" fontId="0" fillId="2" borderId="0" xfId="0" applyFill="1" applyBorder="1"/>
    <xf numFmtId="49" fontId="17" fillId="3" borderId="0" xfId="0" applyNumberFormat="1" applyFont="1" applyFill="1" applyBorder="1" applyAlignment="1">
      <alignment wrapText="1"/>
    </xf>
    <xf numFmtId="49" fontId="17" fillId="2" borderId="11" xfId="0" applyNumberFormat="1" applyFont="1" applyFill="1" applyBorder="1" applyAlignment="1">
      <alignment wrapText="1"/>
    </xf>
    <xf numFmtId="49" fontId="19" fillId="2" borderId="15" xfId="0" applyNumberFormat="1" applyFont="1" applyFill="1" applyBorder="1" applyAlignment="1">
      <alignment vertical="top" wrapText="1"/>
    </xf>
    <xf numFmtId="49" fontId="17" fillId="2" borderId="15" xfId="0" applyNumberFormat="1" applyFont="1" applyFill="1" applyBorder="1" applyAlignment="1">
      <alignment wrapText="1"/>
    </xf>
    <xf numFmtId="49" fontId="17" fillId="2" borderId="16" xfId="0" applyNumberFormat="1" applyFont="1" applyFill="1" applyBorder="1" applyAlignment="1">
      <alignment wrapText="1"/>
    </xf>
    <xf numFmtId="49" fontId="19" fillId="2" borderId="17" xfId="0" applyNumberFormat="1" applyFont="1" applyFill="1" applyBorder="1" applyAlignment="1">
      <alignment vertical="top" wrapText="1"/>
    </xf>
    <xf numFmtId="49" fontId="17" fillId="2" borderId="17" xfId="0" applyNumberFormat="1" applyFont="1" applyFill="1" applyBorder="1" applyAlignment="1">
      <alignment wrapText="1"/>
    </xf>
    <xf numFmtId="49" fontId="19" fillId="2" borderId="16" xfId="0" applyNumberFormat="1" applyFont="1" applyFill="1" applyBorder="1" applyAlignment="1">
      <alignment vertical="top" wrapText="1"/>
    </xf>
    <xf numFmtId="49" fontId="17" fillId="2" borderId="17" xfId="0" applyNumberFormat="1" applyFont="1" applyFill="1" applyBorder="1" applyAlignment="1">
      <alignment horizontal="left" vertical="top" wrapText="1"/>
    </xf>
    <xf numFmtId="49" fontId="17" fillId="2" borderId="17" xfId="0" applyNumberFormat="1" applyFont="1" applyFill="1" applyBorder="1" applyAlignment="1">
      <alignment vertical="top" wrapText="1"/>
    </xf>
    <xf numFmtId="49" fontId="17" fillId="3" borderId="9" xfId="0" applyNumberFormat="1" applyFont="1" applyFill="1" applyBorder="1" applyAlignment="1">
      <alignment wrapText="1"/>
    </xf>
    <xf numFmtId="49" fontId="17" fillId="3" borderId="9" xfId="0" applyNumberFormat="1" applyFont="1" applyFill="1" applyBorder="1" applyAlignment="1">
      <alignment vertical="center" wrapText="1"/>
    </xf>
    <xf numFmtId="49" fontId="19" fillId="3" borderId="9" xfId="0" applyNumberFormat="1" applyFont="1" applyFill="1" applyBorder="1" applyAlignment="1">
      <alignment vertical="top" wrapText="1"/>
    </xf>
    <xf numFmtId="49" fontId="22" fillId="3" borderId="0" xfId="0" applyNumberFormat="1" applyFont="1" applyFill="1" applyBorder="1" applyAlignment="1">
      <alignment wrapText="1"/>
    </xf>
    <xf numFmtId="49" fontId="22" fillId="3" borderId="7" xfId="0" applyNumberFormat="1" applyFont="1" applyFill="1" applyBorder="1" applyAlignment="1">
      <alignment wrapText="1"/>
    </xf>
    <xf numFmtId="0" fontId="23" fillId="3" borderId="0" xfId="0" applyFont="1" applyFill="1" applyBorder="1" applyAlignment="1">
      <alignment horizontal="left" vertical="top" wrapText="1"/>
    </xf>
    <xf numFmtId="0" fontId="24" fillId="3" borderId="0" xfId="0" applyFont="1" applyFill="1" applyBorder="1" applyAlignment="1">
      <alignment horizontal="left" vertical="top" wrapText="1"/>
    </xf>
    <xf numFmtId="164" fontId="22" fillId="3" borderId="0" xfId="0" applyNumberFormat="1" applyFont="1" applyFill="1" applyBorder="1" applyAlignment="1">
      <alignment wrapText="1"/>
    </xf>
    <xf numFmtId="49" fontId="17" fillId="2" borderId="19" xfId="0" applyNumberFormat="1" applyFont="1" applyFill="1" applyBorder="1" applyAlignment="1">
      <alignment vertical="center" wrapText="1"/>
    </xf>
    <xf numFmtId="49" fontId="17" fillId="2" borderId="19" xfId="0" applyNumberFormat="1" applyFont="1" applyFill="1" applyBorder="1" applyAlignment="1">
      <alignment horizontal="left" vertical="top" wrapText="1"/>
    </xf>
    <xf numFmtId="49" fontId="17" fillId="2" borderId="18" xfId="0" applyNumberFormat="1" applyFont="1" applyFill="1" applyBorder="1" applyAlignment="1">
      <alignment horizontal="left" vertical="top" wrapText="1"/>
    </xf>
    <xf numFmtId="49" fontId="17" fillId="3" borderId="9" xfId="0" applyNumberFormat="1" applyFont="1" applyFill="1" applyBorder="1" applyAlignment="1">
      <alignment horizontal="left" vertical="top" wrapText="1"/>
    </xf>
    <xf numFmtId="49" fontId="17" fillId="2" borderId="20" xfId="0" applyNumberFormat="1" applyFont="1" applyFill="1" applyBorder="1" applyAlignment="1">
      <alignment horizontal="left" vertical="top" wrapText="1"/>
    </xf>
    <xf numFmtId="49" fontId="17" fillId="2" borderId="8" xfId="0" applyNumberFormat="1" applyFont="1" applyFill="1" applyBorder="1" applyAlignment="1">
      <alignment horizontal="left" vertical="top" wrapText="1"/>
    </xf>
    <xf numFmtId="49" fontId="17" fillId="3" borderId="0" xfId="0" applyNumberFormat="1" applyFont="1" applyFill="1" applyBorder="1" applyAlignment="1">
      <alignment horizontal="left" vertical="top" wrapText="1"/>
    </xf>
    <xf numFmtId="49" fontId="22" fillId="3" borderId="7" xfId="0" applyNumberFormat="1" applyFont="1" applyFill="1" applyBorder="1" applyAlignment="1">
      <alignment horizontal="left" vertical="top" wrapText="1"/>
    </xf>
    <xf numFmtId="49" fontId="17" fillId="2" borderId="16" xfId="0" applyNumberFormat="1" applyFont="1" applyFill="1" applyBorder="1" applyAlignment="1">
      <alignment vertical="top" wrapText="1"/>
    </xf>
    <xf numFmtId="49" fontId="17" fillId="2" borderId="15" xfId="0" applyNumberFormat="1" applyFont="1" applyFill="1" applyBorder="1" applyAlignment="1">
      <alignment vertical="top" wrapText="1"/>
    </xf>
    <xf numFmtId="49" fontId="17" fillId="3" borderId="9" xfId="0" applyNumberFormat="1" applyFont="1" applyFill="1" applyBorder="1" applyAlignment="1">
      <alignment vertical="top" wrapText="1"/>
    </xf>
    <xf numFmtId="49" fontId="17" fillId="2" borderId="11" xfId="0" applyNumberFormat="1" applyFont="1" applyFill="1" applyBorder="1" applyAlignment="1">
      <alignment horizontal="left" vertical="top" wrapText="1"/>
    </xf>
    <xf numFmtId="49" fontId="17" fillId="2" borderId="11" xfId="0" applyNumberFormat="1" applyFont="1" applyFill="1" applyBorder="1" applyAlignment="1">
      <alignment vertical="center" wrapText="1"/>
    </xf>
    <xf numFmtId="0" fontId="3" fillId="3" borderId="2" xfId="0" applyFont="1" applyFill="1" applyBorder="1" applyAlignment="1">
      <alignment horizontal="right" vertical="center"/>
    </xf>
    <xf numFmtId="0" fontId="1" fillId="3" borderId="0" xfId="0" applyFont="1" applyFill="1" applyBorder="1" applyAlignment="1">
      <alignment horizontal="left"/>
    </xf>
    <xf numFmtId="164" fontId="1" fillId="3" borderId="0" xfId="0" applyNumberFormat="1" applyFont="1" applyFill="1" applyBorder="1" applyAlignment="1">
      <alignment horizontal="left"/>
    </xf>
    <xf numFmtId="1" fontId="0" fillId="2" borderId="10" xfId="0" applyNumberFormat="1" applyFont="1" applyFill="1" applyBorder="1" applyAlignment="1"/>
    <xf numFmtId="1" fontId="0" fillId="2" borderId="35" xfId="0" applyNumberFormat="1" applyFont="1" applyFill="1" applyBorder="1" applyAlignment="1"/>
    <xf numFmtId="0" fontId="17" fillId="3" borderId="6" xfId="0" applyFont="1" applyFill="1" applyBorder="1" applyAlignment="1">
      <alignment vertical="top" wrapText="1"/>
    </xf>
    <xf numFmtId="49" fontId="21" fillId="5" borderId="40" xfId="0" applyNumberFormat="1" applyFont="1" applyFill="1" applyBorder="1" applyAlignment="1">
      <alignment horizontal="center" vertical="center" wrapText="1"/>
    </xf>
    <xf numFmtId="49" fontId="17" fillId="2" borderId="11" xfId="0" applyNumberFormat="1" applyFont="1" applyFill="1" applyBorder="1" applyAlignment="1">
      <alignment vertical="top" wrapText="1"/>
    </xf>
    <xf numFmtId="49" fontId="19" fillId="2" borderId="16" xfId="0" applyNumberFormat="1" applyFont="1" applyFill="1" applyBorder="1" applyAlignment="1">
      <alignment horizontal="left" vertical="top" wrapText="1"/>
    </xf>
    <xf numFmtId="0" fontId="0" fillId="2" borderId="0" xfId="0" applyFill="1" applyAlignment="1">
      <alignment horizontal="left" vertical="top" wrapText="1"/>
    </xf>
    <xf numFmtId="0" fontId="0" fillId="3" borderId="2" xfId="0" applyFill="1" applyBorder="1" applyAlignment="1">
      <alignment horizontal="left" vertical="top" wrapText="1"/>
    </xf>
    <xf numFmtId="0" fontId="2" fillId="3" borderId="0" xfId="0" applyFont="1" applyFill="1" applyBorder="1" applyAlignment="1">
      <alignment horizontal="left" vertical="top" wrapText="1"/>
    </xf>
    <xf numFmtId="0" fontId="0" fillId="3" borderId="0" xfId="0" applyFill="1" applyBorder="1" applyAlignment="1">
      <alignment horizontal="left" vertical="top" wrapText="1"/>
    </xf>
    <xf numFmtId="0" fontId="0" fillId="4" borderId="11" xfId="0" applyFill="1" applyBorder="1" applyAlignment="1">
      <alignment horizontal="left" vertical="top" wrapText="1"/>
    </xf>
    <xf numFmtId="49" fontId="17" fillId="3" borderId="25" xfId="0" applyNumberFormat="1" applyFont="1" applyFill="1" applyBorder="1" applyAlignment="1">
      <alignment horizontal="left" vertical="top" wrapText="1"/>
    </xf>
    <xf numFmtId="0" fontId="0" fillId="2" borderId="0" xfId="0" applyFill="1" applyAlignment="1">
      <alignment wrapText="1"/>
    </xf>
    <xf numFmtId="0" fontId="0" fillId="2" borderId="0" xfId="0" applyFill="1" applyAlignment="1">
      <alignment horizontal="center" vertical="top" wrapText="1"/>
    </xf>
    <xf numFmtId="49" fontId="0" fillId="2" borderId="0" xfId="0" applyNumberFormat="1" applyFill="1" applyAlignment="1">
      <alignment wrapText="1"/>
    </xf>
    <xf numFmtId="49" fontId="0" fillId="2" borderId="0" xfId="0" applyNumberFormat="1" applyFill="1" applyAlignment="1">
      <alignment horizontal="left" vertical="top" wrapText="1"/>
    </xf>
    <xf numFmtId="0" fontId="0" fillId="2" borderId="0" xfId="0" applyFont="1" applyFill="1" applyAlignment="1">
      <alignment wrapText="1"/>
    </xf>
    <xf numFmtId="0" fontId="0" fillId="3" borderId="1" xfId="0" applyFill="1" applyBorder="1" applyAlignment="1">
      <alignment wrapText="1"/>
    </xf>
    <xf numFmtId="0" fontId="0" fillId="3" borderId="2" xfId="0" applyFill="1" applyBorder="1" applyAlignment="1">
      <alignment horizontal="center" vertical="top" wrapText="1"/>
    </xf>
    <xf numFmtId="49" fontId="0" fillId="3" borderId="2" xfId="0" applyNumberFormat="1" applyFill="1" applyBorder="1" applyAlignment="1">
      <alignment wrapText="1"/>
    </xf>
    <xf numFmtId="49" fontId="0" fillId="3" borderId="2" xfId="0" applyNumberFormat="1" applyFill="1" applyBorder="1" applyAlignment="1">
      <alignment horizontal="left" vertical="top" wrapText="1"/>
    </xf>
    <xf numFmtId="0" fontId="0" fillId="3" borderId="2" xfId="0" applyFill="1" applyBorder="1" applyAlignment="1">
      <alignment wrapText="1"/>
    </xf>
    <xf numFmtId="0" fontId="0" fillId="3" borderId="2" xfId="0" applyFont="1"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0" fillId="3" borderId="6" xfId="0" applyFill="1" applyBorder="1" applyAlignment="1">
      <alignment wrapText="1"/>
    </xf>
    <xf numFmtId="0" fontId="15" fillId="3" borderId="0" xfId="0" applyFont="1" applyFill="1" applyBorder="1" applyAlignment="1">
      <alignment horizontal="left" vertical="top" wrapText="1"/>
    </xf>
    <xf numFmtId="49" fontId="2" fillId="3" borderId="0" xfId="0" applyNumberFormat="1" applyFont="1" applyFill="1" applyBorder="1" applyAlignment="1">
      <alignment wrapText="1"/>
    </xf>
    <xf numFmtId="49" fontId="2" fillId="3" borderId="0" xfId="0" applyNumberFormat="1" applyFont="1" applyFill="1" applyBorder="1" applyAlignment="1">
      <alignment horizontal="left" vertical="top" wrapText="1"/>
    </xf>
    <xf numFmtId="0" fontId="2" fillId="3" borderId="0" xfId="0" applyFont="1" applyFill="1" applyBorder="1" applyAlignment="1">
      <alignment wrapText="1"/>
    </xf>
    <xf numFmtId="0" fontId="0" fillId="3" borderId="0" xfId="0" applyFill="1" applyBorder="1" applyAlignment="1">
      <alignment horizontal="center" vertical="top" wrapText="1"/>
    </xf>
    <xf numFmtId="49" fontId="0" fillId="3" borderId="0" xfId="0" applyNumberFormat="1" applyFill="1" applyBorder="1" applyAlignment="1">
      <alignment wrapText="1"/>
    </xf>
    <xf numFmtId="49" fontId="0" fillId="3" borderId="0" xfId="0" applyNumberFormat="1" applyFill="1" applyBorder="1" applyAlignment="1">
      <alignment horizontal="left" vertical="top" wrapText="1"/>
    </xf>
    <xf numFmtId="0" fontId="0" fillId="3" borderId="0" xfId="0" applyFill="1" applyBorder="1" applyAlignment="1">
      <alignment wrapText="1"/>
    </xf>
    <xf numFmtId="0" fontId="0" fillId="3" borderId="0" xfId="0" applyFont="1" applyFill="1" applyBorder="1" applyAlignment="1">
      <alignment wrapText="1"/>
    </xf>
    <xf numFmtId="49" fontId="0" fillId="3" borderId="9" xfId="0" applyNumberFormat="1" applyFill="1" applyBorder="1" applyAlignment="1">
      <alignment horizontal="left" vertical="top" wrapText="1"/>
    </xf>
    <xf numFmtId="0" fontId="0" fillId="3" borderId="9" xfId="0" applyFill="1" applyBorder="1" applyAlignment="1">
      <alignment wrapText="1"/>
    </xf>
    <xf numFmtId="0" fontId="17" fillId="3" borderId="9" xfId="0" applyFont="1" applyFill="1" applyBorder="1" applyAlignment="1">
      <alignment wrapText="1"/>
    </xf>
    <xf numFmtId="0" fontId="19" fillId="2" borderId="11" xfId="0" applyFont="1" applyFill="1" applyBorder="1" applyAlignment="1">
      <alignment horizontal="center" vertical="top" wrapText="1"/>
    </xf>
    <xf numFmtId="49" fontId="19" fillId="2" borderId="11" xfId="0" applyNumberFormat="1" applyFont="1" applyFill="1" applyBorder="1" applyAlignment="1">
      <alignment vertical="top" wrapText="1"/>
    </xf>
    <xf numFmtId="0" fontId="17" fillId="2" borderId="8" xfId="0" applyFont="1" applyFill="1" applyBorder="1" applyAlignment="1">
      <alignment horizontal="center" vertical="center" wrapText="1"/>
    </xf>
    <xf numFmtId="0" fontId="19" fillId="2" borderId="17" xfId="0" applyFont="1" applyFill="1" applyBorder="1" applyAlignment="1">
      <alignment horizontal="center" vertical="top" wrapText="1"/>
    </xf>
    <xf numFmtId="0" fontId="19" fillId="3" borderId="9" xfId="0" applyFont="1" applyFill="1" applyBorder="1" applyAlignment="1">
      <alignment horizontal="center" vertical="top" wrapText="1"/>
    </xf>
    <xf numFmtId="0" fontId="17" fillId="3" borderId="9" xfId="0" applyFont="1" applyFill="1" applyBorder="1" applyAlignment="1">
      <alignment horizontal="center" vertical="center" wrapText="1"/>
    </xf>
    <xf numFmtId="0" fontId="19" fillId="2" borderId="16" xfId="0" applyFont="1" applyFill="1" applyBorder="1" applyAlignment="1">
      <alignment horizontal="center" vertical="top" wrapText="1"/>
    </xf>
    <xf numFmtId="0" fontId="17" fillId="2" borderId="20" xfId="0" applyFont="1" applyFill="1" applyBorder="1" applyAlignment="1">
      <alignment horizontal="center" vertical="center" wrapText="1"/>
    </xf>
    <xf numFmtId="49" fontId="19" fillId="3" borderId="9" xfId="0" applyNumberFormat="1" applyFont="1" applyFill="1" applyBorder="1" applyAlignment="1">
      <alignment horizontal="left" vertical="top" wrapText="1"/>
    </xf>
    <xf numFmtId="0" fontId="19" fillId="2" borderId="15" xfId="0" applyFont="1" applyFill="1" applyBorder="1" applyAlignment="1">
      <alignment horizontal="center" vertical="top" wrapText="1"/>
    </xf>
    <xf numFmtId="49" fontId="19" fillId="3" borderId="9" xfId="0" applyNumberFormat="1" applyFont="1" applyFill="1" applyBorder="1" applyAlignment="1">
      <alignment wrapText="1"/>
    </xf>
    <xf numFmtId="0" fontId="17" fillId="3" borderId="9" xfId="0" applyFont="1" applyFill="1" applyBorder="1" applyAlignment="1">
      <alignment vertical="center" wrapText="1"/>
    </xf>
    <xf numFmtId="0" fontId="17" fillId="2" borderId="19" xfId="0" applyFont="1" applyFill="1" applyBorder="1" applyAlignment="1">
      <alignment horizontal="center" vertical="center" wrapText="1"/>
    </xf>
    <xf numFmtId="49" fontId="19" fillId="2" borderId="17" xfId="0" applyNumberFormat="1" applyFont="1" applyFill="1" applyBorder="1" applyAlignment="1">
      <alignment horizontal="left" vertical="top" wrapText="1"/>
    </xf>
    <xf numFmtId="0" fontId="17" fillId="2" borderId="18" xfId="0" applyFont="1" applyFill="1" applyBorder="1" applyAlignment="1">
      <alignment horizontal="center" vertical="center" wrapText="1"/>
    </xf>
    <xf numFmtId="0" fontId="19" fillId="2" borderId="11" xfId="0" applyFont="1" applyFill="1" applyBorder="1" applyAlignment="1">
      <alignment horizontal="center" vertical="top" wrapText="1"/>
    </xf>
    <xf numFmtId="0" fontId="19" fillId="3" borderId="0" xfId="0" applyFont="1" applyFill="1" applyBorder="1" applyAlignment="1">
      <alignment horizontal="center" vertical="top" wrapText="1"/>
    </xf>
    <xf numFmtId="49" fontId="19" fillId="3" borderId="0" xfId="0" applyNumberFormat="1" applyFont="1" applyFill="1" applyBorder="1" applyAlignment="1">
      <alignment vertical="top" wrapText="1"/>
    </xf>
    <xf numFmtId="0" fontId="17" fillId="3" borderId="0" xfId="0" applyFont="1" applyFill="1" applyBorder="1" applyAlignment="1">
      <alignment horizontal="center" vertical="center" wrapText="1"/>
    </xf>
    <xf numFmtId="0" fontId="0" fillId="3" borderId="13" xfId="0" applyFill="1" applyBorder="1" applyAlignment="1">
      <alignment wrapText="1"/>
    </xf>
    <xf numFmtId="0" fontId="19" fillId="3" borderId="7" xfId="0" applyFont="1" applyFill="1" applyBorder="1" applyAlignment="1">
      <alignment horizontal="center" vertical="top" wrapText="1"/>
    </xf>
    <xf numFmtId="49" fontId="21" fillId="3" borderId="7" xfId="0" applyNumberFormat="1" applyFont="1" applyFill="1" applyBorder="1" applyAlignment="1">
      <alignment vertical="center" wrapText="1"/>
    </xf>
    <xf numFmtId="0" fontId="22" fillId="3" borderId="7" xfId="0" applyFont="1" applyFill="1" applyBorder="1" applyAlignment="1">
      <alignment horizontal="center" vertical="center" wrapText="1"/>
    </xf>
    <xf numFmtId="164" fontId="21" fillId="3" borderId="7" xfId="0" applyNumberFormat="1" applyFont="1" applyFill="1" applyBorder="1" applyAlignment="1">
      <alignment vertical="center" wrapText="1"/>
    </xf>
    <xf numFmtId="164" fontId="22" fillId="3" borderId="7" xfId="0" applyNumberFormat="1" applyFont="1" applyFill="1" applyBorder="1" applyAlignment="1">
      <alignment horizontal="center" vertical="center" wrapText="1"/>
    </xf>
    <xf numFmtId="0" fontId="0" fillId="3" borderId="14" xfId="0" applyFill="1" applyBorder="1" applyAlignment="1">
      <alignment wrapText="1"/>
    </xf>
    <xf numFmtId="0" fontId="16" fillId="6" borderId="11" xfId="0" applyFont="1" applyFill="1" applyBorder="1" applyAlignment="1">
      <alignment horizontal="center" vertical="center" wrapText="1"/>
    </xf>
    <xf numFmtId="49" fontId="16" fillId="6" borderId="11" xfId="0" applyNumberFormat="1" applyFont="1" applyFill="1" applyBorder="1" applyAlignment="1">
      <alignment horizontal="left" vertical="center" wrapText="1"/>
    </xf>
    <xf numFmtId="49" fontId="16" fillId="6" borderId="8" xfId="0" applyNumberFormat="1" applyFont="1" applyFill="1" applyBorder="1" applyAlignment="1">
      <alignment horizontal="left" vertical="center" wrapText="1"/>
    </xf>
    <xf numFmtId="0" fontId="16" fillId="6" borderId="8" xfId="0" applyFont="1" applyFill="1" applyBorder="1" applyAlignment="1">
      <alignment horizontal="center" vertical="center" wrapText="1"/>
    </xf>
    <xf numFmtId="0" fontId="17" fillId="6" borderId="21" xfId="0" applyFont="1" applyFill="1" applyBorder="1" applyAlignment="1">
      <alignment horizontal="center" vertical="center" wrapText="1"/>
    </xf>
    <xf numFmtId="0" fontId="16" fillId="6" borderId="22" xfId="0" applyFont="1" applyFill="1" applyBorder="1" applyAlignment="1">
      <alignment horizontal="left" vertical="center" wrapText="1"/>
    </xf>
    <xf numFmtId="0" fontId="17" fillId="3" borderId="9" xfId="0" applyFont="1" applyFill="1" applyBorder="1" applyAlignment="1">
      <alignment horizontal="right" wrapText="1"/>
    </xf>
    <xf numFmtId="0" fontId="0" fillId="2" borderId="0" xfId="0" applyFont="1" applyFill="1" applyAlignment="1">
      <alignment horizontal="center" wrapText="1"/>
    </xf>
    <xf numFmtId="0" fontId="0" fillId="3" borderId="2" xfId="0" applyFont="1" applyFill="1" applyBorder="1" applyAlignment="1">
      <alignment horizontal="center" wrapText="1"/>
    </xf>
    <xf numFmtId="0" fontId="15" fillId="3" borderId="0" xfId="0" applyFont="1" applyFill="1" applyBorder="1" applyAlignment="1">
      <alignment wrapText="1"/>
    </xf>
    <xf numFmtId="0" fontId="15" fillId="3" borderId="0" xfId="0" applyFont="1" applyFill="1" applyBorder="1" applyAlignment="1">
      <alignment horizontal="center" wrapText="1"/>
    </xf>
    <xf numFmtId="0" fontId="1" fillId="3" borderId="6" xfId="0" applyFont="1" applyFill="1" applyBorder="1" applyAlignment="1">
      <alignment wrapText="1"/>
    </xf>
    <xf numFmtId="0" fontId="0" fillId="3" borderId="0" xfId="0" applyFont="1" applyFill="1" applyBorder="1" applyAlignment="1">
      <alignment horizontal="center" wrapText="1"/>
    </xf>
    <xf numFmtId="0" fontId="0" fillId="4" borderId="11" xfId="0" applyFont="1" applyFill="1" applyBorder="1" applyAlignment="1">
      <alignment horizontal="center" wrapText="1"/>
    </xf>
    <xf numFmtId="0" fontId="17" fillId="3" borderId="6" xfId="0" applyFont="1" applyFill="1" applyBorder="1" applyAlignment="1">
      <alignment wrapText="1"/>
    </xf>
    <xf numFmtId="0" fontId="17" fillId="3" borderId="0" xfId="0" applyFont="1" applyFill="1" applyBorder="1" applyAlignment="1">
      <alignment wrapText="1"/>
    </xf>
    <xf numFmtId="49" fontId="21" fillId="3" borderId="0" xfId="0" applyNumberFormat="1" applyFont="1" applyFill="1" applyBorder="1" applyAlignment="1">
      <alignment vertical="center" wrapText="1"/>
    </xf>
    <xf numFmtId="0" fontId="22" fillId="3" borderId="0" xfId="0" applyFont="1" applyFill="1" applyBorder="1" applyAlignment="1">
      <alignment horizontal="center" vertical="center" wrapText="1"/>
    </xf>
    <xf numFmtId="164" fontId="22" fillId="3" borderId="0" xfId="0" applyNumberFormat="1" applyFont="1" applyFill="1" applyBorder="1" applyAlignment="1">
      <alignment horizontal="center" vertical="center" wrapText="1"/>
    </xf>
    <xf numFmtId="0" fontId="20" fillId="2" borderId="8" xfId="0" applyFont="1" applyFill="1" applyBorder="1" applyAlignment="1">
      <alignment horizontal="left" vertical="top" wrapText="1"/>
    </xf>
    <xf numFmtId="1" fontId="22" fillId="2" borderId="8" xfId="0" applyNumberFormat="1" applyFont="1" applyFill="1" applyBorder="1" applyAlignment="1">
      <alignment horizontal="center" vertical="center" wrapText="1"/>
    </xf>
    <xf numFmtId="0" fontId="20" fillId="2" borderId="19" xfId="0" applyFont="1" applyFill="1" applyBorder="1" applyAlignment="1">
      <alignment horizontal="left" vertical="top" wrapText="1"/>
    </xf>
    <xf numFmtId="1" fontId="22" fillId="2" borderId="19" xfId="0" applyNumberFormat="1" applyFont="1" applyFill="1" applyBorder="1" applyAlignment="1">
      <alignment horizontal="center" vertical="center" wrapText="1"/>
    </xf>
    <xf numFmtId="0" fontId="20" fillId="2" borderId="20" xfId="0" applyFont="1" applyFill="1" applyBorder="1" applyAlignment="1">
      <alignment horizontal="left" vertical="top" wrapText="1"/>
    </xf>
    <xf numFmtId="1" fontId="22" fillId="2" borderId="20" xfId="0" applyNumberFormat="1" applyFont="1" applyFill="1" applyBorder="1" applyAlignment="1">
      <alignment horizontal="center" vertical="center" wrapText="1"/>
    </xf>
    <xf numFmtId="0" fontId="1" fillId="3" borderId="4" xfId="0" applyFont="1" applyFill="1" applyBorder="1" applyAlignment="1">
      <alignment wrapText="1"/>
    </xf>
    <xf numFmtId="0" fontId="20" fillId="2" borderId="15" xfId="0" applyFont="1" applyFill="1" applyBorder="1" applyAlignment="1">
      <alignment horizontal="left" vertical="top" wrapText="1"/>
    </xf>
    <xf numFmtId="1" fontId="22" fillId="2" borderId="9" xfId="0" applyNumberFormat="1" applyFont="1" applyFill="1" applyBorder="1" applyAlignment="1">
      <alignment horizontal="center" vertical="center" wrapText="1"/>
    </xf>
    <xf numFmtId="0" fontId="20" fillId="2" borderId="17" xfId="0" applyFont="1" applyFill="1" applyBorder="1" applyAlignment="1">
      <alignment horizontal="left" vertical="top" wrapText="1"/>
    </xf>
    <xf numFmtId="0" fontId="20" fillId="2" borderId="16" xfId="0" applyFont="1" applyFill="1" applyBorder="1" applyAlignment="1">
      <alignment horizontal="left" vertical="top" wrapText="1"/>
    </xf>
    <xf numFmtId="1" fontId="22" fillId="2" borderId="11" xfId="0" applyNumberFormat="1" applyFont="1" applyFill="1" applyBorder="1" applyAlignment="1">
      <alignment horizontal="center" vertical="center" wrapText="1"/>
    </xf>
    <xf numFmtId="0" fontId="20" fillId="2" borderId="18" xfId="0" applyFont="1" applyFill="1" applyBorder="1" applyAlignment="1">
      <alignment horizontal="left" vertical="top" wrapText="1"/>
    </xf>
    <xf numFmtId="1" fontId="22" fillId="2" borderId="18" xfId="0" applyNumberFormat="1" applyFont="1" applyFill="1" applyBorder="1" applyAlignment="1">
      <alignment horizontal="center" vertical="center" wrapText="1"/>
    </xf>
    <xf numFmtId="0" fontId="20" fillId="2" borderId="11" xfId="0" applyFont="1" applyFill="1" applyBorder="1" applyAlignment="1">
      <alignment horizontal="left" vertical="top" wrapText="1"/>
    </xf>
    <xf numFmtId="0" fontId="19" fillId="3" borderId="0" xfId="0" applyFont="1" applyFill="1" applyBorder="1" applyAlignment="1">
      <alignment horizontal="right" wrapText="1"/>
    </xf>
    <xf numFmtId="0" fontId="20" fillId="3" borderId="0" xfId="0" applyFont="1" applyFill="1" applyBorder="1" applyAlignment="1">
      <alignment horizontal="left" vertical="top" wrapText="1"/>
    </xf>
    <xf numFmtId="1" fontId="22" fillId="3" borderId="0" xfId="0" applyNumberFormat="1" applyFont="1" applyFill="1" applyBorder="1" applyAlignment="1">
      <alignment horizontal="center" vertical="center" wrapText="1"/>
    </xf>
    <xf numFmtId="0" fontId="0" fillId="3" borderId="7" xfId="0" applyFill="1" applyBorder="1" applyAlignment="1">
      <alignment wrapText="1"/>
    </xf>
    <xf numFmtId="0" fontId="0" fillId="3" borderId="7" xfId="0" applyFont="1" applyFill="1" applyBorder="1" applyAlignment="1">
      <alignment horizontal="center" wrapText="1"/>
    </xf>
    <xf numFmtId="0" fontId="16" fillId="6" borderId="11" xfId="0" applyFont="1" applyFill="1" applyBorder="1" applyAlignment="1">
      <alignment horizontal="left" vertical="center" wrapText="1"/>
    </xf>
    <xf numFmtId="49" fontId="16" fillId="6" borderId="11" xfId="0" applyNumberFormat="1" applyFont="1" applyFill="1" applyBorder="1" applyAlignment="1">
      <alignment horizontal="center" vertical="center" wrapText="1"/>
    </xf>
    <xf numFmtId="49" fontId="16" fillId="6" borderId="8" xfId="0" applyNumberFormat="1" applyFont="1" applyFill="1" applyBorder="1" applyAlignment="1">
      <alignment horizontal="center" vertical="center" wrapText="1"/>
    </xf>
    <xf numFmtId="49" fontId="16" fillId="6" borderId="21" xfId="0" applyNumberFormat="1" applyFont="1" applyFill="1" applyBorder="1" applyAlignment="1">
      <alignment horizontal="center" wrapText="1"/>
    </xf>
    <xf numFmtId="0" fontId="16" fillId="6" borderId="22" xfId="0" applyFont="1" applyFill="1" applyBorder="1" applyAlignment="1">
      <alignment horizontal="center" vertical="center" wrapText="1"/>
    </xf>
    <xf numFmtId="0" fontId="21" fillId="9" borderId="18" xfId="0" applyFont="1" applyFill="1" applyBorder="1" applyAlignment="1">
      <alignment wrapText="1"/>
    </xf>
    <xf numFmtId="0" fontId="19" fillId="9" borderId="5" xfId="0" applyFont="1" applyFill="1" applyBorder="1" applyAlignment="1">
      <alignment horizontal="left" vertical="top" wrapText="1"/>
    </xf>
    <xf numFmtId="1" fontId="21" fillId="9" borderId="18" xfId="0" applyNumberFormat="1" applyFont="1" applyFill="1" applyBorder="1" applyAlignment="1">
      <alignment horizontal="center" vertical="center" wrapText="1"/>
    </xf>
    <xf numFmtId="164" fontId="22" fillId="9" borderId="21" xfId="0" applyNumberFormat="1" applyFont="1" applyFill="1" applyBorder="1" applyAlignment="1">
      <alignment wrapText="1"/>
    </xf>
    <xf numFmtId="49" fontId="22" fillId="9" borderId="22" xfId="0" applyNumberFormat="1" applyFont="1" applyFill="1" applyBorder="1" applyAlignment="1">
      <alignment horizontal="center" wrapText="1"/>
    </xf>
    <xf numFmtId="0" fontId="21" fillId="10" borderId="19" xfId="0" applyFont="1" applyFill="1" applyBorder="1" applyAlignment="1">
      <alignment horizontal="right" wrapText="1"/>
    </xf>
    <xf numFmtId="1" fontId="21" fillId="9" borderId="8" xfId="0" applyNumberFormat="1" applyFont="1" applyFill="1" applyBorder="1" applyAlignment="1">
      <alignment horizontal="center" vertical="center" wrapText="1"/>
    </xf>
    <xf numFmtId="0" fontId="21" fillId="9" borderId="19" xfId="0" applyFont="1" applyFill="1" applyBorder="1" applyAlignment="1">
      <alignment wrapText="1"/>
    </xf>
    <xf numFmtId="0" fontId="19" fillId="9" borderId="0" xfId="0" applyFont="1" applyFill="1" applyBorder="1" applyAlignment="1">
      <alignment horizontal="left" vertical="top" wrapText="1"/>
    </xf>
    <xf numFmtId="1" fontId="21" fillId="9" borderId="19" xfId="0" applyNumberFormat="1" applyFont="1" applyFill="1" applyBorder="1" applyAlignment="1">
      <alignment horizontal="center" vertical="center" wrapText="1"/>
    </xf>
    <xf numFmtId="0" fontId="19" fillId="10" borderId="19" xfId="0" applyFont="1" applyFill="1" applyBorder="1" applyAlignment="1">
      <alignment horizontal="right" wrapText="1"/>
    </xf>
    <xf numFmtId="0" fontId="19" fillId="10" borderId="20" xfId="0" applyFont="1" applyFill="1" applyBorder="1" applyAlignment="1">
      <alignment horizontal="right" wrapText="1"/>
    </xf>
    <xf numFmtId="1" fontId="22" fillId="9" borderId="18" xfId="0" applyNumberFormat="1" applyFont="1" applyFill="1" applyBorder="1" applyAlignment="1">
      <alignment horizontal="center" vertical="center" wrapText="1"/>
    </xf>
    <xf numFmtId="0" fontId="21" fillId="9" borderId="18" xfId="0" applyFont="1" applyFill="1" applyBorder="1" applyAlignment="1">
      <alignment horizontal="left" wrapText="1"/>
    </xf>
    <xf numFmtId="1" fontId="21" fillId="9" borderId="10" xfId="0" applyNumberFormat="1" applyFont="1" applyFill="1" applyBorder="1" applyAlignment="1">
      <alignment horizontal="center" vertical="center" wrapText="1"/>
    </xf>
    <xf numFmtId="0" fontId="19" fillId="9" borderId="10" xfId="0" applyFont="1" applyFill="1" applyBorder="1" applyAlignment="1">
      <alignment horizontal="left" vertical="top" wrapText="1"/>
    </xf>
    <xf numFmtId="1" fontId="22" fillId="2" borderId="5" xfId="0" applyNumberFormat="1" applyFont="1" applyFill="1" applyBorder="1" applyAlignment="1">
      <alignment horizontal="center" vertical="center" wrapText="1"/>
    </xf>
    <xf numFmtId="0" fontId="1" fillId="3" borderId="0" xfId="0" applyFont="1" applyFill="1" applyBorder="1" applyAlignment="1">
      <alignment wrapText="1"/>
    </xf>
    <xf numFmtId="0" fontId="1" fillId="3" borderId="0" xfId="0" applyFont="1" applyFill="1" applyBorder="1" applyAlignment="1">
      <alignment horizontal="center" wrapText="1"/>
    </xf>
    <xf numFmtId="0" fontId="1" fillId="4" borderId="11" xfId="0" applyFont="1" applyFill="1" applyBorder="1" applyAlignment="1">
      <alignment horizontal="center" wrapText="1"/>
    </xf>
    <xf numFmtId="164" fontId="3" fillId="3" borderId="0" xfId="0" applyNumberFormat="1" applyFont="1" applyFill="1" applyBorder="1" applyAlignment="1">
      <alignment horizontal="right" wrapText="1"/>
    </xf>
    <xf numFmtId="164" fontId="21" fillId="3" borderId="0" xfId="0" applyNumberFormat="1" applyFont="1" applyFill="1" applyBorder="1" applyAlignment="1">
      <alignment vertical="center" wrapText="1"/>
    </xf>
    <xf numFmtId="0" fontId="20" fillId="2" borderId="11"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19" fillId="3" borderId="0" xfId="0" applyFont="1" applyFill="1" applyBorder="1" applyAlignment="1">
      <alignment wrapText="1"/>
    </xf>
    <xf numFmtId="0" fontId="20" fillId="2" borderId="16" xfId="0" applyFont="1" applyFill="1" applyBorder="1" applyAlignment="1">
      <alignment vertical="top" wrapText="1"/>
    </xf>
    <xf numFmtId="0" fontId="20" fillId="2" borderId="36" xfId="0" applyFont="1" applyFill="1" applyBorder="1" applyAlignment="1">
      <alignment horizontal="center" vertical="center" wrapText="1"/>
    </xf>
    <xf numFmtId="0" fontId="20" fillId="2" borderId="33" xfId="0" applyFont="1" applyFill="1" applyBorder="1" applyAlignment="1">
      <alignment horizontal="center" vertical="center" wrapText="1"/>
    </xf>
    <xf numFmtId="49" fontId="19" fillId="11" borderId="12" xfId="0" applyNumberFormat="1" applyFont="1" applyFill="1" applyBorder="1" applyAlignment="1">
      <alignment vertical="center" wrapText="1"/>
    </xf>
    <xf numFmtId="49" fontId="17" fillId="11" borderId="12" xfId="0" applyNumberFormat="1" applyFont="1" applyFill="1" applyBorder="1" applyAlignment="1">
      <alignment wrapText="1"/>
    </xf>
    <xf numFmtId="49" fontId="17" fillId="11" borderId="12" xfId="0" applyNumberFormat="1" applyFont="1" applyFill="1" applyBorder="1" applyAlignment="1">
      <alignment horizontal="left" vertical="top" wrapText="1"/>
    </xf>
    <xf numFmtId="0" fontId="17" fillId="11" borderId="12" xfId="0" applyFont="1" applyFill="1" applyBorder="1" applyAlignment="1">
      <alignment horizontal="center" vertical="center" wrapText="1"/>
    </xf>
    <xf numFmtId="164" fontId="19" fillId="11" borderId="12" xfId="0" applyNumberFormat="1" applyFont="1" applyFill="1" applyBorder="1" applyAlignment="1">
      <alignment vertical="center" wrapText="1"/>
    </xf>
    <xf numFmtId="0" fontId="16" fillId="6" borderId="34" xfId="0" applyFont="1" applyFill="1" applyBorder="1" applyAlignment="1">
      <alignment horizontal="center" vertical="center" wrapText="1"/>
    </xf>
    <xf numFmtId="0" fontId="19" fillId="9" borderId="41" xfId="0" applyFont="1" applyFill="1" applyBorder="1" applyAlignment="1">
      <alignment vertical="top" wrapText="1"/>
    </xf>
    <xf numFmtId="0" fontId="19" fillId="10" borderId="20" xfId="0" applyFont="1" applyFill="1" applyBorder="1" applyAlignment="1">
      <alignment horizontal="right" vertical="top" wrapText="1"/>
    </xf>
    <xf numFmtId="0" fontId="19" fillId="9" borderId="34" xfId="0" applyFont="1" applyFill="1" applyBorder="1" applyAlignment="1">
      <alignment vertical="top" wrapText="1"/>
    </xf>
    <xf numFmtId="49" fontId="21" fillId="2" borderId="5" xfId="0" applyNumberFormat="1" applyFont="1" applyFill="1" applyBorder="1" applyAlignment="1">
      <alignment vertical="center" wrapText="1"/>
    </xf>
    <xf numFmtId="49" fontId="21" fillId="2" borderId="5" xfId="0" applyNumberFormat="1" applyFont="1" applyFill="1" applyBorder="1" applyAlignment="1">
      <alignment wrapText="1"/>
    </xf>
    <xf numFmtId="49" fontId="0" fillId="2" borderId="9" xfId="0" applyNumberFormat="1" applyFill="1" applyBorder="1" applyAlignment="1">
      <alignment wrapText="1"/>
    </xf>
    <xf numFmtId="49" fontId="0" fillId="2" borderId="9" xfId="0" applyNumberFormat="1" applyFill="1" applyBorder="1" applyAlignment="1">
      <alignment horizontal="left" vertical="top" wrapText="1"/>
    </xf>
    <xf numFmtId="0" fontId="0" fillId="2" borderId="9" xfId="0" applyFill="1" applyBorder="1" applyAlignment="1">
      <alignment wrapText="1"/>
    </xf>
    <xf numFmtId="0" fontId="1" fillId="2" borderId="9" xfId="0" applyFont="1" applyFill="1" applyBorder="1" applyAlignment="1">
      <alignment horizontal="left" vertical="top" wrapText="1"/>
    </xf>
    <xf numFmtId="164" fontId="22" fillId="2" borderId="9" xfId="0" applyNumberFormat="1" applyFont="1" applyFill="1" applyBorder="1" applyAlignment="1">
      <alignment wrapText="1"/>
    </xf>
    <xf numFmtId="49" fontId="21" fillId="2" borderId="9" xfId="0" applyNumberFormat="1" applyFont="1" applyFill="1" applyBorder="1" applyAlignment="1">
      <alignment horizontal="center" wrapText="1"/>
    </xf>
    <xf numFmtId="164" fontId="21" fillId="2" borderId="9" xfId="0" applyNumberFormat="1" applyFont="1" applyFill="1" applyBorder="1" applyAlignment="1">
      <alignment vertical="center" wrapText="1"/>
    </xf>
    <xf numFmtId="49" fontId="21" fillId="2" borderId="9" xfId="0" applyNumberFormat="1" applyFont="1" applyFill="1" applyBorder="1" applyAlignment="1">
      <alignment wrapText="1"/>
    </xf>
    <xf numFmtId="0" fontId="20" fillId="2" borderId="11" xfId="0" applyFont="1" applyFill="1" applyBorder="1" applyAlignment="1">
      <alignment horizontal="left" vertical="center" wrapText="1"/>
    </xf>
    <xf numFmtId="0" fontId="19" fillId="10" borderId="8" xfId="0" applyFont="1" applyFill="1" applyBorder="1" applyAlignment="1">
      <alignment horizontal="center" vertical="center" wrapText="1"/>
    </xf>
    <xf numFmtId="49" fontId="17" fillId="4" borderId="22" xfId="0" applyNumberFormat="1" applyFont="1" applyFill="1" applyBorder="1" applyAlignment="1" applyProtection="1">
      <alignment horizontal="left" vertical="top" wrapText="1"/>
      <protection locked="0"/>
    </xf>
    <xf numFmtId="49" fontId="17" fillId="4" borderId="28" xfId="0" applyNumberFormat="1" applyFont="1" applyFill="1" applyBorder="1" applyAlignment="1" applyProtection="1">
      <alignment horizontal="left" vertical="top" wrapText="1"/>
      <protection locked="0"/>
    </xf>
    <xf numFmtId="49" fontId="17" fillId="4" borderId="27" xfId="0" applyNumberFormat="1" applyFont="1" applyFill="1" applyBorder="1" applyAlignment="1" applyProtection="1">
      <alignment horizontal="left" vertical="top" wrapText="1"/>
      <protection locked="0"/>
    </xf>
    <xf numFmtId="49" fontId="17" fillId="4" borderId="23" xfId="0" applyNumberFormat="1" applyFont="1" applyFill="1" applyBorder="1" applyAlignment="1" applyProtection="1">
      <alignment horizontal="left" vertical="top" wrapText="1"/>
      <protection locked="0"/>
    </xf>
    <xf numFmtId="164" fontId="17" fillId="4" borderId="16" xfId="0" applyNumberFormat="1" applyFont="1" applyFill="1" applyBorder="1" applyAlignment="1" applyProtection="1">
      <alignment horizontal="right" vertical="center" wrapText="1"/>
      <protection locked="0"/>
    </xf>
    <xf numFmtId="44" fontId="17" fillId="4" borderId="11" xfId="0" applyNumberFormat="1" applyFont="1" applyFill="1" applyBorder="1" applyAlignment="1" applyProtection="1">
      <alignment horizontal="right" vertical="center" wrapText="1"/>
      <protection locked="0"/>
    </xf>
    <xf numFmtId="44" fontId="22" fillId="12" borderId="34" xfId="0" applyNumberFormat="1" applyFont="1" applyFill="1" applyBorder="1" applyAlignment="1">
      <alignment horizontal="center" vertical="center" wrapText="1"/>
    </xf>
    <xf numFmtId="44" fontId="22" fillId="12" borderId="41" xfId="0" applyNumberFormat="1" applyFont="1" applyFill="1" applyBorder="1" applyAlignment="1">
      <alignment horizontal="center" vertical="center" wrapText="1"/>
    </xf>
    <xf numFmtId="0" fontId="16" fillId="6" borderId="15" xfId="0" applyFont="1" applyFill="1" applyBorder="1" applyAlignment="1">
      <alignment vertical="center" wrapText="1"/>
    </xf>
    <xf numFmtId="49" fontId="16" fillId="6" borderId="15" xfId="0" applyNumberFormat="1" applyFont="1" applyFill="1" applyBorder="1" applyAlignment="1">
      <alignment horizontal="center" vertical="center" wrapText="1"/>
    </xf>
    <xf numFmtId="0" fontId="16" fillId="6" borderId="15" xfId="0" applyFont="1" applyFill="1" applyBorder="1" applyAlignment="1">
      <alignment horizontal="center" vertical="center" wrapText="1"/>
    </xf>
    <xf numFmtId="0" fontId="19" fillId="10" borderId="20" xfId="0" applyFont="1" applyFill="1" applyBorder="1" applyAlignment="1">
      <alignment horizontal="center" vertical="center" wrapText="1"/>
    </xf>
    <xf numFmtId="0" fontId="20" fillId="2" borderId="16" xfId="0" applyFont="1" applyFill="1" applyBorder="1" applyAlignment="1">
      <alignment horizontal="left" vertical="center" wrapText="1"/>
    </xf>
    <xf numFmtId="0" fontId="20" fillId="2" borderId="16" xfId="0" applyFont="1" applyFill="1" applyBorder="1" applyAlignment="1">
      <alignment horizontal="center" vertical="center" wrapText="1"/>
    </xf>
    <xf numFmtId="44" fontId="17" fillId="4" borderId="16" xfId="0" applyNumberFormat="1" applyFont="1" applyFill="1" applyBorder="1" applyAlignment="1" applyProtection="1">
      <alignment horizontal="right" vertical="center" wrapText="1"/>
      <protection locked="0"/>
    </xf>
    <xf numFmtId="44" fontId="21" fillId="13" borderId="42" xfId="0" applyNumberFormat="1" applyFont="1" applyFill="1" applyBorder="1" applyAlignment="1">
      <alignment horizontal="center" vertical="center" wrapText="1"/>
    </xf>
    <xf numFmtId="44" fontId="22" fillId="12" borderId="43" xfId="0" applyNumberFormat="1" applyFont="1" applyFill="1" applyBorder="1" applyAlignment="1">
      <alignment horizontal="center" vertical="center" wrapText="1"/>
    </xf>
    <xf numFmtId="44" fontId="21" fillId="7" borderId="12" xfId="0" applyNumberFormat="1" applyFont="1" applyFill="1" applyBorder="1" applyAlignment="1">
      <alignment horizontal="center" wrapText="1"/>
    </xf>
    <xf numFmtId="44" fontId="22" fillId="4" borderId="21" xfId="0" applyNumberFormat="1" applyFont="1" applyFill="1" applyBorder="1" applyAlignment="1" applyProtection="1">
      <alignment wrapText="1"/>
      <protection locked="0"/>
    </xf>
    <xf numFmtId="44" fontId="22" fillId="12" borderId="22" xfId="0" applyNumberFormat="1" applyFont="1" applyFill="1" applyBorder="1" applyAlignment="1">
      <alignment horizontal="center" wrapText="1"/>
    </xf>
    <xf numFmtId="44" fontId="22" fillId="9" borderId="21" xfId="0" applyNumberFormat="1" applyFont="1" applyFill="1" applyBorder="1" applyAlignment="1">
      <alignment wrapText="1"/>
    </xf>
    <xf numFmtId="44" fontId="22" fillId="9" borderId="22" xfId="0" applyNumberFormat="1" applyFont="1" applyFill="1" applyBorder="1" applyAlignment="1">
      <alignment horizontal="center" wrapText="1"/>
    </xf>
    <xf numFmtId="44" fontId="22" fillId="12" borderId="31" xfId="0" applyNumberFormat="1" applyFont="1" applyFill="1" applyBorder="1" applyAlignment="1">
      <alignment horizontal="center" wrapText="1"/>
    </xf>
    <xf numFmtId="44" fontId="22" fillId="4" borderId="29" xfId="0" applyNumberFormat="1" applyFont="1" applyFill="1" applyBorder="1" applyAlignment="1" applyProtection="1">
      <alignment wrapText="1"/>
      <protection locked="0"/>
    </xf>
    <xf numFmtId="44" fontId="17" fillId="4" borderId="21" xfId="0" applyNumberFormat="1" applyFont="1" applyFill="1" applyBorder="1" applyAlignment="1" applyProtection="1">
      <alignment horizontal="center" vertical="center" wrapText="1"/>
      <protection locked="0"/>
    </xf>
    <xf numFmtId="44" fontId="17" fillId="12" borderId="5" xfId="0" applyNumberFormat="1" applyFont="1" applyFill="1" applyBorder="1" applyAlignment="1">
      <alignment horizontal="center" vertical="center" wrapText="1"/>
    </xf>
    <xf numFmtId="44" fontId="17" fillId="3" borderId="24" xfId="0" applyNumberFormat="1" applyFont="1" applyFill="1" applyBorder="1" applyAlignment="1">
      <alignment horizontal="center" vertical="center" wrapText="1"/>
    </xf>
    <xf numFmtId="44" fontId="17" fillId="4" borderId="26" xfId="0" applyNumberFormat="1" applyFont="1" applyFill="1" applyBorder="1" applyAlignment="1" applyProtection="1">
      <alignment horizontal="center" vertical="center" wrapText="1"/>
      <protection locked="0"/>
    </xf>
    <xf numFmtId="44" fontId="17" fillId="12" borderId="15" xfId="0" applyNumberFormat="1" applyFont="1" applyFill="1" applyBorder="1" applyAlignment="1">
      <alignment horizontal="center" vertical="center" wrapText="1"/>
    </xf>
    <xf numFmtId="44" fontId="17" fillId="3" borderId="24" xfId="0" applyNumberFormat="1" applyFont="1" applyFill="1" applyBorder="1" applyAlignment="1">
      <alignment vertical="center" wrapText="1"/>
    </xf>
    <xf numFmtId="44" fontId="17" fillId="3" borderId="24" xfId="0" applyNumberFormat="1" applyFont="1" applyFill="1" applyBorder="1" applyAlignment="1">
      <alignment wrapText="1"/>
    </xf>
    <xf numFmtId="44" fontId="19" fillId="7" borderId="12" xfId="0" applyNumberFormat="1" applyFont="1" applyFill="1" applyBorder="1" applyAlignment="1">
      <alignment horizontal="center" vertical="center" wrapText="1"/>
    </xf>
    <xf numFmtId="0" fontId="17" fillId="2" borderId="11" xfId="0" applyFont="1" applyFill="1" applyBorder="1" applyAlignment="1">
      <alignment horizontal="center" vertical="center" wrapText="1"/>
    </xf>
    <xf numFmtId="44" fontId="17" fillId="2" borderId="11" xfId="0" applyNumberFormat="1" applyFont="1" applyFill="1" applyBorder="1" applyAlignment="1">
      <alignment horizontal="center" vertical="center" wrapText="1"/>
    </xf>
    <xf numFmtId="49" fontId="17" fillId="2" borderId="11" xfId="0" applyNumberFormat="1" applyFont="1" applyFill="1" applyBorder="1" applyAlignment="1">
      <alignment horizontal="left" vertical="center" wrapText="1"/>
    </xf>
    <xf numFmtId="49" fontId="19" fillId="3" borderId="11" xfId="0" applyNumberFormat="1" applyFont="1" applyFill="1" applyBorder="1" applyAlignment="1">
      <alignment vertical="top" wrapText="1"/>
    </xf>
    <xf numFmtId="49" fontId="17" fillId="3" borderId="11" xfId="0" applyNumberFormat="1" applyFont="1" applyFill="1" applyBorder="1" applyAlignment="1">
      <alignment wrapText="1"/>
    </xf>
    <xf numFmtId="49" fontId="17" fillId="3" borderId="11" xfId="0" applyNumberFormat="1" applyFont="1" applyFill="1" applyBorder="1" applyAlignment="1">
      <alignment horizontal="left" vertical="top" wrapText="1"/>
    </xf>
    <xf numFmtId="0" fontId="17" fillId="3" borderId="11" xfId="0" applyFont="1" applyFill="1" applyBorder="1" applyAlignment="1">
      <alignment horizontal="center" vertical="center" wrapText="1"/>
    </xf>
    <xf numFmtId="44" fontId="17" fillId="3" borderId="11" xfId="0" applyNumberFormat="1" applyFont="1" applyFill="1" applyBorder="1" applyAlignment="1">
      <alignment horizontal="center" vertical="center" wrapText="1"/>
    </xf>
    <xf numFmtId="44" fontId="17" fillId="3" borderId="0" xfId="0" applyNumberFormat="1" applyFont="1" applyFill="1" applyBorder="1" applyAlignment="1">
      <alignment horizontal="center" vertical="center" wrapText="1"/>
    </xf>
    <xf numFmtId="0" fontId="19" fillId="2" borderId="8" xfId="0" applyFont="1" applyFill="1" applyBorder="1" applyAlignment="1">
      <alignment horizontal="center" vertical="top" wrapText="1"/>
    </xf>
    <xf numFmtId="0" fontId="19" fillId="2" borderId="18" xfId="0" applyFont="1" applyFill="1" applyBorder="1" applyAlignment="1">
      <alignment horizontal="center" vertical="top" wrapText="1"/>
    </xf>
    <xf numFmtId="0" fontId="19" fillId="3" borderId="8" xfId="0" applyFont="1" applyFill="1" applyBorder="1" applyAlignment="1">
      <alignment horizontal="center" vertical="top" wrapText="1"/>
    </xf>
    <xf numFmtId="49" fontId="17" fillId="2" borderId="11" xfId="0" quotePrefix="1" applyNumberFormat="1" applyFont="1" applyFill="1" applyBorder="1" applyAlignment="1">
      <alignment wrapText="1"/>
    </xf>
    <xf numFmtId="44" fontId="17" fillId="3" borderId="15" xfId="0" applyNumberFormat="1" applyFont="1" applyFill="1" applyBorder="1" applyAlignment="1">
      <alignment horizontal="center" vertical="center" wrapText="1"/>
    </xf>
    <xf numFmtId="44" fontId="17" fillId="4" borderId="29" xfId="0" applyNumberFormat="1" applyFont="1" applyFill="1" applyBorder="1" applyAlignment="1" applyProtection="1">
      <alignment horizontal="center" vertical="center" wrapText="1"/>
      <protection locked="0"/>
    </xf>
    <xf numFmtId="44" fontId="17" fillId="12" borderId="30" xfId="0" applyNumberFormat="1" applyFont="1" applyFill="1" applyBorder="1" applyAlignment="1">
      <alignment horizontal="center" vertical="center" wrapText="1"/>
    </xf>
    <xf numFmtId="49" fontId="17" fillId="4" borderId="31" xfId="0" applyNumberFormat="1" applyFont="1" applyFill="1" applyBorder="1" applyAlignment="1" applyProtection="1">
      <alignment horizontal="left" vertical="top" wrapText="1"/>
      <protection locked="0"/>
    </xf>
    <xf numFmtId="0" fontId="19" fillId="7" borderId="8" xfId="0" applyFont="1" applyFill="1" applyBorder="1" applyAlignment="1">
      <alignment horizontal="right" vertical="center" wrapText="1"/>
    </xf>
    <xf numFmtId="0" fontId="19" fillId="7" borderId="9" xfId="0" applyFont="1" applyFill="1" applyBorder="1" applyAlignment="1">
      <alignment vertical="top" wrapText="1"/>
    </xf>
    <xf numFmtId="0" fontId="0" fillId="2" borderId="11" xfId="0" applyFont="1" applyFill="1" applyBorder="1" applyAlignment="1">
      <alignment horizontal="left"/>
    </xf>
    <xf numFmtId="0" fontId="0" fillId="2" borderId="8" xfId="0" applyFont="1" applyFill="1" applyBorder="1" applyAlignment="1">
      <alignment horizontal="left"/>
    </xf>
    <xf numFmtId="1" fontId="0" fillId="2" borderId="8" xfId="0" applyNumberFormat="1" applyFont="1" applyFill="1" applyBorder="1" applyAlignment="1">
      <alignment horizontal="right"/>
    </xf>
    <xf numFmtId="1" fontId="0" fillId="2" borderId="9" xfId="0" applyNumberFormat="1" applyFont="1" applyFill="1" applyBorder="1" applyAlignment="1">
      <alignment horizontal="right"/>
    </xf>
    <xf numFmtId="1" fontId="0" fillId="2" borderId="18" xfId="0" applyNumberFormat="1" applyFont="1" applyFill="1" applyBorder="1" applyAlignment="1">
      <alignment horizontal="right"/>
    </xf>
    <xf numFmtId="1" fontId="0" fillId="2" borderId="5" xfId="0" applyNumberFormat="1" applyFont="1" applyFill="1" applyBorder="1" applyAlignment="1">
      <alignment horizontal="right"/>
    </xf>
    <xf numFmtId="44" fontId="0" fillId="2" borderId="8" xfId="0" applyNumberFormat="1" applyFont="1" applyFill="1" applyBorder="1" applyAlignment="1">
      <alignment horizontal="center"/>
    </xf>
    <xf numFmtId="44" fontId="0" fillId="2" borderId="9" xfId="0" applyNumberFormat="1" applyFont="1" applyFill="1" applyBorder="1" applyAlignment="1">
      <alignment horizontal="center"/>
    </xf>
    <xf numFmtId="44" fontId="0" fillId="2" borderId="10" xfId="0" applyNumberFormat="1" applyFont="1" applyFill="1" applyBorder="1" applyAlignment="1">
      <alignment horizontal="center"/>
    </xf>
    <xf numFmtId="0" fontId="1" fillId="7" borderId="11" xfId="0" applyFont="1" applyFill="1" applyBorder="1" applyAlignment="1">
      <alignment horizontal="left"/>
    </xf>
    <xf numFmtId="44" fontId="1" fillId="8" borderId="8" xfId="0" applyNumberFormat="1" applyFont="1" applyFill="1" applyBorder="1" applyAlignment="1">
      <alignment horizontal="left"/>
    </xf>
    <xf numFmtId="44" fontId="1" fillId="8" borderId="9" xfId="0" applyNumberFormat="1" applyFont="1" applyFill="1" applyBorder="1" applyAlignment="1">
      <alignment horizontal="left"/>
    </xf>
    <xf numFmtId="44" fontId="1" fillId="8" borderId="10" xfId="0" applyNumberFormat="1" applyFont="1" applyFill="1" applyBorder="1" applyAlignment="1">
      <alignment horizontal="left"/>
    </xf>
    <xf numFmtId="44" fontId="0" fillId="2" borderId="8" xfId="0" applyNumberFormat="1" applyFill="1" applyBorder="1" applyAlignment="1">
      <alignment horizontal="left"/>
    </xf>
    <xf numFmtId="44" fontId="0" fillId="2" borderId="9" xfId="0" applyNumberFormat="1" applyFill="1" applyBorder="1" applyAlignment="1">
      <alignment horizontal="left"/>
    </xf>
    <xf numFmtId="44" fontId="0" fillId="2" borderId="10" xfId="0" applyNumberFormat="1" applyFill="1" applyBorder="1" applyAlignment="1">
      <alignment horizontal="left"/>
    </xf>
    <xf numFmtId="2" fontId="1" fillId="7" borderId="8" xfId="0" applyNumberFormat="1" applyFont="1" applyFill="1" applyBorder="1" applyAlignment="1">
      <alignment horizontal="center"/>
    </xf>
    <xf numFmtId="2" fontId="1" fillId="7" borderId="9" xfId="0" applyNumberFormat="1" applyFont="1" applyFill="1" applyBorder="1" applyAlignment="1">
      <alignment horizontal="center"/>
    </xf>
    <xf numFmtId="2" fontId="1" fillId="7" borderId="10" xfId="0" applyNumberFormat="1" applyFont="1" applyFill="1" applyBorder="1" applyAlignment="1">
      <alignment horizontal="center"/>
    </xf>
    <xf numFmtId="0" fontId="1" fillId="7" borderId="8" xfId="0" applyFont="1" applyFill="1" applyBorder="1" applyAlignment="1">
      <alignment horizontal="center"/>
    </xf>
    <xf numFmtId="0" fontId="1" fillId="7" borderId="9" xfId="0" applyFont="1" applyFill="1" applyBorder="1" applyAlignment="1">
      <alignment horizontal="center"/>
    </xf>
    <xf numFmtId="0" fontId="1" fillId="7" borderId="10" xfId="0" applyFont="1" applyFill="1" applyBorder="1" applyAlignment="1">
      <alignment horizontal="center"/>
    </xf>
    <xf numFmtId="0" fontId="10" fillId="2" borderId="11" xfId="0" applyFont="1" applyFill="1" applyBorder="1" applyAlignment="1">
      <alignment horizontal="left"/>
    </xf>
    <xf numFmtId="0" fontId="8" fillId="4" borderId="11" xfId="0" applyFont="1" applyFill="1" applyBorder="1" applyAlignment="1" applyProtection="1">
      <alignment horizontal="left"/>
      <protection locked="0"/>
    </xf>
    <xf numFmtId="0" fontId="1" fillId="2" borderId="8" xfId="0" applyFont="1" applyFill="1" applyBorder="1" applyAlignment="1">
      <alignment horizontal="left"/>
    </xf>
    <xf numFmtId="0" fontId="1" fillId="2" borderId="9" xfId="0" applyFont="1" applyFill="1" applyBorder="1" applyAlignment="1">
      <alignment horizontal="left"/>
    </xf>
    <xf numFmtId="0" fontId="1" fillId="2" borderId="10" xfId="0" applyFont="1" applyFill="1" applyBorder="1" applyAlignment="1">
      <alignment horizontal="left"/>
    </xf>
    <xf numFmtId="0" fontId="13" fillId="2" borderId="8" xfId="0" applyFont="1" applyFill="1" applyBorder="1" applyAlignment="1">
      <alignment horizontal="left"/>
    </xf>
    <xf numFmtId="0" fontId="13" fillId="2" borderId="9" xfId="0" applyFont="1" applyFill="1" applyBorder="1" applyAlignment="1">
      <alignment horizontal="left"/>
    </xf>
    <xf numFmtId="0" fontId="13" fillId="2" borderId="10" xfId="0" applyFont="1" applyFill="1" applyBorder="1" applyAlignment="1">
      <alignment horizontal="left"/>
    </xf>
    <xf numFmtId="0" fontId="12" fillId="2" borderId="11" xfId="0" applyFont="1" applyFill="1" applyBorder="1" applyAlignment="1" applyProtection="1">
      <alignment horizontal="left" vertical="center" wrapText="1"/>
      <protection hidden="1"/>
    </xf>
    <xf numFmtId="0" fontId="10" fillId="4" borderId="11" xfId="0" applyFont="1" applyFill="1" applyBorder="1" applyAlignment="1" applyProtection="1">
      <alignment horizontal="left"/>
      <protection locked="0"/>
    </xf>
    <xf numFmtId="0" fontId="14" fillId="7" borderId="2" xfId="0" applyFont="1" applyFill="1" applyBorder="1" applyAlignment="1" applyProtection="1">
      <alignment horizontal="center" vertical="center" wrapText="1"/>
      <protection hidden="1"/>
    </xf>
    <xf numFmtId="0" fontId="14" fillId="7" borderId="0" xfId="0" applyFont="1" applyFill="1" applyBorder="1" applyAlignment="1" applyProtection="1">
      <alignment horizontal="center" vertical="center" wrapText="1"/>
      <protection hidden="1"/>
    </xf>
    <xf numFmtId="0" fontId="13" fillId="2" borderId="11" xfId="0" applyFont="1" applyFill="1" applyBorder="1" applyAlignment="1">
      <alignment horizontal="left"/>
    </xf>
    <xf numFmtId="0" fontId="4" fillId="6" borderId="5" xfId="0" applyFont="1" applyFill="1" applyBorder="1" applyAlignment="1" applyProtection="1">
      <alignment horizontal="center" vertical="center" wrapText="1"/>
      <protection hidden="1"/>
    </xf>
    <xf numFmtId="0" fontId="4" fillId="6" borderId="0" xfId="0" applyFont="1" applyFill="1" applyBorder="1" applyAlignment="1" applyProtection="1">
      <alignment horizontal="center" vertical="center" wrapText="1"/>
      <protection hidden="1"/>
    </xf>
    <xf numFmtId="0" fontId="4" fillId="6" borderId="7" xfId="0" applyFont="1" applyFill="1" applyBorder="1" applyAlignment="1" applyProtection="1">
      <alignment horizontal="center" vertical="center" wrapText="1"/>
      <protection hidden="1"/>
    </xf>
    <xf numFmtId="0" fontId="14" fillId="7" borderId="5" xfId="0" applyFont="1" applyFill="1" applyBorder="1" applyAlignment="1" applyProtection="1">
      <alignment horizontal="center" vertical="center" wrapText="1"/>
      <protection hidden="1"/>
    </xf>
    <xf numFmtId="0" fontId="14" fillId="7" borderId="7" xfId="0" applyFont="1" applyFill="1" applyBorder="1" applyAlignment="1" applyProtection="1">
      <alignment horizontal="center" vertical="center" wrapText="1"/>
      <protection hidden="1"/>
    </xf>
    <xf numFmtId="0" fontId="0" fillId="3" borderId="0" xfId="0" applyFill="1" applyBorder="1" applyAlignment="1">
      <alignment horizontal="center"/>
    </xf>
    <xf numFmtId="0" fontId="0" fillId="3" borderId="32" xfId="0" applyFill="1" applyBorder="1" applyAlignment="1">
      <alignment horizontal="center"/>
    </xf>
    <xf numFmtId="0" fontId="8" fillId="4" borderId="8" xfId="0" applyFont="1" applyFill="1" applyBorder="1" applyAlignment="1">
      <alignment horizontal="center"/>
    </xf>
    <xf numFmtId="0" fontId="8" fillId="4" borderId="10" xfId="0" applyFont="1" applyFill="1" applyBorder="1" applyAlignment="1">
      <alignment horizontal="center"/>
    </xf>
    <xf numFmtId="164" fontId="0" fillId="2" borderId="11" xfId="0" applyNumberFormat="1" applyFill="1" applyBorder="1" applyAlignment="1">
      <alignment horizontal="center"/>
    </xf>
    <xf numFmtId="49" fontId="19" fillId="13" borderId="11" xfId="0" applyNumberFormat="1" applyFont="1" applyFill="1" applyBorder="1" applyAlignment="1">
      <alignment horizontal="center" vertical="top" wrapText="1"/>
    </xf>
    <xf numFmtId="0" fontId="30" fillId="7" borderId="9" xfId="0" applyFont="1" applyFill="1" applyBorder="1" applyAlignment="1">
      <alignment horizontal="left" vertical="center" wrapText="1"/>
    </xf>
    <xf numFmtId="0" fontId="15" fillId="6" borderId="12" xfId="0" applyFont="1" applyFill="1" applyBorder="1" applyAlignment="1">
      <alignment horizontal="left" vertical="top" wrapText="1"/>
    </xf>
    <xf numFmtId="0" fontId="1" fillId="2" borderId="9" xfId="0" applyFont="1" applyFill="1" applyBorder="1" applyAlignment="1">
      <alignment horizontal="left" vertical="top" wrapText="1"/>
    </xf>
    <xf numFmtId="49" fontId="19" fillId="2" borderId="16" xfId="0" applyNumberFormat="1" applyFont="1" applyFill="1" applyBorder="1" applyAlignment="1">
      <alignment horizontal="left" vertical="top" wrapText="1"/>
    </xf>
    <xf numFmtId="49" fontId="19" fillId="2" borderId="11" xfId="0" applyNumberFormat="1" applyFont="1" applyFill="1" applyBorder="1" applyAlignment="1">
      <alignment horizontal="left" vertical="top" wrapText="1"/>
    </xf>
    <xf numFmtId="49" fontId="19" fillId="2" borderId="15" xfId="0" applyNumberFormat="1" applyFont="1" applyFill="1" applyBorder="1" applyAlignment="1">
      <alignment horizontal="left" vertical="top" wrapText="1"/>
    </xf>
    <xf numFmtId="0" fontId="19" fillId="2" borderId="16" xfId="0" applyFont="1" applyFill="1" applyBorder="1" applyAlignment="1">
      <alignment horizontal="center" vertical="top" wrapText="1"/>
    </xf>
    <xf numFmtId="0" fontId="19" fillId="2" borderId="11" xfId="0" applyFont="1" applyFill="1" applyBorder="1" applyAlignment="1">
      <alignment horizontal="center" vertical="top" wrapText="1"/>
    </xf>
    <xf numFmtId="0" fontId="19" fillId="2" borderId="15" xfId="0" applyFont="1" applyFill="1" applyBorder="1" applyAlignment="1">
      <alignment horizontal="center" vertical="top" wrapText="1"/>
    </xf>
    <xf numFmtId="0" fontId="21" fillId="5" borderId="37" xfId="0" applyFont="1" applyFill="1" applyBorder="1" applyAlignment="1">
      <alignment horizontal="center" vertical="center" wrapText="1"/>
    </xf>
    <xf numFmtId="0" fontId="21" fillId="5" borderId="39" xfId="0" applyFont="1" applyFill="1" applyBorder="1" applyAlignment="1">
      <alignment horizontal="center" vertical="center" wrapText="1"/>
    </xf>
    <xf numFmtId="0" fontId="21" fillId="5" borderId="38" xfId="0" applyFont="1" applyFill="1" applyBorder="1" applyAlignment="1">
      <alignment horizontal="center" vertical="center" wrapText="1"/>
    </xf>
    <xf numFmtId="0" fontId="17" fillId="2" borderId="9" xfId="0" applyFont="1" applyFill="1" applyBorder="1" applyAlignment="1">
      <alignment horizontal="left" vertical="top" wrapText="1"/>
    </xf>
    <xf numFmtId="0" fontId="16" fillId="6" borderId="11" xfId="0" applyFont="1" applyFill="1" applyBorder="1" applyAlignment="1">
      <alignment horizontal="left" vertical="top" wrapText="1"/>
    </xf>
    <xf numFmtId="0" fontId="16" fillId="6" borderId="15" xfId="0" applyFont="1" applyFill="1" applyBorder="1" applyAlignment="1">
      <alignment horizontal="left" vertical="top" wrapText="1"/>
    </xf>
    <xf numFmtId="49" fontId="17" fillId="2" borderId="11" xfId="0" applyNumberFormat="1" applyFont="1" applyFill="1" applyBorder="1" applyAlignment="1">
      <alignment horizontal="left" wrapText="1"/>
    </xf>
    <xf numFmtId="49" fontId="25" fillId="2" borderId="11" xfId="0" applyNumberFormat="1" applyFont="1" applyFill="1" applyBorder="1" applyAlignment="1">
      <alignment horizontal="left" wrapText="1"/>
    </xf>
    <xf numFmtId="0" fontId="17" fillId="2" borderId="11" xfId="0" applyFont="1" applyFill="1" applyBorder="1" applyAlignment="1">
      <alignment horizontal="left" vertical="top" wrapText="1"/>
    </xf>
    <xf numFmtId="0" fontId="19" fillId="2" borderId="11" xfId="0" applyFont="1" applyFill="1" applyBorder="1" applyAlignment="1">
      <alignment horizontal="left" vertical="top" wrapText="1"/>
    </xf>
    <xf numFmtId="0" fontId="25" fillId="2" borderId="8" xfId="0" applyFont="1" applyFill="1" applyBorder="1" applyAlignment="1">
      <alignment horizontal="left" vertical="top" wrapText="1"/>
    </xf>
    <xf numFmtId="0" fontId="25" fillId="2" borderId="9" xfId="0" applyFont="1" applyFill="1" applyBorder="1" applyAlignment="1">
      <alignment horizontal="left" vertical="top" wrapText="1"/>
    </xf>
    <xf numFmtId="0" fontId="17" fillId="4" borderId="9" xfId="0" applyFont="1" applyFill="1" applyBorder="1" applyAlignment="1">
      <alignment horizontal="left" vertical="center" wrapText="1"/>
    </xf>
    <xf numFmtId="0" fontId="15" fillId="6" borderId="12" xfId="0" applyFont="1" applyFill="1" applyBorder="1" applyAlignment="1">
      <alignment horizontal="left" vertical="center" wrapText="1"/>
    </xf>
    <xf numFmtId="0" fontId="1" fillId="2" borderId="5" xfId="0" applyFont="1" applyFill="1" applyBorder="1" applyAlignment="1">
      <alignment horizontal="left" vertical="top" wrapText="1"/>
    </xf>
    <xf numFmtId="49" fontId="21" fillId="5" borderId="1" xfId="0" applyNumberFormat="1" applyFont="1" applyFill="1" applyBorder="1" applyAlignment="1">
      <alignment horizontal="center" vertical="center" wrapText="1"/>
    </xf>
    <xf numFmtId="49" fontId="21" fillId="5" borderId="3" xfId="0" applyNumberFormat="1" applyFont="1" applyFill="1" applyBorder="1" applyAlignment="1">
      <alignment horizontal="center" vertical="center" wrapText="1"/>
    </xf>
    <xf numFmtId="0" fontId="21" fillId="11" borderId="12" xfId="0" applyFont="1" applyFill="1" applyBorder="1" applyAlignment="1">
      <alignment horizontal="left" vertical="top" wrapText="1"/>
    </xf>
    <xf numFmtId="49" fontId="22" fillId="2" borderId="11" xfId="0" applyNumberFormat="1" applyFont="1" applyFill="1" applyBorder="1" applyAlignment="1">
      <alignment horizontal="left" vertical="center" wrapText="1"/>
    </xf>
    <xf numFmtId="0" fontId="22" fillId="2" borderId="11" xfId="0" applyFont="1" applyFill="1" applyBorder="1" applyAlignment="1">
      <alignment horizontal="left" vertical="center" wrapText="1"/>
    </xf>
    <xf numFmtId="0" fontId="17" fillId="2" borderId="9" xfId="0" applyFont="1" applyFill="1" applyBorder="1" applyAlignment="1">
      <alignment vertical="top" wrapText="1"/>
    </xf>
    <xf numFmtId="49" fontId="26" fillId="6" borderId="11" xfId="0" applyNumberFormat="1" applyFont="1" applyFill="1" applyBorder="1" applyAlignment="1">
      <alignment horizontal="left" vertical="top" wrapText="1"/>
    </xf>
    <xf numFmtId="49" fontId="29" fillId="2" borderId="11" xfId="0" applyNumberFormat="1" applyFont="1" applyFill="1" applyBorder="1" applyAlignment="1">
      <alignment horizontal="left" vertical="top" wrapText="1"/>
    </xf>
    <xf numFmtId="0" fontId="15" fillId="6" borderId="12" xfId="0" applyFont="1" applyFill="1" applyBorder="1" applyAlignment="1">
      <alignment horizontal="left" wrapText="1"/>
    </xf>
    <xf numFmtId="0" fontId="30" fillId="7" borderId="5" xfId="0" applyFont="1" applyFill="1" applyBorder="1" applyAlignment="1">
      <alignment horizontal="left" vertical="center" wrapText="1"/>
    </xf>
    <xf numFmtId="0" fontId="30" fillId="7" borderId="0" xfId="0" applyFont="1" applyFill="1" applyBorder="1" applyAlignment="1">
      <alignment horizontal="left" vertical="center" wrapText="1"/>
    </xf>
    <xf numFmtId="0" fontId="30" fillId="7" borderId="33" xfId="0" applyFont="1" applyFill="1" applyBorder="1" applyAlignment="1">
      <alignment horizontal="left" vertical="center" wrapText="1"/>
    </xf>
    <xf numFmtId="0" fontId="27" fillId="2" borderId="9" xfId="0" applyFont="1" applyFill="1" applyBorder="1" applyAlignment="1">
      <alignment horizontal="left" vertical="center" wrapText="1"/>
    </xf>
    <xf numFmtId="0" fontId="27" fillId="2" borderId="10" xfId="0" applyFont="1" applyFill="1" applyBorder="1" applyAlignment="1">
      <alignment horizontal="left" vertical="center" wrapText="1"/>
    </xf>
    <xf numFmtId="0" fontId="28" fillId="6" borderId="8" xfId="0" applyFont="1" applyFill="1" applyBorder="1" applyAlignment="1">
      <alignment horizontal="center" vertical="center" wrapText="1"/>
    </xf>
    <xf numFmtId="0" fontId="28" fillId="6" borderId="10" xfId="0" applyFont="1" applyFill="1" applyBorder="1" applyAlignment="1">
      <alignment horizontal="center" vertical="center" wrapText="1"/>
    </xf>
    <xf numFmtId="0" fontId="28" fillId="3" borderId="0" xfId="0" applyFont="1" applyFill="1" applyBorder="1" applyAlignment="1">
      <alignment horizontal="right" wrapText="1"/>
    </xf>
    <xf numFmtId="0" fontId="3" fillId="2" borderId="8" xfId="0" applyFont="1" applyFill="1" applyBorder="1" applyAlignment="1">
      <alignment horizontal="left" wrapText="1"/>
    </xf>
    <xf numFmtId="0" fontId="3" fillId="2" borderId="9" xfId="0" applyFont="1" applyFill="1" applyBorder="1" applyAlignment="1">
      <alignment horizontal="left" wrapText="1"/>
    </xf>
    <xf numFmtId="0" fontId="3" fillId="2" borderId="10" xfId="0" applyFont="1" applyFill="1" applyBorder="1" applyAlignment="1">
      <alignment horizontal="left" wrapText="1"/>
    </xf>
    <xf numFmtId="44" fontId="3" fillId="4" borderId="11" xfId="0" applyNumberFormat="1" applyFont="1" applyFill="1" applyBorder="1" applyAlignment="1" applyProtection="1">
      <alignment horizontal="center" wrapText="1"/>
      <protection locked="0"/>
    </xf>
    <xf numFmtId="164" fontId="3" fillId="3" borderId="0" xfId="0" applyNumberFormat="1" applyFont="1" applyFill="1" applyBorder="1" applyAlignment="1">
      <alignment horizontal="right" wrapText="1"/>
    </xf>
    <xf numFmtId="49" fontId="29" fillId="2" borderId="8" xfId="0" applyNumberFormat="1" applyFont="1" applyFill="1" applyBorder="1" applyAlignment="1">
      <alignment horizontal="left" vertical="top" wrapText="1"/>
    </xf>
    <xf numFmtId="49" fontId="29" fillId="2" borderId="9" xfId="0" applyNumberFormat="1" applyFont="1" applyFill="1" applyBorder="1" applyAlignment="1">
      <alignment horizontal="left" vertical="top" wrapText="1"/>
    </xf>
    <xf numFmtId="49" fontId="29" fillId="2" borderId="10" xfId="0" applyNumberFormat="1" applyFont="1" applyFill="1" applyBorder="1" applyAlignment="1">
      <alignment horizontal="left" vertical="top" wrapText="1"/>
    </xf>
    <xf numFmtId="49" fontId="22" fillId="2" borderId="8" xfId="0" applyNumberFormat="1" applyFont="1" applyFill="1" applyBorder="1" applyAlignment="1">
      <alignment horizontal="left" vertical="center" wrapText="1"/>
    </xf>
    <xf numFmtId="49" fontId="22" fillId="2" borderId="9" xfId="0" applyNumberFormat="1" applyFont="1" applyFill="1" applyBorder="1" applyAlignment="1">
      <alignment horizontal="left" vertical="center" wrapText="1"/>
    </xf>
    <xf numFmtId="49" fontId="22" fillId="2" borderId="10" xfId="0" applyNumberFormat="1" applyFont="1" applyFill="1" applyBorder="1" applyAlignment="1">
      <alignment horizontal="left" vertical="center" wrapText="1"/>
    </xf>
    <xf numFmtId="49" fontId="32" fillId="4" borderId="10" xfId="0" applyNumberFormat="1" applyFont="1" applyFill="1" applyBorder="1" applyAlignment="1" applyProtection="1">
      <alignment horizontal="left" vertical="center" wrapText="1"/>
      <protection locked="0"/>
    </xf>
    <xf numFmtId="49" fontId="32" fillId="4" borderId="11" xfId="0" applyNumberFormat="1" applyFont="1" applyFill="1" applyBorder="1" applyAlignment="1" applyProtection="1">
      <alignment horizontal="left" vertical="center" wrapText="1"/>
      <protection locked="0"/>
    </xf>
    <xf numFmtId="49" fontId="32" fillId="4" borderId="8" xfId="0" applyNumberFormat="1" applyFont="1" applyFill="1" applyBorder="1" applyAlignment="1" applyProtection="1">
      <alignment horizontal="left" vertical="center" wrapText="1"/>
      <protection locked="0"/>
    </xf>
    <xf numFmtId="49" fontId="29" fillId="2" borderId="9" xfId="0" applyNumberFormat="1" applyFont="1" applyFill="1" applyBorder="1" applyAlignment="1">
      <alignment horizontal="left" vertical="center" wrapText="1"/>
    </xf>
    <xf numFmtId="49" fontId="29" fillId="2" borderId="10" xfId="0" applyNumberFormat="1" applyFont="1" applyFill="1" applyBorder="1" applyAlignment="1">
      <alignment horizontal="left" vertical="center" wrapText="1"/>
    </xf>
    <xf numFmtId="49" fontId="29" fillId="2" borderId="18" xfId="0" applyNumberFormat="1" applyFont="1" applyFill="1" applyBorder="1" applyAlignment="1">
      <alignment horizontal="left" vertical="top" wrapText="1"/>
    </xf>
    <xf numFmtId="49" fontId="29" fillId="2" borderId="5" xfId="0" applyNumberFormat="1" applyFont="1" applyFill="1" applyBorder="1" applyAlignment="1">
      <alignment horizontal="left" vertical="top" wrapText="1"/>
    </xf>
    <xf numFmtId="49" fontId="29" fillId="2" borderId="35" xfId="0" applyNumberFormat="1" applyFont="1" applyFill="1" applyBorder="1" applyAlignment="1">
      <alignment horizontal="left" vertical="top" wrapText="1"/>
    </xf>
    <xf numFmtId="49" fontId="29" fillId="2" borderId="20" xfId="0" applyNumberFormat="1" applyFont="1" applyFill="1" applyBorder="1" applyAlignment="1">
      <alignment horizontal="left" vertical="top" wrapText="1"/>
    </xf>
    <xf numFmtId="49" fontId="29" fillId="2" borderId="33" xfId="0" applyNumberFormat="1" applyFont="1" applyFill="1" applyBorder="1" applyAlignment="1">
      <alignment horizontal="left" vertical="top" wrapText="1"/>
    </xf>
    <xf numFmtId="49" fontId="29" fillId="2" borderId="36" xfId="0" applyNumberFormat="1" applyFont="1" applyFill="1" applyBorder="1" applyAlignment="1">
      <alignment horizontal="left" vertical="top" wrapText="1"/>
    </xf>
    <xf numFmtId="49" fontId="16" fillId="6" borderId="15" xfId="0" applyNumberFormat="1" applyFont="1" applyFill="1" applyBorder="1" applyAlignment="1">
      <alignment horizontal="center" vertical="center" wrapText="1"/>
    </xf>
    <xf numFmtId="49" fontId="16" fillId="6" borderId="18" xfId="0" applyNumberFormat="1" applyFont="1" applyFill="1" applyBorder="1" applyAlignment="1">
      <alignment horizontal="center" vertical="center" wrapText="1"/>
    </xf>
    <xf numFmtId="49" fontId="32" fillId="4" borderId="36" xfId="0" applyNumberFormat="1" applyFont="1" applyFill="1" applyBorder="1" applyAlignment="1" applyProtection="1">
      <alignment horizontal="left" vertical="center" wrapText="1"/>
      <protection locked="0"/>
    </xf>
    <xf numFmtId="49" fontId="32" fillId="4" borderId="16" xfId="0" applyNumberFormat="1" applyFont="1" applyFill="1" applyBorder="1" applyAlignment="1" applyProtection="1">
      <alignment horizontal="left" vertical="center" wrapText="1"/>
      <protection locked="0"/>
    </xf>
    <xf numFmtId="49" fontId="32" fillId="4" borderId="20" xfId="0" applyNumberFormat="1" applyFont="1" applyFill="1" applyBorder="1" applyAlignment="1" applyProtection="1">
      <alignment horizontal="left" vertical="center" wrapText="1"/>
      <protection locked="0"/>
    </xf>
    <xf numFmtId="49" fontId="17" fillId="4" borderId="10" xfId="0" applyNumberFormat="1" applyFont="1" applyFill="1" applyBorder="1" applyAlignment="1" applyProtection="1">
      <alignment horizontal="left" vertical="center" wrapText="1"/>
      <protection locked="0"/>
    </xf>
    <xf numFmtId="0" fontId="19" fillId="11" borderId="12" xfId="0" applyFont="1" applyFill="1" applyBorder="1" applyAlignment="1">
      <alignment horizontal="left" vertical="top" wrapText="1"/>
    </xf>
    <xf numFmtId="0" fontId="25" fillId="11" borderId="9" xfId="0" applyFont="1" applyFill="1" applyBorder="1" applyAlignment="1">
      <alignment horizontal="left" vertical="center" wrapText="1"/>
    </xf>
    <xf numFmtId="49" fontId="32" fillId="2" borderId="36" xfId="0" applyNumberFormat="1" applyFont="1" applyFill="1" applyBorder="1" applyAlignment="1">
      <alignment horizontal="left" vertical="center" wrapText="1"/>
    </xf>
    <xf numFmtId="49" fontId="32" fillId="2" borderId="16" xfId="0" applyNumberFormat="1" applyFont="1" applyFill="1" applyBorder="1" applyAlignment="1">
      <alignment horizontal="left" vertical="center" wrapText="1"/>
    </xf>
    <xf numFmtId="49" fontId="32" fillId="2" borderId="20" xfId="0" applyNumberFormat="1"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8BE1FF"/>
      <color rgb="FF00CCFF"/>
      <color rgb="FF01689B"/>
      <color rgb="FFF3FCFF"/>
      <color rgb="FFE7F7FF"/>
      <color rgb="FFFBFEFF"/>
      <color rgb="FFC9EDFF"/>
      <color rgb="FFC5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9"/>
  <sheetViews>
    <sheetView tabSelected="1" workbookViewId="0">
      <selection activeCell="R8" sqref="R8"/>
    </sheetView>
  </sheetViews>
  <sheetFormatPr defaultColWidth="8.88671875" defaultRowHeight="14.4" x14ac:dyDescent="0.3"/>
  <cols>
    <col min="1" max="2" width="3" style="1" customWidth="1"/>
    <col min="3" max="4" width="8.88671875" style="1"/>
    <col min="5" max="7" width="15.6640625" style="1" customWidth="1"/>
    <col min="8" max="10" width="8.88671875" style="1"/>
    <col min="11" max="11" width="12.33203125" style="1" bestFit="1" customWidth="1"/>
    <col min="12" max="13" width="8.88671875" style="1"/>
    <col min="14" max="14" width="3" style="1" customWidth="1"/>
    <col min="15" max="16384" width="8.88671875" style="1"/>
  </cols>
  <sheetData>
    <row r="1" spans="2:14" ht="15" thickBot="1" x14ac:dyDescent="0.35"/>
    <row r="2" spans="2:14" x14ac:dyDescent="0.3">
      <c r="B2" s="2"/>
      <c r="C2" s="3"/>
      <c r="D2" s="3"/>
      <c r="E2" s="3"/>
      <c r="F2" s="3"/>
      <c r="G2" s="3"/>
      <c r="H2" s="3"/>
      <c r="I2" s="3"/>
      <c r="J2" s="3"/>
      <c r="K2" s="3"/>
      <c r="L2" s="3"/>
      <c r="M2" s="54"/>
      <c r="N2" s="4"/>
    </row>
    <row r="3" spans="2:14" ht="14.4" customHeight="1" x14ac:dyDescent="0.3">
      <c r="B3" s="5"/>
      <c r="C3" s="301" t="s">
        <v>280</v>
      </c>
      <c r="D3" s="301"/>
      <c r="E3" s="301"/>
      <c r="F3" s="301"/>
      <c r="G3" s="301"/>
      <c r="H3" s="301"/>
      <c r="I3" s="301"/>
      <c r="J3" s="301"/>
      <c r="K3" s="301"/>
      <c r="L3" s="301"/>
      <c r="M3" s="301"/>
      <c r="N3" s="6"/>
    </row>
    <row r="4" spans="2:14" ht="14.4" customHeight="1" x14ac:dyDescent="0.3">
      <c r="B4" s="5"/>
      <c r="C4" s="302"/>
      <c r="D4" s="302"/>
      <c r="E4" s="302"/>
      <c r="F4" s="302"/>
      <c r="G4" s="302"/>
      <c r="H4" s="302"/>
      <c r="I4" s="302"/>
      <c r="J4" s="302"/>
      <c r="K4" s="302"/>
      <c r="L4" s="302"/>
      <c r="M4" s="302"/>
      <c r="N4" s="6"/>
    </row>
    <row r="5" spans="2:14" ht="15" thickBot="1" x14ac:dyDescent="0.35">
      <c r="B5" s="5"/>
      <c r="C5" s="303"/>
      <c r="D5" s="303"/>
      <c r="E5" s="303"/>
      <c r="F5" s="303"/>
      <c r="G5" s="303"/>
      <c r="H5" s="303"/>
      <c r="I5" s="303"/>
      <c r="J5" s="303"/>
      <c r="K5" s="303"/>
      <c r="L5" s="303"/>
      <c r="M5" s="303"/>
      <c r="N5" s="6"/>
    </row>
    <row r="6" spans="2:14" ht="18" x14ac:dyDescent="0.3">
      <c r="B6" s="5"/>
      <c r="C6" s="7"/>
      <c r="D6" s="7"/>
      <c r="E6" s="7"/>
      <c r="F6" s="7"/>
      <c r="G6" s="7"/>
      <c r="H6" s="7"/>
      <c r="I6" s="7"/>
      <c r="J6" s="7"/>
      <c r="K6" s="7"/>
      <c r="L6" s="7"/>
      <c r="M6" s="7"/>
      <c r="N6" s="6"/>
    </row>
    <row r="7" spans="2:14" ht="14.4" customHeight="1" x14ac:dyDescent="0.3">
      <c r="B7" s="5"/>
      <c r="C7" s="304" t="s">
        <v>0</v>
      </c>
      <c r="D7" s="304"/>
      <c r="E7" s="304"/>
      <c r="F7" s="304"/>
      <c r="G7" s="304"/>
      <c r="H7" s="304"/>
      <c r="I7" s="304"/>
      <c r="J7" s="304"/>
      <c r="K7" s="304"/>
      <c r="L7" s="304"/>
      <c r="M7" s="304"/>
      <c r="N7" s="6"/>
    </row>
    <row r="8" spans="2:14" ht="15" thickBot="1" x14ac:dyDescent="0.35">
      <c r="B8" s="5"/>
      <c r="C8" s="305"/>
      <c r="D8" s="305"/>
      <c r="E8" s="305"/>
      <c r="F8" s="305"/>
      <c r="G8" s="305"/>
      <c r="H8" s="305"/>
      <c r="I8" s="305"/>
      <c r="J8" s="305"/>
      <c r="K8" s="305"/>
      <c r="L8" s="305"/>
      <c r="M8" s="305"/>
      <c r="N8" s="6"/>
    </row>
    <row r="9" spans="2:14" ht="18" x14ac:dyDescent="0.3">
      <c r="B9" s="5"/>
      <c r="C9" s="8"/>
      <c r="D9" s="8"/>
      <c r="E9" s="8"/>
      <c r="F9" s="8"/>
      <c r="G9" s="8"/>
      <c r="H9" s="8"/>
      <c r="I9" s="8"/>
      <c r="J9" s="8"/>
      <c r="K9" s="8"/>
      <c r="L9" s="8"/>
      <c r="M9" s="8"/>
      <c r="N9" s="6"/>
    </row>
    <row r="10" spans="2:14" x14ac:dyDescent="0.3">
      <c r="B10" s="5"/>
      <c r="C10" s="9" t="s">
        <v>160</v>
      </c>
      <c r="D10" s="9"/>
      <c r="E10" s="9"/>
      <c r="F10" s="9"/>
      <c r="G10" s="9"/>
      <c r="H10" s="9"/>
      <c r="I10" s="9"/>
      <c r="J10" s="306" t="s">
        <v>1</v>
      </c>
      <c r="K10" s="307"/>
      <c r="L10" s="308"/>
      <c r="M10" s="309"/>
      <c r="N10" s="6"/>
    </row>
    <row r="11" spans="2:14" x14ac:dyDescent="0.3">
      <c r="B11" s="5"/>
      <c r="C11" s="9"/>
      <c r="D11" s="9"/>
      <c r="E11" s="9"/>
      <c r="F11" s="9"/>
      <c r="G11" s="9"/>
      <c r="H11" s="9"/>
      <c r="I11" s="9"/>
      <c r="J11" s="9"/>
      <c r="K11" s="9"/>
      <c r="L11" s="10"/>
      <c r="M11" s="11"/>
      <c r="N11" s="6"/>
    </row>
    <row r="12" spans="2:14" x14ac:dyDescent="0.3">
      <c r="B12" s="5"/>
      <c r="C12" s="288" t="s">
        <v>2</v>
      </c>
      <c r="D12" s="288"/>
      <c r="E12" s="288"/>
      <c r="F12" s="289"/>
      <c r="G12" s="289"/>
      <c r="H12" s="289"/>
      <c r="I12" s="289"/>
      <c r="J12" s="289"/>
      <c r="K12" s="289"/>
      <c r="L12" s="289"/>
      <c r="M12" s="289"/>
      <c r="N12" s="6"/>
    </row>
    <row r="13" spans="2:14" x14ac:dyDescent="0.3">
      <c r="B13" s="5"/>
      <c r="C13" s="288" t="s">
        <v>3</v>
      </c>
      <c r="D13" s="288"/>
      <c r="E13" s="288"/>
      <c r="F13" s="289"/>
      <c r="G13" s="289"/>
      <c r="H13" s="289"/>
      <c r="I13" s="289"/>
      <c r="J13" s="289"/>
      <c r="K13" s="289"/>
      <c r="L13" s="289"/>
      <c r="M13" s="289"/>
      <c r="N13" s="6"/>
    </row>
    <row r="14" spans="2:14" x14ac:dyDescent="0.3">
      <c r="B14" s="5"/>
      <c r="C14" s="288" t="s">
        <v>4</v>
      </c>
      <c r="D14" s="288"/>
      <c r="E14" s="288"/>
      <c r="F14" s="289"/>
      <c r="G14" s="289"/>
      <c r="H14" s="289"/>
      <c r="I14" s="289"/>
      <c r="J14" s="289"/>
      <c r="K14" s="289"/>
      <c r="L14" s="289"/>
      <c r="M14" s="289"/>
      <c r="N14" s="6"/>
    </row>
    <row r="15" spans="2:14" x14ac:dyDescent="0.3">
      <c r="B15" s="5"/>
      <c r="C15" s="288" t="s">
        <v>5</v>
      </c>
      <c r="D15" s="288"/>
      <c r="E15" s="288"/>
      <c r="F15" s="289"/>
      <c r="G15" s="289"/>
      <c r="H15" s="289"/>
      <c r="I15" s="289"/>
      <c r="J15" s="289"/>
      <c r="K15" s="289"/>
      <c r="L15" s="289"/>
      <c r="M15" s="289"/>
      <c r="N15" s="6"/>
    </row>
    <row r="16" spans="2:14" x14ac:dyDescent="0.3">
      <c r="B16" s="5"/>
      <c r="C16" s="12"/>
      <c r="D16" s="12"/>
      <c r="E16" s="12"/>
      <c r="F16" s="13"/>
      <c r="G16" s="13"/>
      <c r="H16" s="13"/>
      <c r="I16" s="13"/>
      <c r="J16" s="13"/>
      <c r="K16" s="9"/>
      <c r="L16" s="9"/>
      <c r="M16" s="9"/>
      <c r="N16" s="6"/>
    </row>
    <row r="17" spans="2:14" ht="14.4" customHeight="1" x14ac:dyDescent="0.3">
      <c r="B17" s="5"/>
      <c r="C17" s="296" t="s">
        <v>6</v>
      </c>
      <c r="D17" s="296"/>
      <c r="E17" s="296"/>
      <c r="F17" s="296"/>
      <c r="G17" s="296"/>
      <c r="H17" s="296"/>
      <c r="I17" s="296"/>
      <c r="J17" s="296"/>
      <c r="K17" s="296"/>
      <c r="L17" s="296"/>
      <c r="M17" s="296"/>
      <c r="N17" s="6"/>
    </row>
    <row r="18" spans="2:14" x14ac:dyDescent="0.3">
      <c r="B18" s="5"/>
      <c r="C18" s="296"/>
      <c r="D18" s="296"/>
      <c r="E18" s="296"/>
      <c r="F18" s="296"/>
      <c r="G18" s="296"/>
      <c r="H18" s="296"/>
      <c r="I18" s="296"/>
      <c r="J18" s="296"/>
      <c r="K18" s="296"/>
      <c r="L18" s="296"/>
      <c r="M18" s="296"/>
      <c r="N18" s="6"/>
    </row>
    <row r="19" spans="2:14" x14ac:dyDescent="0.3">
      <c r="B19" s="5"/>
      <c r="C19" s="14"/>
      <c r="D19" s="14"/>
      <c r="E19" s="14"/>
      <c r="F19" s="14"/>
      <c r="G19" s="14"/>
      <c r="H19" s="14"/>
      <c r="I19" s="14"/>
      <c r="J19" s="14"/>
      <c r="K19" s="14"/>
      <c r="L19" s="14"/>
      <c r="M19" s="14"/>
      <c r="N19" s="6"/>
    </row>
    <row r="20" spans="2:14" x14ac:dyDescent="0.3">
      <c r="B20" s="5"/>
      <c r="C20" s="15" t="s">
        <v>7</v>
      </c>
      <c r="D20" s="16"/>
      <c r="E20" s="16"/>
      <c r="F20" s="297"/>
      <c r="G20" s="297"/>
      <c r="H20" s="297"/>
      <c r="I20" s="297"/>
      <c r="J20" s="297"/>
      <c r="K20" s="297"/>
      <c r="L20" s="297"/>
      <c r="M20" s="297"/>
      <c r="N20" s="6"/>
    </row>
    <row r="21" spans="2:14" x14ac:dyDescent="0.3">
      <c r="B21" s="5"/>
      <c r="C21" s="15" t="s">
        <v>8</v>
      </c>
      <c r="D21" s="16"/>
      <c r="E21" s="16"/>
      <c r="F21" s="297"/>
      <c r="G21" s="297"/>
      <c r="H21" s="297"/>
      <c r="I21" s="297"/>
      <c r="J21" s="297"/>
      <c r="K21" s="297"/>
      <c r="L21" s="297"/>
      <c r="M21" s="297"/>
      <c r="N21" s="6"/>
    </row>
    <row r="22" spans="2:14" x14ac:dyDescent="0.3">
      <c r="B22" s="5"/>
      <c r="C22" s="15" t="s">
        <v>9</v>
      </c>
      <c r="D22" s="16"/>
      <c r="E22" s="16"/>
      <c r="F22" s="297"/>
      <c r="G22" s="297"/>
      <c r="H22" s="297"/>
      <c r="I22" s="297"/>
      <c r="J22" s="297"/>
      <c r="K22" s="297"/>
      <c r="L22" s="297"/>
      <c r="M22" s="297"/>
      <c r="N22" s="6"/>
    </row>
    <row r="23" spans="2:14" x14ac:dyDescent="0.3">
      <c r="B23" s="5"/>
      <c r="C23" s="293" t="s">
        <v>10</v>
      </c>
      <c r="D23" s="294"/>
      <c r="E23" s="295"/>
      <c r="F23" s="297"/>
      <c r="G23" s="297"/>
      <c r="H23" s="297"/>
      <c r="I23" s="297"/>
      <c r="J23" s="297"/>
      <c r="K23" s="297"/>
      <c r="L23" s="297"/>
      <c r="M23" s="297"/>
      <c r="N23" s="6"/>
    </row>
    <row r="24" spans="2:14" x14ac:dyDescent="0.3">
      <c r="B24" s="5"/>
      <c r="C24" s="17"/>
      <c r="D24" s="17"/>
      <c r="E24" s="17"/>
      <c r="F24" s="18"/>
      <c r="G24" s="18"/>
      <c r="H24" s="18"/>
      <c r="I24" s="18"/>
      <c r="J24" s="18"/>
      <c r="K24" s="18"/>
      <c r="L24" s="18"/>
      <c r="M24" s="18"/>
      <c r="N24" s="6"/>
    </row>
    <row r="25" spans="2:14" ht="15" thickBot="1" x14ac:dyDescent="0.35">
      <c r="B25" s="5"/>
      <c r="C25" s="9"/>
      <c r="D25" s="9"/>
      <c r="E25" s="9"/>
      <c r="F25" s="9"/>
      <c r="G25" s="9"/>
      <c r="H25" s="9"/>
      <c r="I25" s="9"/>
      <c r="J25" s="9"/>
      <c r="K25" s="9"/>
      <c r="L25" s="9"/>
      <c r="M25" s="9"/>
      <c r="N25" s="6"/>
    </row>
    <row r="26" spans="2:14" x14ac:dyDescent="0.3">
      <c r="B26" s="5"/>
      <c r="C26" s="298" t="s">
        <v>227</v>
      </c>
      <c r="D26" s="298"/>
      <c r="E26" s="298"/>
      <c r="F26" s="298"/>
      <c r="G26" s="298"/>
      <c r="H26" s="298"/>
      <c r="I26" s="298"/>
      <c r="J26" s="298"/>
      <c r="K26" s="298"/>
      <c r="L26" s="298"/>
      <c r="M26" s="298"/>
      <c r="N26" s="6"/>
    </row>
    <row r="27" spans="2:14" x14ac:dyDescent="0.3">
      <c r="B27" s="5"/>
      <c r="C27" s="299"/>
      <c r="D27" s="299"/>
      <c r="E27" s="299"/>
      <c r="F27" s="299"/>
      <c r="G27" s="299"/>
      <c r="H27" s="299"/>
      <c r="I27" s="299"/>
      <c r="J27" s="299"/>
      <c r="K27" s="299"/>
      <c r="L27" s="299"/>
      <c r="M27" s="299"/>
      <c r="N27" s="6"/>
    </row>
    <row r="28" spans="2:14" x14ac:dyDescent="0.3">
      <c r="B28" s="5"/>
      <c r="C28" s="9"/>
      <c r="D28" s="9"/>
      <c r="E28" s="9"/>
      <c r="F28" s="9"/>
      <c r="G28" s="9"/>
      <c r="H28" s="9"/>
      <c r="I28" s="9"/>
      <c r="J28" s="9"/>
      <c r="K28" s="9"/>
      <c r="L28" s="9"/>
      <c r="M28" s="9"/>
      <c r="N28" s="6"/>
    </row>
    <row r="29" spans="2:14" x14ac:dyDescent="0.3">
      <c r="B29" s="5"/>
      <c r="C29" s="9"/>
      <c r="D29" s="9"/>
      <c r="E29" s="9"/>
      <c r="F29" s="9"/>
      <c r="G29" s="9"/>
      <c r="H29" s="9"/>
      <c r="I29" s="9"/>
      <c r="J29" s="9"/>
      <c r="K29" s="285" t="s">
        <v>162</v>
      </c>
      <c r="L29" s="286"/>
      <c r="M29" s="287"/>
      <c r="N29" s="6"/>
    </row>
    <row r="30" spans="2:14" x14ac:dyDescent="0.3">
      <c r="B30" s="5"/>
      <c r="C30" s="300" t="s">
        <v>107</v>
      </c>
      <c r="D30" s="300"/>
      <c r="E30" s="300"/>
      <c r="F30" s="300"/>
      <c r="G30" s="279">
        <f>Levering!I95</f>
        <v>0</v>
      </c>
      <c r="H30" s="280"/>
      <c r="I30" s="280"/>
      <c r="J30" s="281"/>
      <c r="K30" s="310"/>
      <c r="L30" s="310"/>
      <c r="M30" s="310"/>
      <c r="N30" s="6"/>
    </row>
    <row r="31" spans="2:14" x14ac:dyDescent="0.3">
      <c r="B31" s="5"/>
      <c r="C31" s="293" t="s">
        <v>106</v>
      </c>
      <c r="D31" s="294"/>
      <c r="E31" s="294"/>
      <c r="F31" s="295"/>
      <c r="G31" s="279">
        <f>Keuring!H58</f>
        <v>0</v>
      </c>
      <c r="H31" s="280"/>
      <c r="I31" s="280"/>
      <c r="J31" s="281"/>
      <c r="K31" s="310"/>
      <c r="L31" s="310"/>
      <c r="M31" s="310"/>
      <c r="N31" s="6"/>
    </row>
    <row r="32" spans="2:14" x14ac:dyDescent="0.3">
      <c r="B32" s="5"/>
      <c r="C32" s="293" t="s">
        <v>102</v>
      </c>
      <c r="D32" s="294"/>
      <c r="E32" s="294"/>
      <c r="F32" s="295"/>
      <c r="G32" s="279">
        <f>'All-in onderhoud'!K56</f>
        <v>0</v>
      </c>
      <c r="H32" s="280"/>
      <c r="I32" s="280"/>
      <c r="J32" s="281"/>
      <c r="K32" s="310"/>
      <c r="L32" s="310"/>
      <c r="M32" s="310"/>
      <c r="N32" s="6"/>
    </row>
    <row r="33" spans="2:14" x14ac:dyDescent="0.3">
      <c r="B33" s="5"/>
      <c r="C33" s="290" t="s">
        <v>163</v>
      </c>
      <c r="D33" s="291"/>
      <c r="E33" s="291"/>
      <c r="F33" s="292"/>
      <c r="G33" s="276">
        <f>SUM(G30:J32)</f>
        <v>0</v>
      </c>
      <c r="H33" s="277"/>
      <c r="I33" s="277"/>
      <c r="J33" s="278"/>
      <c r="K33" s="282">
        <f>IF(G$36-(((G33-K36)/(K37-K36)*G36))&lt;0,0,(IF(G36-(((G33-K36)/(K37-K36)*G36))&gt;G36,G36,(G36-(((G33-K36)/(K37-K36)*G36))))))</f>
        <v>30</v>
      </c>
      <c r="L33" s="283"/>
      <c r="M33" s="284"/>
      <c r="N33" s="6"/>
    </row>
    <row r="34" spans="2:14" x14ac:dyDescent="0.3">
      <c r="B34" s="5"/>
      <c r="C34" s="55"/>
      <c r="D34" s="55"/>
      <c r="E34" s="55"/>
      <c r="F34" s="55"/>
      <c r="G34" s="56"/>
      <c r="H34" s="56"/>
      <c r="I34" s="56"/>
      <c r="J34" s="56"/>
      <c r="K34" s="56"/>
      <c r="L34" s="56"/>
      <c r="M34" s="56"/>
      <c r="N34" s="6"/>
    </row>
    <row r="35" spans="2:14" x14ac:dyDescent="0.3">
      <c r="B35" s="5"/>
      <c r="C35" s="275" t="s">
        <v>226</v>
      </c>
      <c r="D35" s="275"/>
      <c r="E35" s="275"/>
      <c r="F35" s="275"/>
      <c r="G35" s="56"/>
      <c r="H35" s="56"/>
      <c r="I35" s="56"/>
      <c r="J35" s="56"/>
      <c r="K35" s="56"/>
      <c r="L35" s="56"/>
      <c r="M35" s="56"/>
      <c r="N35" s="6"/>
    </row>
    <row r="36" spans="2:14" x14ac:dyDescent="0.3">
      <c r="B36" s="5"/>
      <c r="C36" s="266" t="s">
        <v>164</v>
      </c>
      <c r="D36" s="266"/>
      <c r="E36" s="266"/>
      <c r="F36" s="267"/>
      <c r="G36" s="270">
        <v>30</v>
      </c>
      <c r="H36" s="271"/>
      <c r="I36" s="271"/>
      <c r="J36" s="58" t="s">
        <v>166</v>
      </c>
      <c r="K36" s="272">
        <v>220000</v>
      </c>
      <c r="L36" s="273"/>
      <c r="M36" s="274"/>
      <c r="N36" s="6"/>
    </row>
    <row r="37" spans="2:14" x14ac:dyDescent="0.3">
      <c r="B37" s="5"/>
      <c r="C37" s="266" t="s">
        <v>165</v>
      </c>
      <c r="D37" s="266"/>
      <c r="E37" s="266"/>
      <c r="F37" s="267"/>
      <c r="G37" s="268">
        <v>0</v>
      </c>
      <c r="H37" s="269"/>
      <c r="I37" s="269"/>
      <c r="J37" s="57" t="s">
        <v>166</v>
      </c>
      <c r="K37" s="272">
        <v>300000</v>
      </c>
      <c r="L37" s="273"/>
      <c r="M37" s="274"/>
      <c r="N37" s="6"/>
    </row>
    <row r="38" spans="2:14" ht="15" thickBot="1" x14ac:dyDescent="0.35">
      <c r="B38" s="19"/>
      <c r="C38" s="20"/>
      <c r="D38" s="20"/>
      <c r="E38" s="20"/>
      <c r="F38" s="20"/>
      <c r="G38" s="20"/>
      <c r="H38" s="20"/>
      <c r="I38" s="20"/>
      <c r="J38" s="20"/>
      <c r="K38" s="20"/>
      <c r="L38" s="20"/>
      <c r="M38" s="20"/>
      <c r="N38" s="21"/>
    </row>
    <row r="39" spans="2:14" x14ac:dyDescent="0.3">
      <c r="C39" s="22"/>
      <c r="D39" s="22"/>
      <c r="E39" s="22"/>
      <c r="F39" s="22"/>
      <c r="G39" s="22"/>
      <c r="H39" s="22"/>
      <c r="I39" s="22"/>
      <c r="J39" s="22"/>
      <c r="K39" s="22"/>
      <c r="L39" s="22"/>
      <c r="M39" s="22"/>
    </row>
  </sheetData>
  <sheetProtection algorithmName="SHA-512" hashValue="EXMvBb9o3eKdcE3SpQ02tGqwufXck4/mbkSKic4aWlkktnNPcKMCT3IX02KQpT2cBsKnNjp9+bSoWa7lE08f+Q==" saltValue="zHetwtP8TGbukneE6pi+ZQ==" spinCount="100000" sheet="1" objects="1" scenarios="1"/>
  <mergeCells count="37">
    <mergeCell ref="C26:M27"/>
    <mergeCell ref="C30:F30"/>
    <mergeCell ref="C31:F31"/>
    <mergeCell ref="C3:M5"/>
    <mergeCell ref="C7:M8"/>
    <mergeCell ref="J10:K10"/>
    <mergeCell ref="L10:M10"/>
    <mergeCell ref="C13:E13"/>
    <mergeCell ref="F13:M13"/>
    <mergeCell ref="K30:M32"/>
    <mergeCell ref="K33:M33"/>
    <mergeCell ref="K29:M29"/>
    <mergeCell ref="C12:E12"/>
    <mergeCell ref="F12:M12"/>
    <mergeCell ref="C14:E14"/>
    <mergeCell ref="F14:M14"/>
    <mergeCell ref="C15:E15"/>
    <mergeCell ref="F15:M15"/>
    <mergeCell ref="C33:F33"/>
    <mergeCell ref="C32:F32"/>
    <mergeCell ref="C17:M18"/>
    <mergeCell ref="F20:M20"/>
    <mergeCell ref="F21:M21"/>
    <mergeCell ref="F22:M22"/>
    <mergeCell ref="C23:E23"/>
    <mergeCell ref="F23:M23"/>
    <mergeCell ref="C35:F35"/>
    <mergeCell ref="G33:J33"/>
    <mergeCell ref="G32:J32"/>
    <mergeCell ref="G31:J31"/>
    <mergeCell ref="G30:J30"/>
    <mergeCell ref="C37:F37"/>
    <mergeCell ref="C36:F36"/>
    <mergeCell ref="G37:I37"/>
    <mergeCell ref="G36:I36"/>
    <mergeCell ref="K37:M37"/>
    <mergeCell ref="K36:M3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05"/>
  <sheetViews>
    <sheetView topLeftCell="A91" zoomScaleNormal="100" workbookViewId="0">
      <selection activeCell="M13" sqref="M13"/>
    </sheetView>
  </sheetViews>
  <sheetFormatPr defaultColWidth="8.88671875" defaultRowHeight="14.4" x14ac:dyDescent="0.3"/>
  <cols>
    <col min="1" max="2" width="3" style="69" customWidth="1"/>
    <col min="3" max="3" width="3.6640625" style="70" customWidth="1"/>
    <col min="4" max="4" width="23.6640625" style="71" customWidth="1"/>
    <col min="5" max="5" width="42.5546875" style="71" customWidth="1"/>
    <col min="6" max="6" width="24.6640625" style="72" customWidth="1"/>
    <col min="7" max="8" width="15.6640625" style="69" customWidth="1"/>
    <col min="9" max="9" width="15.6640625" style="73" customWidth="1"/>
    <col min="10" max="10" width="24.109375" style="63" customWidth="1"/>
    <col min="11" max="11" width="3" style="69" customWidth="1"/>
    <col min="12" max="16384" width="8.88671875" style="69"/>
  </cols>
  <sheetData>
    <row r="1" spans="2:11" ht="15" thickBot="1" x14ac:dyDescent="0.35"/>
    <row r="2" spans="2:11" x14ac:dyDescent="0.3">
      <c r="B2" s="74"/>
      <c r="C2" s="75"/>
      <c r="D2" s="76"/>
      <c r="E2" s="76"/>
      <c r="F2" s="77"/>
      <c r="G2" s="78"/>
      <c r="H2" s="78"/>
      <c r="I2" s="79"/>
      <c r="J2" s="64"/>
      <c r="K2" s="80"/>
    </row>
    <row r="3" spans="2:11" ht="23.4" customHeight="1" thickBot="1" x14ac:dyDescent="0.35">
      <c r="B3" s="81"/>
      <c r="C3" s="313" t="s">
        <v>194</v>
      </c>
      <c r="D3" s="313"/>
      <c r="E3" s="313"/>
      <c r="F3" s="313"/>
      <c r="G3" s="313"/>
      <c r="H3" s="313"/>
      <c r="I3" s="313"/>
      <c r="J3" s="313"/>
      <c r="K3" s="82"/>
    </row>
    <row r="4" spans="2:11" ht="1.95" customHeight="1" x14ac:dyDescent="0.3">
      <c r="B4" s="81"/>
      <c r="C4" s="83"/>
      <c r="D4" s="84"/>
      <c r="E4" s="84"/>
      <c r="F4" s="85"/>
      <c r="G4" s="86"/>
      <c r="H4" s="86"/>
      <c r="I4" s="86"/>
      <c r="J4" s="65"/>
      <c r="K4" s="82"/>
    </row>
    <row r="5" spans="2:11" x14ac:dyDescent="0.3">
      <c r="B5" s="81"/>
      <c r="C5" s="312" t="s">
        <v>200</v>
      </c>
      <c r="D5" s="312"/>
      <c r="E5" s="312"/>
      <c r="F5" s="312"/>
      <c r="G5" s="312"/>
      <c r="H5" s="312"/>
      <c r="I5" s="312"/>
      <c r="J5" s="312"/>
      <c r="K5" s="82"/>
    </row>
    <row r="6" spans="2:11" ht="6" customHeight="1" x14ac:dyDescent="0.3">
      <c r="B6" s="81"/>
      <c r="C6" s="87"/>
      <c r="D6" s="88"/>
      <c r="E6" s="88"/>
      <c r="F6" s="89"/>
      <c r="G6" s="90"/>
      <c r="H6" s="90"/>
      <c r="I6" s="91"/>
      <c r="J6" s="66"/>
      <c r="K6" s="82"/>
    </row>
    <row r="7" spans="2:11" ht="40.950000000000003" customHeight="1" x14ac:dyDescent="0.3">
      <c r="B7" s="81"/>
      <c r="C7" s="324" t="s">
        <v>11</v>
      </c>
      <c r="D7" s="324"/>
      <c r="E7" s="324"/>
      <c r="F7" s="324"/>
      <c r="G7" s="324"/>
      <c r="H7" s="324"/>
      <c r="I7" s="324"/>
      <c r="J7" s="324"/>
      <c r="K7" s="82"/>
    </row>
    <row r="8" spans="2:11" ht="6" customHeight="1" x14ac:dyDescent="0.3">
      <c r="B8" s="81"/>
      <c r="C8" s="87"/>
      <c r="D8" s="88"/>
      <c r="E8" s="88"/>
      <c r="F8" s="89"/>
      <c r="G8" s="90"/>
      <c r="H8" s="90"/>
      <c r="I8" s="91"/>
      <c r="J8" s="66"/>
      <c r="K8" s="82"/>
    </row>
    <row r="9" spans="2:11" x14ac:dyDescent="0.3">
      <c r="B9" s="81"/>
      <c r="C9" s="333" t="s">
        <v>211</v>
      </c>
      <c r="D9" s="333"/>
      <c r="E9" s="333"/>
      <c r="F9" s="92"/>
      <c r="G9" s="93"/>
      <c r="H9" s="93"/>
      <c r="I9" s="127" t="s">
        <v>161</v>
      </c>
      <c r="J9" s="67"/>
      <c r="K9" s="82"/>
    </row>
    <row r="10" spans="2:11" ht="6" customHeight="1" x14ac:dyDescent="0.3">
      <c r="B10" s="81"/>
      <c r="C10" s="87"/>
      <c r="D10" s="88"/>
      <c r="E10" s="88"/>
      <c r="F10" s="89"/>
      <c r="G10" s="90"/>
      <c r="H10" s="90"/>
      <c r="I10" s="91"/>
      <c r="J10" s="66"/>
      <c r="K10" s="82"/>
    </row>
    <row r="11" spans="2:11" x14ac:dyDescent="0.3">
      <c r="B11" s="81"/>
      <c r="C11" s="325" t="s">
        <v>58</v>
      </c>
      <c r="D11" s="325"/>
      <c r="E11" s="326"/>
      <c r="F11" s="326"/>
      <c r="G11" s="326"/>
      <c r="H11" s="326"/>
      <c r="I11" s="326"/>
      <c r="J11" s="326"/>
      <c r="K11" s="82"/>
    </row>
    <row r="12" spans="2:11" x14ac:dyDescent="0.3">
      <c r="B12" s="81"/>
      <c r="C12" s="331" t="s">
        <v>61</v>
      </c>
      <c r="D12" s="332"/>
      <c r="E12" s="329" t="s">
        <v>103</v>
      </c>
      <c r="F12" s="329"/>
      <c r="G12" s="330"/>
      <c r="H12" s="330"/>
      <c r="I12" s="330"/>
      <c r="J12" s="330"/>
      <c r="K12" s="82"/>
    </row>
    <row r="13" spans="2:11" ht="25.2" customHeight="1" x14ac:dyDescent="0.3">
      <c r="B13" s="81"/>
      <c r="C13" s="331" t="s">
        <v>62</v>
      </c>
      <c r="D13" s="332"/>
      <c r="E13" s="327" t="s">
        <v>251</v>
      </c>
      <c r="F13" s="327"/>
      <c r="G13" s="328"/>
      <c r="H13" s="328"/>
      <c r="I13" s="328"/>
      <c r="J13" s="328"/>
      <c r="K13" s="82"/>
    </row>
    <row r="14" spans="2:11" x14ac:dyDescent="0.3">
      <c r="B14" s="81"/>
      <c r="C14" s="331" t="s">
        <v>104</v>
      </c>
      <c r="D14" s="332"/>
      <c r="E14" s="327" t="s">
        <v>252</v>
      </c>
      <c r="F14" s="327"/>
      <c r="G14" s="328"/>
      <c r="H14" s="328"/>
      <c r="I14" s="328"/>
      <c r="J14" s="328"/>
      <c r="K14" s="82"/>
    </row>
    <row r="15" spans="2:11" ht="15" thickBot="1" x14ac:dyDescent="0.35">
      <c r="B15" s="81"/>
      <c r="C15" s="66"/>
      <c r="D15" s="88"/>
      <c r="E15" s="88"/>
      <c r="F15" s="89"/>
      <c r="G15" s="90"/>
      <c r="H15" s="90"/>
      <c r="I15" s="91"/>
      <c r="J15" s="66"/>
      <c r="K15" s="82"/>
    </row>
    <row r="16" spans="2:11" x14ac:dyDescent="0.3">
      <c r="B16" s="81"/>
      <c r="C16" s="314" t="s">
        <v>153</v>
      </c>
      <c r="D16" s="314"/>
      <c r="E16" s="205"/>
      <c r="F16" s="206"/>
      <c r="G16" s="207"/>
      <c r="H16" s="321" t="s">
        <v>101</v>
      </c>
      <c r="I16" s="322"/>
      <c r="J16" s="323"/>
      <c r="K16" s="82"/>
    </row>
    <row r="17" spans="2:11" ht="27.6" customHeight="1" x14ac:dyDescent="0.3">
      <c r="B17" s="81"/>
      <c r="C17" s="121" t="s">
        <v>13</v>
      </c>
      <c r="D17" s="122" t="s">
        <v>250</v>
      </c>
      <c r="E17" s="122" t="s">
        <v>12</v>
      </c>
      <c r="F17" s="123" t="s">
        <v>108</v>
      </c>
      <c r="G17" s="124" t="s">
        <v>59</v>
      </c>
      <c r="H17" s="125" t="s">
        <v>152</v>
      </c>
      <c r="I17" s="121" t="s">
        <v>99</v>
      </c>
      <c r="J17" s="126" t="s">
        <v>104</v>
      </c>
      <c r="K17" s="82"/>
    </row>
    <row r="18" spans="2:11" ht="50.4" x14ac:dyDescent="0.3">
      <c r="B18" s="81"/>
      <c r="C18" s="95">
        <v>1</v>
      </c>
      <c r="D18" s="96" t="s">
        <v>146</v>
      </c>
      <c r="E18" s="53" t="s">
        <v>15</v>
      </c>
      <c r="F18" s="52" t="s">
        <v>109</v>
      </c>
      <c r="G18" s="97">
        <v>8</v>
      </c>
      <c r="H18" s="239"/>
      <c r="I18" s="240">
        <f>G18*H18</f>
        <v>0</v>
      </c>
      <c r="J18" s="215"/>
      <c r="K18" s="82"/>
    </row>
    <row r="19" spans="2:11" ht="4.95" customHeight="1" x14ac:dyDescent="0.3">
      <c r="B19" s="81"/>
      <c r="C19" s="99"/>
      <c r="D19" s="35"/>
      <c r="E19" s="34"/>
      <c r="F19" s="44"/>
      <c r="G19" s="100"/>
      <c r="H19" s="241"/>
      <c r="I19" s="254"/>
      <c r="J19" s="68"/>
      <c r="K19" s="82"/>
    </row>
    <row r="20" spans="2:11" ht="25.2" x14ac:dyDescent="0.3">
      <c r="B20" s="81"/>
      <c r="C20" s="98">
        <v>2</v>
      </c>
      <c r="D20" s="28" t="s">
        <v>14</v>
      </c>
      <c r="E20" s="41" t="s">
        <v>247</v>
      </c>
      <c r="F20" s="52" t="s">
        <v>110</v>
      </c>
      <c r="G20" s="97">
        <v>8</v>
      </c>
      <c r="H20" s="239"/>
      <c r="I20" s="240">
        <f t="shared" ref="I20:I81" si="0">G20*H20</f>
        <v>0</v>
      </c>
      <c r="J20" s="215"/>
      <c r="K20" s="82"/>
    </row>
    <row r="21" spans="2:11" ht="4.95" customHeight="1" x14ac:dyDescent="0.3">
      <c r="B21" s="81"/>
      <c r="C21" s="99"/>
      <c r="D21" s="35"/>
      <c r="E21" s="34"/>
      <c r="F21" s="44"/>
      <c r="G21" s="100"/>
      <c r="H21" s="241"/>
      <c r="I21" s="254"/>
      <c r="J21" s="68"/>
      <c r="K21" s="82"/>
    </row>
    <row r="22" spans="2:11" ht="75.599999999999994" x14ac:dyDescent="0.3">
      <c r="B22" s="81"/>
      <c r="C22" s="101">
        <v>3</v>
      </c>
      <c r="D22" s="62" t="s">
        <v>242</v>
      </c>
      <c r="E22" s="49" t="s">
        <v>155</v>
      </c>
      <c r="F22" s="50" t="s">
        <v>241</v>
      </c>
      <c r="G22" s="102">
        <v>2</v>
      </c>
      <c r="H22" s="242"/>
      <c r="I22" s="243">
        <f t="shared" si="0"/>
        <v>0</v>
      </c>
      <c r="J22" s="216"/>
      <c r="K22" s="82"/>
    </row>
    <row r="23" spans="2:11" ht="4.95" customHeight="1" x14ac:dyDescent="0.3">
      <c r="B23" s="81"/>
      <c r="C23" s="99"/>
      <c r="D23" s="103"/>
      <c r="E23" s="33"/>
      <c r="F23" s="44"/>
      <c r="G23" s="100"/>
      <c r="H23" s="241"/>
      <c r="I23" s="254"/>
      <c r="J23" s="68"/>
      <c r="K23" s="82"/>
    </row>
    <row r="24" spans="2:11" ht="63.6" x14ac:dyDescent="0.3">
      <c r="B24" s="81"/>
      <c r="C24" s="104">
        <v>4</v>
      </c>
      <c r="D24" s="30" t="s">
        <v>140</v>
      </c>
      <c r="E24" s="27" t="s">
        <v>141</v>
      </c>
      <c r="F24" s="45" t="s">
        <v>138</v>
      </c>
      <c r="G24" s="102">
        <v>8</v>
      </c>
      <c r="H24" s="242"/>
      <c r="I24" s="243">
        <f t="shared" si="0"/>
        <v>0</v>
      </c>
      <c r="J24" s="216"/>
      <c r="K24" s="82"/>
    </row>
    <row r="25" spans="2:11" ht="4.95" customHeight="1" x14ac:dyDescent="0.3">
      <c r="B25" s="81"/>
      <c r="C25" s="99"/>
      <c r="D25" s="105"/>
      <c r="E25" s="33"/>
      <c r="F25" s="44"/>
      <c r="G25" s="106"/>
      <c r="H25" s="244"/>
      <c r="I25" s="254"/>
      <c r="J25" s="68"/>
      <c r="K25" s="82"/>
    </row>
    <row r="26" spans="2:11" ht="29.4" customHeight="1" x14ac:dyDescent="0.3">
      <c r="B26" s="81"/>
      <c r="C26" s="98">
        <v>5</v>
      </c>
      <c r="D26" s="28" t="s">
        <v>17</v>
      </c>
      <c r="E26" s="32" t="s">
        <v>18</v>
      </c>
      <c r="F26" s="42" t="s">
        <v>111</v>
      </c>
      <c r="G26" s="107">
        <v>8</v>
      </c>
      <c r="H26" s="242"/>
      <c r="I26" s="243">
        <f t="shared" si="0"/>
        <v>0</v>
      </c>
      <c r="J26" s="217"/>
      <c r="K26" s="82"/>
    </row>
    <row r="27" spans="2:11" ht="4.95" customHeight="1" x14ac:dyDescent="0.3">
      <c r="B27" s="81"/>
      <c r="C27" s="99"/>
      <c r="D27" s="105"/>
      <c r="E27" s="33"/>
      <c r="F27" s="44"/>
      <c r="G27" s="106"/>
      <c r="H27" s="244"/>
      <c r="I27" s="254"/>
      <c r="J27" s="68"/>
      <c r="K27" s="82"/>
    </row>
    <row r="28" spans="2:11" ht="38.4" x14ac:dyDescent="0.3">
      <c r="B28" s="81"/>
      <c r="C28" s="98">
        <v>6</v>
      </c>
      <c r="D28" s="28" t="s">
        <v>20</v>
      </c>
      <c r="E28" s="29" t="s">
        <v>19</v>
      </c>
      <c r="F28" s="42" t="s">
        <v>112</v>
      </c>
      <c r="G28" s="107">
        <v>16</v>
      </c>
      <c r="H28" s="242"/>
      <c r="I28" s="243">
        <f t="shared" si="0"/>
        <v>0</v>
      </c>
      <c r="J28" s="217"/>
      <c r="K28" s="82"/>
    </row>
    <row r="29" spans="2:11" ht="4.95" customHeight="1" x14ac:dyDescent="0.3">
      <c r="B29" s="81"/>
      <c r="C29" s="99"/>
      <c r="D29" s="105"/>
      <c r="E29" s="33"/>
      <c r="F29" s="44"/>
      <c r="G29" s="106"/>
      <c r="H29" s="244"/>
      <c r="I29" s="254"/>
      <c r="J29" s="68"/>
      <c r="K29" s="82"/>
    </row>
    <row r="30" spans="2:11" ht="38.4" x14ac:dyDescent="0.3">
      <c r="B30" s="81"/>
      <c r="C30" s="98">
        <v>7</v>
      </c>
      <c r="D30" s="28" t="s">
        <v>21</v>
      </c>
      <c r="E30" s="29" t="s">
        <v>23</v>
      </c>
      <c r="F30" s="42" t="s">
        <v>113</v>
      </c>
      <c r="G30" s="107">
        <v>1</v>
      </c>
      <c r="H30" s="242"/>
      <c r="I30" s="243">
        <f>G30*H30</f>
        <v>0</v>
      </c>
      <c r="J30" s="217"/>
      <c r="K30" s="82"/>
    </row>
    <row r="31" spans="2:11" ht="4.95" customHeight="1" x14ac:dyDescent="0.3">
      <c r="B31" s="81"/>
      <c r="C31" s="99"/>
      <c r="D31" s="35"/>
      <c r="E31" s="33"/>
      <c r="F31" s="44"/>
      <c r="G31" s="106"/>
      <c r="H31" s="244"/>
      <c r="I31" s="254"/>
      <c r="J31" s="68"/>
      <c r="K31" s="82"/>
    </row>
    <row r="32" spans="2:11" ht="76.2" x14ac:dyDescent="0.3">
      <c r="B32" s="81"/>
      <c r="C32" s="98">
        <v>8</v>
      </c>
      <c r="D32" s="28" t="s">
        <v>22</v>
      </c>
      <c r="E32" s="29" t="s">
        <v>24</v>
      </c>
      <c r="F32" s="42" t="s">
        <v>114</v>
      </c>
      <c r="G32" s="107">
        <v>1</v>
      </c>
      <c r="H32" s="242"/>
      <c r="I32" s="243">
        <f t="shared" si="0"/>
        <v>0</v>
      </c>
      <c r="J32" s="217"/>
      <c r="K32" s="82"/>
    </row>
    <row r="33" spans="2:11" ht="4.95" customHeight="1" x14ac:dyDescent="0.3">
      <c r="B33" s="81"/>
      <c r="C33" s="99"/>
      <c r="D33" s="105"/>
      <c r="E33" s="33"/>
      <c r="F33" s="44"/>
      <c r="G33" s="94"/>
      <c r="H33" s="245"/>
      <c r="I33" s="254"/>
      <c r="J33" s="68"/>
      <c r="K33" s="82"/>
    </row>
    <row r="34" spans="2:11" ht="25.8" x14ac:dyDescent="0.3">
      <c r="B34" s="81"/>
      <c r="C34" s="98">
        <v>9</v>
      </c>
      <c r="D34" s="28" t="s">
        <v>25</v>
      </c>
      <c r="E34" s="29" t="s">
        <v>127</v>
      </c>
      <c r="F34" s="42" t="s">
        <v>115</v>
      </c>
      <c r="G34" s="107">
        <v>8</v>
      </c>
      <c r="H34" s="242"/>
      <c r="I34" s="243">
        <f t="shared" si="0"/>
        <v>0</v>
      </c>
      <c r="J34" s="217"/>
      <c r="K34" s="82"/>
    </row>
    <row r="35" spans="2:11" ht="4.95" customHeight="1" x14ac:dyDescent="0.3">
      <c r="B35" s="81"/>
      <c r="C35" s="99"/>
      <c r="D35" s="105"/>
      <c r="E35" s="33"/>
      <c r="F35" s="44"/>
      <c r="G35" s="94"/>
      <c r="H35" s="245"/>
      <c r="I35" s="254"/>
      <c r="J35" s="68"/>
      <c r="K35" s="82"/>
    </row>
    <row r="36" spans="2:11" ht="63.6" x14ac:dyDescent="0.3">
      <c r="B36" s="81"/>
      <c r="C36" s="98">
        <v>10</v>
      </c>
      <c r="D36" s="28" t="s">
        <v>26</v>
      </c>
      <c r="E36" s="29" t="s">
        <v>128</v>
      </c>
      <c r="F36" s="42" t="s">
        <v>116</v>
      </c>
      <c r="G36" s="107">
        <v>5</v>
      </c>
      <c r="H36" s="242"/>
      <c r="I36" s="243">
        <f t="shared" si="0"/>
        <v>0</v>
      </c>
      <c r="J36" s="217"/>
      <c r="K36" s="82"/>
    </row>
    <row r="37" spans="2:11" ht="4.95" customHeight="1" x14ac:dyDescent="0.3">
      <c r="B37" s="81"/>
      <c r="C37" s="99"/>
      <c r="D37" s="105"/>
      <c r="E37" s="33"/>
      <c r="F37" s="44"/>
      <c r="G37" s="100"/>
      <c r="H37" s="241"/>
      <c r="I37" s="254"/>
      <c r="J37" s="68"/>
      <c r="K37" s="82"/>
    </row>
    <row r="38" spans="2:11" ht="62.4" customHeight="1" x14ac:dyDescent="0.3">
      <c r="B38" s="81"/>
      <c r="C38" s="98">
        <v>11</v>
      </c>
      <c r="D38" s="108" t="s">
        <v>27</v>
      </c>
      <c r="E38" s="31" t="s">
        <v>35</v>
      </c>
      <c r="F38" s="46"/>
      <c r="G38" s="107">
        <v>4</v>
      </c>
      <c r="H38" s="242"/>
      <c r="I38" s="243">
        <f t="shared" si="0"/>
        <v>0</v>
      </c>
      <c r="J38" s="217"/>
      <c r="K38" s="82"/>
    </row>
    <row r="39" spans="2:11" ht="4.95" customHeight="1" x14ac:dyDescent="0.3">
      <c r="B39" s="81"/>
      <c r="C39" s="99"/>
      <c r="D39" s="33"/>
      <c r="E39" s="33"/>
      <c r="F39" s="44"/>
      <c r="G39" s="100"/>
      <c r="H39" s="241"/>
      <c r="I39" s="254"/>
      <c r="J39" s="68"/>
      <c r="K39" s="82"/>
    </row>
    <row r="40" spans="2:11" ht="51.75" customHeight="1" x14ac:dyDescent="0.3">
      <c r="B40" s="81"/>
      <c r="C40" s="101">
        <v>12</v>
      </c>
      <c r="D40" s="30" t="s">
        <v>234</v>
      </c>
      <c r="E40" s="49" t="s">
        <v>129</v>
      </c>
      <c r="F40" s="45" t="s">
        <v>117</v>
      </c>
      <c r="G40" s="102">
        <v>1</v>
      </c>
      <c r="H40" s="239"/>
      <c r="I40" s="243">
        <f t="shared" si="0"/>
        <v>0</v>
      </c>
      <c r="J40" s="216"/>
      <c r="K40" s="82"/>
    </row>
    <row r="41" spans="2:11" ht="4.95" customHeight="1" x14ac:dyDescent="0.3">
      <c r="B41" s="81"/>
      <c r="C41" s="99"/>
      <c r="D41" s="33"/>
      <c r="E41" s="33"/>
      <c r="F41" s="44"/>
      <c r="G41" s="100"/>
      <c r="H41" s="241"/>
      <c r="I41" s="254"/>
      <c r="J41" s="68"/>
      <c r="K41" s="82"/>
    </row>
    <row r="42" spans="2:11" ht="25.8" x14ac:dyDescent="0.3">
      <c r="B42" s="81"/>
      <c r="C42" s="104">
        <v>13</v>
      </c>
      <c r="D42" s="25" t="s">
        <v>28</v>
      </c>
      <c r="E42" s="26" t="s">
        <v>34</v>
      </c>
      <c r="F42" s="43"/>
      <c r="G42" s="109">
        <v>1</v>
      </c>
      <c r="H42" s="239"/>
      <c r="I42" s="243">
        <f t="shared" si="0"/>
        <v>0</v>
      </c>
      <c r="J42" s="218"/>
      <c r="K42" s="82"/>
    </row>
    <row r="43" spans="2:11" ht="4.95" customHeight="1" x14ac:dyDescent="0.3">
      <c r="B43" s="81"/>
      <c r="C43" s="99"/>
      <c r="D43" s="35"/>
      <c r="E43" s="33"/>
      <c r="F43" s="44"/>
      <c r="G43" s="100"/>
      <c r="H43" s="241"/>
      <c r="I43" s="254"/>
      <c r="J43" s="68"/>
      <c r="K43" s="82"/>
    </row>
    <row r="44" spans="2:11" ht="51" x14ac:dyDescent="0.3">
      <c r="B44" s="81"/>
      <c r="C44" s="98">
        <v>14</v>
      </c>
      <c r="D44" s="28" t="s">
        <v>262</v>
      </c>
      <c r="E44" s="29" t="s">
        <v>151</v>
      </c>
      <c r="F44" s="46" t="s">
        <v>159</v>
      </c>
      <c r="G44" s="107">
        <v>4</v>
      </c>
      <c r="H44" s="242"/>
      <c r="I44" s="243">
        <f t="shared" ref="I44" si="1">G44*H44</f>
        <v>0</v>
      </c>
      <c r="J44" s="216"/>
      <c r="K44" s="82"/>
    </row>
    <row r="45" spans="2:11" ht="4.95" customHeight="1" x14ac:dyDescent="0.3">
      <c r="B45" s="81"/>
      <c r="C45" s="99"/>
      <c r="D45" s="35"/>
      <c r="E45" s="33"/>
      <c r="F45" s="44"/>
      <c r="G45" s="100"/>
      <c r="H45" s="241"/>
      <c r="I45" s="254"/>
      <c r="J45" s="68"/>
      <c r="K45" s="82"/>
    </row>
    <row r="46" spans="2:11" ht="38.4" x14ac:dyDescent="0.3">
      <c r="B46" s="81"/>
      <c r="C46" s="101">
        <v>15</v>
      </c>
      <c r="D46" s="30" t="s">
        <v>149</v>
      </c>
      <c r="E46" s="27" t="s">
        <v>33</v>
      </c>
      <c r="F46" s="45" t="s">
        <v>118</v>
      </c>
      <c r="G46" s="102">
        <v>6</v>
      </c>
      <c r="H46" s="239"/>
      <c r="I46" s="243">
        <f t="shared" si="0"/>
        <v>0</v>
      </c>
      <c r="J46" s="216"/>
      <c r="K46" s="82"/>
    </row>
    <row r="47" spans="2:11" ht="4.95" customHeight="1" x14ac:dyDescent="0.3">
      <c r="B47" s="81"/>
      <c r="C47" s="99"/>
      <c r="D47" s="35"/>
      <c r="E47" s="33"/>
      <c r="F47" s="44"/>
      <c r="G47" s="100"/>
      <c r="H47" s="241"/>
      <c r="I47" s="254"/>
      <c r="J47" s="68"/>
      <c r="K47" s="82"/>
    </row>
    <row r="48" spans="2:11" ht="38.4" x14ac:dyDescent="0.3">
      <c r="B48" s="81"/>
      <c r="C48" s="104">
        <v>16</v>
      </c>
      <c r="D48" s="25" t="s">
        <v>150</v>
      </c>
      <c r="E48" s="26" t="s">
        <v>32</v>
      </c>
      <c r="F48" s="43" t="s">
        <v>119</v>
      </c>
      <c r="G48" s="109">
        <v>4</v>
      </c>
      <c r="H48" s="239"/>
      <c r="I48" s="243">
        <f t="shared" si="0"/>
        <v>0</v>
      </c>
      <c r="J48" s="218"/>
      <c r="K48" s="82"/>
    </row>
    <row r="49" spans="2:11" ht="4.95" customHeight="1" x14ac:dyDescent="0.3">
      <c r="B49" s="81"/>
      <c r="C49" s="99"/>
      <c r="D49" s="35"/>
      <c r="E49" s="33"/>
      <c r="F49" s="44"/>
      <c r="G49" s="100"/>
      <c r="H49" s="241"/>
      <c r="I49" s="254"/>
      <c r="J49" s="68"/>
      <c r="K49" s="82"/>
    </row>
    <row r="50" spans="2:11" ht="63.6" x14ac:dyDescent="0.3">
      <c r="B50" s="81"/>
      <c r="C50" s="98">
        <v>17</v>
      </c>
      <c r="D50" s="28" t="s">
        <v>31</v>
      </c>
      <c r="E50" s="29" t="s">
        <v>145</v>
      </c>
      <c r="F50" s="42" t="s">
        <v>110</v>
      </c>
      <c r="G50" s="107">
        <v>10</v>
      </c>
      <c r="H50" s="242"/>
      <c r="I50" s="243">
        <f t="shared" si="0"/>
        <v>0</v>
      </c>
      <c r="J50" s="217"/>
      <c r="K50" s="82"/>
    </row>
    <row r="51" spans="2:11" ht="4.95" customHeight="1" x14ac:dyDescent="0.3">
      <c r="B51" s="81"/>
      <c r="C51" s="99"/>
      <c r="D51" s="35"/>
      <c r="E51" s="33"/>
      <c r="F51" s="44"/>
      <c r="G51" s="100"/>
      <c r="H51" s="241"/>
      <c r="I51" s="254"/>
      <c r="J51" s="68"/>
      <c r="K51" s="82"/>
    </row>
    <row r="52" spans="2:11" ht="51" x14ac:dyDescent="0.3">
      <c r="B52" s="81"/>
      <c r="C52" s="98">
        <v>18</v>
      </c>
      <c r="D52" s="28" t="s">
        <v>51</v>
      </c>
      <c r="E52" s="29" t="s">
        <v>52</v>
      </c>
      <c r="F52" s="42"/>
      <c r="G52" s="107">
        <v>8</v>
      </c>
      <c r="H52" s="242"/>
      <c r="I52" s="243">
        <f t="shared" si="0"/>
        <v>0</v>
      </c>
      <c r="J52" s="217"/>
      <c r="K52" s="82"/>
    </row>
    <row r="53" spans="2:11" ht="4.95" customHeight="1" x14ac:dyDescent="0.3">
      <c r="B53" s="81"/>
      <c r="C53" s="99"/>
      <c r="D53" s="35"/>
      <c r="E53" s="33"/>
      <c r="F53" s="44"/>
      <c r="G53" s="100"/>
      <c r="H53" s="241"/>
      <c r="I53" s="254"/>
      <c r="J53" s="68"/>
      <c r="K53" s="82"/>
    </row>
    <row r="54" spans="2:11" ht="52.2" customHeight="1" x14ac:dyDescent="0.3">
      <c r="B54" s="81"/>
      <c r="C54" s="101">
        <v>19</v>
      </c>
      <c r="D54" s="30" t="s">
        <v>143</v>
      </c>
      <c r="E54" s="27" t="s">
        <v>135</v>
      </c>
      <c r="F54" s="45" t="s">
        <v>120</v>
      </c>
      <c r="G54" s="102">
        <v>8</v>
      </c>
      <c r="H54" s="239"/>
      <c r="I54" s="243">
        <f t="shared" si="0"/>
        <v>0</v>
      </c>
      <c r="J54" s="216"/>
      <c r="K54" s="82"/>
    </row>
    <row r="55" spans="2:11" ht="4.95" customHeight="1" x14ac:dyDescent="0.3">
      <c r="B55" s="81"/>
      <c r="C55" s="99"/>
      <c r="D55" s="35"/>
      <c r="E55" s="33"/>
      <c r="F55" s="44"/>
      <c r="G55" s="100"/>
      <c r="H55" s="241"/>
      <c r="I55" s="254"/>
      <c r="J55" s="68"/>
      <c r="K55" s="82"/>
    </row>
    <row r="56" spans="2:11" ht="29.25" customHeight="1" x14ac:dyDescent="0.3">
      <c r="B56" s="81"/>
      <c r="C56" s="104">
        <v>20</v>
      </c>
      <c r="D56" s="25" t="s">
        <v>36</v>
      </c>
      <c r="E56" s="50" t="s">
        <v>136</v>
      </c>
      <c r="F56" s="43" t="s">
        <v>121</v>
      </c>
      <c r="G56" s="109">
        <v>32</v>
      </c>
      <c r="H56" s="242"/>
      <c r="I56" s="243">
        <f t="shared" si="0"/>
        <v>0</v>
      </c>
      <c r="J56" s="218"/>
      <c r="K56" s="82"/>
    </row>
    <row r="57" spans="2:11" ht="4.95" customHeight="1" x14ac:dyDescent="0.3">
      <c r="B57" s="81"/>
      <c r="C57" s="99"/>
      <c r="D57" s="35"/>
      <c r="E57" s="33"/>
      <c r="F57" s="44"/>
      <c r="G57" s="100"/>
      <c r="H57" s="241"/>
      <c r="I57" s="260"/>
      <c r="J57" s="68"/>
      <c r="K57" s="82"/>
    </row>
    <row r="58" spans="2:11" ht="38.4" x14ac:dyDescent="0.3">
      <c r="B58" s="81"/>
      <c r="C58" s="98">
        <v>21</v>
      </c>
      <c r="D58" s="28" t="s">
        <v>105</v>
      </c>
      <c r="E58" s="29" t="s">
        <v>137</v>
      </c>
      <c r="F58" s="42" t="s">
        <v>139</v>
      </c>
      <c r="G58" s="107">
        <v>2</v>
      </c>
      <c r="H58" s="242"/>
      <c r="I58" s="243">
        <f t="shared" si="0"/>
        <v>0</v>
      </c>
      <c r="J58" s="217"/>
      <c r="K58" s="82"/>
    </row>
    <row r="59" spans="2:11" ht="4.95" customHeight="1" x14ac:dyDescent="0.3">
      <c r="B59" s="81"/>
      <c r="C59" s="99"/>
      <c r="D59" s="35"/>
      <c r="E59" s="33"/>
      <c r="F59" s="44"/>
      <c r="G59" s="100"/>
      <c r="H59" s="241"/>
      <c r="I59" s="260"/>
      <c r="J59" s="68"/>
      <c r="K59" s="82"/>
    </row>
    <row r="60" spans="2:11" ht="116.25" customHeight="1" x14ac:dyDescent="0.3">
      <c r="B60" s="81"/>
      <c r="C60" s="101">
        <v>22</v>
      </c>
      <c r="D60" s="30" t="s">
        <v>47</v>
      </c>
      <c r="E60" s="49" t="s">
        <v>156</v>
      </c>
      <c r="F60" s="45" t="s">
        <v>73</v>
      </c>
      <c r="G60" s="102">
        <v>1</v>
      </c>
      <c r="H60" s="239"/>
      <c r="I60" s="243">
        <f t="shared" si="0"/>
        <v>0</v>
      </c>
      <c r="J60" s="216"/>
      <c r="K60" s="82"/>
    </row>
    <row r="61" spans="2:11" ht="4.95" customHeight="1" x14ac:dyDescent="0.3">
      <c r="B61" s="81"/>
      <c r="C61" s="99"/>
      <c r="D61" s="35"/>
      <c r="E61" s="33"/>
      <c r="F61" s="44"/>
      <c r="G61" s="100"/>
      <c r="H61" s="241"/>
      <c r="I61" s="260"/>
      <c r="J61" s="68"/>
      <c r="K61" s="82"/>
    </row>
    <row r="62" spans="2:11" ht="100.95" customHeight="1" x14ac:dyDescent="0.3">
      <c r="B62" s="81"/>
      <c r="C62" s="104">
        <v>23</v>
      </c>
      <c r="D62" s="25" t="s">
        <v>47</v>
      </c>
      <c r="E62" s="26" t="s">
        <v>233</v>
      </c>
      <c r="F62" s="43" t="s">
        <v>76</v>
      </c>
      <c r="G62" s="109">
        <v>1</v>
      </c>
      <c r="H62" s="242"/>
      <c r="I62" s="243">
        <f t="shared" si="0"/>
        <v>0</v>
      </c>
      <c r="J62" s="218"/>
      <c r="K62" s="82"/>
    </row>
    <row r="63" spans="2:11" ht="4.95" customHeight="1" x14ac:dyDescent="0.3">
      <c r="B63" s="81"/>
      <c r="C63" s="99"/>
      <c r="D63" s="35"/>
      <c r="E63" s="33"/>
      <c r="F63" s="44"/>
      <c r="G63" s="100"/>
      <c r="H63" s="241"/>
      <c r="I63" s="260"/>
      <c r="J63" s="68"/>
      <c r="K63" s="82"/>
    </row>
    <row r="64" spans="2:11" ht="22.8" x14ac:dyDescent="0.3">
      <c r="B64" s="81"/>
      <c r="C64" s="98">
        <v>24</v>
      </c>
      <c r="D64" s="28" t="s">
        <v>130</v>
      </c>
      <c r="E64" s="32" t="s">
        <v>53</v>
      </c>
      <c r="F64" s="42" t="s">
        <v>124</v>
      </c>
      <c r="G64" s="107">
        <v>16</v>
      </c>
      <c r="H64" s="242"/>
      <c r="I64" s="243">
        <f t="shared" si="0"/>
        <v>0</v>
      </c>
      <c r="J64" s="217"/>
      <c r="K64" s="82"/>
    </row>
    <row r="65" spans="2:11" ht="4.95" customHeight="1" x14ac:dyDescent="0.3">
      <c r="B65" s="81"/>
      <c r="C65" s="99"/>
      <c r="D65" s="35"/>
      <c r="E65" s="33"/>
      <c r="F65" s="44"/>
      <c r="G65" s="100"/>
      <c r="H65" s="241"/>
      <c r="I65" s="260"/>
      <c r="J65" s="68"/>
      <c r="K65" s="82"/>
    </row>
    <row r="66" spans="2:11" ht="22.8" x14ac:dyDescent="0.3">
      <c r="B66" s="81"/>
      <c r="C66" s="98">
        <v>25</v>
      </c>
      <c r="D66" s="28" t="s">
        <v>131</v>
      </c>
      <c r="E66" s="32" t="s">
        <v>53</v>
      </c>
      <c r="F66" s="42" t="s">
        <v>124</v>
      </c>
      <c r="G66" s="107">
        <v>16</v>
      </c>
      <c r="H66" s="242"/>
      <c r="I66" s="243">
        <f t="shared" si="0"/>
        <v>0</v>
      </c>
      <c r="J66" s="217"/>
      <c r="K66" s="82"/>
    </row>
    <row r="67" spans="2:11" ht="4.95" customHeight="1" x14ac:dyDescent="0.3">
      <c r="B67" s="81"/>
      <c r="C67" s="99"/>
      <c r="D67" s="35"/>
      <c r="E67" s="51"/>
      <c r="F67" s="44"/>
      <c r="G67" s="100"/>
      <c r="H67" s="241"/>
      <c r="I67" s="260"/>
      <c r="J67" s="68"/>
      <c r="K67" s="82"/>
    </row>
    <row r="68" spans="2:11" ht="22.8" x14ac:dyDescent="0.3">
      <c r="B68" s="81"/>
      <c r="C68" s="98">
        <v>26</v>
      </c>
      <c r="D68" s="28" t="s">
        <v>132</v>
      </c>
      <c r="E68" s="32" t="s">
        <v>53</v>
      </c>
      <c r="F68" s="42" t="s">
        <v>124</v>
      </c>
      <c r="G68" s="107">
        <v>16</v>
      </c>
      <c r="H68" s="242"/>
      <c r="I68" s="243">
        <f t="shared" si="0"/>
        <v>0</v>
      </c>
      <c r="J68" s="217"/>
      <c r="K68" s="82"/>
    </row>
    <row r="69" spans="2:11" ht="4.95" customHeight="1" x14ac:dyDescent="0.3">
      <c r="B69" s="81"/>
      <c r="C69" s="99"/>
      <c r="D69" s="35"/>
      <c r="E69" s="51"/>
      <c r="F69" s="44"/>
      <c r="G69" s="100"/>
      <c r="H69" s="241"/>
      <c r="I69" s="260"/>
      <c r="J69" s="68"/>
      <c r="K69" s="82"/>
    </row>
    <row r="70" spans="2:11" ht="22.8" x14ac:dyDescent="0.3">
      <c r="B70" s="81"/>
      <c r="C70" s="98">
        <v>27</v>
      </c>
      <c r="D70" s="28" t="s">
        <v>133</v>
      </c>
      <c r="E70" s="32" t="s">
        <v>53</v>
      </c>
      <c r="F70" s="42" t="s">
        <v>124</v>
      </c>
      <c r="G70" s="107">
        <v>16</v>
      </c>
      <c r="H70" s="242"/>
      <c r="I70" s="243">
        <f t="shared" si="0"/>
        <v>0</v>
      </c>
      <c r="J70" s="217"/>
      <c r="K70" s="82"/>
    </row>
    <row r="71" spans="2:11" ht="4.95" customHeight="1" x14ac:dyDescent="0.3">
      <c r="B71" s="81"/>
      <c r="C71" s="99"/>
      <c r="D71" s="35"/>
      <c r="E71" s="51"/>
      <c r="F71" s="44"/>
      <c r="G71" s="100"/>
      <c r="H71" s="241"/>
      <c r="I71" s="260"/>
      <c r="J71" s="68"/>
      <c r="K71" s="82"/>
    </row>
    <row r="72" spans="2:11" ht="22.8" x14ac:dyDescent="0.3">
      <c r="B72" s="81"/>
      <c r="C72" s="98">
        <v>28</v>
      </c>
      <c r="D72" s="28" t="s">
        <v>134</v>
      </c>
      <c r="E72" s="32" t="s">
        <v>54</v>
      </c>
      <c r="F72" s="42" t="s">
        <v>124</v>
      </c>
      <c r="G72" s="107">
        <v>16</v>
      </c>
      <c r="H72" s="242"/>
      <c r="I72" s="243">
        <f t="shared" si="0"/>
        <v>0</v>
      </c>
      <c r="J72" s="217"/>
      <c r="K72" s="82"/>
    </row>
    <row r="73" spans="2:11" ht="4.95" customHeight="1" x14ac:dyDescent="0.3">
      <c r="B73" s="81"/>
      <c r="C73" s="99"/>
      <c r="D73" s="35"/>
      <c r="E73" s="33"/>
      <c r="F73" s="44"/>
      <c r="G73" s="100"/>
      <c r="H73" s="241"/>
      <c r="I73" s="260"/>
      <c r="J73" s="68"/>
      <c r="K73" s="82"/>
    </row>
    <row r="74" spans="2:11" ht="51" x14ac:dyDescent="0.3">
      <c r="B74" s="81"/>
      <c r="C74" s="98">
        <v>29</v>
      </c>
      <c r="D74" s="28" t="s">
        <v>55</v>
      </c>
      <c r="E74" s="29" t="s">
        <v>56</v>
      </c>
      <c r="F74" s="42" t="s">
        <v>124</v>
      </c>
      <c r="G74" s="107">
        <v>8</v>
      </c>
      <c r="H74" s="242"/>
      <c r="I74" s="243">
        <f t="shared" si="0"/>
        <v>0</v>
      </c>
      <c r="J74" s="217"/>
      <c r="K74" s="82"/>
    </row>
    <row r="75" spans="2:11" ht="4.95" customHeight="1" x14ac:dyDescent="0.3">
      <c r="B75" s="81"/>
      <c r="C75" s="99"/>
      <c r="D75" s="35"/>
      <c r="E75" s="33"/>
      <c r="F75" s="44"/>
      <c r="G75" s="100"/>
      <c r="H75" s="241"/>
      <c r="I75" s="260"/>
      <c r="J75" s="68"/>
      <c r="K75" s="82"/>
    </row>
    <row r="76" spans="2:11" ht="180" customHeight="1" x14ac:dyDescent="0.3">
      <c r="B76" s="81"/>
      <c r="C76" s="98">
        <v>30</v>
      </c>
      <c r="D76" s="28" t="s">
        <v>37</v>
      </c>
      <c r="E76" s="32" t="s">
        <v>38</v>
      </c>
      <c r="F76" s="42" t="s">
        <v>144</v>
      </c>
      <c r="G76" s="107">
        <v>16</v>
      </c>
      <c r="H76" s="242"/>
      <c r="I76" s="243">
        <f t="shared" si="0"/>
        <v>0</v>
      </c>
      <c r="J76" s="217"/>
      <c r="K76" s="82"/>
    </row>
    <row r="77" spans="2:11" ht="4.95" customHeight="1" x14ac:dyDescent="0.3">
      <c r="B77" s="81"/>
      <c r="C77" s="99"/>
      <c r="D77" s="35"/>
      <c r="E77" s="33"/>
      <c r="F77" s="44"/>
      <c r="G77" s="100"/>
      <c r="H77" s="241"/>
      <c r="I77" s="260"/>
      <c r="J77" s="68"/>
      <c r="K77" s="82"/>
    </row>
    <row r="78" spans="2:11" x14ac:dyDescent="0.3">
      <c r="B78" s="81"/>
      <c r="C78" s="318">
        <v>31</v>
      </c>
      <c r="D78" s="315" t="s">
        <v>39</v>
      </c>
      <c r="E78" s="49" t="s">
        <v>40</v>
      </c>
      <c r="F78" s="45" t="s">
        <v>122</v>
      </c>
      <c r="G78" s="102">
        <v>120</v>
      </c>
      <c r="H78" s="239"/>
      <c r="I78" s="240">
        <f t="shared" si="0"/>
        <v>0</v>
      </c>
      <c r="J78" s="215"/>
      <c r="K78" s="82"/>
    </row>
    <row r="79" spans="2:11" x14ac:dyDescent="0.3">
      <c r="B79" s="81"/>
      <c r="C79" s="319"/>
      <c r="D79" s="316"/>
      <c r="E79" s="24" t="s">
        <v>41</v>
      </c>
      <c r="F79" s="45" t="s">
        <v>122</v>
      </c>
      <c r="G79" s="97">
        <v>120</v>
      </c>
      <c r="H79" s="239"/>
      <c r="I79" s="240">
        <f>G79*H79</f>
        <v>0</v>
      </c>
      <c r="J79" s="215"/>
      <c r="K79" s="82"/>
    </row>
    <row r="80" spans="2:11" x14ac:dyDescent="0.3">
      <c r="B80" s="81"/>
      <c r="C80" s="319"/>
      <c r="D80" s="316"/>
      <c r="E80" s="24" t="s">
        <v>42</v>
      </c>
      <c r="F80" s="45" t="s">
        <v>122</v>
      </c>
      <c r="G80" s="97">
        <v>120</v>
      </c>
      <c r="H80" s="239"/>
      <c r="I80" s="240">
        <f t="shared" si="0"/>
        <v>0</v>
      </c>
      <c r="J80" s="215"/>
      <c r="K80" s="82"/>
    </row>
    <row r="81" spans="2:11" x14ac:dyDescent="0.3">
      <c r="B81" s="81"/>
      <c r="C81" s="319"/>
      <c r="D81" s="316"/>
      <c r="E81" s="24" t="s">
        <v>43</v>
      </c>
      <c r="F81" s="45" t="s">
        <v>122</v>
      </c>
      <c r="G81" s="97">
        <v>120</v>
      </c>
      <c r="H81" s="239"/>
      <c r="I81" s="240">
        <f t="shared" si="0"/>
        <v>0</v>
      </c>
      <c r="J81" s="215"/>
      <c r="K81" s="82"/>
    </row>
    <row r="82" spans="2:11" ht="38.4" x14ac:dyDescent="0.3">
      <c r="B82" s="81"/>
      <c r="C82" s="319"/>
      <c r="D82" s="316"/>
      <c r="E82" s="24" t="s">
        <v>44</v>
      </c>
      <c r="F82" s="45" t="s">
        <v>122</v>
      </c>
      <c r="G82" s="97">
        <v>40</v>
      </c>
      <c r="H82" s="239"/>
      <c r="I82" s="240">
        <f t="shared" ref="I82:I93" si="2">G82*H82</f>
        <v>0</v>
      </c>
      <c r="J82" s="215"/>
      <c r="K82" s="82"/>
    </row>
    <row r="83" spans="2:11" ht="38.4" x14ac:dyDescent="0.3">
      <c r="B83" s="81"/>
      <c r="C83" s="320"/>
      <c r="D83" s="317"/>
      <c r="E83" s="26" t="s">
        <v>45</v>
      </c>
      <c r="F83" s="45" t="s">
        <v>122</v>
      </c>
      <c r="G83" s="109">
        <v>40</v>
      </c>
      <c r="H83" s="239"/>
      <c r="I83" s="240">
        <f t="shared" si="2"/>
        <v>0</v>
      </c>
      <c r="J83" s="215"/>
      <c r="K83" s="82"/>
    </row>
    <row r="84" spans="2:11" ht="4.95" customHeight="1" x14ac:dyDescent="0.3">
      <c r="B84" s="81"/>
      <c r="C84" s="99"/>
      <c r="D84" s="35"/>
      <c r="E84" s="33"/>
      <c r="F84" s="44"/>
      <c r="G84" s="100"/>
      <c r="H84" s="241"/>
      <c r="I84" s="260"/>
      <c r="J84" s="68"/>
      <c r="K84" s="82"/>
    </row>
    <row r="85" spans="2:11" ht="25.8" x14ac:dyDescent="0.3">
      <c r="B85" s="81"/>
      <c r="C85" s="101">
        <v>32</v>
      </c>
      <c r="D85" s="30" t="s">
        <v>243</v>
      </c>
      <c r="E85" s="27" t="s">
        <v>148</v>
      </c>
      <c r="F85" s="45" t="s">
        <v>123</v>
      </c>
      <c r="G85" s="102">
        <v>8</v>
      </c>
      <c r="H85" s="239"/>
      <c r="I85" s="240">
        <f t="shared" si="2"/>
        <v>0</v>
      </c>
      <c r="J85" s="215"/>
      <c r="K85" s="82"/>
    </row>
    <row r="86" spans="2:11" ht="4.95" customHeight="1" x14ac:dyDescent="0.3">
      <c r="B86" s="81"/>
      <c r="C86" s="99"/>
      <c r="D86" s="35"/>
      <c r="E86" s="33"/>
      <c r="F86" s="44"/>
      <c r="G86" s="100"/>
      <c r="H86" s="241"/>
      <c r="I86" s="260"/>
      <c r="J86" s="68"/>
      <c r="K86" s="82"/>
    </row>
    <row r="87" spans="2:11" ht="25.8" x14ac:dyDescent="0.3">
      <c r="B87" s="81"/>
      <c r="C87" s="95">
        <v>33</v>
      </c>
      <c r="D87" s="96" t="s">
        <v>245</v>
      </c>
      <c r="E87" s="24" t="s">
        <v>275</v>
      </c>
      <c r="F87" s="46" t="s">
        <v>126</v>
      </c>
      <c r="G87" s="97">
        <v>2</v>
      </c>
      <c r="H87" s="239"/>
      <c r="I87" s="240">
        <f t="shared" si="2"/>
        <v>0</v>
      </c>
      <c r="J87" s="215"/>
      <c r="K87" s="82"/>
    </row>
    <row r="88" spans="2:11" ht="4.95" customHeight="1" x14ac:dyDescent="0.3">
      <c r="B88" s="81"/>
      <c r="C88" s="99"/>
      <c r="D88" s="35"/>
      <c r="E88" s="33"/>
      <c r="F88" s="44"/>
      <c r="G88" s="100"/>
      <c r="H88" s="241"/>
      <c r="I88" s="260"/>
      <c r="J88" s="68"/>
      <c r="K88" s="82"/>
    </row>
    <row r="89" spans="2:11" ht="54.75" customHeight="1" x14ac:dyDescent="0.3">
      <c r="B89" s="81"/>
      <c r="C89" s="104">
        <v>34</v>
      </c>
      <c r="D89" s="25" t="s">
        <v>244</v>
      </c>
      <c r="E89" s="50" t="s">
        <v>235</v>
      </c>
      <c r="F89" s="43" t="s">
        <v>123</v>
      </c>
      <c r="G89" s="109">
        <v>6</v>
      </c>
      <c r="H89" s="239"/>
      <c r="I89" s="240">
        <f t="shared" si="2"/>
        <v>0</v>
      </c>
      <c r="J89" s="215"/>
      <c r="K89" s="82"/>
    </row>
    <row r="90" spans="2:11" ht="4.95" customHeight="1" x14ac:dyDescent="0.3">
      <c r="B90" s="81"/>
      <c r="C90" s="99"/>
      <c r="D90" s="35"/>
      <c r="E90" s="33"/>
      <c r="F90" s="44"/>
      <c r="G90" s="100"/>
      <c r="H90" s="241"/>
      <c r="I90" s="260"/>
      <c r="J90" s="68"/>
      <c r="K90" s="82"/>
    </row>
    <row r="91" spans="2:11" ht="63.6" x14ac:dyDescent="0.3">
      <c r="B91" s="81"/>
      <c r="C91" s="98">
        <v>35</v>
      </c>
      <c r="D91" s="28" t="s">
        <v>225</v>
      </c>
      <c r="E91" s="29" t="s">
        <v>48</v>
      </c>
      <c r="F91" s="42"/>
      <c r="G91" s="107">
        <v>20</v>
      </c>
      <c r="H91" s="242"/>
      <c r="I91" s="243">
        <f t="shared" si="2"/>
        <v>0</v>
      </c>
      <c r="J91" s="217"/>
      <c r="K91" s="82"/>
    </row>
    <row r="92" spans="2:11" ht="4.95" customHeight="1" x14ac:dyDescent="0.3">
      <c r="B92" s="81"/>
      <c r="C92" s="99"/>
      <c r="D92" s="35"/>
      <c r="E92" s="33"/>
      <c r="F92" s="44"/>
      <c r="G92" s="100"/>
      <c r="H92" s="241"/>
      <c r="I92" s="260"/>
      <c r="J92" s="68"/>
      <c r="K92" s="82"/>
    </row>
    <row r="93" spans="2:11" ht="39" thickBot="1" x14ac:dyDescent="0.35">
      <c r="B93" s="81"/>
      <c r="C93" s="110">
        <v>36</v>
      </c>
      <c r="D93" s="96" t="s">
        <v>50</v>
      </c>
      <c r="E93" s="259" t="s">
        <v>246</v>
      </c>
      <c r="F93" s="52" t="s">
        <v>125</v>
      </c>
      <c r="G93" s="97">
        <v>8</v>
      </c>
      <c r="H93" s="261"/>
      <c r="I93" s="262">
        <f t="shared" si="2"/>
        <v>0</v>
      </c>
      <c r="J93" s="263"/>
      <c r="K93" s="82"/>
    </row>
    <row r="94" spans="2:11" ht="4.95" customHeight="1" x14ac:dyDescent="0.3">
      <c r="B94" s="81"/>
      <c r="C94" s="111"/>
      <c r="D94" s="112"/>
      <c r="E94" s="23"/>
      <c r="F94" s="47"/>
      <c r="G94" s="113"/>
      <c r="H94" s="255"/>
      <c r="I94" s="255"/>
      <c r="J94" s="47"/>
      <c r="K94" s="82"/>
    </row>
    <row r="95" spans="2:11" ht="15" thickBot="1" x14ac:dyDescent="0.35">
      <c r="B95" s="81"/>
      <c r="C95" s="111"/>
      <c r="D95" s="194" t="s">
        <v>60</v>
      </c>
      <c r="E95" s="195"/>
      <c r="F95" s="196"/>
      <c r="G95" s="197"/>
      <c r="H95" s="198"/>
      <c r="I95" s="246">
        <f>SUM(I7:I93)</f>
        <v>0</v>
      </c>
      <c r="J95" s="47"/>
      <c r="K95" s="82"/>
    </row>
    <row r="96" spans="2:11" x14ac:dyDescent="0.3">
      <c r="B96" s="81"/>
      <c r="C96" s="111"/>
      <c r="D96" s="112"/>
      <c r="E96" s="23"/>
      <c r="F96" s="47"/>
      <c r="G96" s="113"/>
      <c r="H96" s="255"/>
      <c r="I96" s="255"/>
      <c r="J96" s="47"/>
      <c r="K96" s="82"/>
    </row>
    <row r="97" spans="2:11" x14ac:dyDescent="0.3">
      <c r="B97" s="81"/>
      <c r="C97" s="111"/>
      <c r="D97" s="311" t="s">
        <v>274</v>
      </c>
      <c r="E97" s="311"/>
      <c r="F97" s="311"/>
      <c r="G97" s="311"/>
      <c r="H97" s="311"/>
      <c r="I97" s="311"/>
      <c r="J97" s="311"/>
      <c r="K97" s="82"/>
    </row>
    <row r="98" spans="2:11" ht="114" x14ac:dyDescent="0.3">
      <c r="B98" s="81"/>
      <c r="C98" s="256">
        <v>37</v>
      </c>
      <c r="D98" s="96" t="s">
        <v>29</v>
      </c>
      <c r="E98" s="24" t="s">
        <v>157</v>
      </c>
      <c r="F98" s="52" t="s">
        <v>248</v>
      </c>
      <c r="G98" s="247">
        <v>2</v>
      </c>
      <c r="H98" s="248">
        <v>0</v>
      </c>
      <c r="I98" s="248">
        <f>H98*G98</f>
        <v>0</v>
      </c>
      <c r="J98" s="249" t="s">
        <v>261</v>
      </c>
      <c r="K98" s="82"/>
    </row>
    <row r="99" spans="2:11" ht="4.95" customHeight="1" x14ac:dyDescent="0.3">
      <c r="B99" s="81"/>
      <c r="C99" s="99"/>
      <c r="D99" s="250"/>
      <c r="E99" s="251"/>
      <c r="F99" s="252"/>
      <c r="G99" s="253"/>
      <c r="H99" s="254"/>
      <c r="I99" s="254"/>
      <c r="J99" s="252"/>
      <c r="K99" s="82"/>
    </row>
    <row r="100" spans="2:11" ht="88.8" x14ac:dyDescent="0.3">
      <c r="B100" s="81"/>
      <c r="C100" s="257">
        <v>38</v>
      </c>
      <c r="D100" s="96" t="s">
        <v>30</v>
      </c>
      <c r="E100" s="24" t="s">
        <v>263</v>
      </c>
      <c r="F100" s="52" t="s">
        <v>248</v>
      </c>
      <c r="G100" s="247">
        <v>4</v>
      </c>
      <c r="H100" s="248">
        <v>0</v>
      </c>
      <c r="I100" s="248">
        <f>H100*G100</f>
        <v>0</v>
      </c>
      <c r="J100" s="249" t="s">
        <v>260</v>
      </c>
      <c r="K100" s="82"/>
    </row>
    <row r="101" spans="2:11" ht="4.95" customHeight="1" x14ac:dyDescent="0.3">
      <c r="B101" s="81"/>
      <c r="C101" s="99"/>
      <c r="D101" s="250"/>
      <c r="E101" s="251"/>
      <c r="F101" s="252"/>
      <c r="G101" s="253"/>
      <c r="H101" s="254"/>
      <c r="I101" s="254"/>
      <c r="J101" s="252"/>
      <c r="K101" s="82"/>
    </row>
    <row r="102" spans="2:11" ht="80.25" customHeight="1" x14ac:dyDescent="0.3">
      <c r="B102" s="81"/>
      <c r="C102" s="256">
        <v>39</v>
      </c>
      <c r="D102" s="96" t="s">
        <v>57</v>
      </c>
      <c r="E102" s="61" t="s">
        <v>142</v>
      </c>
      <c r="F102" s="52" t="s">
        <v>248</v>
      </c>
      <c r="G102" s="247">
        <v>3</v>
      </c>
      <c r="H102" s="248">
        <v>0</v>
      </c>
      <c r="I102" s="248">
        <f>(G102*H102)</f>
        <v>0</v>
      </c>
      <c r="J102" s="249" t="s">
        <v>264</v>
      </c>
      <c r="K102" s="82"/>
    </row>
    <row r="103" spans="2:11" ht="4.95" customHeight="1" x14ac:dyDescent="0.3">
      <c r="B103" s="81"/>
      <c r="C103" s="258"/>
      <c r="D103" s="250"/>
      <c r="E103" s="251"/>
      <c r="F103" s="252"/>
      <c r="G103" s="253"/>
      <c r="H103" s="254"/>
      <c r="I103" s="254"/>
      <c r="J103" s="252"/>
      <c r="K103" s="82"/>
    </row>
    <row r="104" spans="2:11" ht="76.2" x14ac:dyDescent="0.3">
      <c r="B104" s="81"/>
      <c r="C104" s="256">
        <v>40</v>
      </c>
      <c r="D104" s="96" t="s">
        <v>49</v>
      </c>
      <c r="E104" s="24" t="s">
        <v>158</v>
      </c>
      <c r="F104" s="52" t="s">
        <v>249</v>
      </c>
      <c r="G104" s="247">
        <v>3</v>
      </c>
      <c r="H104" s="248">
        <v>0</v>
      </c>
      <c r="I104" s="248">
        <f>G104*H104</f>
        <v>0</v>
      </c>
      <c r="J104" s="249" t="s">
        <v>265</v>
      </c>
      <c r="K104" s="82"/>
    </row>
    <row r="105" spans="2:11" ht="15" thickBot="1" x14ac:dyDescent="0.35">
      <c r="B105" s="114"/>
      <c r="C105" s="115"/>
      <c r="D105" s="116"/>
      <c r="E105" s="37"/>
      <c r="F105" s="48"/>
      <c r="G105" s="117"/>
      <c r="H105" s="118"/>
      <c r="I105" s="119"/>
      <c r="J105" s="48"/>
      <c r="K105" s="120"/>
    </row>
  </sheetData>
  <sheetProtection algorithmName="SHA-512" hashValue="cgDuYH3zVaj8uoucDi0ql2O898h5lduL5Owb1MdDqvqvlwcIAY3bsYI03JmcYgj6bWNJxXkGdWExSIotxho/2A==" saltValue="YOapStINoeMecv3IfV5Kzw==" spinCount="100000" sheet="1" objects="1" scenarios="1"/>
  <mergeCells count="16">
    <mergeCell ref="D97:J97"/>
    <mergeCell ref="C5:J5"/>
    <mergeCell ref="C3:J3"/>
    <mergeCell ref="C16:D16"/>
    <mergeCell ref="D78:D83"/>
    <mergeCell ref="C78:C83"/>
    <mergeCell ref="H16:J16"/>
    <mergeCell ref="C7:J7"/>
    <mergeCell ref="C11:J11"/>
    <mergeCell ref="E13:J13"/>
    <mergeCell ref="E12:J12"/>
    <mergeCell ref="C13:D13"/>
    <mergeCell ref="C12:D12"/>
    <mergeCell ref="C14:D14"/>
    <mergeCell ref="E14:J14"/>
    <mergeCell ref="C9:E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9"/>
  <sheetViews>
    <sheetView topLeftCell="A46" zoomScaleNormal="100" workbookViewId="0">
      <selection activeCell="D61" sqref="D61"/>
    </sheetView>
  </sheetViews>
  <sheetFormatPr defaultColWidth="8.88671875" defaultRowHeight="14.4" x14ac:dyDescent="0.3"/>
  <cols>
    <col min="1" max="2" width="3" style="69" customWidth="1"/>
    <col min="3" max="3" width="3.88671875" style="69" customWidth="1"/>
    <col min="4" max="4" width="46" style="69" customWidth="1"/>
    <col min="5" max="5" width="8.109375" style="69" bestFit="1" customWidth="1"/>
    <col min="6" max="6" width="10.44140625" style="69" customWidth="1"/>
    <col min="7" max="7" width="17.6640625" style="69" customWidth="1"/>
    <col min="8" max="8" width="17.6640625" style="128" customWidth="1"/>
    <col min="9" max="9" width="3" style="69" customWidth="1"/>
    <col min="10" max="16384" width="8.88671875" style="69"/>
  </cols>
  <sheetData>
    <row r="1" spans="2:9" ht="15" thickBot="1" x14ac:dyDescent="0.35"/>
    <row r="2" spans="2:9" x14ac:dyDescent="0.3">
      <c r="B2" s="74"/>
      <c r="C2" s="78"/>
      <c r="D2" s="78"/>
      <c r="E2" s="78"/>
      <c r="F2" s="78"/>
      <c r="G2" s="78"/>
      <c r="H2" s="129"/>
      <c r="I2" s="80"/>
    </row>
    <row r="3" spans="2:9" ht="21.6" thickBot="1" x14ac:dyDescent="0.35">
      <c r="B3" s="81"/>
      <c r="C3" s="334" t="s">
        <v>193</v>
      </c>
      <c r="D3" s="334"/>
      <c r="E3" s="334"/>
      <c r="F3" s="334"/>
      <c r="G3" s="334"/>
      <c r="H3" s="334"/>
      <c r="I3" s="82"/>
    </row>
    <row r="4" spans="2:9" ht="1.95" customHeight="1" x14ac:dyDescent="0.4">
      <c r="B4" s="81"/>
      <c r="C4" s="130"/>
      <c r="D4" s="130"/>
      <c r="E4" s="130"/>
      <c r="F4" s="130"/>
      <c r="G4" s="130"/>
      <c r="H4" s="131"/>
      <c r="I4" s="82"/>
    </row>
    <row r="5" spans="2:9" ht="14.4" customHeight="1" x14ac:dyDescent="0.3">
      <c r="B5" s="81"/>
      <c r="C5" s="312" t="s">
        <v>183</v>
      </c>
      <c r="D5" s="312"/>
      <c r="E5" s="312"/>
      <c r="F5" s="312"/>
      <c r="G5" s="312"/>
      <c r="H5" s="312"/>
      <c r="I5" s="82"/>
    </row>
    <row r="6" spans="2:9" ht="6" customHeight="1" x14ac:dyDescent="0.3">
      <c r="B6" s="81"/>
      <c r="C6" s="87"/>
      <c r="D6" s="88"/>
      <c r="E6" s="88"/>
      <c r="F6" s="89"/>
      <c r="G6" s="90"/>
      <c r="H6" s="91"/>
      <c r="I6" s="132"/>
    </row>
    <row r="7" spans="2:9" x14ac:dyDescent="0.3">
      <c r="B7" s="81"/>
      <c r="C7" s="341" t="s">
        <v>204</v>
      </c>
      <c r="D7" s="341"/>
      <c r="E7" s="341"/>
      <c r="F7" s="341"/>
      <c r="G7" s="341"/>
      <c r="H7" s="341"/>
      <c r="I7" s="59"/>
    </row>
    <row r="8" spans="2:9" ht="6" customHeight="1" x14ac:dyDescent="0.3">
      <c r="B8" s="81"/>
      <c r="C8" s="87"/>
      <c r="D8" s="88"/>
      <c r="E8" s="88"/>
      <c r="F8" s="89"/>
      <c r="G8" s="90"/>
      <c r="H8" s="133"/>
      <c r="I8" s="82"/>
    </row>
    <row r="9" spans="2:9" x14ac:dyDescent="0.3">
      <c r="B9" s="81"/>
      <c r="C9" s="333" t="s">
        <v>211</v>
      </c>
      <c r="D9" s="333"/>
      <c r="E9" s="333"/>
      <c r="F9" s="92"/>
      <c r="G9" s="127" t="s">
        <v>161</v>
      </c>
      <c r="H9" s="134"/>
      <c r="I9" s="135"/>
    </row>
    <row r="10" spans="2:9" ht="6" customHeight="1" x14ac:dyDescent="0.3">
      <c r="B10" s="81"/>
      <c r="C10" s="87"/>
      <c r="D10" s="88"/>
      <c r="E10" s="88"/>
      <c r="F10" s="89"/>
      <c r="G10" s="90"/>
      <c r="H10" s="133"/>
      <c r="I10" s="82"/>
    </row>
    <row r="11" spans="2:9" ht="14.4" customHeight="1" x14ac:dyDescent="0.3">
      <c r="B11" s="81"/>
      <c r="C11" s="342" t="s">
        <v>58</v>
      </c>
      <c r="D11" s="342"/>
      <c r="E11" s="342"/>
      <c r="F11" s="342"/>
      <c r="G11" s="342"/>
      <c r="H11" s="342"/>
      <c r="I11" s="82"/>
    </row>
    <row r="12" spans="2:9" ht="43.2" customHeight="1" x14ac:dyDescent="0.3">
      <c r="B12" s="81"/>
      <c r="C12" s="343" t="s">
        <v>186</v>
      </c>
      <c r="D12" s="343"/>
      <c r="E12" s="340" t="s">
        <v>179</v>
      </c>
      <c r="F12" s="340"/>
      <c r="G12" s="340"/>
      <c r="H12" s="340"/>
      <c r="I12" s="82"/>
    </row>
    <row r="13" spans="2:9" ht="43.2" customHeight="1" x14ac:dyDescent="0.3">
      <c r="B13" s="81"/>
      <c r="C13" s="343" t="s">
        <v>202</v>
      </c>
      <c r="D13" s="343"/>
      <c r="E13" s="340" t="s">
        <v>203</v>
      </c>
      <c r="F13" s="340"/>
      <c r="G13" s="340"/>
      <c r="H13" s="340"/>
      <c r="I13" s="82"/>
    </row>
    <row r="14" spans="2:9" ht="28.95" customHeight="1" x14ac:dyDescent="0.3">
      <c r="B14" s="81"/>
      <c r="C14" s="343" t="s">
        <v>188</v>
      </c>
      <c r="D14" s="343"/>
      <c r="E14" s="339" t="s">
        <v>279</v>
      </c>
      <c r="F14" s="339"/>
      <c r="G14" s="339"/>
      <c r="H14" s="339"/>
      <c r="I14" s="82"/>
    </row>
    <row r="15" spans="2:9" ht="15" thickBot="1" x14ac:dyDescent="0.35">
      <c r="B15" s="81"/>
      <c r="C15" s="136"/>
      <c r="D15" s="111"/>
      <c r="E15" s="137"/>
      <c r="F15" s="36"/>
      <c r="G15" s="138"/>
      <c r="H15" s="139"/>
      <c r="I15" s="82"/>
    </row>
    <row r="16" spans="2:9" x14ac:dyDescent="0.3">
      <c r="B16" s="81"/>
      <c r="C16" s="335" t="s">
        <v>154</v>
      </c>
      <c r="D16" s="335"/>
      <c r="E16" s="203"/>
      <c r="F16" s="204"/>
      <c r="G16" s="336" t="s">
        <v>185</v>
      </c>
      <c r="H16" s="337"/>
      <c r="I16" s="82"/>
    </row>
    <row r="17" spans="2:9" ht="25.8" x14ac:dyDescent="0.3">
      <c r="B17" s="81"/>
      <c r="C17" s="121" t="s">
        <v>63</v>
      </c>
      <c r="D17" s="160" t="s">
        <v>167</v>
      </c>
      <c r="E17" s="161" t="s">
        <v>189</v>
      </c>
      <c r="F17" s="162" t="s">
        <v>201</v>
      </c>
      <c r="G17" s="163" t="s">
        <v>191</v>
      </c>
      <c r="H17" s="164" t="s">
        <v>192</v>
      </c>
      <c r="I17" s="82"/>
    </row>
    <row r="18" spans="2:9" x14ac:dyDescent="0.3">
      <c r="B18" s="81"/>
      <c r="C18" s="165" t="s">
        <v>87</v>
      </c>
      <c r="D18" s="166" t="s">
        <v>46</v>
      </c>
      <c r="E18" s="167"/>
      <c r="F18" s="167"/>
      <c r="G18" s="168"/>
      <c r="H18" s="169"/>
      <c r="I18" s="82"/>
    </row>
    <row r="19" spans="2:9" x14ac:dyDescent="0.3">
      <c r="B19" s="81"/>
      <c r="C19" s="170" t="s">
        <v>66</v>
      </c>
      <c r="D19" s="140" t="s">
        <v>236</v>
      </c>
      <c r="E19" s="141">
        <v>6</v>
      </c>
      <c r="F19" s="141">
        <v>1</v>
      </c>
      <c r="G19" s="233"/>
      <c r="H19" s="234">
        <f>(E19*F19)*G19</f>
        <v>0</v>
      </c>
      <c r="I19" s="82"/>
    </row>
    <row r="20" spans="2:9" x14ac:dyDescent="0.3">
      <c r="B20" s="81"/>
      <c r="C20" s="170" t="s">
        <v>67</v>
      </c>
      <c r="D20" s="142" t="s">
        <v>237</v>
      </c>
      <c r="E20" s="143">
        <v>8</v>
      </c>
      <c r="F20" s="143">
        <v>1</v>
      </c>
      <c r="G20" s="233"/>
      <c r="H20" s="234">
        <f>(E20*F20)*G20</f>
        <v>0</v>
      </c>
      <c r="I20" s="82"/>
    </row>
    <row r="21" spans="2:9" x14ac:dyDescent="0.3">
      <c r="B21" s="81"/>
      <c r="C21" s="170" t="s">
        <v>70</v>
      </c>
      <c r="D21" s="152" t="s">
        <v>238</v>
      </c>
      <c r="E21" s="141">
        <v>6</v>
      </c>
      <c r="F21" s="141">
        <v>1</v>
      </c>
      <c r="G21" s="233"/>
      <c r="H21" s="234">
        <f>(E21*F21)*G21</f>
        <v>0</v>
      </c>
      <c r="I21" s="82"/>
    </row>
    <row r="22" spans="2:9" x14ac:dyDescent="0.3">
      <c r="B22" s="81"/>
      <c r="C22" s="165" t="s">
        <v>88</v>
      </c>
      <c r="D22" s="180" t="s">
        <v>69</v>
      </c>
      <c r="E22" s="179"/>
      <c r="F22" s="171"/>
      <c r="G22" s="235"/>
      <c r="H22" s="236"/>
      <c r="I22" s="82"/>
    </row>
    <row r="23" spans="2:9" x14ac:dyDescent="0.3">
      <c r="B23" s="81"/>
      <c r="C23" s="175" t="s">
        <v>66</v>
      </c>
      <c r="D23" s="144" t="s">
        <v>85</v>
      </c>
      <c r="E23" s="141">
        <v>6</v>
      </c>
      <c r="F23" s="141">
        <v>4</v>
      </c>
      <c r="G23" s="233"/>
      <c r="H23" s="234">
        <f t="shared" ref="H23:H56" si="0">(E23*F23)*G23</f>
        <v>0</v>
      </c>
      <c r="I23" s="82"/>
    </row>
    <row r="24" spans="2:9" x14ac:dyDescent="0.3">
      <c r="B24" s="81"/>
      <c r="C24" s="175" t="s">
        <v>67</v>
      </c>
      <c r="D24" s="144" t="s">
        <v>86</v>
      </c>
      <c r="E24" s="145">
        <v>4</v>
      </c>
      <c r="F24" s="145">
        <v>4</v>
      </c>
      <c r="G24" s="233"/>
      <c r="H24" s="234">
        <f t="shared" si="0"/>
        <v>0</v>
      </c>
      <c r="I24" s="82"/>
    </row>
    <row r="25" spans="2:9" x14ac:dyDescent="0.3">
      <c r="B25" s="81"/>
      <c r="C25" s="176" t="s">
        <v>70</v>
      </c>
      <c r="D25" s="144" t="s">
        <v>64</v>
      </c>
      <c r="E25" s="145">
        <v>2</v>
      </c>
      <c r="F25" s="145">
        <v>4</v>
      </c>
      <c r="G25" s="233"/>
      <c r="H25" s="234">
        <f t="shared" si="0"/>
        <v>0</v>
      </c>
      <c r="I25" s="82"/>
    </row>
    <row r="26" spans="2:9" x14ac:dyDescent="0.3">
      <c r="B26" s="81"/>
      <c r="C26" s="172" t="s">
        <v>89</v>
      </c>
      <c r="D26" s="173" t="s">
        <v>65</v>
      </c>
      <c r="E26" s="174"/>
      <c r="F26" s="174"/>
      <c r="G26" s="235"/>
      <c r="H26" s="236"/>
      <c r="I26" s="82"/>
    </row>
    <row r="27" spans="2:9" x14ac:dyDescent="0.3">
      <c r="B27" s="81"/>
      <c r="C27" s="175" t="s">
        <v>66</v>
      </c>
      <c r="D27" s="140" t="s">
        <v>68</v>
      </c>
      <c r="E27" s="141">
        <v>5</v>
      </c>
      <c r="F27" s="141">
        <v>4</v>
      </c>
      <c r="G27" s="233"/>
      <c r="H27" s="234">
        <f t="shared" si="0"/>
        <v>0</v>
      </c>
      <c r="I27" s="82"/>
    </row>
    <row r="28" spans="2:9" x14ac:dyDescent="0.3">
      <c r="B28" s="81"/>
      <c r="C28" s="175" t="s">
        <v>67</v>
      </c>
      <c r="D28" s="144" t="s">
        <v>49</v>
      </c>
      <c r="E28" s="145">
        <v>3</v>
      </c>
      <c r="F28" s="145">
        <v>4</v>
      </c>
      <c r="G28" s="233"/>
      <c r="H28" s="234">
        <f t="shared" si="0"/>
        <v>0</v>
      </c>
      <c r="I28" s="82"/>
    </row>
    <row r="29" spans="2:9" x14ac:dyDescent="0.3">
      <c r="B29" s="81"/>
      <c r="C29" s="176" t="s">
        <v>70</v>
      </c>
      <c r="D29" s="144" t="s">
        <v>57</v>
      </c>
      <c r="E29" s="145">
        <v>3</v>
      </c>
      <c r="F29" s="145">
        <v>4</v>
      </c>
      <c r="G29" s="233"/>
      <c r="H29" s="234">
        <f t="shared" si="0"/>
        <v>0</v>
      </c>
      <c r="I29" s="82"/>
    </row>
    <row r="30" spans="2:9" x14ac:dyDescent="0.3">
      <c r="B30" s="146"/>
      <c r="C30" s="165" t="s">
        <v>90</v>
      </c>
      <c r="D30" s="173" t="s">
        <v>71</v>
      </c>
      <c r="E30" s="174"/>
      <c r="F30" s="174"/>
      <c r="G30" s="235"/>
      <c r="H30" s="236"/>
      <c r="I30" s="82"/>
    </row>
    <row r="31" spans="2:9" x14ac:dyDescent="0.3">
      <c r="B31" s="146"/>
      <c r="C31" s="175" t="s">
        <v>66</v>
      </c>
      <c r="D31" s="140" t="s">
        <v>72</v>
      </c>
      <c r="E31" s="141">
        <v>6</v>
      </c>
      <c r="F31" s="141">
        <v>4</v>
      </c>
      <c r="G31" s="233"/>
      <c r="H31" s="234">
        <f t="shared" si="0"/>
        <v>0</v>
      </c>
      <c r="I31" s="82"/>
    </row>
    <row r="32" spans="2:9" x14ac:dyDescent="0.3">
      <c r="B32" s="146"/>
      <c r="C32" s="175" t="s">
        <v>67</v>
      </c>
      <c r="D32" s="144" t="s">
        <v>75</v>
      </c>
      <c r="E32" s="145">
        <v>2</v>
      </c>
      <c r="F32" s="145">
        <v>4</v>
      </c>
      <c r="G32" s="233"/>
      <c r="H32" s="234">
        <f t="shared" si="0"/>
        <v>0</v>
      </c>
      <c r="I32" s="82"/>
    </row>
    <row r="33" spans="2:9" x14ac:dyDescent="0.3">
      <c r="B33" s="146"/>
      <c r="C33" s="175" t="s">
        <v>70</v>
      </c>
      <c r="D33" s="144" t="s">
        <v>73</v>
      </c>
      <c r="E33" s="145">
        <v>1</v>
      </c>
      <c r="F33" s="145">
        <v>4</v>
      </c>
      <c r="G33" s="233"/>
      <c r="H33" s="234">
        <f t="shared" si="0"/>
        <v>0</v>
      </c>
      <c r="I33" s="82"/>
    </row>
    <row r="34" spans="2:9" x14ac:dyDescent="0.3">
      <c r="B34" s="146"/>
      <c r="C34" s="175" t="s">
        <v>74</v>
      </c>
      <c r="D34" s="142" t="s">
        <v>76</v>
      </c>
      <c r="E34" s="143">
        <v>1</v>
      </c>
      <c r="F34" s="143">
        <v>4</v>
      </c>
      <c r="G34" s="233"/>
      <c r="H34" s="234">
        <f t="shared" si="0"/>
        <v>0</v>
      </c>
      <c r="I34" s="82"/>
    </row>
    <row r="35" spans="2:9" x14ac:dyDescent="0.3">
      <c r="B35" s="81"/>
      <c r="C35" s="165" t="s">
        <v>91</v>
      </c>
      <c r="D35" s="166" t="s">
        <v>77</v>
      </c>
      <c r="E35" s="177"/>
      <c r="F35" s="177"/>
      <c r="G35" s="235"/>
      <c r="H35" s="236"/>
      <c r="I35" s="82"/>
    </row>
    <row r="36" spans="2:9" x14ac:dyDescent="0.3">
      <c r="B36" s="81"/>
      <c r="C36" s="176" t="s">
        <v>66</v>
      </c>
      <c r="D36" s="140" t="s">
        <v>77</v>
      </c>
      <c r="E36" s="141">
        <v>8</v>
      </c>
      <c r="F36" s="141">
        <v>2</v>
      </c>
      <c r="G36" s="233"/>
      <c r="H36" s="234">
        <f t="shared" si="0"/>
        <v>0</v>
      </c>
      <c r="I36" s="82"/>
    </row>
    <row r="37" spans="2:9" x14ac:dyDescent="0.3">
      <c r="B37" s="81"/>
      <c r="C37" s="172" t="s">
        <v>92</v>
      </c>
      <c r="D37" s="173" t="s">
        <v>16</v>
      </c>
      <c r="E37" s="174"/>
      <c r="F37" s="174"/>
      <c r="G37" s="235"/>
      <c r="H37" s="236"/>
      <c r="I37" s="82"/>
    </row>
    <row r="38" spans="2:9" x14ac:dyDescent="0.3">
      <c r="B38" s="81"/>
      <c r="C38" s="175" t="s">
        <v>66</v>
      </c>
      <c r="D38" s="140" t="s">
        <v>78</v>
      </c>
      <c r="E38" s="141">
        <v>8</v>
      </c>
      <c r="F38" s="141">
        <v>2</v>
      </c>
      <c r="G38" s="233"/>
      <c r="H38" s="234">
        <f t="shared" si="0"/>
        <v>0</v>
      </c>
      <c r="I38" s="82"/>
    </row>
    <row r="39" spans="2:9" x14ac:dyDescent="0.3">
      <c r="B39" s="81"/>
      <c r="C39" s="175" t="s">
        <v>67</v>
      </c>
      <c r="D39" s="144" t="s">
        <v>79</v>
      </c>
      <c r="E39" s="145">
        <v>3</v>
      </c>
      <c r="F39" s="145">
        <v>2</v>
      </c>
      <c r="G39" s="233"/>
      <c r="H39" s="234">
        <f t="shared" si="0"/>
        <v>0</v>
      </c>
      <c r="I39" s="82"/>
    </row>
    <row r="40" spans="2:9" x14ac:dyDescent="0.3">
      <c r="B40" s="81"/>
      <c r="C40" s="165" t="s">
        <v>93</v>
      </c>
      <c r="D40" s="166" t="s">
        <v>80</v>
      </c>
      <c r="E40" s="167"/>
      <c r="F40" s="167"/>
      <c r="G40" s="235"/>
      <c r="H40" s="236"/>
      <c r="I40" s="82"/>
    </row>
    <row r="41" spans="2:9" x14ac:dyDescent="0.3">
      <c r="B41" s="81"/>
      <c r="C41" s="175" t="s">
        <v>66</v>
      </c>
      <c r="D41" s="140" t="s">
        <v>81</v>
      </c>
      <c r="E41" s="141">
        <v>12</v>
      </c>
      <c r="F41" s="141">
        <v>4</v>
      </c>
      <c r="G41" s="233"/>
      <c r="H41" s="234">
        <f t="shared" si="0"/>
        <v>0</v>
      </c>
      <c r="I41" s="82"/>
    </row>
    <row r="42" spans="2:9" x14ac:dyDescent="0.3">
      <c r="B42" s="81"/>
      <c r="C42" s="176" t="s">
        <v>67</v>
      </c>
      <c r="D42" s="144" t="s">
        <v>82</v>
      </c>
      <c r="E42" s="145">
        <v>4</v>
      </c>
      <c r="F42" s="145">
        <v>4</v>
      </c>
      <c r="G42" s="233"/>
      <c r="H42" s="234">
        <f t="shared" si="0"/>
        <v>0</v>
      </c>
      <c r="I42" s="82"/>
    </row>
    <row r="43" spans="2:9" x14ac:dyDescent="0.3">
      <c r="B43" s="81"/>
      <c r="C43" s="165" t="s">
        <v>94</v>
      </c>
      <c r="D43" s="166" t="s">
        <v>21</v>
      </c>
      <c r="E43" s="167"/>
      <c r="F43" s="167"/>
      <c r="G43" s="235"/>
      <c r="H43" s="236"/>
      <c r="I43" s="82"/>
    </row>
    <row r="44" spans="2:9" x14ac:dyDescent="0.3">
      <c r="B44" s="81"/>
      <c r="C44" s="175" t="s">
        <v>168</v>
      </c>
      <c r="D44" s="147" t="s">
        <v>21</v>
      </c>
      <c r="E44" s="148">
        <v>2</v>
      </c>
      <c r="F44" s="141">
        <v>4</v>
      </c>
      <c r="G44" s="233"/>
      <c r="H44" s="234">
        <f t="shared" si="0"/>
        <v>0</v>
      </c>
      <c r="I44" s="82"/>
    </row>
    <row r="45" spans="2:9" x14ac:dyDescent="0.3">
      <c r="B45" s="81"/>
      <c r="C45" s="175" t="s">
        <v>169</v>
      </c>
      <c r="D45" s="149" t="s">
        <v>172</v>
      </c>
      <c r="E45" s="148">
        <v>2</v>
      </c>
      <c r="F45" s="141">
        <v>1</v>
      </c>
      <c r="G45" s="233"/>
      <c r="H45" s="234">
        <f t="shared" si="0"/>
        <v>0</v>
      </c>
      <c r="I45" s="82"/>
    </row>
    <row r="46" spans="2:9" x14ac:dyDescent="0.3">
      <c r="B46" s="81"/>
      <c r="C46" s="175" t="s">
        <v>170</v>
      </c>
      <c r="D46" s="149" t="s">
        <v>173</v>
      </c>
      <c r="E46" s="148">
        <v>1</v>
      </c>
      <c r="F46" s="141">
        <v>2</v>
      </c>
      <c r="G46" s="233"/>
      <c r="H46" s="234">
        <f t="shared" si="0"/>
        <v>0</v>
      </c>
      <c r="I46" s="82"/>
    </row>
    <row r="47" spans="2:9" x14ac:dyDescent="0.3">
      <c r="B47" s="81"/>
      <c r="C47" s="175" t="s">
        <v>171</v>
      </c>
      <c r="D47" s="149" t="s">
        <v>174</v>
      </c>
      <c r="E47" s="148">
        <v>2</v>
      </c>
      <c r="F47" s="141">
        <v>1</v>
      </c>
      <c r="G47" s="233"/>
      <c r="H47" s="234">
        <f t="shared" si="0"/>
        <v>0</v>
      </c>
      <c r="I47" s="82"/>
    </row>
    <row r="48" spans="2:9" x14ac:dyDescent="0.3">
      <c r="B48" s="81"/>
      <c r="C48" s="175" t="s">
        <v>175</v>
      </c>
      <c r="D48" s="150" t="s">
        <v>176</v>
      </c>
      <c r="E48" s="148">
        <v>2</v>
      </c>
      <c r="F48" s="141">
        <v>1</v>
      </c>
      <c r="G48" s="233"/>
      <c r="H48" s="234">
        <f t="shared" si="0"/>
        <v>0</v>
      </c>
      <c r="I48" s="82"/>
    </row>
    <row r="49" spans="2:9" x14ac:dyDescent="0.3">
      <c r="B49" s="81"/>
      <c r="C49" s="175" t="s">
        <v>177</v>
      </c>
      <c r="D49" s="142" t="s">
        <v>83</v>
      </c>
      <c r="E49" s="151">
        <v>2</v>
      </c>
      <c r="F49" s="141">
        <v>1</v>
      </c>
      <c r="G49" s="233"/>
      <c r="H49" s="234">
        <f t="shared" si="0"/>
        <v>0</v>
      </c>
      <c r="I49" s="82"/>
    </row>
    <row r="50" spans="2:9" x14ac:dyDescent="0.3">
      <c r="B50" s="81"/>
      <c r="C50" s="175" t="s">
        <v>178</v>
      </c>
      <c r="D50" s="142" t="s">
        <v>83</v>
      </c>
      <c r="E50" s="151">
        <v>2</v>
      </c>
      <c r="F50" s="141">
        <v>1</v>
      </c>
      <c r="G50" s="233"/>
      <c r="H50" s="234">
        <f t="shared" si="0"/>
        <v>0</v>
      </c>
      <c r="I50" s="82"/>
    </row>
    <row r="51" spans="2:9" x14ac:dyDescent="0.3">
      <c r="B51" s="81"/>
      <c r="C51" s="178" t="s">
        <v>95</v>
      </c>
      <c r="D51" s="166" t="s">
        <v>84</v>
      </c>
      <c r="E51" s="167"/>
      <c r="F51" s="167"/>
      <c r="G51" s="235"/>
      <c r="H51" s="236"/>
      <c r="I51" s="82"/>
    </row>
    <row r="52" spans="2:9" x14ac:dyDescent="0.3">
      <c r="B52" s="81"/>
      <c r="C52" s="175" t="s">
        <v>168</v>
      </c>
      <c r="D52" s="147" t="s">
        <v>207</v>
      </c>
      <c r="E52" s="181">
        <v>1</v>
      </c>
      <c r="F52" s="153">
        <v>4</v>
      </c>
      <c r="G52" s="233"/>
      <c r="H52" s="234">
        <f t="shared" si="0"/>
        <v>0</v>
      </c>
      <c r="I52" s="82"/>
    </row>
    <row r="53" spans="2:9" x14ac:dyDescent="0.3">
      <c r="B53" s="81"/>
      <c r="C53" s="175" t="s">
        <v>169</v>
      </c>
      <c r="D53" s="149" t="s">
        <v>180</v>
      </c>
      <c r="E53" s="181">
        <v>6</v>
      </c>
      <c r="F53" s="153">
        <v>2</v>
      </c>
      <c r="G53" s="233"/>
      <c r="H53" s="234">
        <f t="shared" si="0"/>
        <v>0</v>
      </c>
      <c r="I53" s="82"/>
    </row>
    <row r="54" spans="2:9" x14ac:dyDescent="0.3">
      <c r="B54" s="81"/>
      <c r="C54" s="176" t="s">
        <v>170</v>
      </c>
      <c r="D54" s="150" t="s">
        <v>181</v>
      </c>
      <c r="E54" s="181">
        <v>1</v>
      </c>
      <c r="F54" s="153">
        <v>2</v>
      </c>
      <c r="G54" s="233"/>
      <c r="H54" s="234">
        <f t="shared" si="0"/>
        <v>0</v>
      </c>
      <c r="I54" s="82"/>
    </row>
    <row r="55" spans="2:9" ht="13.95" customHeight="1" x14ac:dyDescent="0.3">
      <c r="B55" s="81"/>
      <c r="C55" s="172" t="s">
        <v>96</v>
      </c>
      <c r="D55" s="173" t="s">
        <v>147</v>
      </c>
      <c r="E55" s="167"/>
      <c r="F55" s="167"/>
      <c r="G55" s="235"/>
      <c r="H55" s="236"/>
      <c r="I55" s="82"/>
    </row>
    <row r="56" spans="2:9" ht="15" thickBot="1" x14ac:dyDescent="0.35">
      <c r="B56" s="81"/>
      <c r="C56" s="176" t="s">
        <v>66</v>
      </c>
      <c r="D56" s="154" t="s">
        <v>182</v>
      </c>
      <c r="E56" s="151">
        <v>1</v>
      </c>
      <c r="F56" s="141">
        <v>4</v>
      </c>
      <c r="G56" s="238"/>
      <c r="H56" s="237">
        <f t="shared" si="0"/>
        <v>0</v>
      </c>
      <c r="I56" s="82"/>
    </row>
    <row r="57" spans="2:9" x14ac:dyDescent="0.3">
      <c r="B57" s="81"/>
      <c r="C57" s="155"/>
      <c r="D57" s="156"/>
      <c r="E57" s="157"/>
      <c r="F57" s="40"/>
      <c r="G57" s="40"/>
      <c r="H57" s="139"/>
      <c r="I57" s="82"/>
    </row>
    <row r="58" spans="2:9" ht="15" thickBot="1" x14ac:dyDescent="0.35">
      <c r="B58" s="81"/>
      <c r="C58" s="136"/>
      <c r="D58" s="338" t="s">
        <v>184</v>
      </c>
      <c r="E58" s="338"/>
      <c r="F58" s="338"/>
      <c r="G58" s="338"/>
      <c r="H58" s="232">
        <f>SUM(H19:H56)</f>
        <v>0</v>
      </c>
      <c r="I58" s="82"/>
    </row>
    <row r="59" spans="2:9" ht="15" thickBot="1" x14ac:dyDescent="0.35">
      <c r="B59" s="114"/>
      <c r="C59" s="158"/>
      <c r="D59" s="158"/>
      <c r="E59" s="158"/>
      <c r="F59" s="158"/>
      <c r="G59" s="158"/>
      <c r="H59" s="159"/>
      <c r="I59" s="120"/>
    </row>
  </sheetData>
  <sheetProtection algorithmName="SHA-512" hashValue="W3Q0ZjV6/UP//CQf4S2b2BA5ST4kPlWtjb6L2Xj6NbzJ7/zBkCoOTB3YHf5iKajx+ytUmfouwDtpVQC4xTFOJw==" saltValue="jII/2zqhjgNTnS5rLo2l0Q==" spinCount="100000" sheet="1" objects="1" scenarios="1"/>
  <mergeCells count="14">
    <mergeCell ref="C3:H3"/>
    <mergeCell ref="C9:E9"/>
    <mergeCell ref="C16:D16"/>
    <mergeCell ref="G16:H16"/>
    <mergeCell ref="D58:G58"/>
    <mergeCell ref="E14:H14"/>
    <mergeCell ref="E12:H12"/>
    <mergeCell ref="C7:H7"/>
    <mergeCell ref="C5:H5"/>
    <mergeCell ref="C11:H11"/>
    <mergeCell ref="C14:D14"/>
    <mergeCell ref="C12:D12"/>
    <mergeCell ref="C13:D13"/>
    <mergeCell ref="E13:H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7"/>
  <sheetViews>
    <sheetView topLeftCell="A46" workbookViewId="0">
      <selection activeCell="D46" sqref="D46"/>
    </sheetView>
  </sheetViews>
  <sheetFormatPr defaultColWidth="8.88671875" defaultRowHeight="14.4" x14ac:dyDescent="0.3"/>
  <cols>
    <col min="1" max="2" width="3" style="69" customWidth="1"/>
    <col min="3" max="3" width="3.77734375" style="69" customWidth="1"/>
    <col min="4" max="4" width="48" style="69" customWidth="1"/>
    <col min="5" max="6" width="8.109375" style="69" customWidth="1"/>
    <col min="7" max="7" width="13.109375" style="69" customWidth="1"/>
    <col min="8" max="11" width="17.6640625" style="69" customWidth="1"/>
    <col min="12" max="12" width="3" style="69" customWidth="1"/>
    <col min="13" max="16384" width="8.88671875" style="69"/>
  </cols>
  <sheetData>
    <row r="1" spans="2:12" ht="15" thickBot="1" x14ac:dyDescent="0.35"/>
    <row r="2" spans="2:12" x14ac:dyDescent="0.3">
      <c r="B2" s="74"/>
      <c r="C2" s="78"/>
      <c r="D2" s="78"/>
      <c r="E2" s="78"/>
      <c r="F2" s="78"/>
      <c r="G2" s="78"/>
      <c r="H2" s="78"/>
      <c r="I2" s="78"/>
      <c r="J2" s="78"/>
      <c r="K2" s="78"/>
      <c r="L2" s="80"/>
    </row>
    <row r="3" spans="2:12" ht="21.6" thickBot="1" x14ac:dyDescent="0.45">
      <c r="B3" s="81"/>
      <c r="C3" s="344" t="s">
        <v>195</v>
      </c>
      <c r="D3" s="344"/>
      <c r="E3" s="344"/>
      <c r="F3" s="344"/>
      <c r="G3" s="344"/>
      <c r="H3" s="344"/>
      <c r="I3" s="344"/>
      <c r="J3" s="344"/>
      <c r="K3" s="344"/>
      <c r="L3" s="82"/>
    </row>
    <row r="4" spans="2:12" ht="1.95" customHeight="1" x14ac:dyDescent="0.4">
      <c r="B4" s="81"/>
      <c r="C4" s="130"/>
      <c r="D4" s="130"/>
      <c r="E4" s="130"/>
      <c r="F4" s="130"/>
      <c r="G4" s="130"/>
      <c r="H4" s="130"/>
      <c r="I4" s="130"/>
      <c r="J4" s="130"/>
      <c r="K4" s="130"/>
      <c r="L4" s="82"/>
    </row>
    <row r="5" spans="2:12" ht="14.4" customHeight="1" x14ac:dyDescent="0.3">
      <c r="B5" s="81"/>
      <c r="C5" s="345" t="s">
        <v>266</v>
      </c>
      <c r="D5" s="345"/>
      <c r="E5" s="345"/>
      <c r="F5" s="345"/>
      <c r="G5" s="345"/>
      <c r="H5" s="345"/>
      <c r="I5" s="345"/>
      <c r="J5" s="345"/>
      <c r="K5" s="345"/>
      <c r="L5" s="82"/>
    </row>
    <row r="6" spans="2:12" ht="14.4" customHeight="1" x14ac:dyDescent="0.3">
      <c r="B6" s="81"/>
      <c r="C6" s="346" t="s">
        <v>267</v>
      </c>
      <c r="D6" s="346"/>
      <c r="E6" s="346"/>
      <c r="F6" s="346"/>
      <c r="G6" s="346"/>
      <c r="H6" s="346"/>
      <c r="I6" s="346"/>
      <c r="J6" s="346"/>
      <c r="K6" s="346"/>
      <c r="L6" s="82"/>
    </row>
    <row r="7" spans="2:12" ht="14.4" customHeight="1" x14ac:dyDescent="0.3">
      <c r="B7" s="81"/>
      <c r="C7" s="347" t="s">
        <v>268</v>
      </c>
      <c r="D7" s="347"/>
      <c r="E7" s="347"/>
      <c r="F7" s="347"/>
      <c r="G7" s="347"/>
      <c r="H7" s="347"/>
      <c r="I7" s="347"/>
      <c r="J7" s="347"/>
      <c r="K7" s="347"/>
      <c r="L7" s="82"/>
    </row>
    <row r="8" spans="2:12" ht="6" customHeight="1" x14ac:dyDescent="0.3">
      <c r="B8" s="81"/>
      <c r="C8" s="87"/>
      <c r="D8" s="88"/>
      <c r="E8" s="88"/>
      <c r="F8" s="89"/>
      <c r="G8" s="90"/>
      <c r="H8" s="90"/>
      <c r="I8" s="182"/>
      <c r="J8" s="90"/>
      <c r="K8" s="90"/>
      <c r="L8" s="82"/>
    </row>
    <row r="9" spans="2:12" ht="14.4" customHeight="1" x14ac:dyDescent="0.3">
      <c r="B9" s="81"/>
      <c r="C9" s="324" t="s">
        <v>210</v>
      </c>
      <c r="D9" s="324"/>
      <c r="E9" s="324"/>
      <c r="F9" s="324"/>
      <c r="G9" s="324"/>
      <c r="H9" s="324"/>
      <c r="I9" s="324"/>
      <c r="J9" s="324"/>
      <c r="K9" s="324"/>
      <c r="L9" s="82"/>
    </row>
    <row r="10" spans="2:12" ht="6" customHeight="1" x14ac:dyDescent="0.3">
      <c r="B10" s="81"/>
      <c r="C10" s="87"/>
      <c r="D10" s="88"/>
      <c r="E10" s="88"/>
      <c r="F10" s="89"/>
      <c r="G10" s="90"/>
      <c r="H10" s="183"/>
      <c r="I10" s="90"/>
      <c r="J10" s="90"/>
      <c r="K10" s="90"/>
      <c r="L10" s="82"/>
    </row>
    <row r="11" spans="2:12" x14ac:dyDescent="0.3">
      <c r="B11" s="81"/>
      <c r="C11" s="333" t="s">
        <v>211</v>
      </c>
      <c r="D11" s="333"/>
      <c r="E11" s="333"/>
      <c r="F11" s="333"/>
      <c r="G11" s="333"/>
      <c r="H11" s="106"/>
      <c r="I11" s="106"/>
      <c r="J11" s="127" t="s">
        <v>161</v>
      </c>
      <c r="K11" s="184"/>
      <c r="L11" s="82"/>
    </row>
    <row r="12" spans="2:12" ht="6" customHeight="1" x14ac:dyDescent="0.3">
      <c r="B12" s="81"/>
      <c r="C12" s="87"/>
      <c r="D12" s="88"/>
      <c r="E12" s="88"/>
      <c r="F12" s="89"/>
      <c r="G12" s="90"/>
      <c r="H12" s="183"/>
      <c r="I12" s="90"/>
      <c r="J12" s="90"/>
      <c r="K12" s="90"/>
      <c r="L12" s="82"/>
    </row>
    <row r="13" spans="2:12" ht="28.2" customHeight="1" x14ac:dyDescent="0.3">
      <c r="B13" s="81"/>
      <c r="C13" s="348" t="s">
        <v>270</v>
      </c>
      <c r="D13" s="348"/>
      <c r="E13" s="349"/>
      <c r="F13" s="350" t="s">
        <v>228</v>
      </c>
      <c r="G13" s="351"/>
      <c r="H13" s="352"/>
      <c r="I13" s="352"/>
      <c r="J13" s="38"/>
      <c r="K13" s="38"/>
      <c r="L13" s="82"/>
    </row>
    <row r="14" spans="2:12" ht="14.4" customHeight="1" x14ac:dyDescent="0.3">
      <c r="B14" s="81"/>
      <c r="C14" s="353" t="s">
        <v>254</v>
      </c>
      <c r="D14" s="354"/>
      <c r="E14" s="355"/>
      <c r="F14" s="356"/>
      <c r="G14" s="356"/>
      <c r="H14" s="357"/>
      <c r="I14" s="357"/>
      <c r="J14" s="38"/>
      <c r="K14" s="38"/>
      <c r="L14" s="82"/>
    </row>
    <row r="15" spans="2:12" ht="14.4" customHeight="1" x14ac:dyDescent="0.3">
      <c r="B15" s="81"/>
      <c r="C15" s="353" t="s">
        <v>269</v>
      </c>
      <c r="D15" s="354"/>
      <c r="E15" s="355"/>
      <c r="F15" s="356"/>
      <c r="G15" s="356"/>
      <c r="H15" s="185"/>
      <c r="I15" s="185"/>
      <c r="J15" s="38"/>
      <c r="K15" s="38"/>
      <c r="L15" s="82"/>
    </row>
    <row r="16" spans="2:12" ht="14.4" customHeight="1" x14ac:dyDescent="0.3">
      <c r="B16" s="81"/>
      <c r="C16" s="353" t="s">
        <v>255</v>
      </c>
      <c r="D16" s="354"/>
      <c r="E16" s="355"/>
      <c r="F16" s="356"/>
      <c r="G16" s="356"/>
      <c r="H16" s="185"/>
      <c r="I16" s="185"/>
      <c r="J16" s="38"/>
      <c r="K16" s="38"/>
      <c r="L16" s="82"/>
    </row>
    <row r="17" spans="2:12" ht="14.4" customHeight="1" x14ac:dyDescent="0.3">
      <c r="B17" s="81"/>
      <c r="C17" s="353" t="s">
        <v>256</v>
      </c>
      <c r="D17" s="354"/>
      <c r="E17" s="355"/>
      <c r="F17" s="356"/>
      <c r="G17" s="356"/>
      <c r="H17" s="185"/>
      <c r="I17" s="185"/>
      <c r="J17" s="38"/>
      <c r="K17" s="38"/>
      <c r="L17" s="82"/>
    </row>
    <row r="18" spans="2:12" ht="14.4" customHeight="1" x14ac:dyDescent="0.3">
      <c r="B18" s="81"/>
      <c r="C18" s="353" t="s">
        <v>100</v>
      </c>
      <c r="D18" s="354"/>
      <c r="E18" s="355"/>
      <c r="F18" s="356"/>
      <c r="G18" s="356"/>
      <c r="H18" s="357"/>
      <c r="I18" s="357"/>
      <c r="J18" s="38"/>
      <c r="K18" s="38"/>
      <c r="L18" s="82"/>
    </row>
    <row r="19" spans="2:12" ht="14.4" customHeight="1" x14ac:dyDescent="0.3">
      <c r="B19" s="81"/>
      <c r="C19" s="136"/>
      <c r="D19" s="39"/>
      <c r="E19" s="39"/>
      <c r="F19" s="39"/>
      <c r="G19" s="38"/>
      <c r="H19" s="38"/>
      <c r="I19" s="38"/>
      <c r="J19" s="38"/>
      <c r="K19" s="38"/>
      <c r="L19" s="82"/>
    </row>
    <row r="20" spans="2:12" ht="14.4" customHeight="1" x14ac:dyDescent="0.3">
      <c r="B20" s="81"/>
      <c r="C20" s="342" t="s">
        <v>58</v>
      </c>
      <c r="D20" s="342"/>
      <c r="E20" s="342"/>
      <c r="F20" s="342"/>
      <c r="G20" s="342"/>
      <c r="H20" s="342"/>
      <c r="I20" s="342"/>
      <c r="J20" s="342"/>
      <c r="K20" s="342"/>
      <c r="L20" s="82"/>
    </row>
    <row r="21" spans="2:12" ht="27" customHeight="1" x14ac:dyDescent="0.3">
      <c r="B21" s="81"/>
      <c r="C21" s="358" t="s">
        <v>186</v>
      </c>
      <c r="D21" s="359"/>
      <c r="E21" s="360"/>
      <c r="F21" s="361" t="s">
        <v>278</v>
      </c>
      <c r="G21" s="362"/>
      <c r="H21" s="362"/>
      <c r="I21" s="362"/>
      <c r="J21" s="362"/>
      <c r="K21" s="363"/>
      <c r="L21" s="82"/>
    </row>
    <row r="22" spans="2:12" ht="28.95" customHeight="1" x14ac:dyDescent="0.3">
      <c r="B22" s="81"/>
      <c r="C22" s="358" t="s">
        <v>187</v>
      </c>
      <c r="D22" s="359"/>
      <c r="E22" s="360"/>
      <c r="F22" s="361" t="s">
        <v>240</v>
      </c>
      <c r="G22" s="367"/>
      <c r="H22" s="367"/>
      <c r="I22" s="367"/>
      <c r="J22" s="367"/>
      <c r="K22" s="368"/>
      <c r="L22" s="82"/>
    </row>
    <row r="23" spans="2:12" ht="28.95" customHeight="1" x14ac:dyDescent="0.3">
      <c r="B23" s="81"/>
      <c r="C23" s="369" t="s">
        <v>232</v>
      </c>
      <c r="D23" s="370"/>
      <c r="E23" s="371"/>
      <c r="F23" s="361" t="s">
        <v>259</v>
      </c>
      <c r="G23" s="362"/>
      <c r="H23" s="362"/>
      <c r="I23" s="362"/>
      <c r="J23" s="362"/>
      <c r="K23" s="363"/>
      <c r="L23" s="82"/>
    </row>
    <row r="24" spans="2:12" ht="28.95" customHeight="1" x14ac:dyDescent="0.3">
      <c r="B24" s="81"/>
      <c r="C24" s="372"/>
      <c r="D24" s="373"/>
      <c r="E24" s="374"/>
      <c r="F24" s="361" t="s">
        <v>258</v>
      </c>
      <c r="G24" s="362"/>
      <c r="H24" s="362"/>
      <c r="I24" s="362"/>
      <c r="J24" s="362"/>
      <c r="K24" s="363"/>
      <c r="L24" s="82"/>
    </row>
    <row r="25" spans="2:12" ht="15" thickBot="1" x14ac:dyDescent="0.35">
      <c r="B25" s="81"/>
      <c r="C25" s="155"/>
      <c r="D25" s="156"/>
      <c r="E25" s="156"/>
      <c r="F25" s="156"/>
      <c r="G25" s="40"/>
      <c r="H25" s="40"/>
      <c r="I25" s="186"/>
      <c r="J25" s="40"/>
      <c r="K25" s="40"/>
      <c r="L25" s="82"/>
    </row>
    <row r="26" spans="2:12" ht="14.4" customHeight="1" x14ac:dyDescent="0.3">
      <c r="B26" s="81"/>
      <c r="C26" s="314" t="s">
        <v>257</v>
      </c>
      <c r="D26" s="314"/>
      <c r="E26" s="208"/>
      <c r="F26" s="208"/>
      <c r="G26" s="209"/>
      <c r="H26" s="210"/>
      <c r="I26" s="211"/>
      <c r="J26" s="212"/>
      <c r="K26" s="60" t="s">
        <v>98</v>
      </c>
      <c r="L26" s="82"/>
    </row>
    <row r="27" spans="2:12" ht="25.2" x14ac:dyDescent="0.3">
      <c r="B27" s="81"/>
      <c r="C27" s="225" t="s">
        <v>63</v>
      </c>
      <c r="D27" s="223" t="s">
        <v>167</v>
      </c>
      <c r="E27" s="224" t="s">
        <v>189</v>
      </c>
      <c r="F27" s="224" t="s">
        <v>190</v>
      </c>
      <c r="G27" s="224" t="s">
        <v>199</v>
      </c>
      <c r="H27" s="375" t="s">
        <v>230</v>
      </c>
      <c r="I27" s="375"/>
      <c r="J27" s="376"/>
      <c r="K27" s="199" t="s">
        <v>229</v>
      </c>
      <c r="L27" s="82"/>
    </row>
    <row r="28" spans="2:12" x14ac:dyDescent="0.3">
      <c r="B28" s="81"/>
      <c r="C28" s="264" t="s">
        <v>197</v>
      </c>
      <c r="D28" s="265" t="s">
        <v>276</v>
      </c>
      <c r="E28" s="265"/>
      <c r="F28" s="265"/>
      <c r="G28" s="265"/>
      <c r="H28" s="265"/>
      <c r="I28" s="265"/>
      <c r="J28" s="265"/>
      <c r="K28" s="200"/>
      <c r="L28" s="82"/>
    </row>
    <row r="29" spans="2:12" x14ac:dyDescent="0.3">
      <c r="B29" s="81"/>
      <c r="C29" s="226">
        <v>1</v>
      </c>
      <c r="D29" s="227" t="s">
        <v>223</v>
      </c>
      <c r="E29" s="228">
        <v>12</v>
      </c>
      <c r="F29" s="193">
        <v>4</v>
      </c>
      <c r="G29" s="229"/>
      <c r="H29" s="377"/>
      <c r="I29" s="378"/>
      <c r="J29" s="379"/>
      <c r="K29" s="221">
        <f>(E29*F29)*G29</f>
        <v>0</v>
      </c>
      <c r="L29" s="82"/>
    </row>
    <row r="30" spans="2:12" x14ac:dyDescent="0.3">
      <c r="B30" s="81"/>
      <c r="C30" s="214">
        <v>2</v>
      </c>
      <c r="D30" s="213" t="s">
        <v>222</v>
      </c>
      <c r="E30" s="187">
        <v>4</v>
      </c>
      <c r="F30" s="188">
        <v>4</v>
      </c>
      <c r="G30" s="220"/>
      <c r="H30" s="364"/>
      <c r="I30" s="365"/>
      <c r="J30" s="366"/>
      <c r="K30" s="221">
        <f>(E30*F30)*G30</f>
        <v>0</v>
      </c>
      <c r="L30" s="82"/>
    </row>
    <row r="31" spans="2:12" x14ac:dyDescent="0.3">
      <c r="B31" s="81"/>
      <c r="C31" s="214">
        <v>3</v>
      </c>
      <c r="D31" s="213" t="s">
        <v>212</v>
      </c>
      <c r="E31" s="187">
        <v>2</v>
      </c>
      <c r="F31" s="188">
        <v>4</v>
      </c>
      <c r="G31" s="220"/>
      <c r="H31" s="364"/>
      <c r="I31" s="365"/>
      <c r="J31" s="366"/>
      <c r="K31" s="221">
        <f t="shared" ref="K31:K47" si="0">(E31*F31)*G31</f>
        <v>0</v>
      </c>
      <c r="L31" s="82"/>
    </row>
    <row r="32" spans="2:12" ht="14.4" customHeight="1" x14ac:dyDescent="0.3">
      <c r="B32" s="81"/>
      <c r="C32" s="214">
        <v>4</v>
      </c>
      <c r="D32" s="213" t="s">
        <v>273</v>
      </c>
      <c r="E32" s="187">
        <v>6</v>
      </c>
      <c r="F32" s="188">
        <v>4</v>
      </c>
      <c r="G32" s="220"/>
      <c r="H32" s="364"/>
      <c r="I32" s="365"/>
      <c r="J32" s="366"/>
      <c r="K32" s="221">
        <f>(E32*F32)*G32</f>
        <v>0</v>
      </c>
      <c r="L32" s="82"/>
    </row>
    <row r="33" spans="2:12" ht="14.4" customHeight="1" x14ac:dyDescent="0.3">
      <c r="B33" s="81"/>
      <c r="C33" s="214">
        <v>5</v>
      </c>
      <c r="D33" s="213" t="s">
        <v>272</v>
      </c>
      <c r="E33" s="187">
        <v>8</v>
      </c>
      <c r="F33" s="188">
        <v>4</v>
      </c>
      <c r="G33" s="220"/>
      <c r="H33" s="364"/>
      <c r="I33" s="365"/>
      <c r="J33" s="366"/>
      <c r="K33" s="221">
        <f>(E33*F33)*G33</f>
        <v>0</v>
      </c>
      <c r="L33" s="82"/>
    </row>
    <row r="34" spans="2:12" ht="14.4" customHeight="1" x14ac:dyDescent="0.3">
      <c r="B34" s="81"/>
      <c r="C34" s="214">
        <v>6</v>
      </c>
      <c r="D34" s="213" t="s">
        <v>271</v>
      </c>
      <c r="E34" s="187">
        <v>6</v>
      </c>
      <c r="F34" s="188">
        <v>4</v>
      </c>
      <c r="G34" s="220"/>
      <c r="H34" s="364"/>
      <c r="I34" s="365"/>
      <c r="J34" s="366"/>
      <c r="K34" s="221">
        <f>(E34*F34)*G34</f>
        <v>0</v>
      </c>
      <c r="L34" s="82"/>
    </row>
    <row r="35" spans="2:12" x14ac:dyDescent="0.3">
      <c r="B35" s="81"/>
      <c r="C35" s="214">
        <v>7</v>
      </c>
      <c r="D35" s="213" t="s">
        <v>214</v>
      </c>
      <c r="E35" s="187">
        <v>1</v>
      </c>
      <c r="F35" s="188">
        <v>4</v>
      </c>
      <c r="G35" s="220"/>
      <c r="H35" s="364"/>
      <c r="I35" s="365"/>
      <c r="J35" s="366"/>
      <c r="K35" s="221">
        <f t="shared" si="0"/>
        <v>0</v>
      </c>
      <c r="L35" s="82"/>
    </row>
    <row r="36" spans="2:12" x14ac:dyDescent="0.3">
      <c r="B36" s="81"/>
      <c r="C36" s="214">
        <v>8</v>
      </c>
      <c r="D36" s="213" t="s">
        <v>215</v>
      </c>
      <c r="E36" s="189">
        <v>1</v>
      </c>
      <c r="F36" s="188">
        <v>4</v>
      </c>
      <c r="G36" s="220"/>
      <c r="H36" s="364"/>
      <c r="I36" s="365"/>
      <c r="J36" s="366"/>
      <c r="K36" s="221">
        <f t="shared" si="0"/>
        <v>0</v>
      </c>
      <c r="L36" s="82"/>
    </row>
    <row r="37" spans="2:12" x14ac:dyDescent="0.3">
      <c r="B37" s="81"/>
      <c r="C37" s="214">
        <v>9</v>
      </c>
      <c r="D37" s="213" t="s">
        <v>209</v>
      </c>
      <c r="E37" s="189">
        <v>1</v>
      </c>
      <c r="F37" s="188">
        <v>4</v>
      </c>
      <c r="G37" s="220"/>
      <c r="H37" s="364"/>
      <c r="I37" s="365"/>
      <c r="J37" s="366"/>
      <c r="K37" s="221">
        <f t="shared" si="0"/>
        <v>0</v>
      </c>
      <c r="L37" s="82"/>
    </row>
    <row r="38" spans="2:12" ht="14.4" customHeight="1" x14ac:dyDescent="0.3">
      <c r="B38" s="81"/>
      <c r="C38" s="214">
        <v>10</v>
      </c>
      <c r="D38" s="213" t="s">
        <v>213</v>
      </c>
      <c r="E38" s="189">
        <v>6</v>
      </c>
      <c r="F38" s="188">
        <v>4</v>
      </c>
      <c r="G38" s="220"/>
      <c r="H38" s="377"/>
      <c r="I38" s="378"/>
      <c r="J38" s="379"/>
      <c r="K38" s="221">
        <f t="shared" si="0"/>
        <v>0</v>
      </c>
      <c r="L38" s="82"/>
    </row>
    <row r="39" spans="2:12" x14ac:dyDescent="0.3">
      <c r="B39" s="81"/>
      <c r="C39" s="214">
        <v>11</v>
      </c>
      <c r="D39" s="213" t="s">
        <v>208</v>
      </c>
      <c r="E39" s="187">
        <v>1</v>
      </c>
      <c r="F39" s="188">
        <v>4</v>
      </c>
      <c r="G39" s="220"/>
      <c r="H39" s="364"/>
      <c r="I39" s="365"/>
      <c r="J39" s="366"/>
      <c r="K39" s="221">
        <f>(E39*F39)*G39</f>
        <v>0</v>
      </c>
      <c r="L39" s="82"/>
    </row>
    <row r="40" spans="2:12" x14ac:dyDescent="0.3">
      <c r="B40" s="81"/>
      <c r="C40" s="214">
        <v>12</v>
      </c>
      <c r="D40" s="213" t="s">
        <v>220</v>
      </c>
      <c r="E40" s="189">
        <v>8</v>
      </c>
      <c r="F40" s="188">
        <v>4</v>
      </c>
      <c r="G40" s="220"/>
      <c r="H40" s="377"/>
      <c r="I40" s="378"/>
      <c r="J40" s="379"/>
      <c r="K40" s="221">
        <f t="shared" si="0"/>
        <v>0</v>
      </c>
      <c r="L40" s="82"/>
    </row>
    <row r="41" spans="2:12" x14ac:dyDescent="0.3">
      <c r="B41" s="81"/>
      <c r="C41" s="214">
        <v>13</v>
      </c>
      <c r="D41" s="213" t="s">
        <v>221</v>
      </c>
      <c r="E41" s="189">
        <v>3</v>
      </c>
      <c r="F41" s="188">
        <v>4</v>
      </c>
      <c r="G41" s="220"/>
      <c r="H41" s="377"/>
      <c r="I41" s="378"/>
      <c r="J41" s="379"/>
      <c r="K41" s="221">
        <f t="shared" si="0"/>
        <v>0</v>
      </c>
      <c r="L41" s="82"/>
    </row>
    <row r="42" spans="2:12" x14ac:dyDescent="0.3">
      <c r="B42" s="81"/>
      <c r="C42" s="214">
        <v>14</v>
      </c>
      <c r="D42" s="213" t="s">
        <v>219</v>
      </c>
      <c r="E42" s="189">
        <v>3</v>
      </c>
      <c r="F42" s="188">
        <v>4</v>
      </c>
      <c r="G42" s="220"/>
      <c r="H42" s="364"/>
      <c r="I42" s="365"/>
      <c r="J42" s="366"/>
      <c r="K42" s="221">
        <f t="shared" si="0"/>
        <v>0</v>
      </c>
      <c r="L42" s="82"/>
    </row>
    <row r="43" spans="2:12" x14ac:dyDescent="0.3">
      <c r="B43" s="81"/>
      <c r="C43" s="214">
        <v>15</v>
      </c>
      <c r="D43" s="213" t="s">
        <v>64</v>
      </c>
      <c r="E43" s="189">
        <v>2</v>
      </c>
      <c r="F43" s="188">
        <v>4</v>
      </c>
      <c r="G43" s="220"/>
      <c r="H43" s="364"/>
      <c r="I43" s="365"/>
      <c r="J43" s="366"/>
      <c r="K43" s="221">
        <f t="shared" si="0"/>
        <v>0</v>
      </c>
      <c r="L43" s="82"/>
    </row>
    <row r="44" spans="2:12" x14ac:dyDescent="0.3">
      <c r="B44" s="81"/>
      <c r="C44" s="214">
        <v>16</v>
      </c>
      <c r="D44" s="213" t="s">
        <v>198</v>
      </c>
      <c r="E44" s="189">
        <v>3</v>
      </c>
      <c r="F44" s="188">
        <v>4</v>
      </c>
      <c r="G44" s="220"/>
      <c r="H44" s="364"/>
      <c r="I44" s="365"/>
      <c r="J44" s="366"/>
      <c r="K44" s="221">
        <f t="shared" si="0"/>
        <v>0</v>
      </c>
      <c r="L44" s="82"/>
    </row>
    <row r="45" spans="2:12" x14ac:dyDescent="0.3">
      <c r="B45" s="81"/>
      <c r="C45" s="214">
        <v>17</v>
      </c>
      <c r="D45" s="213" t="s">
        <v>218</v>
      </c>
      <c r="E45" s="189">
        <v>2</v>
      </c>
      <c r="F45" s="188">
        <v>4</v>
      </c>
      <c r="G45" s="220"/>
      <c r="H45" s="380"/>
      <c r="I45" s="365"/>
      <c r="J45" s="366"/>
      <c r="K45" s="221">
        <f t="shared" si="0"/>
        <v>0</v>
      </c>
      <c r="L45" s="82"/>
    </row>
    <row r="46" spans="2:12" x14ac:dyDescent="0.3">
      <c r="B46" s="81"/>
      <c r="C46" s="214">
        <v>18</v>
      </c>
      <c r="D46" s="213" t="s">
        <v>216</v>
      </c>
      <c r="E46" s="189">
        <v>6</v>
      </c>
      <c r="F46" s="188">
        <v>4</v>
      </c>
      <c r="G46" s="220"/>
      <c r="H46" s="364"/>
      <c r="I46" s="365"/>
      <c r="J46" s="366"/>
      <c r="K46" s="221">
        <f t="shared" si="0"/>
        <v>0</v>
      </c>
      <c r="L46" s="82"/>
    </row>
    <row r="47" spans="2:12" x14ac:dyDescent="0.3">
      <c r="B47" s="81"/>
      <c r="C47" s="214">
        <v>19</v>
      </c>
      <c r="D47" s="213" t="s">
        <v>217</v>
      </c>
      <c r="E47" s="189">
        <v>4</v>
      </c>
      <c r="F47" s="188">
        <v>4</v>
      </c>
      <c r="G47" s="220"/>
      <c r="H47" s="364"/>
      <c r="I47" s="365"/>
      <c r="J47" s="366"/>
      <c r="K47" s="222">
        <f t="shared" si="0"/>
        <v>0</v>
      </c>
      <c r="L47" s="82"/>
    </row>
    <row r="48" spans="2:12" ht="15" thickBot="1" x14ac:dyDescent="0.35">
      <c r="B48" s="81"/>
      <c r="C48" s="155"/>
      <c r="D48" s="382" t="s">
        <v>97</v>
      </c>
      <c r="E48" s="382"/>
      <c r="F48" s="382"/>
      <c r="G48" s="382"/>
      <c r="H48" s="382"/>
      <c r="I48" s="382"/>
      <c r="J48" s="382"/>
      <c r="K48" s="230">
        <f>SUM(K29:K47)</f>
        <v>0</v>
      </c>
      <c r="L48" s="82"/>
    </row>
    <row r="49" spans="2:12" ht="15" thickBot="1" x14ac:dyDescent="0.35">
      <c r="B49" s="81"/>
      <c r="C49" s="136"/>
      <c r="D49" s="111"/>
      <c r="E49" s="111"/>
      <c r="F49" s="111"/>
      <c r="G49" s="36"/>
      <c r="H49" s="138"/>
      <c r="I49" s="186"/>
      <c r="J49" s="186"/>
      <c r="K49" s="138"/>
      <c r="L49" s="82"/>
    </row>
    <row r="50" spans="2:12" ht="14.4" customHeight="1" x14ac:dyDescent="0.3">
      <c r="B50" s="81"/>
      <c r="C50" s="190"/>
      <c r="D50" s="190"/>
      <c r="E50" s="190"/>
      <c r="F50" s="190"/>
      <c r="G50" s="190"/>
      <c r="H50" s="190"/>
      <c r="I50" s="190"/>
      <c r="J50" s="190"/>
      <c r="K50" s="60" t="s">
        <v>205</v>
      </c>
      <c r="L50" s="82"/>
    </row>
    <row r="51" spans="2:12" ht="25.2" x14ac:dyDescent="0.3">
      <c r="B51" s="81"/>
      <c r="C51" s="225" t="s">
        <v>63</v>
      </c>
      <c r="D51" s="223" t="s">
        <v>167</v>
      </c>
      <c r="E51" s="224" t="s">
        <v>189</v>
      </c>
      <c r="F51" s="224" t="s">
        <v>190</v>
      </c>
      <c r="G51" s="224" t="s">
        <v>199</v>
      </c>
      <c r="H51" s="375" t="s">
        <v>231</v>
      </c>
      <c r="I51" s="375"/>
      <c r="J51" s="376"/>
      <c r="K51" s="199" t="s">
        <v>229</v>
      </c>
      <c r="L51" s="82"/>
    </row>
    <row r="52" spans="2:12" x14ac:dyDescent="0.3">
      <c r="B52" s="81"/>
      <c r="C52" s="264" t="s">
        <v>196</v>
      </c>
      <c r="D52" s="265" t="s">
        <v>277</v>
      </c>
      <c r="E52" s="265"/>
      <c r="F52" s="265"/>
      <c r="G52" s="265"/>
      <c r="H52" s="265"/>
      <c r="I52" s="265"/>
      <c r="J52" s="265"/>
      <c r="K52" s="202"/>
      <c r="L52" s="82"/>
    </row>
    <row r="53" spans="2:12" ht="37.950000000000003" customHeight="1" x14ac:dyDescent="0.3">
      <c r="B53" s="81"/>
      <c r="C53" s="201">
        <v>1</v>
      </c>
      <c r="D53" s="191" t="s">
        <v>239</v>
      </c>
      <c r="E53" s="192">
        <v>1</v>
      </c>
      <c r="F53" s="193">
        <v>4</v>
      </c>
      <c r="G53" s="219"/>
      <c r="H53" s="383" t="s">
        <v>253</v>
      </c>
      <c r="I53" s="384"/>
      <c r="J53" s="385"/>
      <c r="K53" s="231">
        <f>(E53*F53)*G53</f>
        <v>0</v>
      </c>
      <c r="L53" s="82"/>
    </row>
    <row r="54" spans="2:12" ht="15" thickBot="1" x14ac:dyDescent="0.35">
      <c r="B54" s="81"/>
      <c r="C54" s="155"/>
      <c r="D54" s="382" t="s">
        <v>224</v>
      </c>
      <c r="E54" s="382"/>
      <c r="F54" s="382"/>
      <c r="G54" s="382"/>
      <c r="H54" s="382"/>
      <c r="I54" s="382"/>
      <c r="J54" s="382"/>
      <c r="K54" s="230">
        <f>SUM(K53)</f>
        <v>0</v>
      </c>
      <c r="L54" s="82"/>
    </row>
    <row r="55" spans="2:12" x14ac:dyDescent="0.3">
      <c r="B55" s="81"/>
      <c r="C55" s="136"/>
      <c r="D55" s="111"/>
      <c r="E55" s="111"/>
      <c r="F55" s="111"/>
      <c r="G55" s="36"/>
      <c r="H55" s="138"/>
      <c r="I55" s="186"/>
      <c r="J55" s="186"/>
      <c r="K55" s="138"/>
      <c r="L55" s="82"/>
    </row>
    <row r="56" spans="2:12" ht="15" thickBot="1" x14ac:dyDescent="0.35">
      <c r="B56" s="81"/>
      <c r="C56" s="136"/>
      <c r="D56" s="381" t="s">
        <v>206</v>
      </c>
      <c r="E56" s="381"/>
      <c r="F56" s="381"/>
      <c r="G56" s="381"/>
      <c r="H56" s="381"/>
      <c r="I56" s="381"/>
      <c r="J56" s="381"/>
      <c r="K56" s="232">
        <f>K48+K54</f>
        <v>0</v>
      </c>
      <c r="L56" s="82"/>
    </row>
    <row r="57" spans="2:12" ht="15" thickBot="1" x14ac:dyDescent="0.35">
      <c r="B57" s="114"/>
      <c r="C57" s="158"/>
      <c r="D57" s="158"/>
      <c r="E57" s="158"/>
      <c r="F57" s="158"/>
      <c r="G57" s="158"/>
      <c r="H57" s="158"/>
      <c r="I57" s="158"/>
      <c r="J57" s="158"/>
      <c r="K57" s="158"/>
      <c r="L57" s="120"/>
    </row>
  </sheetData>
  <sheetProtection algorithmName="SHA-512" hashValue="+l9/GgdjP37iHrwlFWDNslnaM/vnsib5mc11Nmc5hEZXL5lQ62h5xgIcgUTlvV7g2SCg4IgJSgkDZ9hEHCv5TQ==" saltValue="I0lbTb8QtAj4ZcCFQSFOPw==" spinCount="100000" sheet="1" objects="1" scenarios="1"/>
  <mergeCells count="55">
    <mergeCell ref="D56:J56"/>
    <mergeCell ref="H46:J46"/>
    <mergeCell ref="H47:J47"/>
    <mergeCell ref="D48:J48"/>
    <mergeCell ref="H51:J51"/>
    <mergeCell ref="H53:J53"/>
    <mergeCell ref="D54:J54"/>
    <mergeCell ref="H45:J45"/>
    <mergeCell ref="H34:J34"/>
    <mergeCell ref="H35:J35"/>
    <mergeCell ref="H36:J36"/>
    <mergeCell ref="H37:J37"/>
    <mergeCell ref="H38:J38"/>
    <mergeCell ref="H39:J39"/>
    <mergeCell ref="H40:J40"/>
    <mergeCell ref="H41:J41"/>
    <mergeCell ref="H42:J42"/>
    <mergeCell ref="H43:J43"/>
    <mergeCell ref="H44:J44"/>
    <mergeCell ref="H33:J33"/>
    <mergeCell ref="C22:E22"/>
    <mergeCell ref="F22:K22"/>
    <mergeCell ref="C23:E24"/>
    <mergeCell ref="F23:K23"/>
    <mergeCell ref="F24:K24"/>
    <mergeCell ref="C26:D26"/>
    <mergeCell ref="H27:J27"/>
    <mergeCell ref="H29:J29"/>
    <mergeCell ref="H30:J30"/>
    <mergeCell ref="H31:J31"/>
    <mergeCell ref="H32:J32"/>
    <mergeCell ref="C18:E18"/>
    <mergeCell ref="F18:G18"/>
    <mergeCell ref="H18:I18"/>
    <mergeCell ref="C20:K20"/>
    <mergeCell ref="C21:E21"/>
    <mergeCell ref="F21:K21"/>
    <mergeCell ref="C15:E15"/>
    <mergeCell ref="F15:G15"/>
    <mergeCell ref="C16:E16"/>
    <mergeCell ref="F16:G16"/>
    <mergeCell ref="C17:E17"/>
    <mergeCell ref="F17:G17"/>
    <mergeCell ref="C13:E13"/>
    <mergeCell ref="F13:G13"/>
    <mergeCell ref="H13:I13"/>
    <mergeCell ref="C14:E14"/>
    <mergeCell ref="F14:G14"/>
    <mergeCell ref="H14:I14"/>
    <mergeCell ref="C11:G11"/>
    <mergeCell ref="C3:K3"/>
    <mergeCell ref="C5:K5"/>
    <mergeCell ref="C6:K6"/>
    <mergeCell ref="C7:K7"/>
    <mergeCell ref="C9:K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Levering</vt:lpstr>
      <vt:lpstr>Keuring</vt:lpstr>
      <vt:lpstr>All-in onderhoud</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Marloes M. Pompen</dc:creator>
  <cp:lastModifiedBy>Marloes M. Pompen</cp:lastModifiedBy>
  <dcterms:created xsi:type="dcterms:W3CDTF">2021-04-25T08:07:54Z</dcterms:created>
  <dcterms:modified xsi:type="dcterms:W3CDTF">2021-07-26T14:56:09Z</dcterms:modified>
</cp:coreProperties>
</file>