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D32828C3-6E07-4AD7-9CC3-750CDCF8A2B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pecificatie per 1 januari 2021" sheetId="6" r:id="rId1"/>
  </sheets>
  <definedNames>
    <definedName name="_xlnm.Print_Area" localSheetId="0">'specificatie per 1 januari 2021'!$A$1:$K$170</definedName>
    <definedName name="_xlnm.Print_Titles" localSheetId="0">'specificatie per 1 januari 2021'!$1:$5</definedName>
    <definedName name="cad">#REF!</definedName>
    <definedName name="Eurokoers">#REF!</definedName>
    <definedName name="ign">#REF!</definedName>
    <definedName name="igo">#REF!</definedName>
    <definedName name="iin">#REF!</definedName>
    <definedName name="iio">#REF!</definedName>
    <definedName name="index">#REF!</definedName>
    <definedName name="PremieGM">#REF!</definedName>
    <definedName name="Premie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" i="6" l="1"/>
  <c r="AC74" i="6" s="1"/>
  <c r="I74" i="6"/>
  <c r="AD74" i="6" s="1"/>
  <c r="P74" i="6"/>
  <c r="Q74" i="6" s="1"/>
  <c r="R74" i="6" s="1"/>
  <c r="W74" i="6"/>
  <c r="X74" i="6"/>
  <c r="Y74" i="6"/>
  <c r="Z74" i="6"/>
  <c r="Z132" i="6"/>
  <c r="Y132" i="6"/>
  <c r="X132" i="6"/>
  <c r="W132" i="6"/>
  <c r="P132" i="6"/>
  <c r="Q132" i="6" s="1"/>
  <c r="R132" i="6" s="1"/>
  <c r="S132" i="6" s="1"/>
  <c r="I132" i="6"/>
  <c r="AD132" i="6" s="1"/>
  <c r="H132" i="6"/>
  <c r="AC132" i="6" s="1"/>
  <c r="Z131" i="6"/>
  <c r="Y131" i="6"/>
  <c r="X131" i="6"/>
  <c r="W131" i="6"/>
  <c r="P131" i="6"/>
  <c r="Q131" i="6" s="1"/>
  <c r="I131" i="6"/>
  <c r="AD131" i="6" s="1"/>
  <c r="H131" i="6"/>
  <c r="AC131" i="6" s="1"/>
  <c r="Z130" i="6"/>
  <c r="Y130" i="6"/>
  <c r="X130" i="6"/>
  <c r="W130" i="6"/>
  <c r="P130" i="6"/>
  <c r="Q130" i="6" s="1"/>
  <c r="I130" i="6"/>
  <c r="AD130" i="6" s="1"/>
  <c r="H130" i="6"/>
  <c r="Z129" i="6"/>
  <c r="Y129" i="6"/>
  <c r="X129" i="6"/>
  <c r="W129" i="6"/>
  <c r="P129" i="6"/>
  <c r="Q129" i="6" s="1"/>
  <c r="R129" i="6" s="1"/>
  <c r="I129" i="6"/>
  <c r="AD129" i="6" s="1"/>
  <c r="H129" i="6"/>
  <c r="AC129" i="6" s="1"/>
  <c r="Z128" i="6"/>
  <c r="Y128" i="6"/>
  <c r="X128" i="6"/>
  <c r="W128" i="6"/>
  <c r="P128" i="6"/>
  <c r="Q128" i="6" s="1"/>
  <c r="R128" i="6" s="1"/>
  <c r="S128" i="6" s="1"/>
  <c r="I128" i="6"/>
  <c r="AD128" i="6" s="1"/>
  <c r="H128" i="6"/>
  <c r="AC128" i="6" s="1"/>
  <c r="Z127" i="6"/>
  <c r="Y127" i="6"/>
  <c r="X127" i="6"/>
  <c r="W127" i="6"/>
  <c r="P127" i="6"/>
  <c r="Q127" i="6" s="1"/>
  <c r="I127" i="6"/>
  <c r="AD127" i="6" s="1"/>
  <c r="H127" i="6"/>
  <c r="Z126" i="6"/>
  <c r="Y126" i="6"/>
  <c r="X126" i="6"/>
  <c r="W126" i="6"/>
  <c r="P126" i="6"/>
  <c r="Q126" i="6" s="1"/>
  <c r="I126" i="6"/>
  <c r="AD126" i="6" s="1"/>
  <c r="H126" i="6"/>
  <c r="Z125" i="6"/>
  <c r="Y125" i="6"/>
  <c r="X125" i="6"/>
  <c r="W125" i="6"/>
  <c r="P125" i="6"/>
  <c r="Q125" i="6" s="1"/>
  <c r="I125" i="6"/>
  <c r="AD125" i="6" s="1"/>
  <c r="H125" i="6"/>
  <c r="AA74" i="6" l="1"/>
  <c r="AB74" i="6" s="1"/>
  <c r="AE74" i="6"/>
  <c r="S74" i="6"/>
  <c r="K74" i="6"/>
  <c r="AF74" i="6" s="1"/>
  <c r="AG74" i="6" s="1"/>
  <c r="K130" i="6"/>
  <c r="AF130" i="6" s="1"/>
  <c r="AA130" i="6"/>
  <c r="AB130" i="6" s="1"/>
  <c r="K125" i="6"/>
  <c r="AF125" i="6" s="1"/>
  <c r="AA128" i="6"/>
  <c r="AB128" i="6" s="1"/>
  <c r="K126" i="6"/>
  <c r="AF126" i="6" s="1"/>
  <c r="AA126" i="6"/>
  <c r="AB126" i="6" s="1"/>
  <c r="K127" i="6"/>
  <c r="AF127" i="6" s="1"/>
  <c r="AE131" i="6"/>
  <c r="AA125" i="6"/>
  <c r="AB125" i="6" s="1"/>
  <c r="AA127" i="6"/>
  <c r="AB127" i="6" s="1"/>
  <c r="K131" i="6"/>
  <c r="AF131" i="6" s="1"/>
  <c r="AC127" i="6"/>
  <c r="AE127" i="6" s="1"/>
  <c r="AA131" i="6"/>
  <c r="AB131" i="6" s="1"/>
  <c r="AA129" i="6"/>
  <c r="AB129" i="6" s="1"/>
  <c r="AA132" i="6"/>
  <c r="AB132" i="6" s="1"/>
  <c r="R126" i="6"/>
  <c r="S126" i="6" s="1"/>
  <c r="R130" i="6"/>
  <c r="S130" i="6" s="1"/>
  <c r="R127" i="6"/>
  <c r="S127" i="6" s="1"/>
  <c r="AE128" i="6"/>
  <c r="AE129" i="6"/>
  <c r="R131" i="6"/>
  <c r="S131" i="6" s="1"/>
  <c r="AE132" i="6"/>
  <c r="R125" i="6"/>
  <c r="S125" i="6" s="1"/>
  <c r="AC125" i="6"/>
  <c r="AE125" i="6" s="1"/>
  <c r="K128" i="6"/>
  <c r="AF128" i="6" s="1"/>
  <c r="K132" i="6"/>
  <c r="AF132" i="6" s="1"/>
  <c r="AC126" i="6"/>
  <c r="AE126" i="6" s="1"/>
  <c r="K129" i="6"/>
  <c r="AF129" i="6" s="1"/>
  <c r="S129" i="6"/>
  <c r="AC130" i="6"/>
  <c r="AE130" i="6" s="1"/>
  <c r="W124" i="6" l="1"/>
  <c r="W123" i="6"/>
  <c r="W122" i="6"/>
  <c r="W121" i="6"/>
  <c r="W120" i="6"/>
  <c r="W119" i="6"/>
  <c r="W118" i="6"/>
  <c r="W117" i="6"/>
  <c r="W116" i="6"/>
  <c r="W115" i="6"/>
  <c r="W114" i="6"/>
  <c r="W113" i="6"/>
  <c r="Z158" i="6" l="1"/>
  <c r="Y158" i="6"/>
  <c r="X158" i="6"/>
  <c r="W158" i="6"/>
  <c r="P158" i="6"/>
  <c r="I158" i="6"/>
  <c r="AD158" i="6" s="1"/>
  <c r="H158" i="6"/>
  <c r="Z154" i="6"/>
  <c r="Y154" i="6"/>
  <c r="X154" i="6"/>
  <c r="W154" i="6"/>
  <c r="P154" i="6"/>
  <c r="I154" i="6"/>
  <c r="AD154" i="6" s="1"/>
  <c r="H154" i="6"/>
  <c r="AC154" i="6" s="1"/>
  <c r="Z155" i="6"/>
  <c r="Y155" i="6"/>
  <c r="X155" i="6"/>
  <c r="W155" i="6"/>
  <c r="P155" i="6"/>
  <c r="I155" i="6"/>
  <c r="AD155" i="6" s="1"/>
  <c r="H155" i="6"/>
  <c r="Z156" i="6"/>
  <c r="Y156" i="6"/>
  <c r="X156" i="6"/>
  <c r="W156" i="6"/>
  <c r="P156" i="6"/>
  <c r="I156" i="6"/>
  <c r="AD156" i="6" s="1"/>
  <c r="H156" i="6"/>
  <c r="Z157" i="6"/>
  <c r="Y157" i="6"/>
  <c r="X157" i="6"/>
  <c r="W157" i="6"/>
  <c r="P157" i="6"/>
  <c r="I157" i="6"/>
  <c r="AD157" i="6" s="1"/>
  <c r="H157" i="6"/>
  <c r="Z159" i="6"/>
  <c r="Y159" i="6"/>
  <c r="X159" i="6"/>
  <c r="W159" i="6"/>
  <c r="P159" i="6"/>
  <c r="I159" i="6"/>
  <c r="AD159" i="6" s="1"/>
  <c r="H159" i="6"/>
  <c r="Z120" i="6"/>
  <c r="Y120" i="6"/>
  <c r="X120" i="6"/>
  <c r="P120" i="6"/>
  <c r="I120" i="6"/>
  <c r="H120" i="6"/>
  <c r="AC120" i="6" s="1"/>
  <c r="Z121" i="6"/>
  <c r="Y121" i="6"/>
  <c r="X121" i="6" s="1"/>
  <c r="P121" i="6"/>
  <c r="I121" i="6"/>
  <c r="AD121" i="6" s="1"/>
  <c r="H121" i="6"/>
  <c r="Z122" i="6"/>
  <c r="Y122" i="6"/>
  <c r="X122" i="6"/>
  <c r="P122" i="6"/>
  <c r="I122" i="6"/>
  <c r="H122" i="6"/>
  <c r="AC122" i="6" s="1"/>
  <c r="Z119" i="6"/>
  <c r="Y119" i="6"/>
  <c r="X119" i="6" s="1"/>
  <c r="P119" i="6"/>
  <c r="I119" i="6"/>
  <c r="H119" i="6"/>
  <c r="AC119" i="6" s="1"/>
  <c r="Z123" i="6"/>
  <c r="Y123" i="6"/>
  <c r="X123" i="6"/>
  <c r="P123" i="6"/>
  <c r="I123" i="6"/>
  <c r="H123" i="6"/>
  <c r="AC123" i="6" s="1"/>
  <c r="Y118" i="6"/>
  <c r="Z118" i="6"/>
  <c r="Z117" i="6"/>
  <c r="Z116" i="6"/>
  <c r="Z115" i="6"/>
  <c r="Z114" i="6"/>
  <c r="Z113" i="6"/>
  <c r="Y117" i="6"/>
  <c r="Y116" i="6"/>
  <c r="X116" i="6" s="1"/>
  <c r="Y115" i="6"/>
  <c r="X115" i="6" s="1"/>
  <c r="Y114" i="6"/>
  <c r="Y113" i="6"/>
  <c r="X118" i="6"/>
  <c r="X117" i="6"/>
  <c r="X114" i="6"/>
  <c r="X113" i="6"/>
  <c r="P118" i="6"/>
  <c r="P117" i="6"/>
  <c r="I118" i="6"/>
  <c r="I117" i="6"/>
  <c r="AD117" i="6" s="1"/>
  <c r="I116" i="6"/>
  <c r="AD116" i="6" s="1"/>
  <c r="H118" i="6"/>
  <c r="AC118" i="6" s="1"/>
  <c r="H117" i="6"/>
  <c r="AC117" i="6" s="1"/>
  <c r="H116" i="6"/>
  <c r="AC116" i="6" s="1"/>
  <c r="I113" i="6"/>
  <c r="AD113" i="6" s="1"/>
  <c r="I112" i="6"/>
  <c r="H113" i="6"/>
  <c r="H112" i="6"/>
  <c r="Z153" i="6"/>
  <c r="Y153" i="6"/>
  <c r="X153" i="6"/>
  <c r="W153" i="6"/>
  <c r="P153" i="6"/>
  <c r="I153" i="6"/>
  <c r="AD153" i="6" s="1"/>
  <c r="H153" i="6"/>
  <c r="Z152" i="6"/>
  <c r="Y152" i="6"/>
  <c r="X152" i="6"/>
  <c r="W152" i="6"/>
  <c r="P152" i="6"/>
  <c r="I152" i="6"/>
  <c r="H152" i="6"/>
  <c r="AC152" i="6" s="1"/>
  <c r="Z151" i="6"/>
  <c r="Y151" i="6"/>
  <c r="X151" i="6"/>
  <c r="W151" i="6"/>
  <c r="P151" i="6"/>
  <c r="I151" i="6"/>
  <c r="AD151" i="6" s="1"/>
  <c r="H151" i="6"/>
  <c r="K158" i="6" l="1"/>
  <c r="AF158" i="6" s="1"/>
  <c r="K156" i="6"/>
  <c r="AF156" i="6" s="1"/>
  <c r="AA121" i="6"/>
  <c r="AB121" i="6" s="1"/>
  <c r="AA119" i="6"/>
  <c r="AB119" i="6" s="1"/>
  <c r="K159" i="6"/>
  <c r="AF159" i="6" s="1"/>
  <c r="AA158" i="6"/>
  <c r="AB158" i="6" s="1"/>
  <c r="K151" i="6"/>
  <c r="AF151" i="6" s="1"/>
  <c r="AA151" i="6"/>
  <c r="AB151" i="6" s="1"/>
  <c r="K157" i="6"/>
  <c r="AF157" i="6" s="1"/>
  <c r="K121" i="6"/>
  <c r="AA159" i="6"/>
  <c r="AB159" i="6" s="1"/>
  <c r="AC158" i="6"/>
  <c r="AE158" i="6" s="1"/>
  <c r="AA156" i="6"/>
  <c r="AB156" i="6" s="1"/>
  <c r="AA157" i="6"/>
  <c r="AB157" i="6" s="1"/>
  <c r="K155" i="6"/>
  <c r="AF155" i="6" s="1"/>
  <c r="AA155" i="6"/>
  <c r="AB155" i="6" s="1"/>
  <c r="K123" i="6"/>
  <c r="K122" i="6"/>
  <c r="AA122" i="6"/>
  <c r="AB122" i="6" s="1"/>
  <c r="K120" i="6"/>
  <c r="AE154" i="6"/>
  <c r="K153" i="6"/>
  <c r="AF153" i="6" s="1"/>
  <c r="AA153" i="6"/>
  <c r="AB153" i="6" s="1"/>
  <c r="AA123" i="6"/>
  <c r="AB123" i="6" s="1"/>
  <c r="K119" i="6"/>
  <c r="AA120" i="6"/>
  <c r="AB120" i="6" s="1"/>
  <c r="AA154" i="6"/>
  <c r="AB154" i="6" s="1"/>
  <c r="K154" i="6"/>
  <c r="AF154" i="6" s="1"/>
  <c r="AC155" i="6"/>
  <c r="AE155" i="6" s="1"/>
  <c r="AC156" i="6"/>
  <c r="AE156" i="6" s="1"/>
  <c r="AC157" i="6"/>
  <c r="AE157" i="6" s="1"/>
  <c r="K152" i="6"/>
  <c r="AF152" i="6" s="1"/>
  <c r="AA152" i="6"/>
  <c r="AB152" i="6" s="1"/>
  <c r="AC159" i="6"/>
  <c r="AE159" i="6" s="1"/>
  <c r="AD120" i="6"/>
  <c r="AE120" i="6" s="1"/>
  <c r="AC121" i="6"/>
  <c r="AE121" i="6" s="1"/>
  <c r="AD122" i="6"/>
  <c r="AE122" i="6" s="1"/>
  <c r="K117" i="6"/>
  <c r="AA113" i="6"/>
  <c r="AB113" i="6" s="1"/>
  <c r="AA117" i="6"/>
  <c r="AB117" i="6" s="1"/>
  <c r="AD119" i="6"/>
  <c r="AE119" i="6" s="1"/>
  <c r="AA115" i="6"/>
  <c r="AB115" i="6" s="1"/>
  <c r="K112" i="6"/>
  <c r="AA116" i="6"/>
  <c r="AB116" i="6" s="1"/>
  <c r="AA114" i="6"/>
  <c r="AB114" i="6" s="1"/>
  <c r="K113" i="6"/>
  <c r="K118" i="6"/>
  <c r="AA118" i="6"/>
  <c r="AB118" i="6" s="1"/>
  <c r="AE116" i="6"/>
  <c r="AE117" i="6"/>
  <c r="AC113" i="6"/>
  <c r="AE113" i="6" s="1"/>
  <c r="AD118" i="6"/>
  <c r="AE118" i="6" s="1"/>
  <c r="K116" i="6"/>
  <c r="AD123" i="6"/>
  <c r="AE123" i="6" s="1"/>
  <c r="AC153" i="6"/>
  <c r="AE153" i="6" s="1"/>
  <c r="AD152" i="6"/>
  <c r="AE152" i="6" s="1"/>
  <c r="AC151" i="6"/>
  <c r="AE151" i="6" s="1"/>
  <c r="P116" i="6" l="1"/>
  <c r="P115" i="6"/>
  <c r="I115" i="6"/>
  <c r="AD115" i="6" s="1"/>
  <c r="H115" i="6"/>
  <c r="P114" i="6"/>
  <c r="I114" i="6"/>
  <c r="AD114" i="6" s="1"/>
  <c r="H114" i="6"/>
  <c r="AC114" i="6" s="1"/>
  <c r="P113" i="6"/>
  <c r="P112" i="6"/>
  <c r="P111" i="6"/>
  <c r="I111" i="6"/>
  <c r="H111" i="6"/>
  <c r="P110" i="6"/>
  <c r="I110" i="6"/>
  <c r="H110" i="6"/>
  <c r="P109" i="6"/>
  <c r="I109" i="6"/>
  <c r="H109" i="6"/>
  <c r="K109" i="6" l="1"/>
  <c r="K115" i="6"/>
  <c r="AC115" i="6"/>
  <c r="AE115" i="6" s="1"/>
  <c r="AE114" i="6"/>
  <c r="K114" i="6"/>
  <c r="K111" i="6"/>
  <c r="K110" i="6"/>
  <c r="AG166" i="6" l="1"/>
  <c r="V166" i="6"/>
  <c r="U166" i="6"/>
  <c r="T166" i="6"/>
  <c r="O166" i="6"/>
  <c r="N166" i="6"/>
  <c r="M166" i="6"/>
  <c r="J166" i="6"/>
  <c r="Z165" i="6"/>
  <c r="Z166" i="6" s="1"/>
  <c r="Y165" i="6"/>
  <c r="Y166" i="6" s="1"/>
  <c r="X165" i="6"/>
  <c r="W165" i="6"/>
  <c r="W166" i="6" s="1"/>
  <c r="P165" i="6"/>
  <c r="P166" i="6" s="1"/>
  <c r="I165" i="6"/>
  <c r="I166" i="6" s="1"/>
  <c r="H165" i="6"/>
  <c r="V162" i="6"/>
  <c r="U162" i="6"/>
  <c r="T162" i="6"/>
  <c r="O162" i="6"/>
  <c r="N162" i="6"/>
  <c r="M162" i="6"/>
  <c r="J162" i="6"/>
  <c r="Z161" i="6"/>
  <c r="Y161" i="6"/>
  <c r="X161" i="6"/>
  <c r="W161" i="6"/>
  <c r="P161" i="6"/>
  <c r="I161" i="6"/>
  <c r="AD161" i="6" s="1"/>
  <c r="H161" i="6"/>
  <c r="AC161" i="6" s="1"/>
  <c r="Z150" i="6"/>
  <c r="Y150" i="6"/>
  <c r="X150" i="6"/>
  <c r="W150" i="6"/>
  <c r="P150" i="6"/>
  <c r="I150" i="6"/>
  <c r="AD150" i="6" s="1"/>
  <c r="H150" i="6"/>
  <c r="AC150" i="6" s="1"/>
  <c r="Z149" i="6"/>
  <c r="Y149" i="6"/>
  <c r="X149" i="6"/>
  <c r="W149" i="6"/>
  <c r="P149" i="6"/>
  <c r="I149" i="6"/>
  <c r="AD149" i="6" s="1"/>
  <c r="H149" i="6"/>
  <c r="AC149" i="6" s="1"/>
  <c r="Z148" i="6"/>
  <c r="Y148" i="6"/>
  <c r="X148" i="6"/>
  <c r="W148" i="6"/>
  <c r="P148" i="6"/>
  <c r="I148" i="6"/>
  <c r="AD148" i="6" s="1"/>
  <c r="H148" i="6"/>
  <c r="Z147" i="6"/>
  <c r="Y147" i="6"/>
  <c r="X147" i="6"/>
  <c r="W147" i="6"/>
  <c r="P147" i="6"/>
  <c r="I147" i="6"/>
  <c r="AD147" i="6" s="1"/>
  <c r="H147" i="6"/>
  <c r="Z146" i="6"/>
  <c r="Y146" i="6"/>
  <c r="X146" i="6"/>
  <c r="W146" i="6"/>
  <c r="P146" i="6"/>
  <c r="I146" i="6"/>
  <c r="AD146" i="6" s="1"/>
  <c r="H146" i="6"/>
  <c r="AC146" i="6" s="1"/>
  <c r="Z145" i="6"/>
  <c r="Y145" i="6"/>
  <c r="X145" i="6"/>
  <c r="W145" i="6"/>
  <c r="P145" i="6"/>
  <c r="I145" i="6"/>
  <c r="AD145" i="6" s="1"/>
  <c r="H145" i="6"/>
  <c r="Z144" i="6"/>
  <c r="Y144" i="6"/>
  <c r="X144" i="6"/>
  <c r="W144" i="6"/>
  <c r="P144" i="6"/>
  <c r="I144" i="6"/>
  <c r="AD144" i="6" s="1"/>
  <c r="H144" i="6"/>
  <c r="AC144" i="6" s="1"/>
  <c r="Z143" i="6"/>
  <c r="Y143" i="6"/>
  <c r="X143" i="6"/>
  <c r="W143" i="6"/>
  <c r="P143" i="6"/>
  <c r="I143" i="6"/>
  <c r="AD143" i="6" s="1"/>
  <c r="H143" i="6"/>
  <c r="Z142" i="6"/>
  <c r="Y142" i="6"/>
  <c r="X142" i="6"/>
  <c r="W142" i="6"/>
  <c r="P142" i="6"/>
  <c r="I142" i="6"/>
  <c r="AD142" i="6" s="1"/>
  <c r="H142" i="6"/>
  <c r="Z141" i="6"/>
  <c r="Y141" i="6"/>
  <c r="X141" i="6"/>
  <c r="W141" i="6"/>
  <c r="P141" i="6"/>
  <c r="I141" i="6"/>
  <c r="AD141" i="6" s="1"/>
  <c r="H141" i="6"/>
  <c r="AC141" i="6" s="1"/>
  <c r="Z140" i="6"/>
  <c r="Y140" i="6"/>
  <c r="X140" i="6"/>
  <c r="W140" i="6"/>
  <c r="P140" i="6"/>
  <c r="I140" i="6"/>
  <c r="AD140" i="6" s="1"/>
  <c r="H140" i="6"/>
  <c r="Z139" i="6"/>
  <c r="Y139" i="6"/>
  <c r="X139" i="6"/>
  <c r="W139" i="6"/>
  <c r="P139" i="6"/>
  <c r="I139" i="6"/>
  <c r="AD139" i="6" s="1"/>
  <c r="H139" i="6"/>
  <c r="AC139" i="6" s="1"/>
  <c r="Z138" i="6"/>
  <c r="Y138" i="6"/>
  <c r="X138" i="6"/>
  <c r="W138" i="6"/>
  <c r="P138" i="6"/>
  <c r="I138" i="6"/>
  <c r="AD138" i="6" s="1"/>
  <c r="H138" i="6"/>
  <c r="AC138" i="6" s="1"/>
  <c r="K136" i="6"/>
  <c r="V134" i="6"/>
  <c r="U134" i="6"/>
  <c r="O134" i="6"/>
  <c r="N134" i="6"/>
  <c r="M134" i="6"/>
  <c r="J134" i="6"/>
  <c r="Z124" i="6"/>
  <c r="Y124" i="6"/>
  <c r="X124" i="6"/>
  <c r="P124" i="6"/>
  <c r="I124" i="6"/>
  <c r="AD124" i="6" s="1"/>
  <c r="H124" i="6"/>
  <c r="Z112" i="6"/>
  <c r="Y112" i="6"/>
  <c r="X112" i="6" s="1"/>
  <c r="AD112" i="6"/>
  <c r="AF112" i="6"/>
  <c r="AG112" i="6" s="1"/>
  <c r="AD111" i="6"/>
  <c r="Z111" i="6"/>
  <c r="Y111" i="6"/>
  <c r="W111" i="6" s="1"/>
  <c r="X111" i="6"/>
  <c r="AF111" i="6"/>
  <c r="AG111" i="6" s="1"/>
  <c r="Z110" i="6"/>
  <c r="Y110" i="6"/>
  <c r="X110" i="6" s="1"/>
  <c r="AD110" i="6"/>
  <c r="Z109" i="6"/>
  <c r="Y109" i="6"/>
  <c r="X109" i="6" s="1"/>
  <c r="W109" i="6"/>
  <c r="AD109" i="6"/>
  <c r="AC109" i="6"/>
  <c r="Z108" i="6"/>
  <c r="Y108" i="6"/>
  <c r="X108" i="6" s="1"/>
  <c r="W108" i="6"/>
  <c r="P108" i="6"/>
  <c r="I108" i="6"/>
  <c r="AD108" i="6" s="1"/>
  <c r="H108" i="6"/>
  <c r="AC108" i="6" s="1"/>
  <c r="Z107" i="6"/>
  <c r="Y107" i="6"/>
  <c r="X107" i="6" s="1"/>
  <c r="P107" i="6"/>
  <c r="I107" i="6"/>
  <c r="AD107" i="6" s="1"/>
  <c r="H107" i="6"/>
  <c r="Z106" i="6"/>
  <c r="Y106" i="6"/>
  <c r="W106" i="6" s="1"/>
  <c r="X106" i="6"/>
  <c r="P106" i="6"/>
  <c r="I106" i="6"/>
  <c r="AD106" i="6" s="1"/>
  <c r="H106" i="6"/>
  <c r="AC106" i="6" s="1"/>
  <c r="Z105" i="6"/>
  <c r="Y105" i="6"/>
  <c r="X105" i="6"/>
  <c r="W105" i="6"/>
  <c r="P105" i="6"/>
  <c r="I105" i="6"/>
  <c r="AD105" i="6" s="1"/>
  <c r="H105" i="6"/>
  <c r="AC105" i="6" s="1"/>
  <c r="Z104" i="6"/>
  <c r="Y104" i="6"/>
  <c r="X104" i="6" s="1"/>
  <c r="W104" i="6"/>
  <c r="P104" i="6"/>
  <c r="I104" i="6"/>
  <c r="AD104" i="6" s="1"/>
  <c r="H104" i="6"/>
  <c r="AC104" i="6" s="1"/>
  <c r="Z103" i="6"/>
  <c r="Y103" i="6"/>
  <c r="X103" i="6" s="1"/>
  <c r="P103" i="6"/>
  <c r="I103" i="6"/>
  <c r="AD103" i="6" s="1"/>
  <c r="H103" i="6"/>
  <c r="Z102" i="6"/>
  <c r="Y102" i="6"/>
  <c r="W102" i="6" s="1"/>
  <c r="X102" i="6"/>
  <c r="P102" i="6"/>
  <c r="I102" i="6"/>
  <c r="AD102" i="6" s="1"/>
  <c r="H102" i="6"/>
  <c r="AC102" i="6" s="1"/>
  <c r="Z101" i="6"/>
  <c r="Y101" i="6"/>
  <c r="X101" i="6" s="1"/>
  <c r="W101" i="6"/>
  <c r="P101" i="6"/>
  <c r="I101" i="6"/>
  <c r="H101" i="6"/>
  <c r="AC101" i="6" s="1"/>
  <c r="Z100" i="6"/>
  <c r="Y100" i="6"/>
  <c r="X100" i="6" s="1"/>
  <c r="P100" i="6"/>
  <c r="I100" i="6"/>
  <c r="AD100" i="6" s="1"/>
  <c r="H100" i="6"/>
  <c r="Z99" i="6"/>
  <c r="Y99" i="6"/>
  <c r="W99" i="6" s="1"/>
  <c r="X99" i="6"/>
  <c r="P99" i="6"/>
  <c r="I99" i="6"/>
  <c r="AD99" i="6" s="1"/>
  <c r="H99" i="6"/>
  <c r="AC99" i="6" s="1"/>
  <c r="Z98" i="6"/>
  <c r="Y98" i="6"/>
  <c r="X98" i="6"/>
  <c r="W98" i="6"/>
  <c r="P98" i="6"/>
  <c r="I98" i="6"/>
  <c r="AD98" i="6" s="1"/>
  <c r="H98" i="6"/>
  <c r="AC98" i="6" s="1"/>
  <c r="Z97" i="6"/>
  <c r="Y97" i="6"/>
  <c r="X97" i="6" s="1"/>
  <c r="W97" i="6"/>
  <c r="P97" i="6"/>
  <c r="I97" i="6"/>
  <c r="H97" i="6"/>
  <c r="AC97" i="6" s="1"/>
  <c r="Z96" i="6"/>
  <c r="Y96" i="6"/>
  <c r="X96" i="6" s="1"/>
  <c r="P96" i="6"/>
  <c r="I96" i="6"/>
  <c r="AD96" i="6" s="1"/>
  <c r="H96" i="6"/>
  <c r="AC96" i="6" s="1"/>
  <c r="Z95" i="6"/>
  <c r="Y95" i="6"/>
  <c r="W95" i="6" s="1"/>
  <c r="X95" i="6"/>
  <c r="P95" i="6"/>
  <c r="I95" i="6"/>
  <c r="AD95" i="6" s="1"/>
  <c r="H95" i="6"/>
  <c r="Z94" i="6"/>
  <c r="Y94" i="6"/>
  <c r="X94" i="6"/>
  <c r="W94" i="6"/>
  <c r="P94" i="6"/>
  <c r="I94" i="6"/>
  <c r="AD94" i="6" s="1"/>
  <c r="H94" i="6"/>
  <c r="Z93" i="6"/>
  <c r="Y93" i="6"/>
  <c r="X93" i="6" s="1"/>
  <c r="W93" i="6"/>
  <c r="P93" i="6"/>
  <c r="I93" i="6"/>
  <c r="AD93" i="6" s="1"/>
  <c r="H93" i="6"/>
  <c r="Z92" i="6"/>
  <c r="Y92" i="6"/>
  <c r="X92" i="6" s="1"/>
  <c r="P92" i="6"/>
  <c r="I92" i="6"/>
  <c r="AD92" i="6" s="1"/>
  <c r="H92" i="6"/>
  <c r="AC92" i="6" s="1"/>
  <c r="Z91" i="6"/>
  <c r="Y91" i="6"/>
  <c r="W91" i="6" s="1"/>
  <c r="X91" i="6"/>
  <c r="P91" i="6"/>
  <c r="I91" i="6"/>
  <c r="H91" i="6"/>
  <c r="AC91" i="6" s="1"/>
  <c r="Z90" i="6"/>
  <c r="Y90" i="6"/>
  <c r="X90" i="6"/>
  <c r="W90" i="6"/>
  <c r="P90" i="6"/>
  <c r="I90" i="6"/>
  <c r="AD90" i="6" s="1"/>
  <c r="H90" i="6"/>
  <c r="AC90" i="6" s="1"/>
  <c r="Z89" i="6"/>
  <c r="Y89" i="6"/>
  <c r="X89" i="6" s="1"/>
  <c r="W89" i="6"/>
  <c r="P89" i="6"/>
  <c r="I89" i="6"/>
  <c r="AD89" i="6" s="1"/>
  <c r="H89" i="6"/>
  <c r="Z88" i="6"/>
  <c r="Y88" i="6"/>
  <c r="X88" i="6" s="1"/>
  <c r="P88" i="6"/>
  <c r="I88" i="6"/>
  <c r="AD88" i="6" s="1"/>
  <c r="H88" i="6"/>
  <c r="AC88" i="6" s="1"/>
  <c r="Z87" i="6"/>
  <c r="Y87" i="6"/>
  <c r="W87" i="6" s="1"/>
  <c r="X87" i="6"/>
  <c r="P87" i="6"/>
  <c r="I87" i="6"/>
  <c r="AD87" i="6" s="1"/>
  <c r="H87" i="6"/>
  <c r="AC87" i="6" s="1"/>
  <c r="Z86" i="6"/>
  <c r="Y86" i="6"/>
  <c r="X86" i="6"/>
  <c r="W86" i="6"/>
  <c r="P86" i="6"/>
  <c r="I86" i="6"/>
  <c r="H86" i="6"/>
  <c r="AC86" i="6" s="1"/>
  <c r="Z85" i="6"/>
  <c r="Y85" i="6"/>
  <c r="X85" i="6"/>
  <c r="W85" i="6"/>
  <c r="P85" i="6"/>
  <c r="I85" i="6"/>
  <c r="AD85" i="6" s="1"/>
  <c r="H85" i="6"/>
  <c r="AC85" i="6" s="1"/>
  <c r="Z84" i="6"/>
  <c r="Y84" i="6"/>
  <c r="X84" i="6" s="1"/>
  <c r="P84" i="6"/>
  <c r="I84" i="6"/>
  <c r="AD84" i="6" s="1"/>
  <c r="H84" i="6"/>
  <c r="AC84" i="6" s="1"/>
  <c r="Z83" i="6"/>
  <c r="Y83" i="6"/>
  <c r="W83" i="6" s="1"/>
  <c r="X83" i="6"/>
  <c r="P83" i="6"/>
  <c r="I83" i="6"/>
  <c r="H83" i="6"/>
  <c r="AC83" i="6" s="1"/>
  <c r="Z82" i="6"/>
  <c r="Y82" i="6"/>
  <c r="X82" i="6"/>
  <c r="W82" i="6"/>
  <c r="P82" i="6"/>
  <c r="I82" i="6"/>
  <c r="H82" i="6"/>
  <c r="AC82" i="6" s="1"/>
  <c r="Z81" i="6"/>
  <c r="Y81" i="6"/>
  <c r="X81" i="6" s="1"/>
  <c r="W81" i="6"/>
  <c r="P81" i="6"/>
  <c r="I81" i="6"/>
  <c r="AD81" i="6" s="1"/>
  <c r="H81" i="6"/>
  <c r="Z80" i="6"/>
  <c r="Y80" i="6"/>
  <c r="X80" i="6" s="1"/>
  <c r="P80" i="6"/>
  <c r="I80" i="6"/>
  <c r="AD80" i="6" s="1"/>
  <c r="H80" i="6"/>
  <c r="AC80" i="6" s="1"/>
  <c r="Z79" i="6"/>
  <c r="Y79" i="6"/>
  <c r="W79" i="6" s="1"/>
  <c r="X79" i="6"/>
  <c r="P79" i="6"/>
  <c r="I79" i="6"/>
  <c r="AD79" i="6" s="1"/>
  <c r="H79" i="6"/>
  <c r="AC79" i="6" s="1"/>
  <c r="Z78" i="6"/>
  <c r="Y78" i="6"/>
  <c r="X78" i="6"/>
  <c r="W78" i="6"/>
  <c r="P78" i="6"/>
  <c r="I78" i="6"/>
  <c r="AD78" i="6" s="1"/>
  <c r="H78" i="6"/>
  <c r="AC78" i="6" s="1"/>
  <c r="Z77" i="6"/>
  <c r="Y77" i="6"/>
  <c r="X77" i="6"/>
  <c r="W77" i="6"/>
  <c r="P77" i="6"/>
  <c r="I77" i="6"/>
  <c r="AD77" i="6" s="1"/>
  <c r="H77" i="6"/>
  <c r="AC77" i="6" s="1"/>
  <c r="Z76" i="6"/>
  <c r="Y76" i="6"/>
  <c r="X76" i="6" s="1"/>
  <c r="P76" i="6"/>
  <c r="I76" i="6"/>
  <c r="AD76" i="6" s="1"/>
  <c r="H76" i="6"/>
  <c r="Z75" i="6"/>
  <c r="Y75" i="6"/>
  <c r="W75" i="6" s="1"/>
  <c r="X75" i="6"/>
  <c r="P75" i="6"/>
  <c r="I75" i="6"/>
  <c r="H75" i="6"/>
  <c r="AC75" i="6" s="1"/>
  <c r="Z73" i="6"/>
  <c r="Y73" i="6"/>
  <c r="X73" i="6" s="1"/>
  <c r="P73" i="6"/>
  <c r="I73" i="6"/>
  <c r="AD73" i="6" s="1"/>
  <c r="H73" i="6"/>
  <c r="AC73" i="6" s="1"/>
  <c r="Z72" i="6"/>
  <c r="Y72" i="6"/>
  <c r="W72" i="6" s="1"/>
  <c r="X72" i="6"/>
  <c r="P72" i="6"/>
  <c r="I72" i="6"/>
  <c r="AD72" i="6" s="1"/>
  <c r="H72" i="6"/>
  <c r="AC72" i="6" s="1"/>
  <c r="Z71" i="6"/>
  <c r="Y71" i="6"/>
  <c r="X71" i="6" s="1"/>
  <c r="W71" i="6"/>
  <c r="P71" i="6"/>
  <c r="I71" i="6"/>
  <c r="AD71" i="6" s="1"/>
  <c r="H71" i="6"/>
  <c r="AC71" i="6" s="1"/>
  <c r="Z70" i="6"/>
  <c r="Y70" i="6"/>
  <c r="X70" i="6" s="1"/>
  <c r="P70" i="6"/>
  <c r="I70" i="6"/>
  <c r="AD70" i="6" s="1"/>
  <c r="H70" i="6"/>
  <c r="AC70" i="6" s="1"/>
  <c r="Z69" i="6"/>
  <c r="Y69" i="6"/>
  <c r="W69" i="6" s="1"/>
  <c r="X69" i="6"/>
  <c r="P69" i="6"/>
  <c r="I69" i="6"/>
  <c r="AD69" i="6" s="1"/>
  <c r="H69" i="6"/>
  <c r="Z68" i="6"/>
  <c r="Y68" i="6"/>
  <c r="X68" i="6"/>
  <c r="W68" i="6"/>
  <c r="P68" i="6"/>
  <c r="I68" i="6"/>
  <c r="AD68" i="6" s="1"/>
  <c r="H68" i="6"/>
  <c r="AC68" i="6" s="1"/>
  <c r="Z67" i="6"/>
  <c r="Y67" i="6"/>
  <c r="X67" i="6" s="1"/>
  <c r="W67" i="6"/>
  <c r="P67" i="6"/>
  <c r="I67" i="6"/>
  <c r="AD67" i="6" s="1"/>
  <c r="H67" i="6"/>
  <c r="AC67" i="6" s="1"/>
  <c r="Z66" i="6"/>
  <c r="Y66" i="6"/>
  <c r="X66" i="6" s="1"/>
  <c r="P66" i="6"/>
  <c r="I66" i="6"/>
  <c r="AD66" i="6" s="1"/>
  <c r="H66" i="6"/>
  <c r="AC66" i="6" s="1"/>
  <c r="Z65" i="6"/>
  <c r="Y65" i="6"/>
  <c r="W65" i="6" s="1"/>
  <c r="X65" i="6"/>
  <c r="P65" i="6"/>
  <c r="I65" i="6"/>
  <c r="AD65" i="6" s="1"/>
  <c r="H65" i="6"/>
  <c r="Z64" i="6"/>
  <c r="Y64" i="6"/>
  <c r="X64" i="6"/>
  <c r="W64" i="6"/>
  <c r="P64" i="6"/>
  <c r="I64" i="6"/>
  <c r="AD64" i="6" s="1"/>
  <c r="H64" i="6"/>
  <c r="AC64" i="6" s="1"/>
  <c r="Z63" i="6"/>
  <c r="Y63" i="6"/>
  <c r="X63" i="6"/>
  <c r="W63" i="6"/>
  <c r="P63" i="6"/>
  <c r="I63" i="6"/>
  <c r="AD63" i="6" s="1"/>
  <c r="H63" i="6"/>
  <c r="AC63" i="6" s="1"/>
  <c r="Z62" i="6"/>
  <c r="Y62" i="6"/>
  <c r="X62" i="6" s="1"/>
  <c r="P62" i="6"/>
  <c r="I62" i="6"/>
  <c r="AD62" i="6" s="1"/>
  <c r="H62" i="6"/>
  <c r="AC62" i="6" s="1"/>
  <c r="Z61" i="6"/>
  <c r="Y61" i="6"/>
  <c r="W61" i="6" s="1"/>
  <c r="X61" i="6"/>
  <c r="P61" i="6"/>
  <c r="I61" i="6"/>
  <c r="AD61" i="6" s="1"/>
  <c r="H61" i="6"/>
  <c r="AC61" i="6" s="1"/>
  <c r="Z60" i="6"/>
  <c r="Y60" i="6"/>
  <c r="X60" i="6"/>
  <c r="W60" i="6"/>
  <c r="P60" i="6"/>
  <c r="I60" i="6"/>
  <c r="AD60" i="6" s="1"/>
  <c r="H60" i="6"/>
  <c r="Z59" i="6"/>
  <c r="Y59" i="6"/>
  <c r="X59" i="6"/>
  <c r="W59" i="6"/>
  <c r="P59" i="6"/>
  <c r="I59" i="6"/>
  <c r="AD59" i="6" s="1"/>
  <c r="H59" i="6"/>
  <c r="AC59" i="6" s="1"/>
  <c r="Z58" i="6"/>
  <c r="Y58" i="6"/>
  <c r="X58" i="6" s="1"/>
  <c r="P58" i="6"/>
  <c r="I58" i="6"/>
  <c r="AD58" i="6" s="1"/>
  <c r="H58" i="6"/>
  <c r="AC58" i="6" s="1"/>
  <c r="Z57" i="6"/>
  <c r="Y57" i="6"/>
  <c r="W57" i="6" s="1"/>
  <c r="X57" i="6"/>
  <c r="P57" i="6"/>
  <c r="I57" i="6"/>
  <c r="AD57" i="6" s="1"/>
  <c r="H57" i="6"/>
  <c r="Z56" i="6"/>
  <c r="Y56" i="6"/>
  <c r="X56" i="6"/>
  <c r="W56" i="6"/>
  <c r="P56" i="6"/>
  <c r="I56" i="6"/>
  <c r="AD56" i="6" s="1"/>
  <c r="H56" i="6"/>
  <c r="AC56" i="6" s="1"/>
  <c r="Z55" i="6"/>
  <c r="Y55" i="6"/>
  <c r="X55" i="6"/>
  <c r="W55" i="6"/>
  <c r="P55" i="6"/>
  <c r="I55" i="6"/>
  <c r="H55" i="6"/>
  <c r="AC55" i="6" s="1"/>
  <c r="Z54" i="6"/>
  <c r="Y54" i="6"/>
  <c r="X54" i="6" s="1"/>
  <c r="P54" i="6"/>
  <c r="I54" i="6"/>
  <c r="AD54" i="6" s="1"/>
  <c r="H54" i="6"/>
  <c r="AC54" i="6" s="1"/>
  <c r="Z53" i="6"/>
  <c r="Y53" i="6"/>
  <c r="W53" i="6" s="1"/>
  <c r="X53" i="6"/>
  <c r="P53" i="6"/>
  <c r="I53" i="6"/>
  <c r="AD53" i="6" s="1"/>
  <c r="H53" i="6"/>
  <c r="AC53" i="6" s="1"/>
  <c r="Z52" i="6"/>
  <c r="Y52" i="6"/>
  <c r="X52" i="6"/>
  <c r="W52" i="6"/>
  <c r="P52" i="6"/>
  <c r="I52" i="6"/>
  <c r="AD52" i="6" s="1"/>
  <c r="H52" i="6"/>
  <c r="Z51" i="6"/>
  <c r="Y51" i="6"/>
  <c r="X51" i="6" s="1"/>
  <c r="W51" i="6"/>
  <c r="P51" i="6"/>
  <c r="I51" i="6"/>
  <c r="AD51" i="6" s="1"/>
  <c r="H51" i="6"/>
  <c r="Z50" i="6"/>
  <c r="Y50" i="6"/>
  <c r="X50" i="6" s="1"/>
  <c r="P50" i="6"/>
  <c r="I50" i="6"/>
  <c r="AD50" i="6" s="1"/>
  <c r="H50" i="6"/>
  <c r="AC50" i="6" s="1"/>
  <c r="Z49" i="6"/>
  <c r="Y49" i="6"/>
  <c r="W49" i="6" s="1"/>
  <c r="X49" i="6"/>
  <c r="P49" i="6"/>
  <c r="I49" i="6"/>
  <c r="AD49" i="6" s="1"/>
  <c r="H49" i="6"/>
  <c r="AC49" i="6" s="1"/>
  <c r="Z48" i="6"/>
  <c r="Y48" i="6"/>
  <c r="X48" i="6"/>
  <c r="W48" i="6"/>
  <c r="P48" i="6"/>
  <c r="I48" i="6"/>
  <c r="AD48" i="6" s="1"/>
  <c r="H48" i="6"/>
  <c r="AC48" i="6" s="1"/>
  <c r="Z47" i="6"/>
  <c r="Y47" i="6"/>
  <c r="X47" i="6"/>
  <c r="W47" i="6"/>
  <c r="P47" i="6"/>
  <c r="I47" i="6"/>
  <c r="H47" i="6"/>
  <c r="AC47" i="6" s="1"/>
  <c r="Z46" i="6"/>
  <c r="Y46" i="6"/>
  <c r="X46" i="6" s="1"/>
  <c r="P46" i="6"/>
  <c r="I46" i="6"/>
  <c r="AD46" i="6" s="1"/>
  <c r="H46" i="6"/>
  <c r="AC46" i="6" s="1"/>
  <c r="Z45" i="6"/>
  <c r="Y45" i="6"/>
  <c r="W45" i="6" s="1"/>
  <c r="X45" i="6"/>
  <c r="P45" i="6"/>
  <c r="I45" i="6"/>
  <c r="H45" i="6"/>
  <c r="AC45" i="6" s="1"/>
  <c r="Z44" i="6"/>
  <c r="Y44" i="6"/>
  <c r="X44" i="6"/>
  <c r="W44" i="6"/>
  <c r="P44" i="6"/>
  <c r="I44" i="6"/>
  <c r="AD44" i="6" s="1"/>
  <c r="H44" i="6"/>
  <c r="Z43" i="6"/>
  <c r="Y43" i="6"/>
  <c r="X43" i="6" s="1"/>
  <c r="W43" i="6"/>
  <c r="P43" i="6"/>
  <c r="I43" i="6"/>
  <c r="AD43" i="6" s="1"/>
  <c r="H43" i="6"/>
  <c r="Z42" i="6"/>
  <c r="Y42" i="6"/>
  <c r="X42" i="6" s="1"/>
  <c r="P42" i="6"/>
  <c r="I42" i="6"/>
  <c r="AD42" i="6" s="1"/>
  <c r="H42" i="6"/>
  <c r="Z41" i="6"/>
  <c r="Y41" i="6"/>
  <c r="X41" i="6"/>
  <c r="W41" i="6"/>
  <c r="P41" i="6"/>
  <c r="I41" i="6"/>
  <c r="H41" i="6"/>
  <c r="AC41" i="6" s="1"/>
  <c r="Z40" i="6"/>
  <c r="Y40" i="6"/>
  <c r="X40" i="6"/>
  <c r="W40" i="6"/>
  <c r="P40" i="6"/>
  <c r="I40" i="6"/>
  <c r="AD40" i="6" s="1"/>
  <c r="H40" i="6"/>
  <c r="AC40" i="6" s="1"/>
  <c r="Z39" i="6"/>
  <c r="Y39" i="6"/>
  <c r="X39" i="6" s="1"/>
  <c r="P39" i="6"/>
  <c r="I39" i="6"/>
  <c r="H39" i="6"/>
  <c r="AC39" i="6" s="1"/>
  <c r="Z38" i="6"/>
  <c r="Y38" i="6"/>
  <c r="W38" i="6" s="1"/>
  <c r="X38" i="6"/>
  <c r="P38" i="6"/>
  <c r="I38" i="6"/>
  <c r="AD38" i="6" s="1"/>
  <c r="H38" i="6"/>
  <c r="Z37" i="6"/>
  <c r="Y37" i="6"/>
  <c r="X37" i="6"/>
  <c r="W37" i="6"/>
  <c r="P37" i="6"/>
  <c r="I37" i="6"/>
  <c r="AD37" i="6" s="1"/>
  <c r="H37" i="6"/>
  <c r="AC37" i="6" s="1"/>
  <c r="Z36" i="6"/>
  <c r="Y36" i="6"/>
  <c r="X36" i="6"/>
  <c r="W36" i="6"/>
  <c r="P36" i="6"/>
  <c r="I36" i="6"/>
  <c r="H36" i="6"/>
  <c r="AC36" i="6" s="1"/>
  <c r="Z35" i="6"/>
  <c r="Y35" i="6"/>
  <c r="X35" i="6" s="1"/>
  <c r="P35" i="6"/>
  <c r="I35" i="6"/>
  <c r="H35" i="6"/>
  <c r="AC35" i="6" s="1"/>
  <c r="Z34" i="6"/>
  <c r="Y34" i="6"/>
  <c r="W34" i="6" s="1"/>
  <c r="X34" i="6"/>
  <c r="P34" i="6"/>
  <c r="I34" i="6"/>
  <c r="AD34" i="6" s="1"/>
  <c r="H34" i="6"/>
  <c r="Z33" i="6"/>
  <c r="Y33" i="6"/>
  <c r="X33" i="6"/>
  <c r="W33" i="6"/>
  <c r="P33" i="6"/>
  <c r="I33" i="6"/>
  <c r="AD33" i="6" s="1"/>
  <c r="H33" i="6"/>
  <c r="AC33" i="6" s="1"/>
  <c r="Z32" i="6"/>
  <c r="Y32" i="6"/>
  <c r="X32" i="6" s="1"/>
  <c r="W32" i="6"/>
  <c r="P32" i="6"/>
  <c r="I32" i="6"/>
  <c r="AD32" i="6" s="1"/>
  <c r="H32" i="6"/>
  <c r="AC32" i="6" s="1"/>
  <c r="Z31" i="6"/>
  <c r="Y31" i="6"/>
  <c r="X31" i="6" s="1"/>
  <c r="P31" i="6"/>
  <c r="I31" i="6"/>
  <c r="H31" i="6"/>
  <c r="AC31" i="6" s="1"/>
  <c r="Z30" i="6"/>
  <c r="Y30" i="6"/>
  <c r="W30" i="6" s="1"/>
  <c r="X30" i="6"/>
  <c r="P30" i="6"/>
  <c r="I30" i="6"/>
  <c r="AD30" i="6" s="1"/>
  <c r="H30" i="6"/>
  <c r="Z29" i="6"/>
  <c r="Y29" i="6"/>
  <c r="X29" i="6"/>
  <c r="W29" i="6"/>
  <c r="P29" i="6"/>
  <c r="I29" i="6"/>
  <c r="AD29" i="6" s="1"/>
  <c r="H29" i="6"/>
  <c r="AC29" i="6" s="1"/>
  <c r="Z28" i="6"/>
  <c r="Y28" i="6"/>
  <c r="X28" i="6"/>
  <c r="W28" i="6"/>
  <c r="P28" i="6"/>
  <c r="I28" i="6"/>
  <c r="AD28" i="6" s="1"/>
  <c r="H28" i="6"/>
  <c r="Z27" i="6"/>
  <c r="Y27" i="6"/>
  <c r="X27" i="6" s="1"/>
  <c r="P27" i="6"/>
  <c r="I27" i="6"/>
  <c r="H27" i="6"/>
  <c r="AC27" i="6" s="1"/>
  <c r="Z26" i="6"/>
  <c r="Y26" i="6"/>
  <c r="W26" i="6" s="1"/>
  <c r="X26" i="6"/>
  <c r="P26" i="6"/>
  <c r="I26" i="6"/>
  <c r="AD26" i="6" s="1"/>
  <c r="H26" i="6"/>
  <c r="Z25" i="6"/>
  <c r="Y25" i="6"/>
  <c r="X25" i="6"/>
  <c r="W25" i="6"/>
  <c r="P25" i="6"/>
  <c r="I25" i="6"/>
  <c r="AD25" i="6" s="1"/>
  <c r="H25" i="6"/>
  <c r="AC25" i="6" s="1"/>
  <c r="Z24" i="6"/>
  <c r="Y24" i="6"/>
  <c r="X24" i="6"/>
  <c r="W24" i="6"/>
  <c r="P24" i="6"/>
  <c r="I24" i="6"/>
  <c r="AD24" i="6" s="1"/>
  <c r="H24" i="6"/>
  <c r="Z23" i="6"/>
  <c r="Y23" i="6"/>
  <c r="X23" i="6" s="1"/>
  <c r="P23" i="6"/>
  <c r="I23" i="6"/>
  <c r="AD23" i="6" s="1"/>
  <c r="H23" i="6"/>
  <c r="AC23" i="6" s="1"/>
  <c r="Z22" i="6"/>
  <c r="Y22" i="6"/>
  <c r="W22" i="6" s="1"/>
  <c r="X22" i="6"/>
  <c r="P22" i="6"/>
  <c r="I22" i="6"/>
  <c r="AD22" i="6" s="1"/>
  <c r="H22" i="6"/>
  <c r="Z21" i="6"/>
  <c r="Y21" i="6"/>
  <c r="X21" i="6"/>
  <c r="W21" i="6"/>
  <c r="P21" i="6"/>
  <c r="I21" i="6"/>
  <c r="AD21" i="6" s="1"/>
  <c r="H21" i="6"/>
  <c r="Z20" i="6"/>
  <c r="Y20" i="6"/>
  <c r="X20" i="6" s="1"/>
  <c r="W20" i="6"/>
  <c r="P20" i="6"/>
  <c r="I20" i="6"/>
  <c r="AD20" i="6" s="1"/>
  <c r="H20" i="6"/>
  <c r="AC20" i="6" s="1"/>
  <c r="Z19" i="6"/>
  <c r="Y19" i="6"/>
  <c r="X19" i="6" s="1"/>
  <c r="P19" i="6"/>
  <c r="I19" i="6"/>
  <c r="AD19" i="6" s="1"/>
  <c r="H19" i="6"/>
  <c r="AC19" i="6" s="1"/>
  <c r="Z18" i="6"/>
  <c r="Y18" i="6"/>
  <c r="W18" i="6" s="1"/>
  <c r="X18" i="6"/>
  <c r="P18" i="6"/>
  <c r="I18" i="6"/>
  <c r="AD18" i="6" s="1"/>
  <c r="H18" i="6"/>
  <c r="Z17" i="6"/>
  <c r="Y17" i="6"/>
  <c r="X17" i="6"/>
  <c r="W17" i="6"/>
  <c r="P17" i="6"/>
  <c r="I17" i="6"/>
  <c r="AD17" i="6" s="1"/>
  <c r="H17" i="6"/>
  <c r="AC17" i="6" s="1"/>
  <c r="Z16" i="6"/>
  <c r="Y16" i="6"/>
  <c r="X16" i="6" s="1"/>
  <c r="W16" i="6"/>
  <c r="P16" i="6"/>
  <c r="I16" i="6"/>
  <c r="AD16" i="6" s="1"/>
  <c r="H16" i="6"/>
  <c r="AC16" i="6" s="1"/>
  <c r="Z15" i="6"/>
  <c r="Y15" i="6"/>
  <c r="X15" i="6" s="1"/>
  <c r="P15" i="6"/>
  <c r="I15" i="6"/>
  <c r="H15" i="6"/>
  <c r="AC15" i="6" s="1"/>
  <c r="Z14" i="6"/>
  <c r="Y14" i="6"/>
  <c r="W14" i="6" s="1"/>
  <c r="X14" i="6"/>
  <c r="P14" i="6"/>
  <c r="I14" i="6"/>
  <c r="AD14" i="6" s="1"/>
  <c r="H14" i="6"/>
  <c r="Z13" i="6"/>
  <c r="Y13" i="6"/>
  <c r="X13" i="6"/>
  <c r="W13" i="6"/>
  <c r="P13" i="6"/>
  <c r="I13" i="6"/>
  <c r="AD13" i="6" s="1"/>
  <c r="H13" i="6"/>
  <c r="AC13" i="6" s="1"/>
  <c r="Z12" i="6"/>
  <c r="Y12" i="6"/>
  <c r="X12" i="6" s="1"/>
  <c r="W12" i="6"/>
  <c r="P12" i="6"/>
  <c r="I12" i="6"/>
  <c r="AD12" i="6" s="1"/>
  <c r="H12" i="6"/>
  <c r="AC12" i="6" s="1"/>
  <c r="Z11" i="6"/>
  <c r="Y11" i="6"/>
  <c r="X11" i="6" s="1"/>
  <c r="P11" i="6"/>
  <c r="I11" i="6"/>
  <c r="H11" i="6"/>
  <c r="AC11" i="6" s="1"/>
  <c r="Z10" i="6"/>
  <c r="Y10" i="6"/>
  <c r="W10" i="6" s="1"/>
  <c r="X10" i="6"/>
  <c r="P10" i="6"/>
  <c r="I10" i="6"/>
  <c r="AD10" i="6" s="1"/>
  <c r="H10" i="6"/>
  <c r="Z9" i="6"/>
  <c r="Y9" i="6"/>
  <c r="X9" i="6"/>
  <c r="W9" i="6"/>
  <c r="P9" i="6"/>
  <c r="I9" i="6"/>
  <c r="AD9" i="6" s="1"/>
  <c r="H9" i="6"/>
  <c r="AC9" i="6" s="1"/>
  <c r="Z8" i="6"/>
  <c r="Y8" i="6"/>
  <c r="X8" i="6" s="1"/>
  <c r="W8" i="6"/>
  <c r="P8" i="6"/>
  <c r="I8" i="6"/>
  <c r="H8" i="6"/>
  <c r="AC8" i="6" s="1"/>
  <c r="AA161" i="6" l="1"/>
  <c r="AB161" i="6" s="1"/>
  <c r="W11" i="6"/>
  <c r="W15" i="6"/>
  <c r="W19" i="6"/>
  <c r="W23" i="6"/>
  <c r="W27" i="6"/>
  <c r="W31" i="6"/>
  <c r="W35" i="6"/>
  <c r="W39" i="6"/>
  <c r="W42" i="6"/>
  <c r="W46" i="6"/>
  <c r="W50" i="6"/>
  <c r="W54" i="6"/>
  <c r="W58" i="6"/>
  <c r="W62" i="6"/>
  <c r="W66" i="6"/>
  <c r="W70" i="6"/>
  <c r="W73" i="6"/>
  <c r="W76" i="6"/>
  <c r="W80" i="6"/>
  <c r="W84" i="6"/>
  <c r="W88" i="6"/>
  <c r="W92" i="6"/>
  <c r="W96" i="6"/>
  <c r="W100" i="6"/>
  <c r="W103" i="6"/>
  <c r="W107" i="6"/>
  <c r="W110" i="6"/>
  <c r="W112" i="6"/>
  <c r="T134" i="6"/>
  <c r="T169" i="6" s="1"/>
  <c r="U169" i="6"/>
  <c r="AE16" i="6"/>
  <c r="K28" i="6"/>
  <c r="AF28" i="6" s="1"/>
  <c r="AG28" i="6" s="1"/>
  <c r="AA147" i="6"/>
  <c r="AB147" i="6" s="1"/>
  <c r="AA34" i="6"/>
  <c r="AB34" i="6" s="1"/>
  <c r="AE50" i="6"/>
  <c r="AA13" i="6"/>
  <c r="AB13" i="6" s="1"/>
  <c r="AE72" i="6"/>
  <c r="AE108" i="6"/>
  <c r="V169" i="6"/>
  <c r="AA140" i="6"/>
  <c r="AB140" i="6" s="1"/>
  <c r="AA107" i="6"/>
  <c r="AB107" i="6" s="1"/>
  <c r="AA149" i="6"/>
  <c r="AB149" i="6" s="1"/>
  <c r="AE71" i="6"/>
  <c r="K72" i="6"/>
  <c r="AF72" i="6" s="1"/>
  <c r="AG72" i="6" s="1"/>
  <c r="AE87" i="6"/>
  <c r="AA148" i="6"/>
  <c r="AB148" i="6" s="1"/>
  <c r="AE149" i="6"/>
  <c r="AE70" i="6"/>
  <c r="AE105" i="6"/>
  <c r="K140" i="6"/>
  <c r="AF140" i="6" s="1"/>
  <c r="AG140" i="6" s="1"/>
  <c r="K143" i="6"/>
  <c r="AF143" i="6" s="1"/>
  <c r="AG143" i="6" s="1"/>
  <c r="AE144" i="6"/>
  <c r="K148" i="6"/>
  <c r="AF148" i="6" s="1"/>
  <c r="K149" i="6"/>
  <c r="AF149" i="6" s="1"/>
  <c r="AE88" i="6"/>
  <c r="AE96" i="6"/>
  <c r="AE146" i="6"/>
  <c r="AE161" i="6"/>
  <c r="K146" i="6"/>
  <c r="AF146" i="6" s="1"/>
  <c r="K144" i="6"/>
  <c r="AF144" i="6" s="1"/>
  <c r="AG144" i="6" s="1"/>
  <c r="AA14" i="6"/>
  <c r="AB14" i="6" s="1"/>
  <c r="AE61" i="6"/>
  <c r="AC143" i="6"/>
  <c r="AE143" i="6" s="1"/>
  <c r="AA150" i="6"/>
  <c r="AB150" i="6" s="1"/>
  <c r="AA99" i="6"/>
  <c r="AB99" i="6" s="1"/>
  <c r="AE48" i="6"/>
  <c r="AA62" i="6"/>
  <c r="AB62" i="6" s="1"/>
  <c r="AE29" i="6"/>
  <c r="AA71" i="6"/>
  <c r="AB71" i="6" s="1"/>
  <c r="AA96" i="6"/>
  <c r="AB96" i="6" s="1"/>
  <c r="AA143" i="6"/>
  <c r="AB143" i="6" s="1"/>
  <c r="K150" i="6"/>
  <c r="AF150" i="6" s="1"/>
  <c r="Q165" i="6"/>
  <c r="Q166" i="6" s="1"/>
  <c r="AA56" i="6"/>
  <c r="AB56" i="6" s="1"/>
  <c r="AA145" i="6"/>
  <c r="AB145" i="6" s="1"/>
  <c r="N169" i="6"/>
  <c r="O169" i="6"/>
  <c r="AC140" i="6"/>
  <c r="AE140" i="6" s="1"/>
  <c r="K12" i="6"/>
  <c r="AF12" i="6" s="1"/>
  <c r="AG12" i="6" s="1"/>
  <c r="AA16" i="6"/>
  <c r="AB16" i="6" s="1"/>
  <c r="AE33" i="6"/>
  <c r="K55" i="6"/>
  <c r="AF55" i="6" s="1"/>
  <c r="AG55" i="6" s="1"/>
  <c r="AA58" i="6"/>
  <c r="AB58" i="6" s="1"/>
  <c r="AA60" i="6"/>
  <c r="AB60" i="6" s="1"/>
  <c r="AE67" i="6"/>
  <c r="AE68" i="6"/>
  <c r="K70" i="6"/>
  <c r="AF70" i="6" s="1"/>
  <c r="AG70" i="6" s="1"/>
  <c r="AE80" i="6"/>
  <c r="AA86" i="6"/>
  <c r="AB86" i="6" s="1"/>
  <c r="AE98" i="6"/>
  <c r="AE106" i="6"/>
  <c r="AA138" i="6"/>
  <c r="AB138" i="6" s="1"/>
  <c r="AE141" i="6"/>
  <c r="K53" i="6"/>
  <c r="AF53" i="6" s="1"/>
  <c r="AG53" i="6" s="1"/>
  <c r="K138" i="6"/>
  <c r="AF138" i="6" s="1"/>
  <c r="K141" i="6"/>
  <c r="AF141" i="6" s="1"/>
  <c r="AG141" i="6" s="1"/>
  <c r="AA108" i="6"/>
  <c r="AB108" i="6" s="1"/>
  <c r="AA33" i="6"/>
  <c r="AB33" i="6" s="1"/>
  <c r="K41" i="6"/>
  <c r="AF41" i="6" s="1"/>
  <c r="AA55" i="6"/>
  <c r="AB55" i="6" s="1"/>
  <c r="AA82" i="6"/>
  <c r="AB82" i="6" s="1"/>
  <c r="AA90" i="6"/>
  <c r="AB90" i="6" s="1"/>
  <c r="AA98" i="6"/>
  <c r="AB98" i="6" s="1"/>
  <c r="K139" i="6"/>
  <c r="AF139" i="6" s="1"/>
  <c r="AG139" i="6" s="1"/>
  <c r="AA142" i="6"/>
  <c r="AB142" i="6" s="1"/>
  <c r="AA144" i="6"/>
  <c r="AB144" i="6" s="1"/>
  <c r="AA21" i="6"/>
  <c r="AB21" i="6" s="1"/>
  <c r="AA12" i="6"/>
  <c r="AB12" i="6" s="1"/>
  <c r="K16" i="6"/>
  <c r="AF16" i="6" s="1"/>
  <c r="AG16" i="6" s="1"/>
  <c r="K24" i="6"/>
  <c r="AF24" i="6" s="1"/>
  <c r="AG24" i="6" s="1"/>
  <c r="AA32" i="6"/>
  <c r="AB32" i="6" s="1"/>
  <c r="K38" i="6"/>
  <c r="AF38" i="6" s="1"/>
  <c r="AG38" i="6" s="1"/>
  <c r="AE46" i="6"/>
  <c r="K57" i="6"/>
  <c r="AF57" i="6" s="1"/>
  <c r="AG57" i="6" s="1"/>
  <c r="AA105" i="6"/>
  <c r="AB105" i="6" s="1"/>
  <c r="K11" i="6"/>
  <c r="AF11" i="6" s="1"/>
  <c r="AG11" i="6" s="1"/>
  <c r="AA31" i="6"/>
  <c r="AB31" i="6" s="1"/>
  <c r="K45" i="6"/>
  <c r="AF45" i="6" s="1"/>
  <c r="AG45" i="6" s="1"/>
  <c r="AA59" i="6"/>
  <c r="AB59" i="6" s="1"/>
  <c r="K82" i="6"/>
  <c r="AF82" i="6" s="1"/>
  <c r="AG82" i="6" s="1"/>
  <c r="AA139" i="6"/>
  <c r="AB139" i="6" s="1"/>
  <c r="M169" i="6"/>
  <c r="J169" i="6"/>
  <c r="AE19" i="6"/>
  <c r="AE20" i="6"/>
  <c r="AC38" i="6"/>
  <c r="AE38" i="6" s="1"/>
  <c r="AD41" i="6"/>
  <c r="AE41" i="6" s="1"/>
  <c r="AA93" i="6"/>
  <c r="AB93" i="6" s="1"/>
  <c r="AA109" i="6"/>
  <c r="AB109" i="6" s="1"/>
  <c r="AC111" i="6"/>
  <c r="AE111" i="6" s="1"/>
  <c r="AA25" i="6"/>
  <c r="AB25" i="6" s="1"/>
  <c r="AA29" i="6"/>
  <c r="AB29" i="6" s="1"/>
  <c r="AA52" i="6"/>
  <c r="AB52" i="6" s="1"/>
  <c r="AA54" i="6"/>
  <c r="AB54" i="6" s="1"/>
  <c r="AA57" i="6"/>
  <c r="AB57" i="6" s="1"/>
  <c r="AE78" i="6"/>
  <c r="AA111" i="6"/>
  <c r="AB111" i="6" s="1"/>
  <c r="AA9" i="6"/>
  <c r="AB9" i="6" s="1"/>
  <c r="AE17" i="6"/>
  <c r="AA28" i="6"/>
  <c r="AB28" i="6" s="1"/>
  <c r="K35" i="6"/>
  <c r="AF35" i="6" s="1"/>
  <c r="AG35" i="6" s="1"/>
  <c r="AA51" i="6"/>
  <c r="AB51" i="6" s="1"/>
  <c r="AE59" i="6"/>
  <c r="AE62" i="6"/>
  <c r="AE63" i="6"/>
  <c r="K78" i="6"/>
  <c r="AF78" i="6" s="1"/>
  <c r="AG78" i="6" s="1"/>
  <c r="AA102" i="6"/>
  <c r="AB102" i="6" s="1"/>
  <c r="AA104" i="6"/>
  <c r="AB104" i="6" s="1"/>
  <c r="AC112" i="6"/>
  <c r="AE112" i="6" s="1"/>
  <c r="AD45" i="6"/>
  <c r="AE45" i="6" s="1"/>
  <c r="K9" i="6"/>
  <c r="AF9" i="6" s="1"/>
  <c r="AG9" i="6" s="1"/>
  <c r="K86" i="6"/>
  <c r="AF86" i="6" s="1"/>
  <c r="AG86" i="6" s="1"/>
  <c r="K87" i="6"/>
  <c r="AF87" i="6" s="1"/>
  <c r="AG87" i="6" s="1"/>
  <c r="K97" i="6"/>
  <c r="AF97" i="6" s="1"/>
  <c r="AG97" i="6" s="1"/>
  <c r="K99" i="6"/>
  <c r="AF99" i="6" s="1"/>
  <c r="AG99" i="6" s="1"/>
  <c r="K105" i="6"/>
  <c r="AF105" i="6" s="1"/>
  <c r="AG105" i="6" s="1"/>
  <c r="AA46" i="6"/>
  <c r="AB46" i="6" s="1"/>
  <c r="AA47" i="6"/>
  <c r="AB47" i="6" s="1"/>
  <c r="AA85" i="6"/>
  <c r="AB85" i="6" s="1"/>
  <c r="AA91" i="6"/>
  <c r="AB91" i="6" s="1"/>
  <c r="AA97" i="6"/>
  <c r="AB97" i="6" s="1"/>
  <c r="AE12" i="6"/>
  <c r="AE13" i="6"/>
  <c r="AA37" i="6"/>
  <c r="AB37" i="6" s="1"/>
  <c r="AE53" i="6"/>
  <c r="AE56" i="6"/>
  <c r="K68" i="6"/>
  <c r="AF68" i="6" s="1"/>
  <c r="AG68" i="6" s="1"/>
  <c r="AA87" i="6"/>
  <c r="AB87" i="6" s="1"/>
  <c r="K93" i="6"/>
  <c r="AF93" i="6" s="1"/>
  <c r="AG93" i="6" s="1"/>
  <c r="K94" i="6"/>
  <c r="AF94" i="6" s="1"/>
  <c r="AG94" i="6" s="1"/>
  <c r="AE104" i="6"/>
  <c r="AE9" i="6"/>
  <c r="AA18" i="6"/>
  <c r="AB18" i="6" s="1"/>
  <c r="AA35" i="6"/>
  <c r="AB35" i="6" s="1"/>
  <c r="AE49" i="6"/>
  <c r="AA67" i="6"/>
  <c r="AB67" i="6" s="1"/>
  <c r="AA78" i="6"/>
  <c r="AB78" i="6" s="1"/>
  <c r="AA80" i="6"/>
  <c r="AB80" i="6" s="1"/>
  <c r="K89" i="6"/>
  <c r="AF89" i="6" s="1"/>
  <c r="AG89" i="6" s="1"/>
  <c r="K95" i="6"/>
  <c r="AF95" i="6" s="1"/>
  <c r="AG95" i="6" s="1"/>
  <c r="K96" i="6"/>
  <c r="AF96" i="6" s="1"/>
  <c r="AG96" i="6" s="1"/>
  <c r="K98" i="6"/>
  <c r="AF98" i="6" s="1"/>
  <c r="AG98" i="6" s="1"/>
  <c r="AE99" i="6"/>
  <c r="AE77" i="6"/>
  <c r="K15" i="6"/>
  <c r="AF15" i="6" s="1"/>
  <c r="AG15" i="6" s="1"/>
  <c r="AA23" i="6"/>
  <c r="AB23" i="6" s="1"/>
  <c r="AA20" i="6"/>
  <c r="AB20" i="6" s="1"/>
  <c r="AC57" i="6"/>
  <c r="AE57" i="6" s="1"/>
  <c r="AA68" i="6"/>
  <c r="AB68" i="6" s="1"/>
  <c r="AE84" i="6"/>
  <c r="K8" i="6"/>
  <c r="AF8" i="6" s="1"/>
  <c r="AA19" i="6"/>
  <c r="AB19" i="6" s="1"/>
  <c r="K20" i="6"/>
  <c r="AF20" i="6" s="1"/>
  <c r="AG20" i="6" s="1"/>
  <c r="K21" i="6"/>
  <c r="AF21" i="6" s="1"/>
  <c r="AG21" i="6" s="1"/>
  <c r="AE23" i="6"/>
  <c r="AA24" i="6"/>
  <c r="AB24" i="6" s="1"/>
  <c r="AD35" i="6"/>
  <c r="AE35" i="6" s="1"/>
  <c r="AA38" i="6"/>
  <c r="AB38" i="6" s="1"/>
  <c r="AA39" i="6"/>
  <c r="AB39" i="6" s="1"/>
  <c r="AA42" i="6"/>
  <c r="AB42" i="6" s="1"/>
  <c r="K54" i="6"/>
  <c r="AF54" i="6" s="1"/>
  <c r="AG54" i="6" s="1"/>
  <c r="AA61" i="6"/>
  <c r="AB61" i="6" s="1"/>
  <c r="K62" i="6"/>
  <c r="AF62" i="6" s="1"/>
  <c r="AG62" i="6" s="1"/>
  <c r="AA63" i="6"/>
  <c r="AB63" i="6" s="1"/>
  <c r="K64" i="6"/>
  <c r="AF64" i="6" s="1"/>
  <c r="AG64" i="6" s="1"/>
  <c r="AA64" i="6"/>
  <c r="AB64" i="6" s="1"/>
  <c r="AA65" i="6"/>
  <c r="AB65" i="6" s="1"/>
  <c r="AA66" i="6"/>
  <c r="AB66" i="6" s="1"/>
  <c r="AA69" i="6"/>
  <c r="AB69" i="6" s="1"/>
  <c r="AA70" i="6"/>
  <c r="AB70" i="6" s="1"/>
  <c r="AA89" i="6"/>
  <c r="AB89" i="6" s="1"/>
  <c r="AA95" i="6"/>
  <c r="AB95" i="6" s="1"/>
  <c r="AD97" i="6"/>
  <c r="AE97" i="6" s="1"/>
  <c r="AA100" i="6"/>
  <c r="AB100" i="6" s="1"/>
  <c r="AA101" i="6"/>
  <c r="AB101" i="6" s="1"/>
  <c r="AF109" i="6"/>
  <c r="AG109" i="6" s="1"/>
  <c r="AC28" i="6"/>
  <c r="AE28" i="6" s="1"/>
  <c r="AC24" i="6"/>
  <c r="AE24" i="6" s="1"/>
  <c r="AD86" i="6"/>
  <c r="AE86" i="6" s="1"/>
  <c r="AD82" i="6"/>
  <c r="AE82" i="6" s="1"/>
  <c r="Z134" i="6"/>
  <c r="AE37" i="6"/>
  <c r="K108" i="6"/>
  <c r="AF108" i="6" s="1"/>
  <c r="AG108" i="6" s="1"/>
  <c r="AA15" i="6"/>
  <c r="AB15" i="6" s="1"/>
  <c r="K27" i="6"/>
  <c r="AF27" i="6" s="1"/>
  <c r="AG27" i="6" s="1"/>
  <c r="AA30" i="6"/>
  <c r="AB30" i="6" s="1"/>
  <c r="K32" i="6"/>
  <c r="AF32" i="6" s="1"/>
  <c r="AG32" i="6" s="1"/>
  <c r="K36" i="6"/>
  <c r="AF36" i="6" s="1"/>
  <c r="AG36" i="6" s="1"/>
  <c r="AD36" i="6"/>
  <c r="AE36" i="6" s="1"/>
  <c r="K47" i="6"/>
  <c r="AF47" i="6" s="1"/>
  <c r="AG47" i="6" s="1"/>
  <c r="AD47" i="6"/>
  <c r="AE47" i="6" s="1"/>
  <c r="AA48" i="6"/>
  <c r="AB48" i="6" s="1"/>
  <c r="K49" i="6"/>
  <c r="AF49" i="6" s="1"/>
  <c r="AG49" i="6" s="1"/>
  <c r="AA49" i="6"/>
  <c r="AB49" i="6" s="1"/>
  <c r="AA53" i="6"/>
  <c r="AB53" i="6" s="1"/>
  <c r="K58" i="6"/>
  <c r="AF58" i="6" s="1"/>
  <c r="AG58" i="6" s="1"/>
  <c r="AE58" i="6"/>
  <c r="AA75" i="6"/>
  <c r="AB75" i="6" s="1"/>
  <c r="AA76" i="6"/>
  <c r="AB76" i="6" s="1"/>
  <c r="AA84" i="6"/>
  <c r="AB84" i="6" s="1"/>
  <c r="AA79" i="6"/>
  <c r="AB79" i="6" s="1"/>
  <c r="AA11" i="6"/>
  <c r="AB11" i="6" s="1"/>
  <c r="AE32" i="6"/>
  <c r="K19" i="6"/>
  <c r="AF19" i="6" s="1"/>
  <c r="AG19" i="6" s="1"/>
  <c r="AA22" i="6"/>
  <c r="AB22" i="6" s="1"/>
  <c r="AD27" i="6"/>
  <c r="AE27" i="6" s="1"/>
  <c r="K37" i="6"/>
  <c r="AF37" i="6" s="1"/>
  <c r="AG37" i="6" s="1"/>
  <c r="K39" i="6"/>
  <c r="AF39" i="6" s="1"/>
  <c r="AG39" i="6" s="1"/>
  <c r="AA45" i="6"/>
  <c r="AB45" i="6" s="1"/>
  <c r="AA50" i="6"/>
  <c r="AB50" i="6" s="1"/>
  <c r="K61" i="6"/>
  <c r="AF61" i="6" s="1"/>
  <c r="AG61" i="6" s="1"/>
  <c r="AE73" i="6"/>
  <c r="AC89" i="6"/>
  <c r="AE89" i="6" s="1"/>
  <c r="AA94" i="6"/>
  <c r="AB94" i="6" s="1"/>
  <c r="AA10" i="6"/>
  <c r="AB10" i="6" s="1"/>
  <c r="AD15" i="6"/>
  <c r="AE15" i="6" s="1"/>
  <c r="AA72" i="6"/>
  <c r="AB72" i="6" s="1"/>
  <c r="K92" i="6"/>
  <c r="AF92" i="6" s="1"/>
  <c r="AG92" i="6" s="1"/>
  <c r="AC94" i="6"/>
  <c r="AE94" i="6" s="1"/>
  <c r="AA112" i="6"/>
  <c r="AB112" i="6" s="1"/>
  <c r="AA17" i="6"/>
  <c r="AB17" i="6" s="1"/>
  <c r="K23" i="6"/>
  <c r="AF23" i="6" s="1"/>
  <c r="AG23" i="6" s="1"/>
  <c r="AA27" i="6"/>
  <c r="AB27" i="6" s="1"/>
  <c r="K31" i="6"/>
  <c r="AF31" i="6" s="1"/>
  <c r="AG31" i="6" s="1"/>
  <c r="AD31" i="6"/>
  <c r="AE31" i="6" s="1"/>
  <c r="AA41" i="6"/>
  <c r="AB41" i="6" s="1"/>
  <c r="AA43" i="6"/>
  <c r="AB43" i="6" s="1"/>
  <c r="AA44" i="6"/>
  <c r="AB44" i="6" s="1"/>
  <c r="AA73" i="6"/>
  <c r="AB73" i="6" s="1"/>
  <c r="K79" i="6"/>
  <c r="AF79" i="6" s="1"/>
  <c r="AG79" i="6" s="1"/>
  <c r="AA81" i="6"/>
  <c r="AB81" i="6" s="1"/>
  <c r="K84" i="6"/>
  <c r="AF84" i="6" s="1"/>
  <c r="AG84" i="6" s="1"/>
  <c r="K90" i="6"/>
  <c r="AF90" i="6" s="1"/>
  <c r="AG90" i="6" s="1"/>
  <c r="K102" i="6"/>
  <c r="AF102" i="6" s="1"/>
  <c r="AG102" i="6" s="1"/>
  <c r="K104" i="6"/>
  <c r="AF104" i="6" s="1"/>
  <c r="AG104" i="6" s="1"/>
  <c r="AD55" i="6"/>
  <c r="AE55" i="6" s="1"/>
  <c r="AD11" i="6"/>
  <c r="AE11" i="6" s="1"/>
  <c r="AC65" i="6"/>
  <c r="AE65" i="6" s="1"/>
  <c r="K65" i="6"/>
  <c r="AF65" i="6" s="1"/>
  <c r="AG65" i="6" s="1"/>
  <c r="AE66" i="6"/>
  <c r="AC21" i="6"/>
  <c r="AE21" i="6" s="1"/>
  <c r="K17" i="6"/>
  <c r="AF17" i="6" s="1"/>
  <c r="AG17" i="6" s="1"/>
  <c r="K13" i="6"/>
  <c r="AF13" i="6" s="1"/>
  <c r="AG13" i="6" s="1"/>
  <c r="K34" i="6"/>
  <c r="AF34" i="6" s="1"/>
  <c r="AG34" i="6" s="1"/>
  <c r="AC34" i="6"/>
  <c r="AE34" i="6" s="1"/>
  <c r="K40" i="6"/>
  <c r="AF40" i="6" s="1"/>
  <c r="AG40" i="6" s="1"/>
  <c r="AE40" i="6"/>
  <c r="AC42" i="6"/>
  <c r="AE42" i="6" s="1"/>
  <c r="K42" i="6"/>
  <c r="AF42" i="6" s="1"/>
  <c r="AG42" i="6" s="1"/>
  <c r="AE54" i="6"/>
  <c r="AC69" i="6"/>
  <c r="AE69" i="6" s="1"/>
  <c r="K69" i="6"/>
  <c r="AF69" i="6" s="1"/>
  <c r="AG69" i="6" s="1"/>
  <c r="K14" i="6"/>
  <c r="AF14" i="6" s="1"/>
  <c r="AG14" i="6" s="1"/>
  <c r="AC14" i="6"/>
  <c r="AE14" i="6" s="1"/>
  <c r="K60" i="6"/>
  <c r="AF60" i="6" s="1"/>
  <c r="AG60" i="6" s="1"/>
  <c r="AC60" i="6"/>
  <c r="AE60" i="6" s="1"/>
  <c r="P134" i="6"/>
  <c r="K22" i="6"/>
  <c r="AF22" i="6" s="1"/>
  <c r="AG22" i="6" s="1"/>
  <c r="AC22" i="6"/>
  <c r="AE22" i="6" s="1"/>
  <c r="AE25" i="6"/>
  <c r="AA26" i="6"/>
  <c r="AB26" i="6" s="1"/>
  <c r="AC43" i="6"/>
  <c r="AE43" i="6" s="1"/>
  <c r="K43" i="6"/>
  <c r="AF43" i="6" s="1"/>
  <c r="AG43" i="6" s="1"/>
  <c r="K52" i="6"/>
  <c r="AF52" i="6" s="1"/>
  <c r="AG52" i="6" s="1"/>
  <c r="AC52" i="6"/>
  <c r="AE52" i="6" s="1"/>
  <c r="AA83" i="6"/>
  <c r="AB83" i="6" s="1"/>
  <c r="K18" i="6"/>
  <c r="AF18" i="6" s="1"/>
  <c r="AG18" i="6" s="1"/>
  <c r="AC18" i="6"/>
  <c r="AE18" i="6" s="1"/>
  <c r="AA8" i="6"/>
  <c r="AD39" i="6"/>
  <c r="AE39" i="6" s="1"/>
  <c r="K66" i="6"/>
  <c r="AF66" i="6" s="1"/>
  <c r="AG66" i="6" s="1"/>
  <c r="AD75" i="6"/>
  <c r="AE75" i="6" s="1"/>
  <c r="K75" i="6"/>
  <c r="AF75" i="6" s="1"/>
  <c r="AG75" i="6" s="1"/>
  <c r="AE85" i="6"/>
  <c r="K44" i="6"/>
  <c r="AF44" i="6" s="1"/>
  <c r="AG44" i="6" s="1"/>
  <c r="AC44" i="6"/>
  <c r="AE44" i="6" s="1"/>
  <c r="K25" i="6"/>
  <c r="AF25" i="6" s="1"/>
  <c r="AG25" i="6" s="1"/>
  <c r="K10" i="6"/>
  <c r="AF10" i="6" s="1"/>
  <c r="AG10" i="6" s="1"/>
  <c r="AC10" i="6"/>
  <c r="AE10" i="6" s="1"/>
  <c r="K26" i="6"/>
  <c r="AF26" i="6" s="1"/>
  <c r="AG26" i="6" s="1"/>
  <c r="AC26" i="6"/>
  <c r="AE26" i="6" s="1"/>
  <c r="K29" i="6"/>
  <c r="AF29" i="6" s="1"/>
  <c r="AG29" i="6" s="1"/>
  <c r="AC93" i="6"/>
  <c r="AE93" i="6" s="1"/>
  <c r="K30" i="6"/>
  <c r="AF30" i="6" s="1"/>
  <c r="AG30" i="6" s="1"/>
  <c r="AC30" i="6"/>
  <c r="AE30" i="6" s="1"/>
  <c r="K33" i="6"/>
  <c r="AF33" i="6" s="1"/>
  <c r="AG33" i="6" s="1"/>
  <c r="AC51" i="6"/>
  <c r="AE51" i="6" s="1"/>
  <c r="K51" i="6"/>
  <c r="AF51" i="6" s="1"/>
  <c r="AG51" i="6" s="1"/>
  <c r="K80" i="6"/>
  <c r="AF80" i="6" s="1"/>
  <c r="AG80" i="6" s="1"/>
  <c r="H134" i="6"/>
  <c r="I134" i="6"/>
  <c r="Y134" i="6"/>
  <c r="AA40" i="6"/>
  <c r="AB40" i="6" s="1"/>
  <c r="K59" i="6"/>
  <c r="AF59" i="6" s="1"/>
  <c r="AG59" i="6" s="1"/>
  <c r="AD91" i="6"/>
  <c r="AE91" i="6" s="1"/>
  <c r="K91" i="6"/>
  <c r="AF91" i="6" s="1"/>
  <c r="AG91" i="6" s="1"/>
  <c r="AE92" i="6"/>
  <c r="K101" i="6"/>
  <c r="AF101" i="6" s="1"/>
  <c r="AG101" i="6" s="1"/>
  <c r="AD101" i="6"/>
  <c r="AE101" i="6" s="1"/>
  <c r="AF110" i="6"/>
  <c r="AG110" i="6" s="1"/>
  <c r="AC110" i="6"/>
  <c r="AE110" i="6" s="1"/>
  <c r="AA165" i="6"/>
  <c r="X166" i="6"/>
  <c r="AE64" i="6"/>
  <c r="AA88" i="6"/>
  <c r="AB88" i="6" s="1"/>
  <c r="AC145" i="6"/>
  <c r="AE145" i="6" s="1"/>
  <c r="K145" i="6"/>
  <c r="AF145" i="6" s="1"/>
  <c r="AC148" i="6"/>
  <c r="AE148" i="6" s="1"/>
  <c r="AD8" i="6"/>
  <c r="AE8" i="6" s="1"/>
  <c r="AA36" i="6"/>
  <c r="AB36" i="6" s="1"/>
  <c r="K48" i="6"/>
  <c r="AF48" i="6" s="1"/>
  <c r="AG48" i="6" s="1"/>
  <c r="K81" i="6"/>
  <c r="AF81" i="6" s="1"/>
  <c r="AG81" i="6" s="1"/>
  <c r="AC81" i="6"/>
  <c r="AE81" i="6" s="1"/>
  <c r="AE90" i="6"/>
  <c r="AC76" i="6"/>
  <c r="AE76" i="6" s="1"/>
  <c r="K76" i="6"/>
  <c r="AF76" i="6" s="1"/>
  <c r="AG76" i="6" s="1"/>
  <c r="X134" i="6"/>
  <c r="K46" i="6"/>
  <c r="AF46" i="6" s="1"/>
  <c r="AG46" i="6" s="1"/>
  <c r="K50" i="6"/>
  <c r="AF50" i="6" s="1"/>
  <c r="AG50" i="6" s="1"/>
  <c r="K56" i="6"/>
  <c r="AF56" i="6" s="1"/>
  <c r="AG56" i="6" s="1"/>
  <c r="K67" i="6"/>
  <c r="AF67" i="6" s="1"/>
  <c r="AG67" i="6" s="1"/>
  <c r="K73" i="6"/>
  <c r="AF73" i="6" s="1"/>
  <c r="AG73" i="6" s="1"/>
  <c r="AD83" i="6"/>
  <c r="AE83" i="6" s="1"/>
  <c r="K83" i="6"/>
  <c r="AF83" i="6" s="1"/>
  <c r="AG83" i="6" s="1"/>
  <c r="Y162" i="6"/>
  <c r="Z162" i="6"/>
  <c r="K71" i="6"/>
  <c r="AF71" i="6" s="1"/>
  <c r="AG71" i="6" s="1"/>
  <c r="AE79" i="6"/>
  <c r="K100" i="6"/>
  <c r="AF100" i="6" s="1"/>
  <c r="AG100" i="6" s="1"/>
  <c r="AC100" i="6"/>
  <c r="AE100" i="6" s="1"/>
  <c r="AA110" i="6"/>
  <c r="AB110" i="6" s="1"/>
  <c r="X162" i="6"/>
  <c r="AA77" i="6"/>
  <c r="AB77" i="6" s="1"/>
  <c r="K85" i="6"/>
  <c r="AF85" i="6" s="1"/>
  <c r="AG85" i="6" s="1"/>
  <c r="AA92" i="6"/>
  <c r="AB92" i="6" s="1"/>
  <c r="W162" i="6"/>
  <c r="AA141" i="6"/>
  <c r="AB141" i="6" s="1"/>
  <c r="K63" i="6"/>
  <c r="AF63" i="6" s="1"/>
  <c r="AG63" i="6" s="1"/>
  <c r="K77" i="6"/>
  <c r="AF77" i="6" s="1"/>
  <c r="AG77" i="6" s="1"/>
  <c r="K88" i="6"/>
  <c r="AF88" i="6" s="1"/>
  <c r="AG88" i="6" s="1"/>
  <c r="AE102" i="6"/>
  <c r="AA103" i="6"/>
  <c r="AB103" i="6" s="1"/>
  <c r="AA106" i="6"/>
  <c r="AB106" i="6" s="1"/>
  <c r="I162" i="6"/>
  <c r="AA146" i="6"/>
  <c r="AB146" i="6" s="1"/>
  <c r="AC95" i="6"/>
  <c r="AE95" i="6" s="1"/>
  <c r="K107" i="6"/>
  <c r="AF107" i="6" s="1"/>
  <c r="AG107" i="6" s="1"/>
  <c r="AC107" i="6"/>
  <c r="AE107" i="6" s="1"/>
  <c r="AE109" i="6"/>
  <c r="K103" i="6"/>
  <c r="AF103" i="6" s="1"/>
  <c r="AG103" i="6" s="1"/>
  <c r="AC103" i="6"/>
  <c r="AE103" i="6" s="1"/>
  <c r="P162" i="6"/>
  <c r="AE138" i="6"/>
  <c r="H162" i="6"/>
  <c r="K165" i="6"/>
  <c r="H166" i="6"/>
  <c r="AA124" i="6"/>
  <c r="AB124" i="6" s="1"/>
  <c r="AE139" i="6"/>
  <c r="K161" i="6"/>
  <c r="AF161" i="6" s="1"/>
  <c r="AC165" i="6"/>
  <c r="K106" i="6"/>
  <c r="AF106" i="6" s="1"/>
  <c r="AG106" i="6" s="1"/>
  <c r="K124" i="6"/>
  <c r="AF124" i="6" s="1"/>
  <c r="AG124" i="6" s="1"/>
  <c r="AC124" i="6"/>
  <c r="AE124" i="6" s="1"/>
  <c r="K142" i="6"/>
  <c r="AF142" i="6" s="1"/>
  <c r="AG142" i="6" s="1"/>
  <c r="AC142" i="6"/>
  <c r="AE142" i="6" s="1"/>
  <c r="K147" i="6"/>
  <c r="AF147" i="6" s="1"/>
  <c r="AC147" i="6"/>
  <c r="AE147" i="6" s="1"/>
  <c r="AE150" i="6"/>
  <c r="AD165" i="6"/>
  <c r="AD166" i="6" s="1"/>
  <c r="W134" i="6" l="1"/>
  <c r="W169" i="6" s="1"/>
  <c r="Z169" i="6"/>
  <c r="AD162" i="6"/>
  <c r="R165" i="6"/>
  <c r="R166" i="6" s="1"/>
  <c r="X169" i="6"/>
  <c r="AE134" i="6"/>
  <c r="I169" i="6"/>
  <c r="K162" i="6"/>
  <c r="AA166" i="6"/>
  <c r="AB165" i="6"/>
  <c r="AB166" i="6" s="1"/>
  <c r="AE165" i="6"/>
  <c r="AE166" i="6" s="1"/>
  <c r="AC166" i="6"/>
  <c r="AF162" i="6"/>
  <c r="AG138" i="6"/>
  <c r="AG162" i="6" s="1"/>
  <c r="AA162" i="6"/>
  <c r="AA134" i="6"/>
  <c r="AB8" i="6"/>
  <c r="AB134" i="6" s="1"/>
  <c r="AC162" i="6"/>
  <c r="AC134" i="6"/>
  <c r="K134" i="6"/>
  <c r="Y169" i="6"/>
  <c r="AD134" i="6"/>
  <c r="AF134" i="6"/>
  <c r="AG8" i="6"/>
  <c r="AG134" i="6" s="1"/>
  <c r="P169" i="6"/>
  <c r="K166" i="6"/>
  <c r="AF165" i="6"/>
  <c r="AF166" i="6" s="1"/>
  <c r="AB162" i="6"/>
  <c r="H169" i="6"/>
  <c r="AD169" i="6" l="1"/>
  <c r="AE162" i="6"/>
  <c r="AE169" i="6" s="1"/>
  <c r="AC169" i="6"/>
  <c r="S165" i="6"/>
  <c r="S166" i="6" s="1"/>
  <c r="AF169" i="6"/>
  <c r="AA169" i="6"/>
  <c r="K169" i="6"/>
  <c r="AG169" i="6"/>
  <c r="AG172" i="6" s="1"/>
  <c r="AB169" i="6"/>
  <c r="Q152" i="6" l="1"/>
  <c r="Q141" i="6" l="1"/>
  <c r="R141" i="6" s="1"/>
  <c r="S141" i="6" s="1"/>
  <c r="Q82" i="6"/>
  <c r="R82" i="6" s="1"/>
  <c r="S82" i="6" s="1"/>
  <c r="Q14" i="6"/>
  <c r="R14" i="6" s="1"/>
  <c r="S14" i="6" s="1"/>
  <c r="Q67" i="6"/>
  <c r="R67" i="6" s="1"/>
  <c r="S67" i="6" s="1"/>
  <c r="Q55" i="6"/>
  <c r="R55" i="6" s="1"/>
  <c r="S55" i="6" s="1"/>
  <c r="Q96" i="6"/>
  <c r="R96" i="6" s="1"/>
  <c r="S96" i="6" s="1"/>
  <c r="Q64" i="6"/>
  <c r="R64" i="6" s="1"/>
  <c r="S64" i="6" s="1"/>
  <c r="Q108" i="6"/>
  <c r="R108" i="6" s="1"/>
  <c r="S108" i="6" s="1"/>
  <c r="Q17" i="6"/>
  <c r="R17" i="6" s="1"/>
  <c r="S17" i="6" s="1"/>
  <c r="Q161" i="6"/>
  <c r="R161" i="6" s="1"/>
  <c r="S161" i="6" s="1"/>
  <c r="Q42" i="6"/>
  <c r="R42" i="6" s="1"/>
  <c r="S42" i="6" s="1"/>
  <c r="Q39" i="6"/>
  <c r="R39" i="6" s="1"/>
  <c r="S39" i="6" s="1"/>
  <c r="Q28" i="6"/>
  <c r="R28" i="6" s="1"/>
  <c r="S28" i="6" s="1"/>
  <c r="Q107" i="6"/>
  <c r="R107" i="6" s="1"/>
  <c r="S107" i="6" s="1"/>
  <c r="Q154" i="6"/>
  <c r="R154" i="6" s="1"/>
  <c r="S154" i="6" s="1"/>
  <c r="Q159" i="6"/>
  <c r="R159" i="6" s="1"/>
  <c r="S159" i="6" s="1"/>
  <c r="Q119" i="6"/>
  <c r="R119" i="6" s="1"/>
  <c r="S119" i="6" s="1"/>
  <c r="Q117" i="6"/>
  <c r="R117" i="6" s="1"/>
  <c r="S117" i="6" s="1"/>
  <c r="Q113" i="6"/>
  <c r="R113" i="6" s="1"/>
  <c r="S113" i="6" s="1"/>
  <c r="Q116" i="6"/>
  <c r="R116" i="6" s="1"/>
  <c r="S116" i="6" s="1"/>
  <c r="Q148" i="6"/>
  <c r="R148" i="6" s="1"/>
  <c r="S148" i="6" s="1"/>
  <c r="Q68" i="6"/>
  <c r="R68" i="6" s="1"/>
  <c r="S68" i="6" s="1"/>
  <c r="Q145" i="6"/>
  <c r="R145" i="6" s="1"/>
  <c r="S145" i="6" s="1"/>
  <c r="Q20" i="6"/>
  <c r="R20" i="6" s="1"/>
  <c r="S20" i="6" s="1"/>
  <c r="Q87" i="6"/>
  <c r="R87" i="6" s="1"/>
  <c r="S87" i="6" s="1"/>
  <c r="Q37" i="6"/>
  <c r="R37" i="6" s="1"/>
  <c r="S37" i="6" s="1"/>
  <c r="Q97" i="6"/>
  <c r="R97" i="6" s="1"/>
  <c r="S97" i="6" s="1"/>
  <c r="Q23" i="6"/>
  <c r="R23" i="6" s="1"/>
  <c r="S23" i="6" s="1"/>
  <c r="Q72" i="6"/>
  <c r="R72" i="6" s="1"/>
  <c r="S72" i="6" s="1"/>
  <c r="Q11" i="6"/>
  <c r="R11" i="6" s="1"/>
  <c r="S11" i="6" s="1"/>
  <c r="Q56" i="6"/>
  <c r="R56" i="6" s="1"/>
  <c r="S56" i="6" s="1"/>
  <c r="Q29" i="6"/>
  <c r="R29" i="6" s="1"/>
  <c r="S29" i="6" s="1"/>
  <c r="Q19" i="6"/>
  <c r="R19" i="6" s="1"/>
  <c r="S19" i="6" s="1"/>
  <c r="Q73" i="6"/>
  <c r="R73" i="6" s="1"/>
  <c r="S73" i="6" s="1"/>
  <c r="Q91" i="6"/>
  <c r="R91" i="6" s="1"/>
  <c r="S91" i="6" s="1"/>
  <c r="Q76" i="6"/>
  <c r="R76" i="6" s="1"/>
  <c r="S76" i="6" s="1"/>
  <c r="Q95" i="6"/>
  <c r="R95" i="6" s="1"/>
  <c r="S95" i="6" s="1"/>
  <c r="Q22" i="6"/>
  <c r="R22" i="6" s="1"/>
  <c r="S22" i="6" s="1"/>
  <c r="Q80" i="6"/>
  <c r="R80" i="6" s="1"/>
  <c r="S80" i="6" s="1"/>
  <c r="Q32" i="6"/>
  <c r="R32" i="6" s="1"/>
  <c r="S32" i="6" s="1"/>
  <c r="Q70" i="6"/>
  <c r="R70" i="6" s="1"/>
  <c r="S70" i="6" s="1"/>
  <c r="Q98" i="6"/>
  <c r="R98" i="6" s="1"/>
  <c r="S98" i="6" s="1"/>
  <c r="Q93" i="6"/>
  <c r="R93" i="6" s="1"/>
  <c r="S93" i="6" s="1"/>
  <c r="Q101" i="6"/>
  <c r="R101" i="6" s="1"/>
  <c r="S101" i="6" s="1"/>
  <c r="Q61" i="6"/>
  <c r="R61" i="6" s="1"/>
  <c r="S61" i="6" s="1"/>
  <c r="Q139" i="6"/>
  <c r="R139" i="6" s="1"/>
  <c r="S139" i="6" s="1"/>
  <c r="Q41" i="6"/>
  <c r="R41" i="6" s="1"/>
  <c r="S41" i="6" s="1"/>
  <c r="Q13" i="6"/>
  <c r="R13" i="6" s="1"/>
  <c r="S13" i="6" s="1"/>
  <c r="Q138" i="6"/>
  <c r="R138" i="6" s="1"/>
  <c r="Q158" i="6"/>
  <c r="R158" i="6" s="1"/>
  <c r="S158" i="6" s="1"/>
  <c r="Q157" i="6"/>
  <c r="R157" i="6" s="1"/>
  <c r="S157" i="6" s="1"/>
  <c r="Q122" i="6"/>
  <c r="R122" i="6" s="1"/>
  <c r="S122" i="6" s="1"/>
  <c r="Q123" i="6"/>
  <c r="R123" i="6" s="1"/>
  <c r="S123" i="6" s="1"/>
  <c r="Q8" i="6"/>
  <c r="R8" i="6" s="1"/>
  <c r="Q110" i="6"/>
  <c r="R110" i="6" s="1"/>
  <c r="S110" i="6" s="1"/>
  <c r="Q111" i="6"/>
  <c r="R111" i="6" s="1"/>
  <c r="S111" i="6" s="1"/>
  <c r="Q50" i="6"/>
  <c r="R50" i="6" s="1"/>
  <c r="S50" i="6" s="1"/>
  <c r="Q48" i="6"/>
  <c r="R48" i="6" s="1"/>
  <c r="S48" i="6" s="1"/>
  <c r="Q21" i="6"/>
  <c r="R21" i="6" s="1"/>
  <c r="S21" i="6" s="1"/>
  <c r="Q69" i="6"/>
  <c r="R69" i="6" s="1"/>
  <c r="S69" i="6" s="1"/>
  <c r="Q51" i="6"/>
  <c r="R51" i="6" s="1"/>
  <c r="S51" i="6" s="1"/>
  <c r="Q45" i="6"/>
  <c r="R45" i="6" s="1"/>
  <c r="S45" i="6" s="1"/>
  <c r="Q53" i="6"/>
  <c r="R53" i="6" s="1"/>
  <c r="S53" i="6" s="1"/>
  <c r="Q124" i="6"/>
  <c r="R124" i="6" s="1"/>
  <c r="S124" i="6" s="1"/>
  <c r="Q58" i="6"/>
  <c r="R58" i="6" s="1"/>
  <c r="S58" i="6" s="1"/>
  <c r="Q78" i="6"/>
  <c r="R78" i="6" s="1"/>
  <c r="S78" i="6" s="1"/>
  <c r="Q65" i="6"/>
  <c r="R65" i="6" s="1"/>
  <c r="S65" i="6" s="1"/>
  <c r="Q9" i="6"/>
  <c r="R9" i="6" s="1"/>
  <c r="S9" i="6" s="1"/>
  <c r="Q103" i="6"/>
  <c r="R103" i="6" s="1"/>
  <c r="S103" i="6" s="1"/>
  <c r="Q49" i="6"/>
  <c r="R49" i="6" s="1"/>
  <c r="S49" i="6" s="1"/>
  <c r="Q24" i="6"/>
  <c r="R24" i="6" s="1"/>
  <c r="S24" i="6" s="1"/>
  <c r="Q59" i="6"/>
  <c r="R59" i="6" s="1"/>
  <c r="S59" i="6" s="1"/>
  <c r="Q90" i="6"/>
  <c r="R90" i="6" s="1"/>
  <c r="S90" i="6" s="1"/>
  <c r="Q36" i="6"/>
  <c r="R36" i="6" s="1"/>
  <c r="S36" i="6" s="1"/>
  <c r="Q92" i="6"/>
  <c r="R92" i="6" s="1"/>
  <c r="S92" i="6" s="1"/>
  <c r="Q25" i="6"/>
  <c r="R25" i="6" s="1"/>
  <c r="S25" i="6" s="1"/>
  <c r="Q31" i="6"/>
  <c r="R31" i="6" s="1"/>
  <c r="S31" i="6" s="1"/>
  <c r="Q77" i="6"/>
  <c r="R77" i="6" s="1"/>
  <c r="S77" i="6" s="1"/>
  <c r="Q86" i="6"/>
  <c r="R86" i="6" s="1"/>
  <c r="S86" i="6" s="1"/>
  <c r="Q34" i="6"/>
  <c r="R34" i="6" s="1"/>
  <c r="S34" i="6" s="1"/>
  <c r="Q60" i="6"/>
  <c r="R60" i="6" s="1"/>
  <c r="S60" i="6" s="1"/>
  <c r="Q147" i="6"/>
  <c r="R147" i="6" s="1"/>
  <c r="S147" i="6" s="1"/>
  <c r="Q63" i="6"/>
  <c r="R63" i="6" s="1"/>
  <c r="S63" i="6" s="1"/>
  <c r="Q105" i="6"/>
  <c r="R105" i="6" s="1"/>
  <c r="S105" i="6" s="1"/>
  <c r="Q106" i="6"/>
  <c r="R106" i="6" s="1"/>
  <c r="S106" i="6" s="1"/>
  <c r="Q156" i="6"/>
  <c r="R156" i="6" s="1"/>
  <c r="S156" i="6" s="1"/>
  <c r="Q121" i="6"/>
  <c r="R121" i="6" s="1"/>
  <c r="S121" i="6" s="1"/>
  <c r="Q153" i="6"/>
  <c r="R153" i="6" s="1"/>
  <c r="S153" i="6" s="1"/>
  <c r="Q151" i="6"/>
  <c r="R151" i="6" s="1"/>
  <c r="S151" i="6" s="1"/>
  <c r="Q109" i="6"/>
  <c r="R109" i="6" s="1"/>
  <c r="S109" i="6" s="1"/>
  <c r="Q114" i="6"/>
  <c r="R114" i="6" s="1"/>
  <c r="S114" i="6" s="1"/>
  <c r="Q115" i="6"/>
  <c r="R115" i="6" s="1"/>
  <c r="S115" i="6" s="1"/>
  <c r="Q71" i="6"/>
  <c r="R71" i="6" s="1"/>
  <c r="S71" i="6" s="1"/>
  <c r="Q94" i="6"/>
  <c r="R94" i="6" s="1"/>
  <c r="S94" i="6" s="1"/>
  <c r="Q62" i="6"/>
  <c r="R62" i="6" s="1"/>
  <c r="S62" i="6" s="1"/>
  <c r="Q89" i="6"/>
  <c r="R89" i="6" s="1"/>
  <c r="S89" i="6" s="1"/>
  <c r="Q102" i="6"/>
  <c r="R102" i="6" s="1"/>
  <c r="S102" i="6" s="1"/>
  <c r="Q38" i="6"/>
  <c r="R38" i="6" s="1"/>
  <c r="S38" i="6" s="1"/>
  <c r="Q27" i="6"/>
  <c r="R27" i="6" s="1"/>
  <c r="S27" i="6" s="1"/>
  <c r="Q15" i="6"/>
  <c r="R15" i="6" s="1"/>
  <c r="S15" i="6" s="1"/>
  <c r="Q79" i="6"/>
  <c r="R79" i="6" s="1"/>
  <c r="S79" i="6" s="1"/>
  <c r="Q140" i="6"/>
  <c r="R140" i="6" s="1"/>
  <c r="S140" i="6" s="1"/>
  <c r="Q12" i="6"/>
  <c r="R12" i="6" s="1"/>
  <c r="S12" i="6" s="1"/>
  <c r="Q99" i="6"/>
  <c r="R99" i="6" s="1"/>
  <c r="S99" i="6" s="1"/>
  <c r="Q83" i="6"/>
  <c r="R83" i="6" s="1"/>
  <c r="S83" i="6" s="1"/>
  <c r="Q66" i="6"/>
  <c r="R66" i="6" s="1"/>
  <c r="S66" i="6" s="1"/>
  <c r="Q40" i="6"/>
  <c r="R40" i="6" s="1"/>
  <c r="S40" i="6" s="1"/>
  <c r="Q118" i="6"/>
  <c r="R118" i="6" s="1"/>
  <c r="S118" i="6" s="1"/>
  <c r="Q18" i="6"/>
  <c r="R18" i="6" s="1"/>
  <c r="S18" i="6" s="1"/>
  <c r="Q47" i="6"/>
  <c r="R47" i="6" s="1"/>
  <c r="S47" i="6" s="1"/>
  <c r="Q46" i="6"/>
  <c r="R46" i="6" s="1"/>
  <c r="S46" i="6" s="1"/>
  <c r="Q35" i="6"/>
  <c r="R35" i="6" s="1"/>
  <c r="S35" i="6" s="1"/>
  <c r="Q33" i="6"/>
  <c r="R33" i="6" s="1"/>
  <c r="S33" i="6" s="1"/>
  <c r="Q84" i="6"/>
  <c r="R84" i="6" s="1"/>
  <c r="S84" i="6" s="1"/>
  <c r="Q100" i="6"/>
  <c r="R100" i="6" s="1"/>
  <c r="S100" i="6" s="1"/>
  <c r="Q144" i="6"/>
  <c r="R144" i="6" s="1"/>
  <c r="S144" i="6" s="1"/>
  <c r="Q43" i="6"/>
  <c r="R43" i="6" s="1"/>
  <c r="S43" i="6" s="1"/>
  <c r="Q104" i="6"/>
  <c r="R104" i="6" s="1"/>
  <c r="S104" i="6" s="1"/>
  <c r="Q44" i="6"/>
  <c r="R44" i="6" s="1"/>
  <c r="S44" i="6" s="1"/>
  <c r="Q16" i="6"/>
  <c r="R16" i="6" s="1"/>
  <c r="S16" i="6" s="1"/>
  <c r="Q149" i="6"/>
  <c r="R149" i="6" s="1"/>
  <c r="S149" i="6" s="1"/>
  <c r="Q112" i="6"/>
  <c r="R112" i="6" s="1"/>
  <c r="S112" i="6" s="1"/>
  <c r="Q120" i="6"/>
  <c r="R120" i="6" s="1"/>
  <c r="S120" i="6" s="1"/>
  <c r="Q52" i="6"/>
  <c r="R52" i="6" s="1"/>
  <c r="S52" i="6" s="1"/>
  <c r="Q143" i="6"/>
  <c r="R143" i="6" s="1"/>
  <c r="S143" i="6" s="1"/>
  <c r="Q57" i="6"/>
  <c r="R57" i="6" s="1"/>
  <c r="S57" i="6" s="1"/>
  <c r="Q54" i="6"/>
  <c r="R54" i="6" s="1"/>
  <c r="S54" i="6" s="1"/>
  <c r="Q30" i="6"/>
  <c r="R30" i="6" s="1"/>
  <c r="S30" i="6" s="1"/>
  <c r="Q85" i="6"/>
  <c r="R85" i="6" s="1"/>
  <c r="S85" i="6" s="1"/>
  <c r="Q88" i="6"/>
  <c r="R88" i="6" s="1"/>
  <c r="S88" i="6" s="1"/>
  <c r="Q150" i="6"/>
  <c r="R150" i="6" s="1"/>
  <c r="S150" i="6" s="1"/>
  <c r="Q146" i="6"/>
  <c r="R146" i="6" s="1"/>
  <c r="S146" i="6" s="1"/>
  <c r="Q75" i="6"/>
  <c r="R75" i="6" s="1"/>
  <c r="S75" i="6" s="1"/>
  <c r="Q10" i="6"/>
  <c r="R10" i="6" s="1"/>
  <c r="S10" i="6" s="1"/>
  <c r="Q81" i="6"/>
  <c r="R81" i="6" s="1"/>
  <c r="S81" i="6" s="1"/>
  <c r="Q142" i="6"/>
  <c r="R142" i="6" s="1"/>
  <c r="S142" i="6" s="1"/>
  <c r="Q26" i="6"/>
  <c r="R26" i="6" s="1"/>
  <c r="S26" i="6" s="1"/>
  <c r="Q155" i="6"/>
  <c r="R155" i="6" s="1"/>
  <c r="S155" i="6" s="1"/>
  <c r="R152" i="6"/>
  <c r="S152" i="6" s="1"/>
  <c r="Q134" i="6" l="1"/>
  <c r="Q162" i="6"/>
  <c r="R162" i="6"/>
  <c r="R134" i="6"/>
  <c r="S138" i="6"/>
  <c r="S162" i="6" s="1"/>
  <c r="S8" i="6"/>
  <c r="S134" i="6" s="1"/>
  <c r="Q169" i="6" l="1"/>
  <c r="R169" i="6"/>
  <c r="S169" i="6"/>
</calcChain>
</file>

<file path=xl/sharedStrings.xml><?xml version="1.0" encoding="utf-8"?>
<sst xmlns="http://schemas.openxmlformats.org/spreadsheetml/2006/main" count="765" uniqueCount="432">
  <si>
    <t>Adres:</t>
  </si>
  <si>
    <t>Plaats:</t>
  </si>
  <si>
    <t>Gebruik:</t>
  </si>
  <si>
    <t>Gebouwen:</t>
  </si>
  <si>
    <t>Inventaris:</t>
  </si>
  <si>
    <t>Totaal</t>
  </si>
  <si>
    <t>Gemeentelijk Bezit:</t>
  </si>
  <si>
    <t>Eindtotaal:</t>
  </si>
  <si>
    <t>Nieuwe Objecten</t>
  </si>
  <si>
    <t>Instructies voor Mutaties</t>
  </si>
  <si>
    <t>Afvoering van bestaande objecten:</t>
  </si>
  <si>
    <t>Verekening</t>
  </si>
  <si>
    <t>Bijzondere Kosten:</t>
  </si>
  <si>
    <t>Premie bedrag:</t>
  </si>
  <si>
    <t xml:space="preserve"> </t>
  </si>
  <si>
    <t>Bouwaard:</t>
  </si>
  <si>
    <t>Scholen Primair en Voortgezet Onderwijs:</t>
  </si>
  <si>
    <t>Gemeentehuis</t>
  </si>
  <si>
    <t>Gymnastieklokaal</t>
  </si>
  <si>
    <t>Torenuurwerk</t>
  </si>
  <si>
    <t>OBS de Linge</t>
  </si>
  <si>
    <t>Eben Haezerschool</t>
  </si>
  <si>
    <t>Milieustraat</t>
  </si>
  <si>
    <t>Werkplaats Gemeente</t>
  </si>
  <si>
    <t>Schuilplaats herten</t>
  </si>
  <si>
    <t>Kerktoren</t>
  </si>
  <si>
    <t>BSO De Moolhoek</t>
  </si>
  <si>
    <t>Brandweerkazerne</t>
  </si>
  <si>
    <t>Dependance 't Honk</t>
  </si>
  <si>
    <t>Sportgebouw Molenvate</t>
  </si>
  <si>
    <t>Sportgebouw Groene Woud</t>
  </si>
  <si>
    <t>Zwembad Groene Woud</t>
  </si>
  <si>
    <t>Kantine Groene Woud</t>
  </si>
  <si>
    <t>BSO De Tunnel</t>
  </si>
  <si>
    <t>BSO De Hoeksteen</t>
  </si>
  <si>
    <t>Kleedgebouw</t>
  </si>
  <si>
    <t>Brandweergarage</t>
  </si>
  <si>
    <t>Peilhuisje</t>
  </si>
  <si>
    <t>OBS Wemeldinge</t>
  </si>
  <si>
    <t>Schuur + bergingsplaats begraafplaats</t>
  </si>
  <si>
    <t>Praathuisje</t>
  </si>
  <si>
    <t>Dorpsplein</t>
  </si>
  <si>
    <t>Dorpshuis</t>
  </si>
  <si>
    <t>Mortuarium</t>
  </si>
  <si>
    <t>De Vroone</t>
  </si>
  <si>
    <t>Dorpshuis/ Gymzaal</t>
  </si>
  <si>
    <t>Schuur begraafplaats</t>
  </si>
  <si>
    <t>Bijgebouw Aeolus</t>
  </si>
  <si>
    <t>Fruitteeltmuseum + Dicwale</t>
  </si>
  <si>
    <t>Jongerencentrum Trinnety</t>
  </si>
  <si>
    <t>Taxatie:</t>
  </si>
  <si>
    <t>Algemeen:</t>
  </si>
  <si>
    <t>In deze spreadsheet zijn alleen die kolomen zichtbaar gemaakt die voor u voor het bijwerken van belang zijn.</t>
  </si>
  <si>
    <t>De niet zichtbare kolommen zijn verborgen, omdat zich daarin rekenformules bevinden die niet mogen worden overschreven of gewist.</t>
  </si>
  <si>
    <t>Wijzigingen van bedragen op bestaande objecten:</t>
  </si>
  <si>
    <t>Let op: Ofschoon het object moet worden afgevoerd dient de regel zelf nog te blijven staan.</t>
  </si>
  <si>
    <t>Derhalve zoals vermeld alleen het verzekerde bedrag op 0 stallen. Meer niet! De regel zelf laten staan!</t>
  </si>
  <si>
    <t>Op voering van nieuwe objecten:</t>
  </si>
  <si>
    <t>Onder bijna iedere sectie zijn een aantal regels aangemaakt die met "Nieuwe Objecten"begint.</t>
  </si>
  <si>
    <t>Neem zo'n regel. Vul de textuele omschrijvingen in in de kolommen A t/m F</t>
  </si>
  <si>
    <t>Alle niet genoemde verborgen kolommen worden vanzelf op de achtergrond aangepast.</t>
  </si>
  <si>
    <t>Vereniginsgebouw De Basis</t>
  </si>
  <si>
    <t>Pand plus opstallen</t>
  </si>
  <si>
    <t>Kantoor</t>
  </si>
  <si>
    <t>Dat wordt dan uiteindelijk de stand per 31 december 2011.</t>
  </si>
  <si>
    <t>De wijzigingen van de verzekerde waarden dienen handmatig uitsluitend en alleen in de kolommen L t/m N te worden aangebracht.</t>
  </si>
  <si>
    <t>Het reeds vermelde bedrag in de desbetreffende regel van kolom L t/m N waarnodig met het nieuwe bedrag overschrijven. (Alleen het getal invoeren)</t>
  </si>
  <si>
    <t>Het reeds vermelde bedrag in de desbetreffende regel van kolom L t/m N waar van toepassing SVP met het getal 0 overschrijven.</t>
  </si>
  <si>
    <t>En vul dan in die regel de verzekerde waarden in in de kolommen L t/m N waar nodig.</t>
  </si>
  <si>
    <t>Zit niet in  taxatie 2012 gebouwen. Inv € 30.000.</t>
  </si>
  <si>
    <t>behorende bij polisnummer B0100093042 ten name van:</t>
  </si>
  <si>
    <t>De Gemeente Veere</t>
  </si>
  <si>
    <t>Postcode:</t>
  </si>
  <si>
    <t>Agathastraat 1</t>
  </si>
  <si>
    <t>Schoolstraat 8</t>
  </si>
  <si>
    <t>Agathastraat 4</t>
  </si>
  <si>
    <t>Prelaatweg 1 A</t>
  </si>
  <si>
    <t>Molenwegje 3</t>
  </si>
  <si>
    <t>Molenwegje 5</t>
  </si>
  <si>
    <t>Zoutelandseweg 20</t>
  </si>
  <si>
    <t>Kerkplein 1</t>
  </si>
  <si>
    <t>Valkenisseweg 41A</t>
  </si>
  <si>
    <t>Diverse lokaties</t>
  </si>
  <si>
    <t>Traverse 1</t>
  </si>
  <si>
    <t>Nijverheidsweg 1000</t>
  </si>
  <si>
    <t>Domburgseweg 24 bis (parkeer-terrein Irma)</t>
  </si>
  <si>
    <t>Singel 47</t>
  </si>
  <si>
    <t>Hoek Zuidstraat 14/Singel 8</t>
  </si>
  <si>
    <t xml:space="preserve">Roosjesweg 1 </t>
  </si>
  <si>
    <t>Babelweg 1</t>
  </si>
  <si>
    <t>Roosjesweg 4</t>
  </si>
  <si>
    <t>Markt 8</t>
  </si>
  <si>
    <t>Singel 14 A</t>
  </si>
  <si>
    <t>Kanonweistraat 30</t>
  </si>
  <si>
    <t>Nehalenniaweg 1001</t>
  </si>
  <si>
    <t>Schotsehoek 8</t>
  </si>
  <si>
    <t>Platteweg 1 A</t>
  </si>
  <si>
    <t>Dorpsstraat 25</t>
  </si>
  <si>
    <t>Schotsehoek</t>
  </si>
  <si>
    <t xml:space="preserve">Traverse 1 </t>
  </si>
  <si>
    <t>Loodholseweg 3</t>
  </si>
  <si>
    <t>Kerkring 26</t>
  </si>
  <si>
    <t xml:space="preserve">Loodholseweg 6, </t>
  </si>
  <si>
    <t>Bakkersland/Baentje</t>
  </si>
  <si>
    <t>Baayenhovenseweg 4 a</t>
  </si>
  <si>
    <t>Biggekerksestraat 6</t>
  </si>
  <si>
    <t xml:space="preserve">Van Speijkstraat 1 </t>
  </si>
  <si>
    <t>Dorpsplein 1 A</t>
  </si>
  <si>
    <t>Badhuisstraat 1</t>
  </si>
  <si>
    <t>Dorpsplein 1</t>
  </si>
  <si>
    <t>Verlengde Dishoekseweg</t>
  </si>
  <si>
    <t>Tramstraat 31-33</t>
  </si>
  <si>
    <t>Duinstraat 4 A</t>
  </si>
  <si>
    <t>Middelburgsestraat 110</t>
  </si>
  <si>
    <t xml:space="preserve">Burg. Adelaarstraat 26 </t>
  </si>
  <si>
    <t xml:space="preserve">Burg. Adelaarstraat 24 </t>
  </si>
  <si>
    <t>Meliskerkseweg 1</t>
  </si>
  <si>
    <t>Molenweg 3</t>
  </si>
  <si>
    <t>Torenstraat 10</t>
  </si>
  <si>
    <t>Burg. Adelaarstraat  1</t>
  </si>
  <si>
    <t>Dorpsstraat 76</t>
  </si>
  <si>
    <t>Schoolstraat 2 B</t>
  </si>
  <si>
    <t>Domburgseweg 68 D</t>
  </si>
  <si>
    <t>Noordweg 78</t>
  </si>
  <si>
    <t>Noordweg 2</t>
  </si>
  <si>
    <t>Torenstraat 35</t>
  </si>
  <si>
    <t>Zandput 5</t>
  </si>
  <si>
    <t>Zandput 3</t>
  </si>
  <si>
    <t>Zandput 1</t>
  </si>
  <si>
    <t>Koepelstraat 31 A</t>
  </si>
  <si>
    <t>Vrouwenpolderseweg 53 D</t>
  </si>
  <si>
    <t>Noordweg 3</t>
  </si>
  <si>
    <t>Vrouwenpoldersweg 2 A</t>
  </si>
  <si>
    <t>Vrouwenpolderseweg 53 C</t>
  </si>
  <si>
    <t xml:space="preserve">Oranjeplein 2 </t>
  </si>
  <si>
    <t xml:space="preserve">Kaai 41 </t>
  </si>
  <si>
    <t>Markt 5</t>
  </si>
  <si>
    <t>Veerseweg 23</t>
  </si>
  <si>
    <t xml:space="preserve">Oudestraat ong. </t>
  </si>
  <si>
    <t>Oudestraat 28</t>
  </si>
  <si>
    <t>F.Naereboutstraat 1-3 (Zanddijk)</t>
  </si>
  <si>
    <t>Kerkhofring 2 (Zanddijk)</t>
  </si>
  <si>
    <t>Kanaalweg WZ</t>
  </si>
  <si>
    <t>Kanaalweg OZ 3</t>
  </si>
  <si>
    <t>Oranje Nassaulaan 1</t>
  </si>
  <si>
    <t>Monnikkendijk 4</t>
  </si>
  <si>
    <t>Zoekweg 12</t>
  </si>
  <si>
    <t>Fort den Haakweg 2</t>
  </si>
  <si>
    <t>O. Nassaulaan 2 + 2A</t>
  </si>
  <si>
    <t>Markt 79</t>
  </si>
  <si>
    <t>Molenwal 70</t>
  </si>
  <si>
    <t xml:space="preserve">Molenwal 68 </t>
  </si>
  <si>
    <t>Jan Campertstraat 2</t>
  </si>
  <si>
    <t>Kerkeweg</t>
  </si>
  <si>
    <t>Kloosterstraat 5</t>
  </si>
  <si>
    <t>De Casembroodstraat 16</t>
  </si>
  <si>
    <t>Molenwal 25</t>
  </si>
  <si>
    <t>Markt 67</t>
  </si>
  <si>
    <t>Molenweg 46 A</t>
  </si>
  <si>
    <t>Langendam 61</t>
  </si>
  <si>
    <t>Molenweg 29</t>
  </si>
  <si>
    <t xml:space="preserve">Willibrordusplein 3 </t>
  </si>
  <si>
    <t>Willibrordusplein</t>
  </si>
  <si>
    <t>Westkapelseweg 30</t>
  </si>
  <si>
    <t>Westkapelseweg 24 A, B, C, D</t>
  </si>
  <si>
    <t>Aagtekerke</t>
  </si>
  <si>
    <t>Biggekerke</t>
  </si>
  <si>
    <t>Domburg</t>
  </si>
  <si>
    <t>Gapinge</t>
  </si>
  <si>
    <t>gemeentehuis</t>
  </si>
  <si>
    <t>Grijpskerke</t>
  </si>
  <si>
    <t>Koudekerke</t>
  </si>
  <si>
    <t>Koudekerke.</t>
  </si>
  <si>
    <t>Kouderkerke</t>
  </si>
  <si>
    <t>Meliskerke</t>
  </si>
  <si>
    <t>Oostkapelle</t>
  </si>
  <si>
    <t>Serooskerke</t>
  </si>
  <si>
    <t>Veere</t>
  </si>
  <si>
    <t>Vrouwenpolder</t>
  </si>
  <si>
    <t>Westkapelle</t>
  </si>
  <si>
    <t>Zoutelande</t>
  </si>
  <si>
    <t>Verenigingsgebouw Amicitia</t>
  </si>
  <si>
    <t>Gymzaal</t>
  </si>
  <si>
    <t>Aula / berging begraafplaats</t>
  </si>
  <si>
    <t>Molen Aagtekerke</t>
  </si>
  <si>
    <t>Bijgebouw bij Molen (voorheen VVV-kantoor)</t>
  </si>
  <si>
    <t>Toren Aagtekerke</t>
  </si>
  <si>
    <t>Toren Biggekerke</t>
  </si>
  <si>
    <t>Gemeenteloods/werkplaats</t>
  </si>
  <si>
    <t>Materieel gemeentewerken in div.gemeentewerkplaatsen/loodsen</t>
  </si>
  <si>
    <t>Gemeentehuis Veere</t>
  </si>
  <si>
    <t>Gemeentewerkplaats</t>
  </si>
  <si>
    <t>Openbaar toiletgebouw</t>
  </si>
  <si>
    <t>Fysio en peuterspeelzaal Domburg</t>
  </si>
  <si>
    <t>Molen Weltevreden</t>
  </si>
  <si>
    <t>Toren</t>
  </si>
  <si>
    <t>Openbaar toiletgebouw op parkeerterrein Tramzicht</t>
  </si>
  <si>
    <t>Verenigingsgebouw Schuttershof</t>
  </si>
  <si>
    <t>5 koffieautomaten in gemeentehuis</t>
  </si>
  <si>
    <t>Kiosk midgetgolf</t>
  </si>
  <si>
    <t>Verenigingsgebouw De Spil</t>
  </si>
  <si>
    <t>Kleedgebouw voetbalcomplex</t>
  </si>
  <si>
    <t>Computerapparatuur</t>
  </si>
  <si>
    <t>Telefooncentrale</t>
  </si>
  <si>
    <t>Geluidsmeter</t>
  </si>
  <si>
    <t>Inventaris dorpshuis/gymzaal Nimmerdor, per 1-2-2012</t>
  </si>
  <si>
    <t>Loods</t>
  </si>
  <si>
    <t>Verenigingsgebouw De Wip</t>
  </si>
  <si>
    <t>Abri / praathuisje</t>
  </si>
  <si>
    <t>Muziektent</t>
  </si>
  <si>
    <t>Openbaar toiletgebouw op parkeerplaats Dishoek</t>
  </si>
  <si>
    <t>School/peuterspeelzaal (voorheen Immanuelkerk)</t>
  </si>
  <si>
    <t>Dorpshuis/sporthal De Couburg</t>
  </si>
  <si>
    <t>Molen De Lelie</t>
  </si>
  <si>
    <t>Verenigingsgebouw Ons Huis</t>
  </si>
  <si>
    <t>Molen</t>
  </si>
  <si>
    <t>Peuterspeelzaal</t>
  </si>
  <si>
    <t xml:space="preserve">Openbaar toiletgebouw op parkeerterrein 't Dompje </t>
  </si>
  <si>
    <t>Peuterspeelzaal 't Speeltreintje</t>
  </si>
  <si>
    <t>Molen De Arke</t>
  </si>
  <si>
    <t>Toren/kerkportaal</t>
  </si>
  <si>
    <t>Verenigingsgebouw De Halve Maan</t>
  </si>
  <si>
    <t>'t Wachtertje, gebouw bij kerk Oostkapelle</t>
  </si>
  <si>
    <t>Verenigingsgebouw De Zandput</t>
  </si>
  <si>
    <t>Zwembad De Goudvijver</t>
  </si>
  <si>
    <t>Praathuisje de Lindenboom (Muntpleintje)</t>
  </si>
  <si>
    <t xml:space="preserve">Toiletgebouw </t>
  </si>
  <si>
    <t>Stadhuis</t>
  </si>
  <si>
    <t>Cisterne</t>
  </si>
  <si>
    <t>VVV kantoor</t>
  </si>
  <si>
    <t>Gymzaal/wijkgebouw</t>
  </si>
  <si>
    <t>Brug over stadshaven</t>
  </si>
  <si>
    <t>Toiletgebouw op parkeerterrein</t>
  </si>
  <si>
    <t>Voormalig mijnenmagazijn en bunker</t>
  </si>
  <si>
    <t xml:space="preserve">Gymzaal </t>
  </si>
  <si>
    <t>Verenigingsgebouw</t>
  </si>
  <si>
    <t>Toiletgebouw</t>
  </si>
  <si>
    <t>2 delig gebouw kleedlokaal</t>
  </si>
  <si>
    <t>Verenigingsgebouw Westkapelle Herrijst</t>
  </si>
  <si>
    <t>Dienstencentrum/peuterspeelzaal</t>
  </si>
  <si>
    <t>Aula's begraafplaats (2 aparte gebouwen)</t>
  </si>
  <si>
    <t>FW-47 woning Westkapelle</t>
  </si>
  <si>
    <t>Woonhuis</t>
  </si>
  <si>
    <t>Molen De Noorman</t>
  </si>
  <si>
    <t>Toren, alleen uurwerk</t>
  </si>
  <si>
    <t>Willibrordusput</t>
  </si>
  <si>
    <t>Multifunctioneel gebouw</t>
  </si>
  <si>
    <t>-</t>
  </si>
  <si>
    <t>Agathastraat 3</t>
  </si>
  <si>
    <t>Prelaatweg 22</t>
  </si>
  <si>
    <t>Juffrouw van de Putteplein 3</t>
  </si>
  <si>
    <t>Bergpad 1</t>
  </si>
  <si>
    <t>Biggekerksestraat 2</t>
  </si>
  <si>
    <t>Tramstraat 36</t>
  </si>
  <si>
    <t>Valkenburgstraat 10</t>
  </si>
  <si>
    <t>Torenstraat 29</t>
  </si>
  <si>
    <t>Wilgenlaan 12</t>
  </si>
  <si>
    <t xml:space="preserve">Wijngaardstraat 8 </t>
  </si>
  <si>
    <t>Nieuwstraat 37-39</t>
  </si>
  <si>
    <t xml:space="preserve">Koudorpstraat 18 </t>
  </si>
  <si>
    <t>Europaplein 10</t>
  </si>
  <si>
    <t>CBS De Springplank, leegstand per 1-8-2014</t>
  </si>
  <si>
    <t>J.W.Versluysschool</t>
  </si>
  <si>
    <t>OBS De Golfslag (nieuwe school) opgeleverd 25-11-11</t>
  </si>
  <si>
    <t>CBS De Bergpadschool</t>
  </si>
  <si>
    <t>OBS De Sprong</t>
  </si>
  <si>
    <t>CBS ’t Klinket</t>
  </si>
  <si>
    <t>Boaz school</t>
  </si>
  <si>
    <t>Samenwerkingsschool De Lispeltuut</t>
  </si>
  <si>
    <t>CBS De Wegwijzer</t>
  </si>
  <si>
    <t>Samenwerkingsschool De Magdalon</t>
  </si>
  <si>
    <t>CBS De Goede Polder , incl. peuterspeelzaal</t>
  </si>
  <si>
    <t>OBS De Lichtboei</t>
  </si>
  <si>
    <t>OBS De Lichtstraal</t>
  </si>
  <si>
    <t>4363 BC</t>
  </si>
  <si>
    <t>4363 AE</t>
  </si>
  <si>
    <t>4363 BD</t>
  </si>
  <si>
    <t>4363 BB</t>
  </si>
  <si>
    <t>4363 AJ</t>
  </si>
  <si>
    <t>4363 AC</t>
  </si>
  <si>
    <t>4373 AM</t>
  </si>
  <si>
    <t>4373 AA</t>
  </si>
  <si>
    <t>4373 AR</t>
  </si>
  <si>
    <t>4357 ET</t>
  </si>
  <si>
    <t>4357 BX</t>
  </si>
  <si>
    <t>4357 NH</t>
  </si>
  <si>
    <t>4357 BV</t>
  </si>
  <si>
    <t>4357 BH</t>
  </si>
  <si>
    <t>4357 ED</t>
  </si>
  <si>
    <t>4357 BT</t>
  </si>
  <si>
    <t>4357 BK</t>
  </si>
  <si>
    <t>4357 BW</t>
  </si>
  <si>
    <t>4357 CB</t>
  </si>
  <si>
    <t>4357 AW</t>
  </si>
  <si>
    <t>4352 AH</t>
  </si>
  <si>
    <t>4352 SK</t>
  </si>
  <si>
    <t>4352 AA</t>
  </si>
  <si>
    <t>4364 AT</t>
  </si>
  <si>
    <t>4364 NB</t>
  </si>
  <si>
    <t>4364 BL</t>
  </si>
  <si>
    <t>4364 RH</t>
  </si>
  <si>
    <t>4371 EZ</t>
  </si>
  <si>
    <t>4371 BG</t>
  </si>
  <si>
    <t>4371 AA</t>
  </si>
  <si>
    <t>4371 EL</t>
  </si>
  <si>
    <t>4371 NK</t>
  </si>
  <si>
    <t>4371 BX</t>
  </si>
  <si>
    <t>4371 AZ</t>
  </si>
  <si>
    <t>4371 EV</t>
  </si>
  <si>
    <t>4365 AH</t>
  </si>
  <si>
    <t>4365 NE</t>
  </si>
  <si>
    <t>4365 NN</t>
  </si>
  <si>
    <t>4365 AE</t>
  </si>
  <si>
    <t>4365 AG</t>
  </si>
  <si>
    <t>4356 AK</t>
  </si>
  <si>
    <t>4356 BX</t>
  </si>
  <si>
    <t>4356 NB</t>
  </si>
  <si>
    <t>4356 ED</t>
  </si>
  <si>
    <t>4356 EC</t>
  </si>
  <si>
    <t>4356 BJ</t>
  </si>
  <si>
    <t>4356 BG</t>
  </si>
  <si>
    <t>4353 BA</t>
  </si>
  <si>
    <t>4353 AK</t>
  </si>
  <si>
    <t>4353 BC</t>
  </si>
  <si>
    <t>4356 AR</t>
  </si>
  <si>
    <t>4353 BD</t>
  </si>
  <si>
    <t>4351 AZ</t>
  </si>
  <si>
    <t>4351 AB</t>
  </si>
  <si>
    <t>4351 AG</t>
  </si>
  <si>
    <t>4351 RC</t>
  </si>
  <si>
    <t>4351 AS</t>
  </si>
  <si>
    <t>4351 AV</t>
  </si>
  <si>
    <t>4351 NH</t>
  </si>
  <si>
    <t>4351 AA</t>
  </si>
  <si>
    <t>4351 NM</t>
  </si>
  <si>
    <t>4351 RD</t>
  </si>
  <si>
    <t>4351 RG</t>
  </si>
  <si>
    <t>4354 BE</t>
  </si>
  <si>
    <t>4354 AD</t>
  </si>
  <si>
    <t>4354 NE</t>
  </si>
  <si>
    <t>4354 SJ</t>
  </si>
  <si>
    <t>4354 AE</t>
  </si>
  <si>
    <t>4361 SK</t>
  </si>
  <si>
    <t>4361 AE</t>
  </si>
  <si>
    <t>4361 CG</t>
  </si>
  <si>
    <t>4361 DE</t>
  </si>
  <si>
    <t>4361 JA</t>
  </si>
  <si>
    <t>4361 AL</t>
  </si>
  <si>
    <t>4361 AT</t>
  </si>
  <si>
    <t>4361 CC</t>
  </si>
  <si>
    <t>4374 NP</t>
  </si>
  <si>
    <t>4374 AB</t>
  </si>
  <si>
    <t>4374 BE</t>
  </si>
  <si>
    <t>4374 AX</t>
  </si>
  <si>
    <t>4374 BB</t>
  </si>
  <si>
    <t>4363 NE</t>
  </si>
  <si>
    <t>4364 BZ</t>
  </si>
  <si>
    <t>4365 AC</t>
  </si>
  <si>
    <t>4353 AN</t>
  </si>
  <si>
    <t>4351 AP</t>
  </si>
  <si>
    <t>4354 AV</t>
  </si>
  <si>
    <t>4361 BT</t>
  </si>
  <si>
    <t>4361 CP</t>
  </si>
  <si>
    <t>Code</t>
  </si>
  <si>
    <t>Premie exclusief assurantiebelasting</t>
  </si>
  <si>
    <t>21% assurantiebelasting</t>
  </si>
  <si>
    <t>Premie inclusief assurantiebelasting</t>
  </si>
  <si>
    <t>Brandweergarage, verzekerd via VRZ</t>
  </si>
  <si>
    <t>Peuterspeelzaal De Vrolijke Keet</t>
  </si>
  <si>
    <t>Peuterspeelzaal Torenlicht</t>
  </si>
  <si>
    <t>voorheen psp De Tweesprong, leegstaand</t>
  </si>
  <si>
    <t>Sporthal De Bellink</t>
  </si>
  <si>
    <t>Aula / berging begraafplaats (2 aparte gebouwen)</t>
  </si>
  <si>
    <t>Roosjesweg 8 en 8a</t>
  </si>
  <si>
    <t>Woning + recreatieverblijf</t>
  </si>
  <si>
    <t>Roosjesweg 16</t>
  </si>
  <si>
    <t>Singel 45</t>
  </si>
  <si>
    <t>Singel 49</t>
  </si>
  <si>
    <t>Nijverheidsweg 0 12</t>
  </si>
  <si>
    <t>Nijverheidsweg 9</t>
  </si>
  <si>
    <t>Nijverheidsweg 4</t>
  </si>
  <si>
    <t>Duinweg</t>
  </si>
  <si>
    <t>4356 AP</t>
  </si>
  <si>
    <t>Openbaar toiletgebouw op parkeerterrein De Vier Hoogten</t>
  </si>
  <si>
    <t>Badhuisstraat 8 A</t>
  </si>
  <si>
    <t>Voormalige winkel</t>
  </si>
  <si>
    <t>Galgeweg</t>
  </si>
  <si>
    <t>4371 PE</t>
  </si>
  <si>
    <t>Toiletunit parkeerterrein Galgeweg</t>
  </si>
  <si>
    <t xml:space="preserve">Valkenisseweg </t>
  </si>
  <si>
    <t>4373 AS</t>
  </si>
  <si>
    <t xml:space="preserve">Toiletunit parkeerterrein </t>
  </si>
  <si>
    <t>Domburgseweg</t>
  </si>
  <si>
    <t>4357 BB</t>
  </si>
  <si>
    <t>Toiletunit parkeerterrein Westhove</t>
  </si>
  <si>
    <t>Koningin Emmaweg</t>
  </si>
  <si>
    <t>4354 KB</t>
  </si>
  <si>
    <t>Toiletunit parkeerterrein Oranjezon</t>
  </si>
  <si>
    <t>Breezand</t>
  </si>
  <si>
    <t>4354 NL</t>
  </si>
  <si>
    <t>Toiletunit parkeerterrein Breezand</t>
  </si>
  <si>
    <t>Nijverheidsweg 3</t>
  </si>
  <si>
    <t>Stand per 1 januari 2020:</t>
  </si>
  <si>
    <t>Schuilvoorziening begraafplaats (voorheen aula/berging)</t>
  </si>
  <si>
    <t>Voorhof 1-3</t>
  </si>
  <si>
    <t>Inventaris school MFA Biggekerke</t>
  </si>
  <si>
    <t>Mutaties tot aan 31 december 2020</t>
  </si>
  <si>
    <t>Indexering per 1 januari 2021:</t>
  </si>
  <si>
    <t>Stand per 31 december 2020 (mutaties hier in voeren)</t>
  </si>
  <si>
    <t>De wijzigingen van de verzekerde waarden dienen handmatig uitsluitend en alleen in de kolommen M t/m O te worden aangebracht.</t>
  </si>
  <si>
    <t>Dat wordt dan uiteindelijk de stand per 31 december 2020.</t>
  </si>
  <si>
    <t>Het reeds vermelde bedrag in de desbetreffende regel van kolom M t/m O waarnodig met het nieuwe bedrag overschrijven. (Alleen het getal invoeren)</t>
  </si>
  <si>
    <t>Anthonissenstrat 25</t>
  </si>
  <si>
    <t>4371 BZ</t>
  </si>
  <si>
    <t>Onderdeel van Tramstraat 31; SKOW Pien (Peuterspeelzaal)</t>
  </si>
  <si>
    <t>Duinvlietweg 8</t>
  </si>
  <si>
    <t>4356 ND</t>
  </si>
  <si>
    <t>Openbaar toilet</t>
  </si>
  <si>
    <t>Westduin 14</t>
  </si>
  <si>
    <t>4384 RC</t>
  </si>
  <si>
    <t>Openbaar toilet (Dishoek)</t>
  </si>
  <si>
    <t>Zuidstraat 1</t>
  </si>
  <si>
    <t>4361 BB</t>
  </si>
  <si>
    <t>Torenopbouw kerk (speciale regeling)</t>
  </si>
  <si>
    <t>Dorpsdijk 36</t>
  </si>
  <si>
    <t>Dorpsplein 6</t>
  </si>
  <si>
    <t>Oude Zandweg 11A</t>
  </si>
  <si>
    <t>Waterstraat 4</t>
  </si>
  <si>
    <t>Zanddijkseweg</t>
  </si>
  <si>
    <t>Stand per 1 januari 2021 (na indexering)</t>
  </si>
  <si>
    <t>Bestand d.d. 1 januari 2021</t>
  </si>
  <si>
    <t xml:space="preserve">Stand per 31 december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</si>
</sst>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7" formatCode="0.000"/>
    <numFmt numFmtId="168" formatCode="d/mmm/yyyy"/>
  </numFmts>
  <fonts count="24">
    <font>
      <sz val="10"/>
      <name val="Arial"/>
    </font>
    <font>
      <sz val="10"/>
      <name val="Arial"/>
      <family val="2"/>
    </font>
    <font>
      <sz val="10"/>
      <name val="Univers (W1)"/>
      <family val="2"/>
    </font>
    <font>
      <sz val="8"/>
      <name val="Univers (W1)"/>
      <family val="2"/>
    </font>
    <font>
      <b/>
      <i/>
      <sz val="8"/>
      <name val="Univers (W1)"/>
    </font>
    <font>
      <b/>
      <i/>
      <sz val="12"/>
      <name val="Univers (W1)"/>
      <family val="2"/>
    </font>
    <font>
      <sz val="12"/>
      <name val="Univers (W1)"/>
      <family val="2"/>
    </font>
    <font>
      <b/>
      <i/>
      <sz val="10"/>
      <name val="Univers (W1)"/>
      <family val="2"/>
    </font>
    <font>
      <b/>
      <i/>
      <sz val="8"/>
      <name val="Univers (W1)"/>
      <family val="2"/>
    </font>
    <font>
      <sz val="10"/>
      <name val="Arial"/>
      <family val="2"/>
    </font>
    <font>
      <sz val="8"/>
      <name val="Univers (W1)"/>
    </font>
    <font>
      <b/>
      <i/>
      <sz val="9"/>
      <name val="Univers (W1)"/>
      <family val="2"/>
    </font>
    <font>
      <b/>
      <i/>
      <sz val="12"/>
      <name val="Univers (W1)"/>
    </font>
    <font>
      <sz val="8"/>
      <name val="Arial"/>
      <family val="2"/>
    </font>
    <font>
      <sz val="9"/>
      <name val="Univers (W1)"/>
      <family val="2"/>
    </font>
    <font>
      <b/>
      <i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i/>
      <sz val="14"/>
      <name val="Univers (W1)"/>
    </font>
    <font>
      <sz val="14"/>
      <name val="Univers (W1)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5">
    <xf numFmtId="0" fontId="0" fillId="0" borderId="0" xfId="0"/>
    <xf numFmtId="164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164" fontId="4" fillId="0" borderId="2" xfId="1" applyFont="1" applyBorder="1" applyAlignment="1">
      <alignment vertical="top"/>
    </xf>
    <xf numFmtId="164" fontId="11" fillId="0" borderId="2" xfId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164" fontId="3" fillId="0" borderId="0" xfId="1" applyFont="1" applyBorder="1" applyAlignment="1">
      <alignment vertical="top"/>
    </xf>
    <xf numFmtId="164" fontId="3" fillId="0" borderId="0" xfId="1" applyFont="1" applyAlignment="1">
      <alignment vertical="top"/>
    </xf>
    <xf numFmtId="164" fontId="4" fillId="2" borderId="4" xfId="1" applyFont="1" applyFill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168" fontId="3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164" fontId="3" fillId="0" borderId="1" xfId="1" applyFont="1" applyFill="1" applyBorder="1" applyAlignment="1">
      <alignment vertical="top"/>
    </xf>
    <xf numFmtId="164" fontId="3" fillId="0" borderId="7" xfId="1" applyFont="1" applyFill="1" applyBorder="1" applyAlignment="1">
      <alignment vertical="top"/>
    </xf>
    <xf numFmtId="164" fontId="3" fillId="0" borderId="6" xfId="1" applyFont="1" applyFill="1" applyBorder="1" applyAlignment="1">
      <alignment vertical="top"/>
    </xf>
    <xf numFmtId="164" fontId="4" fillId="0" borderId="2" xfId="1" applyFont="1" applyBorder="1" applyAlignment="1">
      <alignment vertical="top" wrapText="1"/>
    </xf>
    <xf numFmtId="168" fontId="4" fillId="0" borderId="9" xfId="1" applyNumberFormat="1" applyFont="1" applyBorder="1" applyAlignment="1">
      <alignment horizontal="center" vertical="top" wrapText="1"/>
    </xf>
    <xf numFmtId="164" fontId="4" fillId="0" borderId="10" xfId="1" applyFont="1" applyBorder="1" applyAlignment="1">
      <alignment vertical="top"/>
    </xf>
    <xf numFmtId="164" fontId="4" fillId="0" borderId="2" xfId="1" applyFont="1" applyFill="1" applyBorder="1" applyAlignment="1">
      <alignment vertical="top"/>
    </xf>
    <xf numFmtId="164" fontId="4" fillId="2" borderId="11" xfId="1" applyFont="1" applyFill="1" applyBorder="1" applyAlignment="1">
      <alignment vertical="top"/>
    </xf>
    <xf numFmtId="164" fontId="11" fillId="0" borderId="2" xfId="1" applyFont="1" applyBorder="1" applyAlignment="1">
      <alignment vertical="top" wrapText="1"/>
    </xf>
    <xf numFmtId="168" fontId="11" fillId="0" borderId="9" xfId="1" applyNumberFormat="1" applyFont="1" applyBorder="1" applyAlignment="1">
      <alignment horizontal="center" vertical="top" wrapText="1"/>
    </xf>
    <xf numFmtId="164" fontId="11" fillId="0" borderId="10" xfId="1" applyFont="1" applyBorder="1" applyAlignment="1">
      <alignment vertical="top"/>
    </xf>
    <xf numFmtId="164" fontId="11" fillId="0" borderId="2" xfId="1" applyFont="1" applyFill="1" applyBorder="1" applyAlignment="1">
      <alignment vertical="top"/>
    </xf>
    <xf numFmtId="164" fontId="11" fillId="0" borderId="10" xfId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3" fillId="0" borderId="0" xfId="0" quotePrefix="1" applyFont="1" applyAlignment="1">
      <alignment horizontal="left" vertical="top"/>
    </xf>
    <xf numFmtId="4" fontId="3" fillId="0" borderId="0" xfId="0" applyNumberFormat="1" applyFont="1" applyAlignment="1">
      <alignment vertical="top" wrapText="1"/>
    </xf>
    <xf numFmtId="168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vertical="top" wrapText="1"/>
    </xf>
    <xf numFmtId="168" fontId="15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168" fontId="16" fillId="0" borderId="0" xfId="0" applyNumberFormat="1" applyFont="1" applyAlignment="1">
      <alignment horizontal="center" vertical="top" wrapText="1"/>
    </xf>
    <xf numFmtId="164" fontId="11" fillId="0" borderId="0" xfId="1" applyFont="1" applyFill="1" applyBorder="1" applyAlignment="1">
      <alignment vertical="top"/>
    </xf>
    <xf numFmtId="164" fontId="3" fillId="0" borderId="0" xfId="0" applyNumberFormat="1" applyFont="1" applyAlignment="1">
      <alignment vertical="top"/>
    </xf>
    <xf numFmtId="2" fontId="4" fillId="0" borderId="12" xfId="1" applyNumberFormat="1" applyFont="1" applyFill="1" applyBorder="1" applyAlignment="1">
      <alignment vertical="top" wrapText="1"/>
    </xf>
    <xf numFmtId="2" fontId="4" fillId="0" borderId="13" xfId="1" applyNumberFormat="1" applyFont="1" applyFill="1" applyBorder="1" applyAlignment="1">
      <alignment vertical="top" wrapText="1"/>
    </xf>
    <xf numFmtId="2" fontId="4" fillId="0" borderId="12" xfId="1" applyNumberFormat="1" applyFont="1" applyFill="1" applyBorder="1" applyAlignment="1">
      <alignment horizontal="left" vertical="top" wrapText="1"/>
    </xf>
    <xf numFmtId="2" fontId="4" fillId="0" borderId="14" xfId="1" applyNumberFormat="1" applyFont="1" applyFill="1" applyBorder="1" applyAlignment="1">
      <alignment vertical="top" wrapText="1"/>
    </xf>
    <xf numFmtId="2" fontId="4" fillId="2" borderId="4" xfId="1" applyNumberFormat="1" applyFont="1" applyFill="1" applyBorder="1" applyAlignment="1">
      <alignment vertical="top" wrapText="1"/>
    </xf>
    <xf numFmtId="2" fontId="3" fillId="0" borderId="0" xfId="1" applyNumberFormat="1" applyFont="1" applyBorder="1" applyAlignment="1">
      <alignment vertical="top" wrapText="1"/>
    </xf>
    <xf numFmtId="2" fontId="6" fillId="0" borderId="0" xfId="1" applyNumberFormat="1" applyFont="1" applyAlignment="1">
      <alignment vertical="top"/>
    </xf>
    <xf numFmtId="2" fontId="3" fillId="0" borderId="0" xfId="0" applyNumberFormat="1" applyFont="1" applyBorder="1" applyAlignment="1">
      <alignment vertical="top"/>
    </xf>
    <xf numFmtId="2" fontId="3" fillId="0" borderId="0" xfId="1" applyNumberFormat="1" applyFont="1" applyBorder="1" applyAlignment="1">
      <alignment vertical="top"/>
    </xf>
    <xf numFmtId="2" fontId="6" fillId="0" borderId="0" xfId="1" applyNumberFormat="1" applyFont="1" applyBorder="1" applyAlignment="1">
      <alignment vertical="top"/>
    </xf>
    <xf numFmtId="2" fontId="2" fillId="0" borderId="0" xfId="1" applyNumberFormat="1" applyFont="1" applyAlignment="1">
      <alignment vertical="top"/>
    </xf>
    <xf numFmtId="2" fontId="2" fillId="0" borderId="0" xfId="1" applyNumberFormat="1" applyFont="1" applyBorder="1" applyAlignment="1">
      <alignment vertical="top"/>
    </xf>
    <xf numFmtId="2" fontId="19" fillId="0" borderId="0" xfId="1" applyNumberFormat="1" applyFont="1" applyAlignment="1">
      <alignment vertical="top"/>
    </xf>
    <xf numFmtId="2" fontId="19" fillId="0" borderId="0" xfId="1" applyNumberFormat="1" applyFont="1" applyBorder="1" applyAlignment="1">
      <alignment vertical="top"/>
    </xf>
    <xf numFmtId="164" fontId="4" fillId="0" borderId="1" xfId="1" applyFont="1" applyBorder="1" applyAlignment="1">
      <alignment vertical="top"/>
    </xf>
    <xf numFmtId="164" fontId="4" fillId="0" borderId="1" xfId="1" applyFont="1" applyBorder="1" applyAlignment="1">
      <alignment vertical="top" wrapText="1"/>
    </xf>
    <xf numFmtId="168" fontId="4" fillId="0" borderId="5" xfId="1" applyNumberFormat="1" applyFont="1" applyBorder="1" applyAlignment="1">
      <alignment horizontal="center" vertical="top" wrapText="1"/>
    </xf>
    <xf numFmtId="164" fontId="4" fillId="0" borderId="6" xfId="1" applyFont="1" applyBorder="1" applyAlignment="1">
      <alignment vertical="top"/>
    </xf>
    <xf numFmtId="164" fontId="4" fillId="0" borderId="1" xfId="1" applyFont="1" applyFill="1" applyBorder="1" applyAlignment="1">
      <alignment vertical="top"/>
    </xf>
    <xf numFmtId="164" fontId="4" fillId="2" borderId="8" xfId="1" applyFont="1" applyFill="1" applyBorder="1" applyAlignment="1">
      <alignment vertical="top"/>
    </xf>
    <xf numFmtId="168" fontId="3" fillId="0" borderId="7" xfId="0" applyNumberFormat="1" applyFont="1" applyBorder="1" applyAlignment="1">
      <alignment horizontal="center" vertical="top" wrapText="1"/>
    </xf>
    <xf numFmtId="168" fontId="4" fillId="0" borderId="15" xfId="1" applyNumberFormat="1" applyFont="1" applyBorder="1" applyAlignment="1">
      <alignment horizontal="center" vertical="top" wrapText="1"/>
    </xf>
    <xf numFmtId="168" fontId="4" fillId="0" borderId="7" xfId="1" applyNumberFormat="1" applyFont="1" applyBorder="1" applyAlignment="1">
      <alignment horizontal="center" vertical="top" wrapText="1"/>
    </xf>
    <xf numFmtId="168" fontId="11" fillId="0" borderId="15" xfId="1" applyNumberFormat="1" applyFont="1" applyBorder="1" applyAlignment="1">
      <alignment horizontal="center" vertical="top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3" fillId="0" borderId="1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168" fontId="13" fillId="0" borderId="5" xfId="0" applyNumberFormat="1" applyFont="1" applyBorder="1" applyAlignment="1" applyProtection="1">
      <alignment horizontal="center" vertical="top" wrapText="1"/>
      <protection locked="0"/>
    </xf>
    <xf numFmtId="168" fontId="13" fillId="0" borderId="7" xfId="0" applyNumberFormat="1" applyFont="1" applyBorder="1" applyAlignment="1" applyProtection="1">
      <alignment horizontal="center" vertical="top" wrapText="1"/>
      <protection locked="0"/>
    </xf>
    <xf numFmtId="164" fontId="10" fillId="0" borderId="6" xfId="1" applyFont="1" applyBorder="1" applyAlignment="1" applyProtection="1">
      <alignment vertical="top"/>
      <protection locked="0"/>
    </xf>
    <xf numFmtId="164" fontId="10" fillId="0" borderId="1" xfId="1" applyFont="1" applyBorder="1" applyAlignment="1" applyProtection="1">
      <alignment vertical="top"/>
      <protection locked="0"/>
    </xf>
    <xf numFmtId="164" fontId="3" fillId="0" borderId="1" xfId="1" applyFont="1" applyFill="1" applyBorder="1" applyAlignment="1" applyProtection="1">
      <alignment vertical="top"/>
      <protection locked="0"/>
    </xf>
    <xf numFmtId="164" fontId="3" fillId="2" borderId="8" xfId="1" applyFont="1" applyFill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2" fontId="5" fillId="3" borderId="0" xfId="1" applyNumberFormat="1" applyFont="1" applyFill="1" applyAlignment="1">
      <alignment horizontal="left" vertical="top"/>
    </xf>
    <xf numFmtId="2" fontId="6" fillId="3" borderId="0" xfId="1" applyNumberFormat="1" applyFont="1" applyFill="1" applyAlignment="1">
      <alignment vertical="top"/>
    </xf>
    <xf numFmtId="2" fontId="9" fillId="3" borderId="0" xfId="0" applyNumberFormat="1" applyFont="1" applyFill="1" applyAlignment="1">
      <alignment vertical="top" wrapText="1"/>
    </xf>
    <xf numFmtId="2" fontId="9" fillId="3" borderId="0" xfId="0" applyNumberFormat="1" applyFont="1" applyFill="1" applyAlignment="1">
      <alignment horizontal="center" vertical="top" wrapText="1"/>
    </xf>
    <xf numFmtId="2" fontId="3" fillId="3" borderId="0" xfId="0" applyNumberFormat="1" applyFont="1" applyFill="1" applyBorder="1" applyAlignment="1">
      <alignment vertical="top"/>
    </xf>
    <xf numFmtId="2" fontId="3" fillId="3" borderId="0" xfId="1" applyNumberFormat="1" applyFont="1" applyFill="1" applyBorder="1" applyAlignment="1">
      <alignment vertical="top"/>
    </xf>
    <xf numFmtId="2" fontId="7" fillId="3" borderId="0" xfId="1" quotePrefix="1" applyNumberFormat="1" applyFont="1" applyFill="1" applyAlignment="1">
      <alignment horizontal="left" vertical="top"/>
    </xf>
    <xf numFmtId="2" fontId="2" fillId="3" borderId="0" xfId="1" applyNumberFormat="1" applyFont="1" applyFill="1" applyAlignment="1">
      <alignment vertical="top"/>
    </xf>
    <xf numFmtId="2" fontId="17" fillId="3" borderId="0" xfId="0" applyNumberFormat="1" applyFont="1" applyFill="1" applyAlignment="1">
      <alignment horizontal="center" vertical="top" wrapText="1"/>
    </xf>
    <xf numFmtId="2" fontId="18" fillId="3" borderId="0" xfId="1" quotePrefix="1" applyNumberFormat="1" applyFont="1" applyFill="1" applyAlignment="1">
      <alignment horizontal="left" vertical="top"/>
    </xf>
    <xf numFmtId="2" fontId="19" fillId="3" borderId="0" xfId="1" applyNumberFormat="1" applyFont="1" applyFill="1" applyAlignment="1">
      <alignment vertical="top"/>
    </xf>
    <xf numFmtId="2" fontId="19" fillId="3" borderId="0" xfId="0" applyNumberFormat="1" applyFont="1" applyFill="1" applyBorder="1" applyAlignment="1">
      <alignment vertical="top" wrapText="1"/>
    </xf>
    <xf numFmtId="2" fontId="19" fillId="3" borderId="0" xfId="0" applyNumberFormat="1" applyFont="1" applyFill="1" applyBorder="1" applyAlignment="1">
      <alignment horizontal="center" vertical="top" wrapText="1"/>
    </xf>
    <xf numFmtId="2" fontId="19" fillId="3" borderId="0" xfId="1" applyNumberFormat="1" applyFont="1" applyFill="1" applyBorder="1" applyAlignment="1">
      <alignment vertical="top"/>
    </xf>
    <xf numFmtId="0" fontId="9" fillId="4" borderId="16" xfId="0" applyFont="1" applyFill="1" applyBorder="1" applyAlignment="1">
      <alignment horizontal="left" vertical="top"/>
    </xf>
    <xf numFmtId="1" fontId="9" fillId="4" borderId="17" xfId="1" applyNumberFormat="1" applyFont="1" applyFill="1" applyBorder="1" applyAlignment="1">
      <alignment vertical="top"/>
    </xf>
    <xf numFmtId="1" fontId="3" fillId="4" borderId="17" xfId="1" applyNumberFormat="1" applyFont="1" applyFill="1" applyBorder="1" applyAlignment="1">
      <alignment vertical="top" wrapText="1"/>
    </xf>
    <xf numFmtId="168" fontId="3" fillId="4" borderId="17" xfId="1" applyNumberFormat="1" applyFont="1" applyFill="1" applyBorder="1" applyAlignment="1">
      <alignment horizontal="center" vertical="top" wrapText="1"/>
    </xf>
    <xf numFmtId="164" fontId="12" fillId="4" borderId="16" xfId="1" applyFont="1" applyFill="1" applyBorder="1" applyAlignment="1">
      <alignment vertical="top"/>
    </xf>
    <xf numFmtId="164" fontId="3" fillId="4" borderId="17" xfId="1" applyFont="1" applyFill="1" applyBorder="1" applyAlignment="1">
      <alignment vertical="top"/>
    </xf>
    <xf numFmtId="164" fontId="3" fillId="4" borderId="18" xfId="1" applyFont="1" applyFill="1" applyBorder="1" applyAlignment="1">
      <alignment vertical="top"/>
    </xf>
    <xf numFmtId="2" fontId="8" fillId="3" borderId="13" xfId="1" applyNumberFormat="1" applyFont="1" applyFill="1" applyBorder="1" applyAlignment="1">
      <alignment horizontal="left" vertical="top" wrapText="1"/>
    </xf>
    <xf numFmtId="2" fontId="4" fillId="3" borderId="12" xfId="1" applyNumberFormat="1" applyFont="1" applyFill="1" applyBorder="1" applyAlignment="1">
      <alignment vertical="top" wrapText="1"/>
    </xf>
    <xf numFmtId="2" fontId="4" fillId="3" borderId="19" xfId="1" applyNumberFormat="1" applyFont="1" applyFill="1" applyBorder="1" applyAlignment="1">
      <alignment horizontal="center" vertical="top" wrapText="1"/>
    </xf>
    <xf numFmtId="2" fontId="4" fillId="3" borderId="14" xfId="1" applyNumberFormat="1" applyFont="1" applyFill="1" applyBorder="1" applyAlignment="1">
      <alignment horizontal="center" vertical="top" wrapText="1"/>
    </xf>
    <xf numFmtId="2" fontId="4" fillId="3" borderId="13" xfId="1" applyNumberFormat="1" applyFont="1" applyFill="1" applyBorder="1" applyAlignment="1">
      <alignment vertical="top" wrapText="1"/>
    </xf>
    <xf numFmtId="2" fontId="4" fillId="3" borderId="12" xfId="1" applyNumberFormat="1" applyFont="1" applyFill="1" applyBorder="1" applyAlignment="1">
      <alignment horizontal="left" vertical="top" wrapText="1"/>
    </xf>
    <xf numFmtId="2" fontId="4" fillId="3" borderId="14" xfId="1" applyNumberFormat="1" applyFont="1" applyFill="1" applyBorder="1" applyAlignment="1">
      <alignment vertical="top" wrapText="1"/>
    </xf>
    <xf numFmtId="0" fontId="3" fillId="0" borderId="1" xfId="0" applyFont="1" applyBorder="1" applyAlignment="1" applyProtection="1">
      <alignment vertical="top"/>
      <protection locked="0"/>
    </xf>
    <xf numFmtId="4" fontId="3" fillId="0" borderId="1" xfId="0" applyNumberFormat="1" applyFont="1" applyBorder="1" applyAlignment="1" applyProtection="1">
      <alignment vertical="top" wrapText="1"/>
      <protection locked="0"/>
    </xf>
    <xf numFmtId="168" fontId="3" fillId="0" borderId="5" xfId="0" applyNumberFormat="1" applyFont="1" applyBorder="1" applyAlignment="1" applyProtection="1">
      <alignment horizontal="center" vertical="top" wrapText="1"/>
      <protection locked="0"/>
    </xf>
    <xf numFmtId="168" fontId="3" fillId="0" borderId="7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>
      <alignment vertical="top"/>
    </xf>
    <xf numFmtId="167" fontId="4" fillId="3" borderId="19" xfId="1" applyNumberFormat="1" applyFont="1" applyFill="1" applyBorder="1" applyAlignment="1">
      <alignment vertical="top" wrapText="1"/>
    </xf>
    <xf numFmtId="164" fontId="3" fillId="0" borderId="7" xfId="1" applyFont="1" applyFill="1" applyBorder="1" applyAlignment="1" applyProtection="1">
      <alignment vertical="top"/>
    </xf>
    <xf numFmtId="164" fontId="10" fillId="0" borderId="1" xfId="1" applyFont="1" applyFill="1" applyBorder="1" applyAlignment="1" applyProtection="1">
      <alignment vertical="top"/>
    </xf>
    <xf numFmtId="164" fontId="10" fillId="0" borderId="1" xfId="1" applyFont="1" applyBorder="1" applyAlignment="1" applyProtection="1">
      <alignment vertical="top"/>
    </xf>
    <xf numFmtId="164" fontId="3" fillId="0" borderId="6" xfId="1" applyFont="1" applyFill="1" applyBorder="1" applyAlignment="1" applyProtection="1">
      <alignment vertical="top"/>
    </xf>
    <xf numFmtId="164" fontId="3" fillId="0" borderId="1" xfId="1" applyFont="1" applyFill="1" applyBorder="1" applyAlignment="1" applyProtection="1">
      <alignment vertical="top"/>
    </xf>
    <xf numFmtId="164" fontId="3" fillId="0" borderId="5" xfId="1" applyFont="1" applyFill="1" applyBorder="1" applyAlignment="1" applyProtection="1">
      <alignment vertical="top"/>
    </xf>
    <xf numFmtId="164" fontId="4" fillId="0" borderId="15" xfId="1" applyFont="1" applyFill="1" applyBorder="1" applyAlignment="1" applyProtection="1">
      <alignment vertical="top"/>
    </xf>
    <xf numFmtId="164" fontId="4" fillId="0" borderId="10" xfId="1" applyFont="1" applyFill="1" applyBorder="1" applyAlignment="1" applyProtection="1">
      <alignment vertical="top"/>
    </xf>
    <xf numFmtId="164" fontId="4" fillId="0" borderId="2" xfId="1" applyFont="1" applyFill="1" applyBorder="1" applyAlignment="1" applyProtection="1">
      <alignment vertical="top"/>
    </xf>
    <xf numFmtId="164" fontId="4" fillId="0" borderId="2" xfId="1" applyFont="1" applyBorder="1" applyAlignment="1" applyProtection="1">
      <alignment vertical="top"/>
    </xf>
    <xf numFmtId="164" fontId="4" fillId="0" borderId="7" xfId="1" applyFont="1" applyFill="1" applyBorder="1" applyAlignment="1" applyProtection="1">
      <alignment vertical="top"/>
    </xf>
    <xf numFmtId="164" fontId="4" fillId="0" borderId="6" xfId="1" applyFont="1" applyFill="1" applyBorder="1" applyAlignment="1" applyProtection="1">
      <alignment vertical="top"/>
    </xf>
    <xf numFmtId="164" fontId="4" fillId="0" borderId="1" xfId="1" applyFont="1" applyFill="1" applyBorder="1" applyAlignment="1" applyProtection="1">
      <alignment vertical="top"/>
    </xf>
    <xf numFmtId="164" fontId="4" fillId="0" borderId="1" xfId="1" applyFont="1" applyBorder="1" applyAlignment="1" applyProtection="1">
      <alignment vertical="top"/>
    </xf>
    <xf numFmtId="164" fontId="4" fillId="0" borderId="5" xfId="1" applyFont="1" applyFill="1" applyBorder="1" applyAlignment="1" applyProtection="1">
      <alignment vertical="top"/>
    </xf>
    <xf numFmtId="0" fontId="3" fillId="0" borderId="6" xfId="0" applyFont="1" applyFill="1" applyBorder="1" applyAlignment="1" applyProtection="1">
      <alignment vertical="top"/>
    </xf>
    <xf numFmtId="0" fontId="3" fillId="0" borderId="1" xfId="0" applyFont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</xf>
    <xf numFmtId="0" fontId="3" fillId="0" borderId="7" xfId="0" applyFont="1" applyFill="1" applyBorder="1" applyAlignment="1" applyProtection="1">
      <alignment vertical="top"/>
    </xf>
    <xf numFmtId="0" fontId="3" fillId="0" borderId="5" xfId="0" applyFont="1" applyFill="1" applyBorder="1" applyAlignment="1" applyProtection="1">
      <alignment vertical="top"/>
    </xf>
    <xf numFmtId="164" fontId="4" fillId="0" borderId="15" xfId="1" applyFont="1" applyBorder="1" applyAlignment="1" applyProtection="1">
      <alignment vertical="top"/>
    </xf>
    <xf numFmtId="164" fontId="11" fillId="0" borderId="15" xfId="1" applyFont="1" applyBorder="1" applyAlignment="1" applyProtection="1">
      <alignment vertical="top"/>
    </xf>
    <xf numFmtId="164" fontId="11" fillId="0" borderId="10" xfId="1" applyFont="1" applyFill="1" applyBorder="1" applyAlignment="1" applyProtection="1">
      <alignment vertical="top"/>
    </xf>
    <xf numFmtId="164" fontId="11" fillId="0" borderId="2" xfId="1" applyFont="1" applyFill="1" applyBorder="1" applyAlignment="1" applyProtection="1">
      <alignment vertical="top"/>
    </xf>
    <xf numFmtId="164" fontId="11" fillId="0" borderId="2" xfId="1" applyFont="1" applyBorder="1" applyAlignment="1" applyProtection="1">
      <alignment vertical="top"/>
    </xf>
    <xf numFmtId="164" fontId="11" fillId="0" borderId="15" xfId="1" applyFont="1" applyFill="1" applyBorder="1" applyAlignment="1" applyProtection="1">
      <alignment vertical="top"/>
    </xf>
    <xf numFmtId="0" fontId="13" fillId="0" borderId="1" xfId="0" applyFont="1" applyFill="1" applyBorder="1" applyAlignment="1" applyProtection="1">
      <alignment vertical="top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168" fontId="13" fillId="0" borderId="5" xfId="0" applyNumberFormat="1" applyFont="1" applyFill="1" applyBorder="1" applyAlignment="1" applyProtection="1">
      <alignment horizontal="center" vertical="top" wrapText="1"/>
      <protection locked="0"/>
    </xf>
    <xf numFmtId="168" fontId="13" fillId="0" borderId="7" xfId="0" applyNumberFormat="1" applyFont="1" applyFill="1" applyBorder="1" applyAlignment="1" applyProtection="1">
      <alignment horizontal="center" vertical="top" wrapText="1"/>
      <protection locked="0"/>
    </xf>
    <xf numFmtId="164" fontId="10" fillId="0" borderId="1" xfId="1" applyFont="1" applyFill="1" applyBorder="1" applyAlignment="1" applyProtection="1">
      <alignment vertical="top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16" fillId="0" borderId="20" xfId="0" applyFont="1" applyBorder="1" applyAlignment="1" applyProtection="1">
      <alignment vertical="top" wrapText="1"/>
      <protection locked="0"/>
    </xf>
    <xf numFmtId="0" fontId="16" fillId="0" borderId="20" xfId="0" applyFont="1" applyFill="1" applyBorder="1" applyAlignment="1" applyProtection="1">
      <alignment vertical="top" wrapText="1"/>
      <protection locked="0"/>
    </xf>
    <xf numFmtId="0" fontId="16" fillId="0" borderId="1" xfId="0" applyFont="1" applyFill="1" applyBorder="1" applyAlignment="1" applyProtection="1">
      <alignment vertical="top" wrapText="1"/>
      <protection locked="0"/>
    </xf>
    <xf numFmtId="1" fontId="16" fillId="0" borderId="21" xfId="0" applyNumberFormat="1" applyFont="1" applyBorder="1" applyAlignment="1" applyProtection="1">
      <alignment horizontal="center" vertical="top" wrapText="1"/>
      <protection locked="0"/>
    </xf>
    <xf numFmtId="1" fontId="16" fillId="0" borderId="21" xfId="0" applyNumberFormat="1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>
      <alignment horizontal="left" vertical="top"/>
    </xf>
    <xf numFmtId="0" fontId="3" fillId="0" borderId="20" xfId="0" applyFont="1" applyFill="1" applyBorder="1" applyAlignment="1">
      <alignment vertical="top"/>
    </xf>
    <xf numFmtId="1" fontId="13" fillId="0" borderId="21" xfId="0" applyNumberFormat="1" applyFont="1" applyBorder="1" applyAlignment="1" applyProtection="1">
      <alignment horizontal="left" vertical="top"/>
      <protection locked="0"/>
    </xf>
    <xf numFmtId="164" fontId="4" fillId="0" borderId="22" xfId="1" applyFont="1" applyBorder="1" applyAlignment="1">
      <alignment horizontal="left" vertical="top"/>
    </xf>
    <xf numFmtId="164" fontId="4" fillId="0" borderId="21" xfId="1" applyFont="1" applyBorder="1" applyAlignment="1">
      <alignment horizontal="left" vertical="top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left" vertical="top"/>
    </xf>
    <xf numFmtId="1" fontId="13" fillId="0" borderId="1" xfId="0" applyNumberFormat="1" applyFont="1" applyBorder="1" applyAlignment="1" applyProtection="1">
      <alignment horizontal="left" vertical="top"/>
      <protection locked="0"/>
    </xf>
    <xf numFmtId="164" fontId="4" fillId="0" borderId="2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0" fontId="4" fillId="0" borderId="1" xfId="0" applyFont="1" applyBorder="1" applyAlignment="1" applyProtection="1">
      <alignment horizontal="left" vertical="top"/>
      <protection locked="0"/>
    </xf>
    <xf numFmtId="0" fontId="13" fillId="0" borderId="1" xfId="0" applyFont="1" applyBorder="1" applyAlignment="1" applyProtection="1">
      <alignment vertical="center"/>
      <protection locked="0"/>
    </xf>
    <xf numFmtId="1" fontId="13" fillId="0" borderId="3" xfId="0" applyNumberFormat="1" applyFont="1" applyBorder="1" applyAlignment="1" applyProtection="1">
      <alignment horizontal="left" vertical="top"/>
      <protection locked="0"/>
    </xf>
    <xf numFmtId="0" fontId="3" fillId="0" borderId="21" xfId="0" applyFont="1" applyBorder="1" applyAlignment="1">
      <alignment horizontal="left" vertical="top"/>
    </xf>
    <xf numFmtId="164" fontId="11" fillId="0" borderId="22" xfId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4" fontId="11" fillId="0" borderId="2" xfId="1" applyFont="1" applyBorder="1" applyAlignment="1">
      <alignment horizontal="left" vertical="top"/>
    </xf>
    <xf numFmtId="0" fontId="4" fillId="0" borderId="0" xfId="0" applyFont="1" applyBorder="1" applyAlignment="1" applyProtection="1">
      <alignment horizontal="left" vertical="top"/>
      <protection locked="0"/>
    </xf>
    <xf numFmtId="164" fontId="4" fillId="0" borderId="23" xfId="1" applyFont="1" applyBorder="1" applyAlignment="1">
      <alignment vertical="top"/>
    </xf>
    <xf numFmtId="2" fontId="4" fillId="0" borderId="24" xfId="1" applyNumberFormat="1" applyFont="1" applyFill="1" applyBorder="1" applyAlignment="1">
      <alignment vertical="top" wrapText="1"/>
    </xf>
    <xf numFmtId="2" fontId="4" fillId="0" borderId="19" xfId="1" applyNumberFormat="1" applyFont="1" applyFill="1" applyBorder="1" applyAlignment="1">
      <alignment vertical="top" wrapText="1"/>
    </xf>
    <xf numFmtId="164" fontId="3" fillId="0" borderId="5" xfId="1" applyFont="1" applyFill="1" applyBorder="1" applyAlignment="1">
      <alignment vertical="top"/>
    </xf>
    <xf numFmtId="164" fontId="4" fillId="0" borderId="9" xfId="1" applyFont="1" applyBorder="1" applyAlignment="1">
      <alignment vertical="top"/>
    </xf>
    <xf numFmtId="164" fontId="4" fillId="0" borderId="9" xfId="1" applyFont="1" applyBorder="1" applyAlignment="1" applyProtection="1">
      <alignment vertical="top"/>
    </xf>
    <xf numFmtId="164" fontId="11" fillId="0" borderId="9" xfId="1" applyFont="1" applyBorder="1" applyAlignment="1" applyProtection="1">
      <alignment vertical="top"/>
    </xf>
    <xf numFmtId="164" fontId="12" fillId="3" borderId="25" xfId="1" applyFont="1" applyFill="1" applyBorder="1" applyAlignment="1">
      <alignment horizontal="center" vertical="top"/>
    </xf>
    <xf numFmtId="164" fontId="10" fillId="0" borderId="20" xfId="1" applyFont="1" applyFill="1" applyBorder="1" applyAlignment="1" applyProtection="1">
      <alignment vertical="top"/>
    </xf>
    <xf numFmtId="164" fontId="4" fillId="0" borderId="20" xfId="1" applyFont="1" applyFill="1" applyBorder="1" applyAlignment="1" applyProtection="1">
      <alignment vertical="top"/>
    </xf>
    <xf numFmtId="0" fontId="3" fillId="0" borderId="20" xfId="0" applyFont="1" applyFill="1" applyBorder="1" applyAlignment="1" applyProtection="1">
      <alignment vertical="top"/>
    </xf>
    <xf numFmtId="164" fontId="4" fillId="0" borderId="23" xfId="1" applyFont="1" applyFill="1" applyBorder="1" applyAlignment="1" applyProtection="1">
      <alignment vertical="top"/>
    </xf>
    <xf numFmtId="164" fontId="11" fillId="0" borderId="23" xfId="1" applyFont="1" applyFill="1" applyBorder="1" applyAlignment="1" applyProtection="1">
      <alignment vertical="top"/>
    </xf>
    <xf numFmtId="164" fontId="4" fillId="0" borderId="15" xfId="1" applyFont="1" applyBorder="1" applyAlignment="1">
      <alignment vertical="top"/>
    </xf>
    <xf numFmtId="164" fontId="12" fillId="3" borderId="17" xfId="1" applyFont="1" applyFill="1" applyBorder="1" applyAlignment="1">
      <alignment horizontal="center" vertical="top"/>
    </xf>
    <xf numFmtId="0" fontId="13" fillId="0" borderId="20" xfId="0" applyFont="1" applyBorder="1" applyAlignment="1" applyProtection="1">
      <alignment vertical="top"/>
      <protection locked="0"/>
    </xf>
    <xf numFmtId="164" fontId="4" fillId="0" borderId="26" xfId="1" applyFont="1" applyBorder="1" applyAlignment="1">
      <alignment horizontal="left" vertical="top"/>
    </xf>
    <xf numFmtId="0" fontId="23" fillId="0" borderId="0" xfId="0" applyFont="1" applyFill="1" applyAlignment="1" applyProtection="1">
      <alignment horizontal="center" vertical="top"/>
      <protection locked="0"/>
    </xf>
    <xf numFmtId="1" fontId="13" fillId="0" borderId="1" xfId="0" applyNumberFormat="1" applyFont="1" applyFill="1" applyBorder="1" applyAlignment="1" applyProtection="1">
      <alignment horizontal="left" vertical="top"/>
      <protection locked="0"/>
    </xf>
    <xf numFmtId="1" fontId="16" fillId="0" borderId="21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164" fontId="10" fillId="0" borderId="20" xfId="1" applyFont="1" applyBorder="1" applyAlignment="1" applyProtection="1">
      <alignment vertical="top"/>
      <protection locked="0"/>
    </xf>
    <xf numFmtId="164" fontId="3" fillId="0" borderId="20" xfId="1" applyFont="1" applyFill="1" applyBorder="1" applyAlignment="1" applyProtection="1">
      <alignment vertical="top"/>
      <protection locked="0"/>
    </xf>
    <xf numFmtId="164" fontId="3" fillId="0" borderId="20" xfId="1" applyFont="1" applyFill="1" applyBorder="1" applyAlignment="1" applyProtection="1">
      <alignment vertical="top"/>
    </xf>
    <xf numFmtId="2" fontId="4" fillId="3" borderId="12" xfId="1" applyNumberFormat="1" applyFont="1" applyFill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13" fillId="0" borderId="1" xfId="0" applyFont="1" applyBorder="1" applyAlignment="1" applyProtection="1">
      <alignment horizontal="left" vertical="top"/>
      <protection locked="0"/>
    </xf>
    <xf numFmtId="4" fontId="3" fillId="0" borderId="1" xfId="0" applyNumberFormat="1" applyFont="1" applyBorder="1" applyAlignment="1" applyProtection="1">
      <alignment vertical="top"/>
      <protection locked="0"/>
    </xf>
    <xf numFmtId="164" fontId="12" fillId="3" borderId="16" xfId="1" applyFont="1" applyFill="1" applyBorder="1" applyAlignment="1">
      <alignment horizontal="center" vertical="top"/>
    </xf>
    <xf numFmtId="164" fontId="12" fillId="3" borderId="17" xfId="1" applyFont="1" applyFill="1" applyBorder="1" applyAlignment="1">
      <alignment horizontal="center" vertical="top"/>
    </xf>
    <xf numFmtId="164" fontId="12" fillId="5" borderId="16" xfId="1" applyFont="1" applyFill="1" applyBorder="1" applyAlignment="1">
      <alignment horizontal="center" vertical="top"/>
    </xf>
    <xf numFmtId="164" fontId="12" fillId="5" borderId="17" xfId="1" applyFont="1" applyFill="1" applyBorder="1" applyAlignment="1">
      <alignment horizontal="center" vertical="top"/>
    </xf>
    <xf numFmtId="164" fontId="12" fillId="5" borderId="18" xfId="1" applyFont="1" applyFill="1" applyBorder="1" applyAlignment="1">
      <alignment horizontal="center" vertical="top"/>
    </xf>
    <xf numFmtId="164" fontId="12" fillId="0" borderId="16" xfId="1" applyFont="1" applyBorder="1" applyAlignment="1">
      <alignment horizontal="center" vertical="top"/>
    </xf>
    <xf numFmtId="164" fontId="12" fillId="0" borderId="17" xfId="1" applyFont="1" applyBorder="1" applyAlignment="1">
      <alignment horizontal="center" vertical="top"/>
    </xf>
    <xf numFmtId="164" fontId="12" fillId="0" borderId="18" xfId="1" applyFont="1" applyBorder="1" applyAlignment="1">
      <alignment horizontal="center" vertical="top"/>
    </xf>
    <xf numFmtId="164" fontId="12" fillId="2" borderId="16" xfId="1" applyFont="1" applyFill="1" applyBorder="1" applyAlignment="1">
      <alignment horizontal="center" vertical="top"/>
    </xf>
    <xf numFmtId="164" fontId="12" fillId="2" borderId="17" xfId="1" applyFont="1" applyFill="1" applyBorder="1" applyAlignment="1">
      <alignment horizontal="center" vertical="top"/>
    </xf>
    <xf numFmtId="164" fontId="12" fillId="2" borderId="18" xfId="1" applyFont="1" applyFill="1" applyBorder="1" applyAlignment="1">
      <alignment horizontal="center" vertical="top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97"/>
  <sheetViews>
    <sheetView tabSelected="1" zoomScaleNormal="100" workbookViewId="0">
      <pane ySplit="7" topLeftCell="A8" activePane="bottomLeft" state="frozen"/>
      <selection pane="bottomLeft" activeCell="C36" sqref="C36"/>
    </sheetView>
  </sheetViews>
  <sheetFormatPr defaultColWidth="9.109375" defaultRowHeight="10.199999999999999"/>
  <cols>
    <col min="1" max="1" width="22" style="34" customWidth="1"/>
    <col min="2" max="2" width="31.5546875" style="34" customWidth="1"/>
    <col min="3" max="4" width="13.33203125" style="5" customWidth="1"/>
    <col min="5" max="5" width="45.44140625" style="32" customWidth="1"/>
    <col min="6" max="6" width="13.44140625" style="33" bestFit="1" customWidth="1"/>
    <col min="7" max="7" width="13.44140625" style="33" customWidth="1"/>
    <col min="8" max="8" width="15.33203125" style="5" hidden="1" customWidth="1"/>
    <col min="9" max="9" width="14.109375" style="5" hidden="1" customWidth="1"/>
    <col min="10" max="10" width="13.109375" style="5" hidden="1" customWidth="1"/>
    <col min="11" max="11" width="16.6640625" style="5" hidden="1" customWidth="1"/>
    <col min="12" max="12" width="1.33203125" style="5" customWidth="1"/>
    <col min="13" max="13" width="15.33203125" style="5" hidden="1" customWidth="1"/>
    <col min="14" max="14" width="18.33203125" style="5" hidden="1" customWidth="1"/>
    <col min="15" max="15" width="14.109375" style="5" hidden="1" customWidth="1"/>
    <col min="16" max="19" width="16.109375" style="5" hidden="1" customWidth="1"/>
    <col min="20" max="20" width="15.109375" style="5" hidden="1" customWidth="1"/>
    <col min="21" max="22" width="14.109375" style="5" hidden="1" customWidth="1"/>
    <col min="23" max="23" width="18.5546875" style="5" hidden="1" customWidth="1"/>
    <col min="24" max="26" width="16" style="5" hidden="1" customWidth="1"/>
    <col min="27" max="27" width="16.5546875" style="5" hidden="1" customWidth="1"/>
    <col min="28" max="28" width="11.44140625" style="5" hidden="1" customWidth="1"/>
    <col min="29" max="29" width="12.5546875" style="6" hidden="1" customWidth="1"/>
    <col min="30" max="30" width="13" style="6" hidden="1" customWidth="1"/>
    <col min="31" max="31" width="13.88671875" style="6" hidden="1" customWidth="1"/>
    <col min="32" max="33" width="13.6640625" style="5" hidden="1" customWidth="1"/>
    <col min="34" max="34" width="32.6640625" style="32" hidden="1" customWidth="1"/>
    <col min="35" max="35" width="9.109375" style="6" hidden="1" customWidth="1"/>
    <col min="36" max="36" width="14.44140625" style="6" customWidth="1"/>
    <col min="37" max="37" width="19.88671875" style="6" customWidth="1"/>
    <col min="38" max="38" width="16.5546875" style="6" customWidth="1"/>
    <col min="39" max="39" width="20.109375" style="6" customWidth="1"/>
    <col min="40" max="16384" width="9.109375" style="6"/>
  </cols>
  <sheetData>
    <row r="1" spans="1:39" s="50" customFormat="1" ht="15.6">
      <c r="A1" s="77" t="s">
        <v>430</v>
      </c>
      <c r="B1" s="77"/>
      <c r="C1" s="78"/>
      <c r="D1" s="78"/>
      <c r="E1" s="79"/>
      <c r="F1" s="80"/>
      <c r="G1" s="80"/>
      <c r="H1" s="81" t="s">
        <v>14</v>
      </c>
      <c r="I1" s="82" t="s">
        <v>14</v>
      </c>
      <c r="J1" s="78"/>
      <c r="K1" s="78"/>
      <c r="L1" s="47"/>
      <c r="M1" s="48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7"/>
      <c r="AB1" s="47"/>
      <c r="AF1" s="78"/>
      <c r="AG1" s="78"/>
      <c r="AH1" s="79"/>
    </row>
    <row r="2" spans="1:39" s="52" customFormat="1" ht="13.2">
      <c r="A2" s="83" t="s">
        <v>70</v>
      </c>
      <c r="B2" s="83"/>
      <c r="C2" s="84"/>
      <c r="D2" s="84"/>
      <c r="E2" s="79"/>
      <c r="F2" s="85"/>
      <c r="G2" s="85"/>
      <c r="H2" s="81" t="s">
        <v>14</v>
      </c>
      <c r="I2" s="82" t="s">
        <v>14</v>
      </c>
      <c r="J2" s="84"/>
      <c r="K2" s="84"/>
      <c r="L2" s="51"/>
      <c r="M2" s="48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51"/>
      <c r="AB2" s="51"/>
      <c r="AF2" s="84"/>
      <c r="AG2" s="84"/>
      <c r="AH2" s="79"/>
    </row>
    <row r="3" spans="1:39" s="54" customFormat="1" ht="18" thickBot="1">
      <c r="A3" s="86" t="s">
        <v>71</v>
      </c>
      <c r="B3" s="86"/>
      <c r="C3" s="87"/>
      <c r="D3" s="87"/>
      <c r="E3" s="88"/>
      <c r="F3" s="89"/>
      <c r="G3" s="89"/>
      <c r="H3" s="90"/>
      <c r="I3" s="87"/>
      <c r="J3" s="87"/>
      <c r="K3" s="87"/>
      <c r="L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F3" s="87"/>
      <c r="AG3" s="87"/>
      <c r="AH3" s="88"/>
    </row>
    <row r="4" spans="1:39" s="7" customFormat="1" ht="16.2" thickBot="1">
      <c r="A4" s="91"/>
      <c r="B4" s="91"/>
      <c r="C4" s="92"/>
      <c r="D4" s="92"/>
      <c r="E4" s="93"/>
      <c r="F4" s="94"/>
      <c r="G4" s="94"/>
      <c r="H4" s="95" t="s">
        <v>429</v>
      </c>
      <c r="I4" s="96"/>
      <c r="J4" s="96"/>
      <c r="K4" s="96"/>
      <c r="L4" s="9"/>
      <c r="M4" s="194" t="s">
        <v>408</v>
      </c>
      <c r="N4" s="195"/>
      <c r="O4" s="195"/>
      <c r="P4" s="195"/>
      <c r="Q4" s="173"/>
      <c r="R4" s="180"/>
      <c r="S4" s="180"/>
      <c r="T4" s="196" t="s">
        <v>402</v>
      </c>
      <c r="U4" s="197"/>
      <c r="V4" s="197"/>
      <c r="W4" s="198"/>
      <c r="X4" s="199" t="s">
        <v>406</v>
      </c>
      <c r="Y4" s="200"/>
      <c r="Z4" s="200"/>
      <c r="AA4" s="200"/>
      <c r="AB4" s="201"/>
      <c r="AC4" s="202" t="s">
        <v>407</v>
      </c>
      <c r="AD4" s="203"/>
      <c r="AE4" s="204"/>
      <c r="AF4" s="97"/>
      <c r="AG4" s="96"/>
      <c r="AH4" s="93"/>
      <c r="AJ4" s="95" t="s">
        <v>431</v>
      </c>
      <c r="AK4" s="96"/>
      <c r="AL4" s="96"/>
      <c r="AM4" s="96"/>
    </row>
    <row r="5" spans="1:39" s="46" customFormat="1" ht="20.399999999999999">
      <c r="A5" s="98" t="s">
        <v>363</v>
      </c>
      <c r="B5" s="98" t="s">
        <v>0</v>
      </c>
      <c r="C5" s="103" t="s">
        <v>1</v>
      </c>
      <c r="D5" s="103" t="s">
        <v>72</v>
      </c>
      <c r="E5" s="190" t="s">
        <v>2</v>
      </c>
      <c r="F5" s="100" t="s">
        <v>15</v>
      </c>
      <c r="G5" s="101" t="s">
        <v>50</v>
      </c>
      <c r="H5" s="102" t="s">
        <v>3</v>
      </c>
      <c r="I5" s="99" t="s">
        <v>4</v>
      </c>
      <c r="J5" s="103" t="s">
        <v>12</v>
      </c>
      <c r="K5" s="99" t="s">
        <v>5</v>
      </c>
      <c r="L5" s="45"/>
      <c r="M5" s="42" t="s">
        <v>3</v>
      </c>
      <c r="N5" s="41" t="s">
        <v>4</v>
      </c>
      <c r="O5" s="43" t="s">
        <v>12</v>
      </c>
      <c r="P5" s="168" t="s">
        <v>5</v>
      </c>
      <c r="Q5" s="41" t="s">
        <v>364</v>
      </c>
      <c r="R5" s="41" t="s">
        <v>365</v>
      </c>
      <c r="S5" s="44" t="s">
        <v>366</v>
      </c>
      <c r="T5" s="167" t="s">
        <v>3</v>
      </c>
      <c r="U5" s="41" t="s">
        <v>4</v>
      </c>
      <c r="V5" s="43" t="s">
        <v>12</v>
      </c>
      <c r="W5" s="44" t="s">
        <v>5</v>
      </c>
      <c r="X5" s="42" t="s">
        <v>3</v>
      </c>
      <c r="Y5" s="41" t="s">
        <v>4</v>
      </c>
      <c r="Z5" s="43" t="s">
        <v>12</v>
      </c>
      <c r="AA5" s="41" t="s">
        <v>5</v>
      </c>
      <c r="AB5" s="44" t="s">
        <v>11</v>
      </c>
      <c r="AC5" s="42" t="s">
        <v>3</v>
      </c>
      <c r="AD5" s="41" t="s">
        <v>4</v>
      </c>
      <c r="AE5" s="44" t="s">
        <v>5</v>
      </c>
      <c r="AF5" s="104" t="s">
        <v>13</v>
      </c>
      <c r="AG5" s="110">
        <v>1.097</v>
      </c>
      <c r="AH5" s="99" t="s">
        <v>2</v>
      </c>
      <c r="AJ5" s="102" t="s">
        <v>3</v>
      </c>
      <c r="AK5" s="99" t="s">
        <v>4</v>
      </c>
      <c r="AL5" s="103" t="s">
        <v>12</v>
      </c>
      <c r="AM5" s="99" t="s">
        <v>5</v>
      </c>
    </row>
    <row r="6" spans="1:39">
      <c r="A6" s="148" t="s">
        <v>6</v>
      </c>
      <c r="B6" s="154"/>
      <c r="C6" s="2"/>
      <c r="D6" s="2"/>
      <c r="E6" s="191"/>
      <c r="F6" s="11"/>
      <c r="G6" s="61"/>
      <c r="H6" s="12"/>
      <c r="I6" s="1"/>
      <c r="J6" s="2"/>
      <c r="K6" s="13"/>
      <c r="L6" s="15"/>
      <c r="M6" s="16"/>
      <c r="N6" s="17"/>
      <c r="O6" s="2"/>
      <c r="P6" s="169"/>
      <c r="Q6" s="17"/>
      <c r="R6" s="17"/>
      <c r="S6" s="18"/>
      <c r="T6" s="149"/>
      <c r="U6" s="17"/>
      <c r="V6" s="2"/>
      <c r="W6" s="18"/>
      <c r="X6" s="19"/>
      <c r="Y6" s="17"/>
      <c r="Z6" s="17"/>
      <c r="AA6" s="13"/>
      <c r="AB6" s="14"/>
      <c r="AC6" s="19"/>
      <c r="AD6" s="17"/>
      <c r="AE6" s="14"/>
      <c r="AF6" s="14"/>
      <c r="AG6" s="109"/>
      <c r="AH6" s="10"/>
    </row>
    <row r="7" spans="1:39">
      <c r="A7" s="148"/>
      <c r="B7" s="154"/>
      <c r="C7" s="2"/>
      <c r="D7" s="2"/>
      <c r="E7" s="191"/>
      <c r="F7" s="11"/>
      <c r="G7" s="61"/>
      <c r="H7" s="72"/>
      <c r="I7" s="73"/>
      <c r="J7" s="73"/>
      <c r="K7" s="74"/>
      <c r="L7" s="15"/>
      <c r="M7" s="149"/>
      <c r="N7" s="17"/>
      <c r="O7" s="2"/>
      <c r="P7" s="169"/>
      <c r="Q7" s="17"/>
      <c r="R7" s="17"/>
      <c r="S7" s="18"/>
      <c r="T7" s="149"/>
      <c r="U7" s="17"/>
      <c r="V7" s="2"/>
      <c r="W7" s="18"/>
      <c r="X7" s="19"/>
      <c r="Y7" s="17"/>
      <c r="Z7" s="17"/>
      <c r="AA7" s="13"/>
      <c r="AB7" s="14"/>
      <c r="AC7" s="19"/>
      <c r="AD7" s="17"/>
      <c r="AE7" s="14"/>
      <c r="AF7" s="14"/>
      <c r="AG7" s="109"/>
      <c r="AH7" s="10"/>
    </row>
    <row r="8" spans="1:39" ht="11.4">
      <c r="A8" s="147">
        <v>50000035</v>
      </c>
      <c r="B8" s="76" t="s">
        <v>73</v>
      </c>
      <c r="C8" s="68" t="s">
        <v>165</v>
      </c>
      <c r="D8" s="142" t="s">
        <v>274</v>
      </c>
      <c r="E8" s="192" t="s">
        <v>181</v>
      </c>
      <c r="F8" s="70"/>
      <c r="G8" s="71">
        <v>41989</v>
      </c>
      <c r="H8" s="72" t="e">
        <f t="shared" ref="H8:H70" si="0">ROUNDUP(M8*ign/igo,-3)</f>
        <v>#REF!</v>
      </c>
      <c r="I8" s="73" t="e">
        <f t="shared" ref="I8:I70" si="1">ROUNDUP(N8*iin/iio,-3)</f>
        <v>#REF!</v>
      </c>
      <c r="J8" s="73">
        <v>0</v>
      </c>
      <c r="K8" s="74" t="e">
        <f t="shared" ref="K8:K39" si="2">SUM(H8:J8)</f>
        <v>#REF!</v>
      </c>
      <c r="L8" s="75"/>
      <c r="M8" s="73">
        <v>1003000</v>
      </c>
      <c r="N8" s="73">
        <v>71000</v>
      </c>
      <c r="O8" s="73">
        <v>0</v>
      </c>
      <c r="P8" s="116">
        <f t="shared" ref="P8:P39" si="3">SUM(M8:O8)</f>
        <v>1074000</v>
      </c>
      <c r="Q8" s="115" t="e">
        <f>SUM(P8*#REF!)/1000</f>
        <v>#REF!</v>
      </c>
      <c r="R8" s="115" t="e">
        <f>SUM(Q8*#REF!)</f>
        <v>#REF!</v>
      </c>
      <c r="S8" s="111" t="e">
        <f>SUM(Q8:R8)</f>
        <v>#REF!</v>
      </c>
      <c r="T8" s="73">
        <v>1003000</v>
      </c>
      <c r="U8" s="73">
        <v>71000</v>
      </c>
      <c r="V8" s="73">
        <v>0</v>
      </c>
      <c r="W8" s="111">
        <f t="shared" ref="W8:W39" si="4">SUM(T8:V8)</f>
        <v>1074000</v>
      </c>
      <c r="X8" s="114">
        <f t="shared" ref="X8:Z39" si="5">M8-T8</f>
        <v>0</v>
      </c>
      <c r="Y8" s="115">
        <f t="shared" si="5"/>
        <v>0</v>
      </c>
      <c r="Z8" s="115">
        <f t="shared" si="5"/>
        <v>0</v>
      </c>
      <c r="AA8" s="115">
        <f t="shared" ref="AA8:AA70" si="6">SUM(X8:Z8)</f>
        <v>0</v>
      </c>
      <c r="AB8" s="111" t="e">
        <f t="shared" ref="AB8:AB70" si="7">ROUND(AA8*PremieGM/2000,2)</f>
        <v>#REF!</v>
      </c>
      <c r="AC8" s="114" t="e">
        <f t="shared" ref="AC8:AD39" si="8">H8-M8</f>
        <v>#REF!</v>
      </c>
      <c r="AD8" s="115" t="e">
        <f t="shared" si="8"/>
        <v>#REF!</v>
      </c>
      <c r="AE8" s="111" t="e">
        <f t="shared" ref="AE8:AE70" si="9">SUM(AC8:AD8)</f>
        <v>#REF!</v>
      </c>
      <c r="AF8" s="111" t="e">
        <f t="shared" ref="AF8:AF70" si="10">ROUND(K8*PremieGM/1000,2)</f>
        <v>#REF!</v>
      </c>
      <c r="AG8" s="116" t="e">
        <f t="shared" ref="AG8:AG40" si="11">+AF8*$AG$5</f>
        <v>#REF!</v>
      </c>
      <c r="AH8" s="69" t="s">
        <v>19</v>
      </c>
      <c r="AJ8" s="72">
        <v>1032000</v>
      </c>
      <c r="AK8" s="73">
        <v>73000</v>
      </c>
      <c r="AL8" s="73">
        <v>0</v>
      </c>
      <c r="AM8" s="74">
        <v>1105000</v>
      </c>
    </row>
    <row r="9" spans="1:39" ht="11.4">
      <c r="A9" s="147">
        <v>60030010</v>
      </c>
      <c r="B9" s="76" t="s">
        <v>74</v>
      </c>
      <c r="C9" s="68" t="s">
        <v>165</v>
      </c>
      <c r="D9" s="142" t="s">
        <v>275</v>
      </c>
      <c r="E9" s="68" t="s">
        <v>370</v>
      </c>
      <c r="F9" s="70"/>
      <c r="G9" s="71">
        <v>41989</v>
      </c>
      <c r="H9" s="72" t="e">
        <f t="shared" si="0"/>
        <v>#REF!</v>
      </c>
      <c r="I9" s="73" t="e">
        <f t="shared" si="1"/>
        <v>#REF!</v>
      </c>
      <c r="J9" s="73">
        <v>0</v>
      </c>
      <c r="K9" s="74" t="e">
        <f t="shared" si="2"/>
        <v>#REF!</v>
      </c>
      <c r="L9" s="75"/>
      <c r="M9" s="73">
        <v>573000</v>
      </c>
      <c r="N9" s="73">
        <v>16000</v>
      </c>
      <c r="O9" s="73">
        <v>0</v>
      </c>
      <c r="P9" s="116">
        <f t="shared" si="3"/>
        <v>589000</v>
      </c>
      <c r="Q9" s="115" t="e">
        <f>SUM(P9*#REF!)/1000</f>
        <v>#REF!</v>
      </c>
      <c r="R9" s="115" t="e">
        <f>SUM(Q9*#REF!)</f>
        <v>#REF!</v>
      </c>
      <c r="S9" s="111" t="e">
        <f t="shared" ref="S9:S71" si="12">SUM(Q9:R9)</f>
        <v>#REF!</v>
      </c>
      <c r="T9" s="73">
        <v>573000</v>
      </c>
      <c r="U9" s="73">
        <v>16000</v>
      </c>
      <c r="V9" s="73">
        <v>0</v>
      </c>
      <c r="W9" s="111">
        <f t="shared" si="4"/>
        <v>589000</v>
      </c>
      <c r="X9" s="114">
        <f t="shared" si="5"/>
        <v>0</v>
      </c>
      <c r="Y9" s="115">
        <f t="shared" si="5"/>
        <v>0</v>
      </c>
      <c r="Z9" s="115">
        <f t="shared" si="5"/>
        <v>0</v>
      </c>
      <c r="AA9" s="115">
        <f t="shared" si="6"/>
        <v>0</v>
      </c>
      <c r="AB9" s="111" t="e">
        <f t="shared" si="7"/>
        <v>#REF!</v>
      </c>
      <c r="AC9" s="114" t="e">
        <f t="shared" si="8"/>
        <v>#REF!</v>
      </c>
      <c r="AD9" s="115" t="e">
        <f t="shared" si="8"/>
        <v>#REF!</v>
      </c>
      <c r="AE9" s="111" t="e">
        <f t="shared" si="9"/>
        <v>#REF!</v>
      </c>
      <c r="AF9" s="111" t="e">
        <f t="shared" si="10"/>
        <v>#REF!</v>
      </c>
      <c r="AG9" s="116" t="e">
        <f t="shared" si="11"/>
        <v>#REF!</v>
      </c>
      <c r="AH9" s="76" t="s">
        <v>22</v>
      </c>
      <c r="AJ9" s="72">
        <v>590000</v>
      </c>
      <c r="AK9" s="73">
        <v>17000</v>
      </c>
      <c r="AL9" s="73">
        <v>0</v>
      </c>
      <c r="AM9" s="74">
        <v>607000</v>
      </c>
    </row>
    <row r="10" spans="1:39" ht="11.4">
      <c r="A10" s="147">
        <v>50000803</v>
      </c>
      <c r="B10" s="76" t="s">
        <v>75</v>
      </c>
      <c r="C10" s="68" t="s">
        <v>165</v>
      </c>
      <c r="D10" s="142" t="s">
        <v>276</v>
      </c>
      <c r="E10" s="68" t="s">
        <v>182</v>
      </c>
      <c r="F10" s="70"/>
      <c r="G10" s="71">
        <v>41989</v>
      </c>
      <c r="H10" s="72" t="e">
        <f t="shared" si="0"/>
        <v>#REF!</v>
      </c>
      <c r="I10" s="73" t="e">
        <f t="shared" si="1"/>
        <v>#REF!</v>
      </c>
      <c r="J10" s="73">
        <v>0</v>
      </c>
      <c r="K10" s="74" t="e">
        <f t="shared" si="2"/>
        <v>#REF!</v>
      </c>
      <c r="L10" s="75"/>
      <c r="M10" s="73">
        <v>914000</v>
      </c>
      <c r="N10" s="73">
        <v>50000</v>
      </c>
      <c r="O10" s="73">
        <v>0</v>
      </c>
      <c r="P10" s="116">
        <f t="shared" si="3"/>
        <v>964000</v>
      </c>
      <c r="Q10" s="115" t="e">
        <f>SUM(P10*#REF!)/1000</f>
        <v>#REF!</v>
      </c>
      <c r="R10" s="115" t="e">
        <f>SUM(Q10*#REF!)</f>
        <v>#REF!</v>
      </c>
      <c r="S10" s="111" t="e">
        <f t="shared" si="12"/>
        <v>#REF!</v>
      </c>
      <c r="T10" s="73">
        <v>914000</v>
      </c>
      <c r="U10" s="73">
        <v>50000</v>
      </c>
      <c r="V10" s="73">
        <v>0</v>
      </c>
      <c r="W10" s="111">
        <f t="shared" si="4"/>
        <v>964000</v>
      </c>
      <c r="X10" s="114">
        <f t="shared" si="5"/>
        <v>0</v>
      </c>
      <c r="Y10" s="115">
        <f t="shared" si="5"/>
        <v>0</v>
      </c>
      <c r="Z10" s="115">
        <f t="shared" si="5"/>
        <v>0</v>
      </c>
      <c r="AA10" s="115">
        <f t="shared" si="6"/>
        <v>0</v>
      </c>
      <c r="AB10" s="111" t="e">
        <f t="shared" si="7"/>
        <v>#REF!</v>
      </c>
      <c r="AC10" s="114" t="e">
        <f t="shared" si="8"/>
        <v>#REF!</v>
      </c>
      <c r="AD10" s="115" t="e">
        <f t="shared" si="8"/>
        <v>#REF!</v>
      </c>
      <c r="AE10" s="111" t="e">
        <f t="shared" si="9"/>
        <v>#REF!</v>
      </c>
      <c r="AF10" s="111" t="e">
        <f t="shared" si="10"/>
        <v>#REF!</v>
      </c>
      <c r="AG10" s="116" t="e">
        <f t="shared" si="11"/>
        <v>#REF!</v>
      </c>
      <c r="AH10" s="76" t="s">
        <v>23</v>
      </c>
      <c r="AJ10" s="72">
        <v>941000</v>
      </c>
      <c r="AK10" s="73">
        <v>51000</v>
      </c>
      <c r="AL10" s="73">
        <v>0</v>
      </c>
      <c r="AM10" s="74">
        <v>992000</v>
      </c>
    </row>
    <row r="11" spans="1:39" ht="11.4">
      <c r="A11" s="147">
        <v>67050001</v>
      </c>
      <c r="B11" s="76" t="s">
        <v>76</v>
      </c>
      <c r="C11" s="68" t="s">
        <v>165</v>
      </c>
      <c r="D11" s="142" t="s">
        <v>277</v>
      </c>
      <c r="E11" s="68" t="s">
        <v>183</v>
      </c>
      <c r="F11" s="70"/>
      <c r="G11" s="71">
        <v>41989</v>
      </c>
      <c r="H11" s="72" t="e">
        <f t="shared" si="0"/>
        <v>#REF!</v>
      </c>
      <c r="I11" s="73" t="e">
        <f t="shared" si="1"/>
        <v>#REF!</v>
      </c>
      <c r="J11" s="73">
        <v>0</v>
      </c>
      <c r="K11" s="74" t="e">
        <f t="shared" si="2"/>
        <v>#REF!</v>
      </c>
      <c r="L11" s="75"/>
      <c r="M11" s="73">
        <v>87000</v>
      </c>
      <c r="N11" s="73">
        <v>14000</v>
      </c>
      <c r="O11" s="73">
        <v>0</v>
      </c>
      <c r="P11" s="116">
        <f t="shared" si="3"/>
        <v>101000</v>
      </c>
      <c r="Q11" s="115" t="e">
        <f>SUM(P11*#REF!)/1000</f>
        <v>#REF!</v>
      </c>
      <c r="R11" s="115" t="e">
        <f>SUM(Q11*#REF!)</f>
        <v>#REF!</v>
      </c>
      <c r="S11" s="111" t="e">
        <f t="shared" si="12"/>
        <v>#REF!</v>
      </c>
      <c r="T11" s="73">
        <v>87000</v>
      </c>
      <c r="U11" s="73">
        <v>14000</v>
      </c>
      <c r="V11" s="73">
        <v>0</v>
      </c>
      <c r="W11" s="111">
        <f t="shared" si="4"/>
        <v>101000</v>
      </c>
      <c r="X11" s="114">
        <f t="shared" si="5"/>
        <v>0</v>
      </c>
      <c r="Y11" s="115">
        <f t="shared" si="5"/>
        <v>0</v>
      </c>
      <c r="Z11" s="115">
        <f t="shared" si="5"/>
        <v>0</v>
      </c>
      <c r="AA11" s="115">
        <f t="shared" si="6"/>
        <v>0</v>
      </c>
      <c r="AB11" s="111" t="e">
        <f t="shared" si="7"/>
        <v>#REF!</v>
      </c>
      <c r="AC11" s="114" t="e">
        <f t="shared" si="8"/>
        <v>#REF!</v>
      </c>
      <c r="AD11" s="115" t="e">
        <f t="shared" si="8"/>
        <v>#REF!</v>
      </c>
      <c r="AE11" s="111" t="e">
        <f t="shared" si="9"/>
        <v>#REF!</v>
      </c>
      <c r="AF11" s="111" t="e">
        <f t="shared" si="10"/>
        <v>#REF!</v>
      </c>
      <c r="AG11" s="116" t="e">
        <f t="shared" si="11"/>
        <v>#REF!</v>
      </c>
      <c r="AH11" s="76" t="s">
        <v>24</v>
      </c>
      <c r="AJ11" s="72">
        <v>90000</v>
      </c>
      <c r="AK11" s="73">
        <v>15000</v>
      </c>
      <c r="AL11" s="73">
        <v>0</v>
      </c>
      <c r="AM11" s="74">
        <v>105000</v>
      </c>
    </row>
    <row r="12" spans="1:39" ht="11.4">
      <c r="A12" s="147">
        <v>65050003</v>
      </c>
      <c r="B12" s="76" t="s">
        <v>77</v>
      </c>
      <c r="C12" s="68" t="s">
        <v>165</v>
      </c>
      <c r="D12" s="142" t="s">
        <v>278</v>
      </c>
      <c r="E12" s="68" t="s">
        <v>184</v>
      </c>
      <c r="F12" s="70"/>
      <c r="G12" s="71">
        <v>41989</v>
      </c>
      <c r="H12" s="72" t="e">
        <f t="shared" si="0"/>
        <v>#REF!</v>
      </c>
      <c r="I12" s="73" t="e">
        <f t="shared" si="1"/>
        <v>#REF!</v>
      </c>
      <c r="J12" s="73">
        <v>0</v>
      </c>
      <c r="K12" s="74" t="e">
        <f t="shared" si="2"/>
        <v>#REF!</v>
      </c>
      <c r="L12" s="75"/>
      <c r="M12" s="73">
        <v>910000</v>
      </c>
      <c r="N12" s="73">
        <v>0</v>
      </c>
      <c r="O12" s="73">
        <v>0</v>
      </c>
      <c r="P12" s="116">
        <f t="shared" si="3"/>
        <v>910000</v>
      </c>
      <c r="Q12" s="115" t="e">
        <f>SUM(P12*#REF!)/1000</f>
        <v>#REF!</v>
      </c>
      <c r="R12" s="115" t="e">
        <f>SUM(Q12*#REF!)</f>
        <v>#REF!</v>
      </c>
      <c r="S12" s="111" t="e">
        <f t="shared" si="12"/>
        <v>#REF!</v>
      </c>
      <c r="T12" s="73">
        <v>910000</v>
      </c>
      <c r="U12" s="73">
        <v>0</v>
      </c>
      <c r="V12" s="73">
        <v>0</v>
      </c>
      <c r="W12" s="111">
        <f t="shared" si="4"/>
        <v>910000</v>
      </c>
      <c r="X12" s="114">
        <f t="shared" si="5"/>
        <v>0</v>
      </c>
      <c r="Y12" s="115">
        <f t="shared" si="5"/>
        <v>0</v>
      </c>
      <c r="Z12" s="115">
        <f t="shared" si="5"/>
        <v>0</v>
      </c>
      <c r="AA12" s="115">
        <f t="shared" si="6"/>
        <v>0</v>
      </c>
      <c r="AB12" s="111" t="e">
        <f t="shared" si="7"/>
        <v>#REF!</v>
      </c>
      <c r="AC12" s="114" t="e">
        <f t="shared" si="8"/>
        <v>#REF!</v>
      </c>
      <c r="AD12" s="115" t="e">
        <f t="shared" si="8"/>
        <v>#REF!</v>
      </c>
      <c r="AE12" s="111" t="e">
        <f t="shared" si="9"/>
        <v>#REF!</v>
      </c>
      <c r="AF12" s="111" t="e">
        <f t="shared" si="10"/>
        <v>#REF!</v>
      </c>
      <c r="AG12" s="116" t="e">
        <f t="shared" si="11"/>
        <v>#REF!</v>
      </c>
      <c r="AH12" s="76" t="s">
        <v>48</v>
      </c>
      <c r="AJ12" s="72">
        <v>936000</v>
      </c>
      <c r="AK12" s="73">
        <v>0</v>
      </c>
      <c r="AL12" s="73">
        <v>0</v>
      </c>
      <c r="AM12" s="74">
        <v>936000</v>
      </c>
    </row>
    <row r="13" spans="1:39" ht="11.4">
      <c r="A13" s="147">
        <v>65050021</v>
      </c>
      <c r="B13" s="76" t="s">
        <v>78</v>
      </c>
      <c r="C13" s="68" t="s">
        <v>165</v>
      </c>
      <c r="D13" s="143" t="s">
        <v>278</v>
      </c>
      <c r="E13" s="68" t="s">
        <v>185</v>
      </c>
      <c r="F13" s="70"/>
      <c r="G13" s="71">
        <v>41989</v>
      </c>
      <c r="H13" s="72" t="e">
        <f t="shared" si="0"/>
        <v>#REF!</v>
      </c>
      <c r="I13" s="73" t="e">
        <f t="shared" si="1"/>
        <v>#REF!</v>
      </c>
      <c r="J13" s="73">
        <v>0</v>
      </c>
      <c r="K13" s="74" t="e">
        <f t="shared" si="2"/>
        <v>#REF!</v>
      </c>
      <c r="L13" s="75"/>
      <c r="M13" s="73">
        <v>87000</v>
      </c>
      <c r="N13" s="73">
        <v>0</v>
      </c>
      <c r="O13" s="73">
        <v>0</v>
      </c>
      <c r="P13" s="116">
        <f t="shared" si="3"/>
        <v>87000</v>
      </c>
      <c r="Q13" s="115" t="e">
        <f>SUM(P13*#REF!)/1000</f>
        <v>#REF!</v>
      </c>
      <c r="R13" s="115" t="e">
        <f>SUM(Q13*#REF!)</f>
        <v>#REF!</v>
      </c>
      <c r="S13" s="111" t="e">
        <f t="shared" si="12"/>
        <v>#REF!</v>
      </c>
      <c r="T13" s="73">
        <v>87000</v>
      </c>
      <c r="U13" s="73">
        <v>0</v>
      </c>
      <c r="V13" s="73">
        <v>0</v>
      </c>
      <c r="W13" s="111">
        <f t="shared" si="4"/>
        <v>87000</v>
      </c>
      <c r="X13" s="114">
        <f t="shared" si="5"/>
        <v>0</v>
      </c>
      <c r="Y13" s="115">
        <f t="shared" si="5"/>
        <v>0</v>
      </c>
      <c r="Z13" s="115">
        <f t="shared" si="5"/>
        <v>0</v>
      </c>
      <c r="AA13" s="115">
        <f t="shared" si="6"/>
        <v>0</v>
      </c>
      <c r="AB13" s="111" t="e">
        <f t="shared" si="7"/>
        <v>#REF!</v>
      </c>
      <c r="AC13" s="114" t="e">
        <f t="shared" si="8"/>
        <v>#REF!</v>
      </c>
      <c r="AD13" s="115" t="e">
        <f t="shared" si="8"/>
        <v>#REF!</v>
      </c>
      <c r="AE13" s="111" t="e">
        <f t="shared" si="9"/>
        <v>#REF!</v>
      </c>
      <c r="AF13" s="111" t="e">
        <f t="shared" si="10"/>
        <v>#REF!</v>
      </c>
      <c r="AG13" s="116" t="e">
        <f t="shared" si="11"/>
        <v>#REF!</v>
      </c>
      <c r="AH13" s="76" t="s">
        <v>25</v>
      </c>
      <c r="AJ13" s="72">
        <v>90000</v>
      </c>
      <c r="AK13" s="73">
        <v>0</v>
      </c>
      <c r="AL13" s="73">
        <v>0</v>
      </c>
      <c r="AM13" s="74">
        <v>90000</v>
      </c>
    </row>
    <row r="14" spans="1:39" ht="11.4">
      <c r="A14" s="147">
        <v>65050004</v>
      </c>
      <c r="B14" s="76" t="s">
        <v>425</v>
      </c>
      <c r="C14" s="68" t="s">
        <v>165</v>
      </c>
      <c r="D14" s="142" t="s">
        <v>279</v>
      </c>
      <c r="E14" s="68" t="s">
        <v>186</v>
      </c>
      <c r="F14" s="70"/>
      <c r="G14" s="71">
        <v>41989</v>
      </c>
      <c r="H14" s="72" t="e">
        <f t="shared" si="0"/>
        <v>#REF!</v>
      </c>
      <c r="I14" s="73" t="e">
        <f t="shared" si="1"/>
        <v>#REF!</v>
      </c>
      <c r="J14" s="73">
        <v>0</v>
      </c>
      <c r="K14" s="74" t="e">
        <f t="shared" si="2"/>
        <v>#REF!</v>
      </c>
      <c r="L14" s="75"/>
      <c r="M14" s="73">
        <v>2044000</v>
      </c>
      <c r="N14" s="73">
        <v>0</v>
      </c>
      <c r="O14" s="73">
        <v>0</v>
      </c>
      <c r="P14" s="116">
        <f t="shared" si="3"/>
        <v>2044000</v>
      </c>
      <c r="Q14" s="115" t="e">
        <f>SUM(P14*#REF!)/1000</f>
        <v>#REF!</v>
      </c>
      <c r="R14" s="115" t="e">
        <f>SUM(Q14*#REF!)</f>
        <v>#REF!</v>
      </c>
      <c r="S14" s="111" t="e">
        <f t="shared" si="12"/>
        <v>#REF!</v>
      </c>
      <c r="T14" s="73">
        <v>2044000</v>
      </c>
      <c r="U14" s="73">
        <v>0</v>
      </c>
      <c r="V14" s="73">
        <v>0</v>
      </c>
      <c r="W14" s="111">
        <f t="shared" si="4"/>
        <v>2044000</v>
      </c>
      <c r="X14" s="114">
        <f t="shared" si="5"/>
        <v>0</v>
      </c>
      <c r="Y14" s="115">
        <f t="shared" si="5"/>
        <v>0</v>
      </c>
      <c r="Z14" s="115">
        <f t="shared" si="5"/>
        <v>0</v>
      </c>
      <c r="AA14" s="115">
        <f t="shared" si="6"/>
        <v>0</v>
      </c>
      <c r="AB14" s="111" t="e">
        <f t="shared" si="7"/>
        <v>#REF!</v>
      </c>
      <c r="AC14" s="114" t="e">
        <f t="shared" si="8"/>
        <v>#REF!</v>
      </c>
      <c r="AD14" s="115" t="e">
        <f t="shared" si="8"/>
        <v>#REF!</v>
      </c>
      <c r="AE14" s="111" t="e">
        <f t="shared" si="9"/>
        <v>#REF!</v>
      </c>
      <c r="AF14" s="111" t="e">
        <f t="shared" si="10"/>
        <v>#REF!</v>
      </c>
      <c r="AG14" s="116" t="e">
        <f t="shared" si="11"/>
        <v>#REF!</v>
      </c>
      <c r="AH14" s="76" t="s">
        <v>27</v>
      </c>
      <c r="AJ14" s="72">
        <v>2103000</v>
      </c>
      <c r="AK14" s="73">
        <v>0</v>
      </c>
      <c r="AL14" s="73">
        <v>0</v>
      </c>
      <c r="AM14" s="74">
        <v>2103000</v>
      </c>
    </row>
    <row r="15" spans="1:39" ht="11.4">
      <c r="A15" s="147">
        <v>67050001</v>
      </c>
      <c r="B15" s="76" t="s">
        <v>79</v>
      </c>
      <c r="C15" s="68" t="s">
        <v>166</v>
      </c>
      <c r="D15" s="142" t="s">
        <v>280</v>
      </c>
      <c r="E15" s="68" t="s">
        <v>372</v>
      </c>
      <c r="F15" s="70"/>
      <c r="G15" s="71">
        <v>41989</v>
      </c>
      <c r="H15" s="72" t="e">
        <f t="shared" si="0"/>
        <v>#REF!</v>
      </c>
      <c r="I15" s="73" t="e">
        <f t="shared" si="1"/>
        <v>#REF!</v>
      </c>
      <c r="J15" s="73">
        <v>0</v>
      </c>
      <c r="K15" s="74" t="e">
        <f t="shared" si="2"/>
        <v>#REF!</v>
      </c>
      <c r="L15" s="75"/>
      <c r="M15" s="73">
        <v>319000</v>
      </c>
      <c r="N15" s="73">
        <v>21000</v>
      </c>
      <c r="O15" s="73">
        <v>0</v>
      </c>
      <c r="P15" s="116">
        <f t="shared" si="3"/>
        <v>340000</v>
      </c>
      <c r="Q15" s="115" t="e">
        <f>SUM(P15*#REF!)/1000</f>
        <v>#REF!</v>
      </c>
      <c r="R15" s="115" t="e">
        <f>SUM(Q15*#REF!)</f>
        <v>#REF!</v>
      </c>
      <c r="S15" s="111" t="e">
        <f t="shared" si="12"/>
        <v>#REF!</v>
      </c>
      <c r="T15" s="73">
        <v>319000</v>
      </c>
      <c r="U15" s="73">
        <v>21000</v>
      </c>
      <c r="V15" s="73">
        <v>0</v>
      </c>
      <c r="W15" s="111">
        <f t="shared" si="4"/>
        <v>340000</v>
      </c>
      <c r="X15" s="114">
        <f t="shared" si="5"/>
        <v>0</v>
      </c>
      <c r="Y15" s="115">
        <f t="shared" si="5"/>
        <v>0</v>
      </c>
      <c r="Z15" s="115">
        <f t="shared" si="5"/>
        <v>0</v>
      </c>
      <c r="AA15" s="115">
        <f t="shared" si="6"/>
        <v>0</v>
      </c>
      <c r="AB15" s="111" t="e">
        <f t="shared" si="7"/>
        <v>#REF!</v>
      </c>
      <c r="AC15" s="114" t="e">
        <f t="shared" si="8"/>
        <v>#REF!</v>
      </c>
      <c r="AD15" s="115" t="e">
        <f t="shared" si="8"/>
        <v>#REF!</v>
      </c>
      <c r="AE15" s="111" t="e">
        <f t="shared" si="9"/>
        <v>#REF!</v>
      </c>
      <c r="AF15" s="111" t="e">
        <f t="shared" si="10"/>
        <v>#REF!</v>
      </c>
      <c r="AG15" s="116" t="e">
        <f t="shared" si="11"/>
        <v>#REF!</v>
      </c>
      <c r="AH15" s="76" t="s">
        <v>29</v>
      </c>
      <c r="AJ15" s="72">
        <v>329000</v>
      </c>
      <c r="AK15" s="73">
        <v>22000</v>
      </c>
      <c r="AL15" s="73">
        <v>0</v>
      </c>
      <c r="AM15" s="74">
        <v>351000</v>
      </c>
    </row>
    <row r="16" spans="1:39" ht="11.4">
      <c r="A16" s="147">
        <v>65050004</v>
      </c>
      <c r="B16" s="76" t="s">
        <v>80</v>
      </c>
      <c r="C16" s="68" t="s">
        <v>166</v>
      </c>
      <c r="D16" s="142" t="s">
        <v>281</v>
      </c>
      <c r="E16" s="68" t="s">
        <v>187</v>
      </c>
      <c r="F16" s="70"/>
      <c r="G16" s="71">
        <v>41989</v>
      </c>
      <c r="H16" s="72" t="e">
        <f t="shared" si="0"/>
        <v>#REF!</v>
      </c>
      <c r="I16" s="73" t="e">
        <f t="shared" si="1"/>
        <v>#REF!</v>
      </c>
      <c r="J16" s="73">
        <v>0</v>
      </c>
      <c r="K16" s="74" t="e">
        <f t="shared" si="2"/>
        <v>#REF!</v>
      </c>
      <c r="L16" s="75"/>
      <c r="M16" s="73">
        <v>1619000</v>
      </c>
      <c r="N16" s="73">
        <v>0</v>
      </c>
      <c r="O16" s="73">
        <v>0</v>
      </c>
      <c r="P16" s="116">
        <f t="shared" si="3"/>
        <v>1619000</v>
      </c>
      <c r="Q16" s="115" t="e">
        <f>SUM(P16*#REF!)/1000</f>
        <v>#REF!</v>
      </c>
      <c r="R16" s="115" t="e">
        <f>SUM(Q16*#REF!)</f>
        <v>#REF!</v>
      </c>
      <c r="S16" s="111" t="e">
        <f t="shared" si="12"/>
        <v>#REF!</v>
      </c>
      <c r="T16" s="73">
        <v>1619000</v>
      </c>
      <c r="U16" s="73">
        <v>0</v>
      </c>
      <c r="V16" s="73">
        <v>0</v>
      </c>
      <c r="W16" s="111">
        <f t="shared" si="4"/>
        <v>1619000</v>
      </c>
      <c r="X16" s="114">
        <f t="shared" si="5"/>
        <v>0</v>
      </c>
      <c r="Y16" s="115">
        <f t="shared" si="5"/>
        <v>0</v>
      </c>
      <c r="Z16" s="115">
        <f t="shared" si="5"/>
        <v>0</v>
      </c>
      <c r="AA16" s="115">
        <f t="shared" si="6"/>
        <v>0</v>
      </c>
      <c r="AB16" s="111" t="e">
        <f t="shared" si="7"/>
        <v>#REF!</v>
      </c>
      <c r="AC16" s="114" t="e">
        <f t="shared" si="8"/>
        <v>#REF!</v>
      </c>
      <c r="AD16" s="115" t="e">
        <f t="shared" si="8"/>
        <v>#REF!</v>
      </c>
      <c r="AE16" s="111" t="e">
        <f t="shared" si="9"/>
        <v>#REF!</v>
      </c>
      <c r="AF16" s="111" t="e">
        <f t="shared" si="10"/>
        <v>#REF!</v>
      </c>
      <c r="AG16" s="116" t="e">
        <f t="shared" si="11"/>
        <v>#REF!</v>
      </c>
      <c r="AH16" s="76" t="s">
        <v>30</v>
      </c>
      <c r="AJ16" s="72">
        <v>1666000</v>
      </c>
      <c r="AK16" s="73">
        <v>0</v>
      </c>
      <c r="AL16" s="73">
        <v>0</v>
      </c>
      <c r="AM16" s="74">
        <v>1666000</v>
      </c>
    </row>
    <row r="17" spans="1:39" ht="11.4">
      <c r="A17" s="147">
        <v>60030009</v>
      </c>
      <c r="B17" s="76" t="s">
        <v>81</v>
      </c>
      <c r="C17" s="68" t="s">
        <v>166</v>
      </c>
      <c r="D17" s="142" t="s">
        <v>282</v>
      </c>
      <c r="E17" s="68" t="s">
        <v>188</v>
      </c>
      <c r="F17" s="70"/>
      <c r="G17" s="71">
        <v>41989</v>
      </c>
      <c r="H17" s="72" t="e">
        <f t="shared" si="0"/>
        <v>#REF!</v>
      </c>
      <c r="I17" s="73" t="e">
        <f t="shared" si="1"/>
        <v>#REF!</v>
      </c>
      <c r="J17" s="73">
        <v>0</v>
      </c>
      <c r="K17" s="74" t="e">
        <f t="shared" si="2"/>
        <v>#REF!</v>
      </c>
      <c r="L17" s="75"/>
      <c r="M17" s="73">
        <v>378000</v>
      </c>
      <c r="N17" s="73">
        <v>0</v>
      </c>
      <c r="O17" s="73">
        <v>0</v>
      </c>
      <c r="P17" s="116">
        <f t="shared" si="3"/>
        <v>378000</v>
      </c>
      <c r="Q17" s="115" t="e">
        <f>SUM(P17*#REF!)/1000</f>
        <v>#REF!</v>
      </c>
      <c r="R17" s="115" t="e">
        <f>SUM(Q17*#REF!)</f>
        <v>#REF!</v>
      </c>
      <c r="S17" s="111" t="e">
        <f t="shared" si="12"/>
        <v>#REF!</v>
      </c>
      <c r="T17" s="73">
        <v>378000</v>
      </c>
      <c r="U17" s="73">
        <v>0</v>
      </c>
      <c r="V17" s="73">
        <v>0</v>
      </c>
      <c r="W17" s="111">
        <f t="shared" si="4"/>
        <v>378000</v>
      </c>
      <c r="X17" s="114">
        <f t="shared" si="5"/>
        <v>0</v>
      </c>
      <c r="Y17" s="115">
        <f t="shared" si="5"/>
        <v>0</v>
      </c>
      <c r="Z17" s="115">
        <f t="shared" si="5"/>
        <v>0</v>
      </c>
      <c r="AA17" s="115">
        <f t="shared" si="6"/>
        <v>0</v>
      </c>
      <c r="AB17" s="111" t="e">
        <f t="shared" si="7"/>
        <v>#REF!</v>
      </c>
      <c r="AC17" s="114" t="e">
        <f t="shared" si="8"/>
        <v>#REF!</v>
      </c>
      <c r="AD17" s="115" t="e">
        <f t="shared" si="8"/>
        <v>#REF!</v>
      </c>
      <c r="AE17" s="111" t="e">
        <f t="shared" si="9"/>
        <v>#REF!</v>
      </c>
      <c r="AF17" s="111" t="e">
        <f t="shared" si="10"/>
        <v>#REF!</v>
      </c>
      <c r="AG17" s="116" t="e">
        <f t="shared" si="11"/>
        <v>#REF!</v>
      </c>
      <c r="AH17" s="76" t="s">
        <v>31</v>
      </c>
      <c r="AJ17" s="72">
        <v>389000</v>
      </c>
      <c r="AK17" s="73">
        <v>0</v>
      </c>
      <c r="AL17" s="73">
        <v>0</v>
      </c>
      <c r="AM17" s="74">
        <v>389000</v>
      </c>
    </row>
    <row r="18" spans="1:39" ht="11.4">
      <c r="A18" s="147">
        <v>50000027</v>
      </c>
      <c r="B18" s="76" t="s">
        <v>82</v>
      </c>
      <c r="C18" s="68" t="s">
        <v>82</v>
      </c>
      <c r="D18" s="142" t="s">
        <v>247</v>
      </c>
      <c r="E18" s="68" t="s">
        <v>189</v>
      </c>
      <c r="F18" s="70"/>
      <c r="G18" s="71" t="s">
        <v>247</v>
      </c>
      <c r="H18" s="72" t="e">
        <f t="shared" si="0"/>
        <v>#REF!</v>
      </c>
      <c r="I18" s="73" t="e">
        <f t="shared" si="1"/>
        <v>#REF!</v>
      </c>
      <c r="J18" s="73">
        <v>0</v>
      </c>
      <c r="K18" s="74" t="e">
        <f t="shared" si="2"/>
        <v>#REF!</v>
      </c>
      <c r="L18" s="75"/>
      <c r="M18" s="73">
        <v>0</v>
      </c>
      <c r="N18" s="73">
        <v>182000</v>
      </c>
      <c r="O18" s="73">
        <v>0</v>
      </c>
      <c r="P18" s="116">
        <f t="shared" si="3"/>
        <v>182000</v>
      </c>
      <c r="Q18" s="115" t="e">
        <f>SUM(P18*#REF!)/1000</f>
        <v>#REF!</v>
      </c>
      <c r="R18" s="115" t="e">
        <f>SUM(Q18*#REF!)</f>
        <v>#REF!</v>
      </c>
      <c r="S18" s="111" t="e">
        <f t="shared" si="12"/>
        <v>#REF!</v>
      </c>
      <c r="T18" s="73">
        <v>0</v>
      </c>
      <c r="U18" s="73">
        <v>182000</v>
      </c>
      <c r="V18" s="73">
        <v>0</v>
      </c>
      <c r="W18" s="111">
        <f t="shared" si="4"/>
        <v>182000</v>
      </c>
      <c r="X18" s="114">
        <f t="shared" si="5"/>
        <v>0</v>
      </c>
      <c r="Y18" s="115">
        <f t="shared" si="5"/>
        <v>0</v>
      </c>
      <c r="Z18" s="115">
        <f t="shared" si="5"/>
        <v>0</v>
      </c>
      <c r="AA18" s="115">
        <f t="shared" si="6"/>
        <v>0</v>
      </c>
      <c r="AB18" s="111" t="e">
        <f t="shared" si="7"/>
        <v>#REF!</v>
      </c>
      <c r="AC18" s="114" t="e">
        <f t="shared" si="8"/>
        <v>#REF!</v>
      </c>
      <c r="AD18" s="115" t="e">
        <f t="shared" si="8"/>
        <v>#REF!</v>
      </c>
      <c r="AE18" s="111" t="e">
        <f t="shared" si="9"/>
        <v>#REF!</v>
      </c>
      <c r="AF18" s="111" t="e">
        <f t="shared" si="10"/>
        <v>#REF!</v>
      </c>
      <c r="AG18" s="116" t="e">
        <f t="shared" si="11"/>
        <v>#REF!</v>
      </c>
      <c r="AH18" s="76" t="s">
        <v>32</v>
      </c>
      <c r="AJ18" s="72">
        <v>0</v>
      </c>
      <c r="AK18" s="73">
        <v>186000</v>
      </c>
      <c r="AL18" s="73">
        <v>0</v>
      </c>
      <c r="AM18" s="74">
        <v>186000</v>
      </c>
    </row>
    <row r="19" spans="1:39" ht="11.4">
      <c r="A19" s="147">
        <v>50000022</v>
      </c>
      <c r="B19" s="76" t="s">
        <v>83</v>
      </c>
      <c r="C19" s="68" t="s">
        <v>167</v>
      </c>
      <c r="D19" s="142" t="s">
        <v>283</v>
      </c>
      <c r="E19" s="68" t="s">
        <v>190</v>
      </c>
      <c r="F19" s="70"/>
      <c r="G19" s="71">
        <v>41989</v>
      </c>
      <c r="H19" s="72" t="e">
        <f t="shared" si="0"/>
        <v>#REF!</v>
      </c>
      <c r="I19" s="73" t="e">
        <f t="shared" si="1"/>
        <v>#REF!</v>
      </c>
      <c r="J19" s="73">
        <v>0</v>
      </c>
      <c r="K19" s="74" t="e">
        <f t="shared" si="2"/>
        <v>#REF!</v>
      </c>
      <c r="L19" s="75"/>
      <c r="M19" s="73">
        <v>14587000</v>
      </c>
      <c r="N19" s="73">
        <v>1066000</v>
      </c>
      <c r="O19" s="73">
        <v>0</v>
      </c>
      <c r="P19" s="116">
        <f t="shared" si="3"/>
        <v>15653000</v>
      </c>
      <c r="Q19" s="115" t="e">
        <f>SUM(P19*#REF!)/1000</f>
        <v>#REF!</v>
      </c>
      <c r="R19" s="115" t="e">
        <f>SUM(Q19*#REF!)</f>
        <v>#REF!</v>
      </c>
      <c r="S19" s="111" t="e">
        <f t="shared" si="12"/>
        <v>#REF!</v>
      </c>
      <c r="T19" s="73">
        <v>14587000</v>
      </c>
      <c r="U19" s="73">
        <v>1066000</v>
      </c>
      <c r="V19" s="73">
        <v>0</v>
      </c>
      <c r="W19" s="111">
        <f t="shared" si="4"/>
        <v>15653000</v>
      </c>
      <c r="X19" s="114">
        <f t="shared" si="5"/>
        <v>0</v>
      </c>
      <c r="Y19" s="115">
        <f t="shared" si="5"/>
        <v>0</v>
      </c>
      <c r="Z19" s="115">
        <f t="shared" si="5"/>
        <v>0</v>
      </c>
      <c r="AA19" s="115">
        <f t="shared" si="6"/>
        <v>0</v>
      </c>
      <c r="AB19" s="111" t="e">
        <f t="shared" si="7"/>
        <v>#REF!</v>
      </c>
      <c r="AC19" s="114" t="e">
        <f t="shared" si="8"/>
        <v>#REF!</v>
      </c>
      <c r="AD19" s="115" t="e">
        <f t="shared" si="8"/>
        <v>#REF!</v>
      </c>
      <c r="AE19" s="111" t="e">
        <f t="shared" si="9"/>
        <v>#REF!</v>
      </c>
      <c r="AF19" s="111" t="e">
        <f t="shared" si="10"/>
        <v>#REF!</v>
      </c>
      <c r="AG19" s="116" t="e">
        <f t="shared" si="11"/>
        <v>#REF!</v>
      </c>
      <c r="AH19" s="76" t="s">
        <v>49</v>
      </c>
      <c r="AJ19" s="72">
        <v>15004000</v>
      </c>
      <c r="AK19" s="73">
        <v>1086000</v>
      </c>
      <c r="AL19" s="73">
        <v>0</v>
      </c>
      <c r="AM19" s="74">
        <v>16090000</v>
      </c>
    </row>
    <row r="20" spans="1:39" ht="11.4">
      <c r="A20" s="147">
        <v>50000027</v>
      </c>
      <c r="B20" s="76" t="s">
        <v>84</v>
      </c>
      <c r="C20" s="68" t="s">
        <v>167</v>
      </c>
      <c r="D20" s="142" t="s">
        <v>284</v>
      </c>
      <c r="E20" s="68" t="s">
        <v>191</v>
      </c>
      <c r="F20" s="70"/>
      <c r="G20" s="71">
        <v>41989</v>
      </c>
      <c r="H20" s="72" t="e">
        <f t="shared" si="0"/>
        <v>#REF!</v>
      </c>
      <c r="I20" s="73" t="e">
        <f t="shared" si="1"/>
        <v>#REF!</v>
      </c>
      <c r="J20" s="73">
        <v>0</v>
      </c>
      <c r="K20" s="74" t="e">
        <f t="shared" si="2"/>
        <v>#REF!</v>
      </c>
      <c r="L20" s="75"/>
      <c r="M20" s="73">
        <v>220000</v>
      </c>
      <c r="N20" s="73">
        <v>82000</v>
      </c>
      <c r="O20" s="73">
        <v>0</v>
      </c>
      <c r="P20" s="116">
        <f t="shared" si="3"/>
        <v>302000</v>
      </c>
      <c r="Q20" s="115" t="e">
        <f>SUM(P20*#REF!)/1000</f>
        <v>#REF!</v>
      </c>
      <c r="R20" s="115" t="e">
        <f>SUM(Q20*#REF!)</f>
        <v>#REF!</v>
      </c>
      <c r="S20" s="111" t="e">
        <f t="shared" si="12"/>
        <v>#REF!</v>
      </c>
      <c r="T20" s="73">
        <v>220000</v>
      </c>
      <c r="U20" s="73">
        <v>82000</v>
      </c>
      <c r="V20" s="73">
        <v>0</v>
      </c>
      <c r="W20" s="111">
        <f t="shared" si="4"/>
        <v>302000</v>
      </c>
      <c r="X20" s="114">
        <f t="shared" si="5"/>
        <v>0</v>
      </c>
      <c r="Y20" s="115">
        <f t="shared" si="5"/>
        <v>0</v>
      </c>
      <c r="Z20" s="115">
        <f t="shared" si="5"/>
        <v>0</v>
      </c>
      <c r="AA20" s="115">
        <f t="shared" si="6"/>
        <v>0</v>
      </c>
      <c r="AB20" s="111" t="e">
        <f t="shared" si="7"/>
        <v>#REF!</v>
      </c>
      <c r="AC20" s="114" t="e">
        <f t="shared" si="8"/>
        <v>#REF!</v>
      </c>
      <c r="AD20" s="115" t="e">
        <f t="shared" si="8"/>
        <v>#REF!</v>
      </c>
      <c r="AE20" s="111" t="e">
        <f t="shared" si="9"/>
        <v>#REF!</v>
      </c>
      <c r="AF20" s="111" t="e">
        <f t="shared" si="10"/>
        <v>#REF!</v>
      </c>
      <c r="AG20" s="116" t="e">
        <f t="shared" si="11"/>
        <v>#REF!</v>
      </c>
      <c r="AH20" s="76" t="s">
        <v>19</v>
      </c>
      <c r="AJ20" s="72">
        <v>227000</v>
      </c>
      <c r="AK20" s="73">
        <v>84000</v>
      </c>
      <c r="AL20" s="73">
        <v>0</v>
      </c>
      <c r="AM20" s="74">
        <v>311000</v>
      </c>
    </row>
    <row r="21" spans="1:39" ht="11.4">
      <c r="A21" s="147">
        <v>65070022</v>
      </c>
      <c r="B21" s="76" t="s">
        <v>85</v>
      </c>
      <c r="C21" s="68" t="s">
        <v>167</v>
      </c>
      <c r="D21" s="144" t="s">
        <v>285</v>
      </c>
      <c r="E21" s="68" t="s">
        <v>192</v>
      </c>
      <c r="F21" s="70"/>
      <c r="G21" s="71">
        <v>41989</v>
      </c>
      <c r="H21" s="72" t="e">
        <f t="shared" si="0"/>
        <v>#REF!</v>
      </c>
      <c r="I21" s="73" t="e">
        <f t="shared" si="1"/>
        <v>#REF!</v>
      </c>
      <c r="J21" s="73">
        <v>0</v>
      </c>
      <c r="K21" s="74" t="e">
        <f t="shared" si="2"/>
        <v>#REF!</v>
      </c>
      <c r="L21" s="75"/>
      <c r="M21" s="73">
        <v>120000</v>
      </c>
      <c r="N21" s="73">
        <v>0</v>
      </c>
      <c r="O21" s="73">
        <v>0</v>
      </c>
      <c r="P21" s="116">
        <f t="shared" si="3"/>
        <v>120000</v>
      </c>
      <c r="Q21" s="115" t="e">
        <f>SUM(P21*#REF!)/1000</f>
        <v>#REF!</v>
      </c>
      <c r="R21" s="115" t="e">
        <f>SUM(Q21*#REF!)</f>
        <v>#REF!</v>
      </c>
      <c r="S21" s="111" t="e">
        <f t="shared" si="12"/>
        <v>#REF!</v>
      </c>
      <c r="T21" s="73">
        <v>120000</v>
      </c>
      <c r="U21" s="73">
        <v>0</v>
      </c>
      <c r="V21" s="73">
        <v>0</v>
      </c>
      <c r="W21" s="111">
        <f t="shared" si="4"/>
        <v>120000</v>
      </c>
      <c r="X21" s="114">
        <f t="shared" si="5"/>
        <v>0</v>
      </c>
      <c r="Y21" s="115">
        <f t="shared" si="5"/>
        <v>0</v>
      </c>
      <c r="Z21" s="115">
        <f t="shared" si="5"/>
        <v>0</v>
      </c>
      <c r="AA21" s="115">
        <f t="shared" si="6"/>
        <v>0</v>
      </c>
      <c r="AB21" s="111" t="e">
        <f t="shared" si="7"/>
        <v>#REF!</v>
      </c>
      <c r="AC21" s="114" t="e">
        <f t="shared" si="8"/>
        <v>#REF!</v>
      </c>
      <c r="AD21" s="115" t="e">
        <f t="shared" si="8"/>
        <v>#REF!</v>
      </c>
      <c r="AE21" s="111" t="e">
        <f t="shared" si="9"/>
        <v>#REF!</v>
      </c>
      <c r="AF21" s="111" t="e">
        <f t="shared" si="10"/>
        <v>#REF!</v>
      </c>
      <c r="AG21" s="116" t="e">
        <f t="shared" si="11"/>
        <v>#REF!</v>
      </c>
      <c r="AH21" s="76" t="s">
        <v>35</v>
      </c>
      <c r="AJ21" s="72">
        <v>124000</v>
      </c>
      <c r="AK21" s="73">
        <v>0</v>
      </c>
      <c r="AL21" s="73">
        <v>0</v>
      </c>
      <c r="AM21" s="74">
        <v>124000</v>
      </c>
    </row>
    <row r="22" spans="1:39" ht="11.4">
      <c r="A22" s="147">
        <v>50000027</v>
      </c>
      <c r="B22" s="76" t="s">
        <v>86</v>
      </c>
      <c r="C22" s="68" t="s">
        <v>167</v>
      </c>
      <c r="D22" s="142" t="s">
        <v>286</v>
      </c>
      <c r="E22" s="68" t="s">
        <v>191</v>
      </c>
      <c r="F22" s="70"/>
      <c r="G22" s="71">
        <v>41989</v>
      </c>
      <c r="H22" s="72" t="e">
        <f t="shared" si="0"/>
        <v>#REF!</v>
      </c>
      <c r="I22" s="73" t="e">
        <f t="shared" si="1"/>
        <v>#REF!</v>
      </c>
      <c r="J22" s="73">
        <v>0</v>
      </c>
      <c r="K22" s="74" t="e">
        <f t="shared" si="2"/>
        <v>#REF!</v>
      </c>
      <c r="L22" s="75"/>
      <c r="M22" s="73">
        <v>87000</v>
      </c>
      <c r="N22" s="73">
        <v>82000</v>
      </c>
      <c r="O22" s="73">
        <v>0</v>
      </c>
      <c r="P22" s="116">
        <f t="shared" si="3"/>
        <v>169000</v>
      </c>
      <c r="Q22" s="115" t="e">
        <f>SUM(P22*#REF!)/1000</f>
        <v>#REF!</v>
      </c>
      <c r="R22" s="115" t="e">
        <f>SUM(Q22*#REF!)</f>
        <v>#REF!</v>
      </c>
      <c r="S22" s="111" t="e">
        <f t="shared" si="12"/>
        <v>#REF!</v>
      </c>
      <c r="T22" s="73">
        <v>87000</v>
      </c>
      <c r="U22" s="73">
        <v>82000</v>
      </c>
      <c r="V22" s="73">
        <v>0</v>
      </c>
      <c r="W22" s="111">
        <f t="shared" si="4"/>
        <v>169000</v>
      </c>
      <c r="X22" s="114">
        <f t="shared" si="5"/>
        <v>0</v>
      </c>
      <c r="Y22" s="115">
        <f t="shared" si="5"/>
        <v>0</v>
      </c>
      <c r="Z22" s="115">
        <f t="shared" si="5"/>
        <v>0</v>
      </c>
      <c r="AA22" s="115">
        <f t="shared" si="6"/>
        <v>0</v>
      </c>
      <c r="AB22" s="111" t="e">
        <f t="shared" si="7"/>
        <v>#REF!</v>
      </c>
      <c r="AC22" s="114" t="e">
        <f t="shared" si="8"/>
        <v>#REF!</v>
      </c>
      <c r="AD22" s="115" t="e">
        <f t="shared" si="8"/>
        <v>#REF!</v>
      </c>
      <c r="AE22" s="111" t="e">
        <f t="shared" si="9"/>
        <v>#REF!</v>
      </c>
      <c r="AF22" s="111" t="e">
        <f t="shared" si="10"/>
        <v>#REF!</v>
      </c>
      <c r="AG22" s="116" t="e">
        <f t="shared" si="11"/>
        <v>#REF!</v>
      </c>
      <c r="AH22" s="76" t="s">
        <v>25</v>
      </c>
      <c r="AJ22" s="72">
        <v>90000</v>
      </c>
      <c r="AK22" s="73">
        <v>84000</v>
      </c>
      <c r="AL22" s="73">
        <v>0</v>
      </c>
      <c r="AM22" s="74">
        <v>174000</v>
      </c>
    </row>
    <row r="23" spans="1:39" ht="11.4">
      <c r="A23" s="147">
        <v>66010804</v>
      </c>
      <c r="B23" s="76" t="s">
        <v>87</v>
      </c>
      <c r="C23" s="68" t="s">
        <v>167</v>
      </c>
      <c r="D23" s="142" t="s">
        <v>287</v>
      </c>
      <c r="E23" s="68" t="s">
        <v>193</v>
      </c>
      <c r="F23" s="70"/>
      <c r="G23" s="71">
        <v>41989</v>
      </c>
      <c r="H23" s="72" t="e">
        <f t="shared" si="0"/>
        <v>#REF!</v>
      </c>
      <c r="I23" s="73" t="e">
        <f t="shared" si="1"/>
        <v>#REF!</v>
      </c>
      <c r="J23" s="73">
        <v>0</v>
      </c>
      <c r="K23" s="74" t="e">
        <f t="shared" si="2"/>
        <v>#REF!</v>
      </c>
      <c r="L23" s="75"/>
      <c r="M23" s="73">
        <v>573000</v>
      </c>
      <c r="N23" s="73">
        <v>0</v>
      </c>
      <c r="O23" s="73">
        <v>0</v>
      </c>
      <c r="P23" s="116">
        <f t="shared" si="3"/>
        <v>573000</v>
      </c>
      <c r="Q23" s="115" t="e">
        <f>SUM(P23*#REF!)/1000</f>
        <v>#REF!</v>
      </c>
      <c r="R23" s="115" t="e">
        <f>SUM(Q23*#REF!)</f>
        <v>#REF!</v>
      </c>
      <c r="S23" s="111" t="e">
        <f t="shared" si="12"/>
        <v>#REF!</v>
      </c>
      <c r="T23" s="73">
        <v>573000</v>
      </c>
      <c r="U23" s="73">
        <v>0</v>
      </c>
      <c r="V23" s="73">
        <v>0</v>
      </c>
      <c r="W23" s="111">
        <f t="shared" si="4"/>
        <v>573000</v>
      </c>
      <c r="X23" s="114">
        <f t="shared" si="5"/>
        <v>0</v>
      </c>
      <c r="Y23" s="115">
        <f t="shared" si="5"/>
        <v>0</v>
      </c>
      <c r="Z23" s="115">
        <f t="shared" si="5"/>
        <v>0</v>
      </c>
      <c r="AA23" s="115">
        <f t="shared" si="6"/>
        <v>0</v>
      </c>
      <c r="AB23" s="111" t="e">
        <f t="shared" si="7"/>
        <v>#REF!</v>
      </c>
      <c r="AC23" s="114" t="e">
        <f t="shared" si="8"/>
        <v>#REF!</v>
      </c>
      <c r="AD23" s="115" t="e">
        <f t="shared" si="8"/>
        <v>#REF!</v>
      </c>
      <c r="AE23" s="111" t="e">
        <f t="shared" si="9"/>
        <v>#REF!</v>
      </c>
      <c r="AF23" s="111" t="e">
        <f t="shared" si="10"/>
        <v>#REF!</v>
      </c>
      <c r="AG23" s="116" t="e">
        <f t="shared" si="11"/>
        <v>#REF!</v>
      </c>
      <c r="AH23" s="76" t="s">
        <v>24</v>
      </c>
      <c r="AJ23" s="72">
        <v>590000</v>
      </c>
      <c r="AK23" s="73">
        <v>0</v>
      </c>
      <c r="AL23" s="73">
        <v>0</v>
      </c>
      <c r="AM23" s="74">
        <v>590000</v>
      </c>
    </row>
    <row r="24" spans="1:39" ht="11.4">
      <c r="A24" s="147">
        <v>61010002</v>
      </c>
      <c r="B24" s="76" t="s">
        <v>88</v>
      </c>
      <c r="C24" s="68" t="s">
        <v>167</v>
      </c>
      <c r="D24" s="142" t="s">
        <v>288</v>
      </c>
      <c r="E24" s="68" t="s">
        <v>36</v>
      </c>
      <c r="F24" s="70"/>
      <c r="G24" s="71">
        <v>41989</v>
      </c>
      <c r="H24" s="72" t="e">
        <f t="shared" si="0"/>
        <v>#REF!</v>
      </c>
      <c r="I24" s="73" t="e">
        <f t="shared" si="1"/>
        <v>#REF!</v>
      </c>
      <c r="J24" s="73">
        <v>0</v>
      </c>
      <c r="K24" s="74" t="e">
        <f t="shared" si="2"/>
        <v>#REF!</v>
      </c>
      <c r="L24" s="75"/>
      <c r="M24" s="73">
        <v>430000</v>
      </c>
      <c r="N24" s="73">
        <v>6000</v>
      </c>
      <c r="O24" s="73">
        <v>0</v>
      </c>
      <c r="P24" s="116">
        <f t="shared" si="3"/>
        <v>436000</v>
      </c>
      <c r="Q24" s="115" t="e">
        <f>SUM(P24*#REF!)/1000</f>
        <v>#REF!</v>
      </c>
      <c r="R24" s="115" t="e">
        <f>SUM(Q24*#REF!)</f>
        <v>#REF!</v>
      </c>
      <c r="S24" s="111" t="e">
        <f t="shared" si="12"/>
        <v>#REF!</v>
      </c>
      <c r="T24" s="73">
        <v>430000</v>
      </c>
      <c r="U24" s="73">
        <v>6000</v>
      </c>
      <c r="V24" s="73">
        <v>0</v>
      </c>
      <c r="W24" s="111">
        <f t="shared" si="4"/>
        <v>436000</v>
      </c>
      <c r="X24" s="114">
        <f t="shared" si="5"/>
        <v>0</v>
      </c>
      <c r="Y24" s="115">
        <f t="shared" si="5"/>
        <v>0</v>
      </c>
      <c r="Z24" s="115">
        <f t="shared" si="5"/>
        <v>0</v>
      </c>
      <c r="AA24" s="115">
        <f t="shared" si="6"/>
        <v>0</v>
      </c>
      <c r="AB24" s="111" t="e">
        <f t="shared" si="7"/>
        <v>#REF!</v>
      </c>
      <c r="AC24" s="114" t="e">
        <f t="shared" si="8"/>
        <v>#REF!</v>
      </c>
      <c r="AD24" s="115" t="e">
        <f t="shared" si="8"/>
        <v>#REF!</v>
      </c>
      <c r="AE24" s="111" t="e">
        <f t="shared" si="9"/>
        <v>#REF!</v>
      </c>
      <c r="AF24" s="111" t="e">
        <f t="shared" si="10"/>
        <v>#REF!</v>
      </c>
      <c r="AG24" s="116" t="e">
        <f t="shared" si="11"/>
        <v>#REF!</v>
      </c>
      <c r="AH24" s="76" t="s">
        <v>36</v>
      </c>
      <c r="AJ24" s="72">
        <v>443000</v>
      </c>
      <c r="AK24" s="73">
        <v>7000</v>
      </c>
      <c r="AL24" s="73">
        <v>0</v>
      </c>
      <c r="AM24" s="74">
        <v>450000</v>
      </c>
    </row>
    <row r="25" spans="1:39" ht="11.4">
      <c r="A25" s="147">
        <v>67050001</v>
      </c>
      <c r="B25" s="76" t="s">
        <v>89</v>
      </c>
      <c r="C25" s="68" t="s">
        <v>167</v>
      </c>
      <c r="D25" s="142" t="s">
        <v>289</v>
      </c>
      <c r="E25" s="68" t="s">
        <v>403</v>
      </c>
      <c r="F25" s="70"/>
      <c r="G25" s="71" t="s">
        <v>247</v>
      </c>
      <c r="H25" s="72" t="e">
        <f t="shared" si="0"/>
        <v>#REF!</v>
      </c>
      <c r="I25" s="73" t="e">
        <f t="shared" si="1"/>
        <v>#REF!</v>
      </c>
      <c r="J25" s="73">
        <v>0</v>
      </c>
      <c r="K25" s="74" t="e">
        <f t="shared" si="2"/>
        <v>#REF!</v>
      </c>
      <c r="L25" s="75"/>
      <c r="M25" s="73">
        <v>28000</v>
      </c>
      <c r="N25" s="73">
        <v>0</v>
      </c>
      <c r="O25" s="73">
        <v>0</v>
      </c>
      <c r="P25" s="116">
        <f t="shared" si="3"/>
        <v>28000</v>
      </c>
      <c r="Q25" s="115" t="e">
        <f>SUM(P25*#REF!)/1000</f>
        <v>#REF!</v>
      </c>
      <c r="R25" s="115" t="e">
        <f>SUM(Q25*#REF!)</f>
        <v>#REF!</v>
      </c>
      <c r="S25" s="111" t="e">
        <f t="shared" si="12"/>
        <v>#REF!</v>
      </c>
      <c r="T25" s="73">
        <v>28000</v>
      </c>
      <c r="U25" s="73">
        <v>0</v>
      </c>
      <c r="V25" s="73">
        <v>0</v>
      </c>
      <c r="W25" s="111">
        <f t="shared" si="4"/>
        <v>28000</v>
      </c>
      <c r="X25" s="114">
        <f t="shared" si="5"/>
        <v>0</v>
      </c>
      <c r="Y25" s="115">
        <f t="shared" si="5"/>
        <v>0</v>
      </c>
      <c r="Z25" s="115">
        <f t="shared" si="5"/>
        <v>0</v>
      </c>
      <c r="AA25" s="115">
        <f t="shared" si="6"/>
        <v>0</v>
      </c>
      <c r="AB25" s="111" t="e">
        <f t="shared" si="7"/>
        <v>#REF!</v>
      </c>
      <c r="AC25" s="114" t="e">
        <f t="shared" si="8"/>
        <v>#REF!</v>
      </c>
      <c r="AD25" s="115" t="e">
        <f t="shared" si="8"/>
        <v>#REF!</v>
      </c>
      <c r="AE25" s="111" t="e">
        <f t="shared" si="9"/>
        <v>#REF!</v>
      </c>
      <c r="AF25" s="111" t="e">
        <f t="shared" si="10"/>
        <v>#REF!</v>
      </c>
      <c r="AG25" s="116" t="e">
        <f t="shared" si="11"/>
        <v>#REF!</v>
      </c>
      <c r="AH25" s="76" t="s">
        <v>37</v>
      </c>
      <c r="AJ25" s="72">
        <v>29000</v>
      </c>
      <c r="AK25" s="73">
        <v>0</v>
      </c>
      <c r="AL25" s="73">
        <v>0</v>
      </c>
      <c r="AM25" s="74">
        <v>29000</v>
      </c>
    </row>
    <row r="26" spans="1:39" ht="11.4">
      <c r="A26" s="147">
        <v>65050003</v>
      </c>
      <c r="B26" s="76" t="s">
        <v>90</v>
      </c>
      <c r="C26" s="68" t="s">
        <v>167</v>
      </c>
      <c r="D26" s="142" t="s">
        <v>288</v>
      </c>
      <c r="E26" s="68" t="s">
        <v>194</v>
      </c>
      <c r="F26" s="70"/>
      <c r="G26" s="71">
        <v>41989</v>
      </c>
      <c r="H26" s="72" t="e">
        <f t="shared" si="0"/>
        <v>#REF!</v>
      </c>
      <c r="I26" s="73" t="e">
        <f t="shared" si="1"/>
        <v>#REF!</v>
      </c>
      <c r="J26" s="73">
        <v>0</v>
      </c>
      <c r="K26" s="74" t="e">
        <f t="shared" si="2"/>
        <v>#REF!</v>
      </c>
      <c r="L26" s="75"/>
      <c r="M26" s="73">
        <v>910000</v>
      </c>
      <c r="N26" s="73">
        <v>0</v>
      </c>
      <c r="O26" s="73">
        <v>0</v>
      </c>
      <c r="P26" s="116">
        <f t="shared" si="3"/>
        <v>910000</v>
      </c>
      <c r="Q26" s="115" t="e">
        <f>SUM(P26*#REF!)/1000</f>
        <v>#REF!</v>
      </c>
      <c r="R26" s="115" t="e">
        <f>SUM(Q26*#REF!)</f>
        <v>#REF!</v>
      </c>
      <c r="S26" s="111" t="e">
        <f t="shared" si="12"/>
        <v>#REF!</v>
      </c>
      <c r="T26" s="73">
        <v>910000</v>
      </c>
      <c r="U26" s="73">
        <v>0</v>
      </c>
      <c r="V26" s="73">
        <v>0</v>
      </c>
      <c r="W26" s="111">
        <f t="shared" si="4"/>
        <v>910000</v>
      </c>
      <c r="X26" s="114">
        <f t="shared" si="5"/>
        <v>0</v>
      </c>
      <c r="Y26" s="115">
        <f t="shared" si="5"/>
        <v>0</v>
      </c>
      <c r="Z26" s="115">
        <f t="shared" si="5"/>
        <v>0</v>
      </c>
      <c r="AA26" s="115">
        <f t="shared" si="6"/>
        <v>0</v>
      </c>
      <c r="AB26" s="111" t="e">
        <f t="shared" si="7"/>
        <v>#REF!</v>
      </c>
      <c r="AC26" s="114" t="e">
        <f t="shared" si="8"/>
        <v>#REF!</v>
      </c>
      <c r="AD26" s="115" t="e">
        <f t="shared" si="8"/>
        <v>#REF!</v>
      </c>
      <c r="AE26" s="111" t="e">
        <f t="shared" si="9"/>
        <v>#REF!</v>
      </c>
      <c r="AF26" s="111" t="e">
        <f t="shared" si="10"/>
        <v>#REF!</v>
      </c>
      <c r="AG26" s="116" t="e">
        <f t="shared" si="11"/>
        <v>#REF!</v>
      </c>
      <c r="AH26" s="76" t="s">
        <v>39</v>
      </c>
      <c r="AJ26" s="72">
        <v>936000</v>
      </c>
      <c r="AK26" s="73">
        <v>0</v>
      </c>
      <c r="AL26" s="73">
        <v>0</v>
      </c>
      <c r="AM26" s="74">
        <v>936000</v>
      </c>
    </row>
    <row r="27" spans="1:39" ht="11.4">
      <c r="A27" s="147">
        <v>65050004</v>
      </c>
      <c r="B27" s="76" t="s">
        <v>91</v>
      </c>
      <c r="C27" s="68" t="s">
        <v>167</v>
      </c>
      <c r="D27" s="142" t="s">
        <v>290</v>
      </c>
      <c r="E27" s="68" t="s">
        <v>195</v>
      </c>
      <c r="F27" s="70"/>
      <c r="G27" s="71">
        <v>41989</v>
      </c>
      <c r="H27" s="72" t="e">
        <f t="shared" si="0"/>
        <v>#REF!</v>
      </c>
      <c r="I27" s="73" t="e">
        <f t="shared" si="1"/>
        <v>#REF!</v>
      </c>
      <c r="J27" s="141">
        <v>0</v>
      </c>
      <c r="K27" s="74" t="e">
        <f t="shared" si="2"/>
        <v>#REF!</v>
      </c>
      <c r="L27" s="75"/>
      <c r="M27" s="73">
        <v>3037000</v>
      </c>
      <c r="N27" s="73">
        <v>71000</v>
      </c>
      <c r="O27" s="73">
        <v>0</v>
      </c>
      <c r="P27" s="116">
        <f t="shared" si="3"/>
        <v>3108000</v>
      </c>
      <c r="Q27" s="115" t="e">
        <f>SUM(P27*#REF!)/1000</f>
        <v>#REF!</v>
      </c>
      <c r="R27" s="115" t="e">
        <f>SUM(Q27*#REF!)</f>
        <v>#REF!</v>
      </c>
      <c r="S27" s="111" t="e">
        <f t="shared" si="12"/>
        <v>#REF!</v>
      </c>
      <c r="T27" s="73">
        <v>3037000</v>
      </c>
      <c r="U27" s="73">
        <v>71000</v>
      </c>
      <c r="V27" s="73">
        <v>0</v>
      </c>
      <c r="W27" s="111">
        <f t="shared" si="4"/>
        <v>3108000</v>
      </c>
      <c r="X27" s="114">
        <f t="shared" si="5"/>
        <v>0</v>
      </c>
      <c r="Y27" s="115">
        <f t="shared" si="5"/>
        <v>0</v>
      </c>
      <c r="Z27" s="115">
        <f t="shared" si="5"/>
        <v>0</v>
      </c>
      <c r="AA27" s="115">
        <f t="shared" si="6"/>
        <v>0</v>
      </c>
      <c r="AB27" s="111" t="e">
        <f t="shared" si="7"/>
        <v>#REF!</v>
      </c>
      <c r="AC27" s="114" t="e">
        <f t="shared" si="8"/>
        <v>#REF!</v>
      </c>
      <c r="AD27" s="115" t="e">
        <f t="shared" si="8"/>
        <v>#REF!</v>
      </c>
      <c r="AE27" s="111" t="e">
        <f t="shared" si="9"/>
        <v>#REF!</v>
      </c>
      <c r="AF27" s="111" t="e">
        <f t="shared" si="10"/>
        <v>#REF!</v>
      </c>
      <c r="AG27" s="116" t="e">
        <f t="shared" si="11"/>
        <v>#REF!</v>
      </c>
      <c r="AH27" s="76" t="s">
        <v>40</v>
      </c>
      <c r="AJ27" s="72">
        <v>3124000</v>
      </c>
      <c r="AK27" s="73">
        <v>73000</v>
      </c>
      <c r="AL27" s="73">
        <v>0</v>
      </c>
      <c r="AM27" s="74">
        <v>3197000</v>
      </c>
    </row>
    <row r="28" spans="1:39" ht="11.4">
      <c r="A28" s="147">
        <v>65070022</v>
      </c>
      <c r="B28" s="76" t="s">
        <v>92</v>
      </c>
      <c r="C28" s="137" t="s">
        <v>167</v>
      </c>
      <c r="D28" s="142" t="s">
        <v>291</v>
      </c>
      <c r="E28" s="137" t="s">
        <v>196</v>
      </c>
      <c r="F28" s="139"/>
      <c r="G28" s="140">
        <v>41989</v>
      </c>
      <c r="H28" s="72" t="e">
        <f t="shared" si="0"/>
        <v>#REF!</v>
      </c>
      <c r="I28" s="73" t="e">
        <f t="shared" si="1"/>
        <v>#REF!</v>
      </c>
      <c r="J28" s="73">
        <v>0</v>
      </c>
      <c r="K28" s="74" t="e">
        <f t="shared" si="2"/>
        <v>#REF!</v>
      </c>
      <c r="L28" s="75"/>
      <c r="M28" s="141">
        <v>120000</v>
      </c>
      <c r="N28" s="141">
        <v>0</v>
      </c>
      <c r="O28" s="141">
        <v>0</v>
      </c>
      <c r="P28" s="116">
        <f t="shared" si="3"/>
        <v>120000</v>
      </c>
      <c r="Q28" s="115" t="e">
        <f>SUM(P28*#REF!)/1000</f>
        <v>#REF!</v>
      </c>
      <c r="R28" s="115" t="e">
        <f>SUM(Q28*#REF!)</f>
        <v>#REF!</v>
      </c>
      <c r="S28" s="111" t="e">
        <f t="shared" si="12"/>
        <v>#REF!</v>
      </c>
      <c r="T28" s="141">
        <v>120000</v>
      </c>
      <c r="U28" s="141">
        <v>0</v>
      </c>
      <c r="V28" s="141">
        <v>0</v>
      </c>
      <c r="W28" s="111">
        <f t="shared" si="4"/>
        <v>120000</v>
      </c>
      <c r="X28" s="114">
        <f t="shared" si="5"/>
        <v>0</v>
      </c>
      <c r="Y28" s="115">
        <f t="shared" si="5"/>
        <v>0</v>
      </c>
      <c r="Z28" s="115">
        <f t="shared" si="5"/>
        <v>0</v>
      </c>
      <c r="AA28" s="115">
        <f t="shared" si="6"/>
        <v>0</v>
      </c>
      <c r="AB28" s="111" t="e">
        <f t="shared" si="7"/>
        <v>#REF!</v>
      </c>
      <c r="AC28" s="114" t="e">
        <f t="shared" si="8"/>
        <v>#REF!</v>
      </c>
      <c r="AD28" s="115" t="e">
        <f t="shared" si="8"/>
        <v>#REF!</v>
      </c>
      <c r="AE28" s="111" t="e">
        <f t="shared" si="9"/>
        <v>#REF!</v>
      </c>
      <c r="AF28" s="111" t="e">
        <f t="shared" si="10"/>
        <v>#REF!</v>
      </c>
      <c r="AG28" s="116" t="e">
        <f t="shared" si="11"/>
        <v>#REF!</v>
      </c>
      <c r="AH28" s="76" t="s">
        <v>42</v>
      </c>
      <c r="AJ28" s="72">
        <v>124000</v>
      </c>
      <c r="AK28" s="73">
        <v>0</v>
      </c>
      <c r="AL28" s="73">
        <v>0</v>
      </c>
      <c r="AM28" s="74">
        <v>124000</v>
      </c>
    </row>
    <row r="29" spans="1:39" ht="11.4">
      <c r="A29" s="147">
        <v>50000811</v>
      </c>
      <c r="B29" s="76" t="s">
        <v>93</v>
      </c>
      <c r="C29" s="68" t="s">
        <v>167</v>
      </c>
      <c r="D29" s="142" t="s">
        <v>292</v>
      </c>
      <c r="E29" s="68" t="s">
        <v>197</v>
      </c>
      <c r="F29" s="70"/>
      <c r="G29" s="71">
        <v>41989</v>
      </c>
      <c r="H29" s="72" t="e">
        <f t="shared" si="0"/>
        <v>#REF!</v>
      </c>
      <c r="I29" s="73" t="e">
        <f t="shared" si="1"/>
        <v>#REF!</v>
      </c>
      <c r="J29" s="73">
        <v>0</v>
      </c>
      <c r="K29" s="74" t="e">
        <f t="shared" si="2"/>
        <v>#REF!</v>
      </c>
      <c r="L29" s="75"/>
      <c r="M29" s="73">
        <v>2625000</v>
      </c>
      <c r="N29" s="73">
        <v>74000</v>
      </c>
      <c r="O29" s="73">
        <v>0</v>
      </c>
      <c r="P29" s="116">
        <f t="shared" si="3"/>
        <v>2699000</v>
      </c>
      <c r="Q29" s="115" t="e">
        <f>SUM(P29*#REF!)/1000</f>
        <v>#REF!</v>
      </c>
      <c r="R29" s="115" t="e">
        <f>SUM(Q29*#REF!)</f>
        <v>#REF!</v>
      </c>
      <c r="S29" s="111" t="e">
        <f t="shared" si="12"/>
        <v>#REF!</v>
      </c>
      <c r="T29" s="73">
        <v>2625000</v>
      </c>
      <c r="U29" s="73">
        <v>74000</v>
      </c>
      <c r="V29" s="73">
        <v>0</v>
      </c>
      <c r="W29" s="111">
        <f t="shared" si="4"/>
        <v>2699000</v>
      </c>
      <c r="X29" s="114">
        <f t="shared" si="5"/>
        <v>0</v>
      </c>
      <c r="Y29" s="115">
        <f t="shared" si="5"/>
        <v>0</v>
      </c>
      <c r="Z29" s="115">
        <f t="shared" si="5"/>
        <v>0</v>
      </c>
      <c r="AA29" s="115">
        <f t="shared" si="6"/>
        <v>0</v>
      </c>
      <c r="AB29" s="111" t="e">
        <f t="shared" si="7"/>
        <v>#REF!</v>
      </c>
      <c r="AC29" s="114" t="e">
        <f t="shared" si="8"/>
        <v>#REF!</v>
      </c>
      <c r="AD29" s="115" t="e">
        <f t="shared" si="8"/>
        <v>#REF!</v>
      </c>
      <c r="AE29" s="111" t="e">
        <f t="shared" si="9"/>
        <v>#REF!</v>
      </c>
      <c r="AF29" s="111" t="e">
        <f t="shared" si="10"/>
        <v>#REF!</v>
      </c>
      <c r="AG29" s="116" t="e">
        <f t="shared" si="11"/>
        <v>#REF!</v>
      </c>
      <c r="AH29" s="76" t="s">
        <v>43</v>
      </c>
      <c r="AJ29" s="72">
        <v>2700000</v>
      </c>
      <c r="AK29" s="73">
        <v>76000</v>
      </c>
      <c r="AL29" s="73">
        <v>0</v>
      </c>
      <c r="AM29" s="74">
        <v>2776000</v>
      </c>
    </row>
    <row r="30" spans="1:39" ht="11.4">
      <c r="A30" s="147">
        <v>50000022</v>
      </c>
      <c r="B30" s="76" t="s">
        <v>83</v>
      </c>
      <c r="C30" s="68" t="s">
        <v>167</v>
      </c>
      <c r="D30" s="142" t="s">
        <v>283</v>
      </c>
      <c r="E30" s="68" t="s">
        <v>198</v>
      </c>
      <c r="F30" s="70"/>
      <c r="G30" s="71" t="s">
        <v>247</v>
      </c>
      <c r="H30" s="72" t="e">
        <f t="shared" si="0"/>
        <v>#REF!</v>
      </c>
      <c r="I30" s="73" t="e">
        <f t="shared" si="1"/>
        <v>#REF!</v>
      </c>
      <c r="J30" s="73">
        <v>0</v>
      </c>
      <c r="K30" s="74" t="e">
        <f t="shared" si="2"/>
        <v>#REF!</v>
      </c>
      <c r="L30" s="75"/>
      <c r="M30" s="73">
        <v>0</v>
      </c>
      <c r="N30" s="73">
        <v>27000</v>
      </c>
      <c r="O30" s="73">
        <v>0</v>
      </c>
      <c r="P30" s="116">
        <f t="shared" si="3"/>
        <v>27000</v>
      </c>
      <c r="Q30" s="115" t="e">
        <f>SUM(P30*#REF!)/1000</f>
        <v>#REF!</v>
      </c>
      <c r="R30" s="115" t="e">
        <f>SUM(Q30*#REF!)</f>
        <v>#REF!</v>
      </c>
      <c r="S30" s="111" t="e">
        <f t="shared" si="12"/>
        <v>#REF!</v>
      </c>
      <c r="T30" s="73">
        <v>0</v>
      </c>
      <c r="U30" s="73">
        <v>27000</v>
      </c>
      <c r="V30" s="73">
        <v>0</v>
      </c>
      <c r="W30" s="111">
        <f t="shared" si="4"/>
        <v>27000</v>
      </c>
      <c r="X30" s="114">
        <f t="shared" si="5"/>
        <v>0</v>
      </c>
      <c r="Y30" s="115">
        <f t="shared" si="5"/>
        <v>0</v>
      </c>
      <c r="Z30" s="115">
        <f t="shared" si="5"/>
        <v>0</v>
      </c>
      <c r="AA30" s="115">
        <f t="shared" si="6"/>
        <v>0</v>
      </c>
      <c r="AB30" s="111" t="e">
        <f t="shared" si="7"/>
        <v>#REF!</v>
      </c>
      <c r="AC30" s="114" t="e">
        <f t="shared" si="8"/>
        <v>#REF!</v>
      </c>
      <c r="AD30" s="115" t="e">
        <f t="shared" si="8"/>
        <v>#REF!</v>
      </c>
      <c r="AE30" s="111" t="e">
        <f t="shared" si="9"/>
        <v>#REF!</v>
      </c>
      <c r="AF30" s="111" t="e">
        <f t="shared" si="10"/>
        <v>#REF!</v>
      </c>
      <c r="AG30" s="116" t="e">
        <f t="shared" si="11"/>
        <v>#REF!</v>
      </c>
      <c r="AH30" s="76" t="s">
        <v>17</v>
      </c>
      <c r="AJ30" s="72">
        <v>0</v>
      </c>
      <c r="AK30" s="73">
        <v>28000</v>
      </c>
      <c r="AL30" s="73">
        <v>0</v>
      </c>
      <c r="AM30" s="74">
        <v>28000</v>
      </c>
    </row>
    <row r="31" spans="1:39" ht="11.4">
      <c r="A31" s="147">
        <v>65070015</v>
      </c>
      <c r="B31" s="138" t="s">
        <v>94</v>
      </c>
      <c r="C31" s="68" t="s">
        <v>167</v>
      </c>
      <c r="D31" s="145" t="s">
        <v>293</v>
      </c>
      <c r="E31" s="68" t="s">
        <v>199</v>
      </c>
      <c r="F31" s="70"/>
      <c r="G31" s="71" t="s">
        <v>247</v>
      </c>
      <c r="H31" s="72" t="e">
        <f t="shared" si="0"/>
        <v>#REF!</v>
      </c>
      <c r="I31" s="73" t="e">
        <f t="shared" si="1"/>
        <v>#REF!</v>
      </c>
      <c r="J31" s="73">
        <v>0</v>
      </c>
      <c r="K31" s="74" t="e">
        <f t="shared" si="2"/>
        <v>#REF!</v>
      </c>
      <c r="L31" s="75"/>
      <c r="M31" s="73">
        <v>28000</v>
      </c>
      <c r="N31" s="73">
        <v>0</v>
      </c>
      <c r="O31" s="73">
        <v>0</v>
      </c>
      <c r="P31" s="116">
        <f t="shared" si="3"/>
        <v>28000</v>
      </c>
      <c r="Q31" s="115" t="e">
        <f>SUM(P31*#REF!)/1000</f>
        <v>#REF!</v>
      </c>
      <c r="R31" s="115" t="e">
        <f>SUM(Q31*#REF!)</f>
        <v>#REF!</v>
      </c>
      <c r="S31" s="111" t="e">
        <f t="shared" si="12"/>
        <v>#REF!</v>
      </c>
      <c r="T31" s="73">
        <v>28000</v>
      </c>
      <c r="U31" s="73">
        <v>0</v>
      </c>
      <c r="V31" s="73">
        <v>0</v>
      </c>
      <c r="W31" s="111">
        <f t="shared" si="4"/>
        <v>28000</v>
      </c>
      <c r="X31" s="114">
        <f t="shared" si="5"/>
        <v>0</v>
      </c>
      <c r="Y31" s="115">
        <f t="shared" si="5"/>
        <v>0</v>
      </c>
      <c r="Z31" s="115">
        <f t="shared" si="5"/>
        <v>0</v>
      </c>
      <c r="AA31" s="115">
        <f t="shared" si="6"/>
        <v>0</v>
      </c>
      <c r="AB31" s="111" t="e">
        <f t="shared" si="7"/>
        <v>#REF!</v>
      </c>
      <c r="AC31" s="114" t="e">
        <f t="shared" si="8"/>
        <v>#REF!</v>
      </c>
      <c r="AD31" s="115" t="e">
        <f t="shared" si="8"/>
        <v>#REF!</v>
      </c>
      <c r="AE31" s="111" t="e">
        <f t="shared" si="9"/>
        <v>#REF!</v>
      </c>
      <c r="AF31" s="111" t="e">
        <f t="shared" si="10"/>
        <v>#REF!</v>
      </c>
      <c r="AG31" s="116" t="e">
        <f t="shared" si="11"/>
        <v>#REF!</v>
      </c>
      <c r="AH31" s="76" t="s">
        <v>69</v>
      </c>
      <c r="AJ31" s="72">
        <v>29000</v>
      </c>
      <c r="AK31" s="73">
        <v>0</v>
      </c>
      <c r="AL31" s="73">
        <v>0</v>
      </c>
      <c r="AM31" s="74">
        <v>29000</v>
      </c>
    </row>
    <row r="32" spans="1:39" ht="11.4">
      <c r="A32" s="147">
        <v>50000036</v>
      </c>
      <c r="B32" s="76" t="s">
        <v>95</v>
      </c>
      <c r="C32" s="68" t="s">
        <v>168</v>
      </c>
      <c r="D32" s="142" t="s">
        <v>294</v>
      </c>
      <c r="E32" s="68" t="s">
        <v>200</v>
      </c>
      <c r="F32" s="70"/>
      <c r="G32" s="71">
        <v>41989</v>
      </c>
      <c r="H32" s="72" t="e">
        <f t="shared" si="0"/>
        <v>#REF!</v>
      </c>
      <c r="I32" s="73" t="e">
        <f t="shared" si="1"/>
        <v>#REF!</v>
      </c>
      <c r="J32" s="73">
        <v>0</v>
      </c>
      <c r="K32" s="74" t="e">
        <f t="shared" si="2"/>
        <v>#REF!</v>
      </c>
      <c r="L32" s="75"/>
      <c r="M32" s="73">
        <v>830000</v>
      </c>
      <c r="N32" s="73">
        <v>36000</v>
      </c>
      <c r="O32" s="73">
        <v>0</v>
      </c>
      <c r="P32" s="116">
        <f t="shared" si="3"/>
        <v>866000</v>
      </c>
      <c r="Q32" s="115" t="e">
        <f>SUM(P32*#REF!)/1000</f>
        <v>#REF!</v>
      </c>
      <c r="R32" s="115" t="e">
        <f>SUM(Q32*#REF!)</f>
        <v>#REF!</v>
      </c>
      <c r="S32" s="111" t="e">
        <f t="shared" si="12"/>
        <v>#REF!</v>
      </c>
      <c r="T32" s="73">
        <v>830000</v>
      </c>
      <c r="U32" s="73">
        <v>36000</v>
      </c>
      <c r="V32" s="73">
        <v>0</v>
      </c>
      <c r="W32" s="111">
        <f t="shared" si="4"/>
        <v>866000</v>
      </c>
      <c r="X32" s="114">
        <f t="shared" si="5"/>
        <v>0</v>
      </c>
      <c r="Y32" s="115">
        <f t="shared" si="5"/>
        <v>0</v>
      </c>
      <c r="Z32" s="115">
        <f t="shared" si="5"/>
        <v>0</v>
      </c>
      <c r="AA32" s="115">
        <f t="shared" si="6"/>
        <v>0</v>
      </c>
      <c r="AB32" s="111" t="e">
        <f t="shared" si="7"/>
        <v>#REF!</v>
      </c>
      <c r="AC32" s="114" t="e">
        <f t="shared" si="8"/>
        <v>#REF!</v>
      </c>
      <c r="AD32" s="115" t="e">
        <f t="shared" si="8"/>
        <v>#REF!</v>
      </c>
      <c r="AE32" s="111" t="e">
        <f t="shared" si="9"/>
        <v>#REF!</v>
      </c>
      <c r="AF32" s="111" t="e">
        <f t="shared" si="10"/>
        <v>#REF!</v>
      </c>
      <c r="AG32" s="116" t="e">
        <f t="shared" si="11"/>
        <v>#REF!</v>
      </c>
      <c r="AH32" s="76" t="s">
        <v>44</v>
      </c>
      <c r="AJ32" s="72">
        <v>854000</v>
      </c>
      <c r="AK32" s="73">
        <v>37000</v>
      </c>
      <c r="AL32" s="73">
        <v>0</v>
      </c>
      <c r="AM32" s="74">
        <v>891000</v>
      </c>
    </row>
    <row r="33" spans="1:39" ht="11.4">
      <c r="A33" s="147">
        <v>67050001</v>
      </c>
      <c r="B33" s="76" t="s">
        <v>96</v>
      </c>
      <c r="C33" s="68" t="s">
        <v>168</v>
      </c>
      <c r="D33" s="142" t="s">
        <v>295</v>
      </c>
      <c r="E33" s="68" t="s">
        <v>183</v>
      </c>
      <c r="F33" s="70"/>
      <c r="G33" s="71">
        <v>41989</v>
      </c>
      <c r="H33" s="72" t="e">
        <f t="shared" si="0"/>
        <v>#REF!</v>
      </c>
      <c r="I33" s="73" t="e">
        <f t="shared" si="1"/>
        <v>#REF!</v>
      </c>
      <c r="J33" s="73">
        <v>0</v>
      </c>
      <c r="K33" s="74" t="e">
        <f t="shared" si="2"/>
        <v>#REF!</v>
      </c>
      <c r="L33" s="75"/>
      <c r="M33" s="73">
        <v>70000</v>
      </c>
      <c r="N33" s="73">
        <v>0</v>
      </c>
      <c r="O33" s="73">
        <v>0</v>
      </c>
      <c r="P33" s="116">
        <f t="shared" si="3"/>
        <v>70000</v>
      </c>
      <c r="Q33" s="115" t="e">
        <f>SUM(P33*#REF!)/1000</f>
        <v>#REF!</v>
      </c>
      <c r="R33" s="115" t="e">
        <f>SUM(Q33*#REF!)</f>
        <v>#REF!</v>
      </c>
      <c r="S33" s="111" t="e">
        <f t="shared" si="12"/>
        <v>#REF!</v>
      </c>
      <c r="T33" s="73">
        <v>70000</v>
      </c>
      <c r="U33" s="73">
        <v>0</v>
      </c>
      <c r="V33" s="73">
        <v>0</v>
      </c>
      <c r="W33" s="111">
        <f t="shared" si="4"/>
        <v>70000</v>
      </c>
      <c r="X33" s="114">
        <f t="shared" si="5"/>
        <v>0</v>
      </c>
      <c r="Y33" s="115">
        <f t="shared" si="5"/>
        <v>0</v>
      </c>
      <c r="Z33" s="115">
        <f t="shared" si="5"/>
        <v>0</v>
      </c>
      <c r="AA33" s="115">
        <f t="shared" si="6"/>
        <v>0</v>
      </c>
      <c r="AB33" s="111" t="e">
        <f t="shared" si="7"/>
        <v>#REF!</v>
      </c>
      <c r="AC33" s="114" t="e">
        <f t="shared" si="8"/>
        <v>#REF!</v>
      </c>
      <c r="AD33" s="115" t="e">
        <f t="shared" si="8"/>
        <v>#REF!</v>
      </c>
      <c r="AE33" s="111" t="e">
        <f t="shared" si="9"/>
        <v>#REF!</v>
      </c>
      <c r="AF33" s="111" t="e">
        <f t="shared" si="10"/>
        <v>#REF!</v>
      </c>
      <c r="AG33" s="116" t="e">
        <f t="shared" si="11"/>
        <v>#REF!</v>
      </c>
      <c r="AH33" s="76" t="s">
        <v>45</v>
      </c>
      <c r="AJ33" s="72">
        <v>72000</v>
      </c>
      <c r="AK33" s="73">
        <v>0</v>
      </c>
      <c r="AL33" s="73">
        <v>0</v>
      </c>
      <c r="AM33" s="74">
        <v>72000</v>
      </c>
    </row>
    <row r="34" spans="1:39" ht="11.4">
      <c r="A34" s="147">
        <v>65050004</v>
      </c>
      <c r="B34" s="76" t="s">
        <v>97</v>
      </c>
      <c r="C34" s="68" t="s">
        <v>168</v>
      </c>
      <c r="D34" s="142" t="s">
        <v>296</v>
      </c>
      <c r="E34" s="68" t="s">
        <v>195</v>
      </c>
      <c r="F34" s="70"/>
      <c r="G34" s="71">
        <v>41989</v>
      </c>
      <c r="H34" s="72" t="e">
        <f t="shared" si="0"/>
        <v>#REF!</v>
      </c>
      <c r="I34" s="73" t="e">
        <f t="shared" si="1"/>
        <v>#REF!</v>
      </c>
      <c r="J34" s="73">
        <v>0</v>
      </c>
      <c r="K34" s="74" t="e">
        <f t="shared" si="2"/>
        <v>#REF!</v>
      </c>
      <c r="L34" s="75"/>
      <c r="M34" s="73">
        <v>1865000</v>
      </c>
      <c r="N34" s="73">
        <v>21000</v>
      </c>
      <c r="O34" s="73">
        <v>0</v>
      </c>
      <c r="P34" s="116">
        <f t="shared" si="3"/>
        <v>1886000</v>
      </c>
      <c r="Q34" s="115" t="e">
        <f>SUM(P34*#REF!)/1000</f>
        <v>#REF!</v>
      </c>
      <c r="R34" s="115" t="e">
        <f>SUM(Q34*#REF!)</f>
        <v>#REF!</v>
      </c>
      <c r="S34" s="111" t="e">
        <f t="shared" si="12"/>
        <v>#REF!</v>
      </c>
      <c r="T34" s="73">
        <v>1865000</v>
      </c>
      <c r="U34" s="73">
        <v>21000</v>
      </c>
      <c r="V34" s="73">
        <v>0</v>
      </c>
      <c r="W34" s="111">
        <f t="shared" si="4"/>
        <v>1886000</v>
      </c>
      <c r="X34" s="114">
        <f t="shared" si="5"/>
        <v>0</v>
      </c>
      <c r="Y34" s="115">
        <f t="shared" si="5"/>
        <v>0</v>
      </c>
      <c r="Z34" s="115">
        <f t="shared" si="5"/>
        <v>0</v>
      </c>
      <c r="AA34" s="115">
        <f t="shared" si="6"/>
        <v>0</v>
      </c>
      <c r="AB34" s="111" t="e">
        <f t="shared" si="7"/>
        <v>#REF!</v>
      </c>
      <c r="AC34" s="114" t="e">
        <f t="shared" si="8"/>
        <v>#REF!</v>
      </c>
      <c r="AD34" s="115" t="e">
        <f t="shared" si="8"/>
        <v>#REF!</v>
      </c>
      <c r="AE34" s="111" t="e">
        <f t="shared" si="9"/>
        <v>#REF!</v>
      </c>
      <c r="AF34" s="111" t="e">
        <f t="shared" si="10"/>
        <v>#REF!</v>
      </c>
      <c r="AG34" s="116" t="e">
        <f t="shared" si="11"/>
        <v>#REF!</v>
      </c>
      <c r="AH34" s="76" t="s">
        <v>46</v>
      </c>
      <c r="AJ34" s="72">
        <v>1919000</v>
      </c>
      <c r="AK34" s="73">
        <v>22000</v>
      </c>
      <c r="AL34" s="73">
        <v>0</v>
      </c>
      <c r="AM34" s="74">
        <v>1941000</v>
      </c>
    </row>
    <row r="35" spans="1:39" ht="11.4">
      <c r="A35" s="147">
        <v>65020021</v>
      </c>
      <c r="B35" s="76" t="s">
        <v>98</v>
      </c>
      <c r="C35" s="68" t="s">
        <v>168</v>
      </c>
      <c r="D35" s="142" t="s">
        <v>294</v>
      </c>
      <c r="E35" s="68" t="s">
        <v>201</v>
      </c>
      <c r="F35" s="70"/>
      <c r="G35" s="71">
        <v>41989</v>
      </c>
      <c r="H35" s="72" t="e">
        <f t="shared" si="0"/>
        <v>#REF!</v>
      </c>
      <c r="I35" s="73" t="e">
        <f t="shared" si="1"/>
        <v>#REF!</v>
      </c>
      <c r="J35" s="73">
        <v>0</v>
      </c>
      <c r="K35" s="74" t="e">
        <f t="shared" si="2"/>
        <v>#REF!</v>
      </c>
      <c r="L35" s="75"/>
      <c r="M35" s="73">
        <v>74000</v>
      </c>
      <c r="N35" s="73">
        <v>0</v>
      </c>
      <c r="O35" s="73">
        <v>0</v>
      </c>
      <c r="P35" s="116">
        <f t="shared" si="3"/>
        <v>74000</v>
      </c>
      <c r="Q35" s="115" t="e">
        <f>SUM(P35*#REF!)/1000</f>
        <v>#REF!</v>
      </c>
      <c r="R35" s="115" t="e">
        <f>SUM(Q35*#REF!)</f>
        <v>#REF!</v>
      </c>
      <c r="S35" s="111" t="e">
        <f t="shared" si="12"/>
        <v>#REF!</v>
      </c>
      <c r="T35" s="73">
        <v>74000</v>
      </c>
      <c r="U35" s="73">
        <v>0</v>
      </c>
      <c r="V35" s="73">
        <v>0</v>
      </c>
      <c r="W35" s="111">
        <f t="shared" si="4"/>
        <v>74000</v>
      </c>
      <c r="X35" s="114">
        <f t="shared" si="5"/>
        <v>0</v>
      </c>
      <c r="Y35" s="115">
        <f t="shared" si="5"/>
        <v>0</v>
      </c>
      <c r="Z35" s="115">
        <f t="shared" si="5"/>
        <v>0</v>
      </c>
      <c r="AA35" s="115">
        <f t="shared" si="6"/>
        <v>0</v>
      </c>
      <c r="AB35" s="111" t="e">
        <f t="shared" si="7"/>
        <v>#REF!</v>
      </c>
      <c r="AC35" s="114" t="e">
        <f t="shared" si="8"/>
        <v>#REF!</v>
      </c>
      <c r="AD35" s="115" t="e">
        <f t="shared" si="8"/>
        <v>#REF!</v>
      </c>
      <c r="AE35" s="111" t="e">
        <f t="shared" si="9"/>
        <v>#REF!</v>
      </c>
      <c r="AF35" s="111" t="e">
        <f t="shared" si="10"/>
        <v>#REF!</v>
      </c>
      <c r="AG35" s="116" t="e">
        <f t="shared" si="11"/>
        <v>#REF!</v>
      </c>
      <c r="AH35" s="76" t="s">
        <v>47</v>
      </c>
      <c r="AJ35" s="72">
        <v>77000</v>
      </c>
      <c r="AK35" s="73">
        <v>0</v>
      </c>
      <c r="AL35" s="73">
        <v>0</v>
      </c>
      <c r="AM35" s="74">
        <v>77000</v>
      </c>
    </row>
    <row r="36" spans="1:39" ht="11.4">
      <c r="A36" s="147">
        <v>50000011</v>
      </c>
      <c r="B36" s="76" t="s">
        <v>99</v>
      </c>
      <c r="C36" s="68" t="s">
        <v>169</v>
      </c>
      <c r="D36" s="142" t="s">
        <v>283</v>
      </c>
      <c r="E36" s="68" t="s">
        <v>202</v>
      </c>
      <c r="F36" s="70"/>
      <c r="G36" s="71" t="s">
        <v>247</v>
      </c>
      <c r="H36" s="72" t="e">
        <f t="shared" si="0"/>
        <v>#REF!</v>
      </c>
      <c r="I36" s="73" t="e">
        <f t="shared" si="1"/>
        <v>#REF!</v>
      </c>
      <c r="J36" s="73">
        <v>0</v>
      </c>
      <c r="K36" s="74" t="e">
        <f t="shared" si="2"/>
        <v>#REF!</v>
      </c>
      <c r="L36" s="75"/>
      <c r="M36" s="73">
        <v>0</v>
      </c>
      <c r="N36" s="73">
        <v>721000</v>
      </c>
      <c r="O36" s="73">
        <v>0</v>
      </c>
      <c r="P36" s="116">
        <f t="shared" si="3"/>
        <v>721000</v>
      </c>
      <c r="Q36" s="115" t="e">
        <f>SUM(P36*#REF!)/1000</f>
        <v>#REF!</v>
      </c>
      <c r="R36" s="115" t="e">
        <f>SUM(Q36*#REF!)</f>
        <v>#REF!</v>
      </c>
      <c r="S36" s="111" t="e">
        <f t="shared" si="12"/>
        <v>#REF!</v>
      </c>
      <c r="T36" s="73">
        <v>0</v>
      </c>
      <c r="U36" s="73">
        <v>721000</v>
      </c>
      <c r="V36" s="73">
        <v>0</v>
      </c>
      <c r="W36" s="111">
        <f t="shared" si="4"/>
        <v>721000</v>
      </c>
      <c r="X36" s="114">
        <f t="shared" si="5"/>
        <v>0</v>
      </c>
      <c r="Y36" s="115">
        <f t="shared" si="5"/>
        <v>0</v>
      </c>
      <c r="Z36" s="115">
        <f t="shared" si="5"/>
        <v>0</v>
      </c>
      <c r="AA36" s="115">
        <f t="shared" si="6"/>
        <v>0</v>
      </c>
      <c r="AB36" s="111" t="e">
        <f t="shared" si="7"/>
        <v>#REF!</v>
      </c>
      <c r="AC36" s="114" t="e">
        <f t="shared" si="8"/>
        <v>#REF!</v>
      </c>
      <c r="AD36" s="115" t="e">
        <f t="shared" si="8"/>
        <v>#REF!</v>
      </c>
      <c r="AE36" s="111" t="e">
        <f t="shared" si="9"/>
        <v>#REF!</v>
      </c>
      <c r="AF36" s="111" t="e">
        <f t="shared" si="10"/>
        <v>#REF!</v>
      </c>
      <c r="AG36" s="116" t="e">
        <f t="shared" si="11"/>
        <v>#REF!</v>
      </c>
      <c r="AH36" s="76" t="s">
        <v>61</v>
      </c>
      <c r="AJ36" s="72">
        <v>0</v>
      </c>
      <c r="AK36" s="73">
        <v>735000</v>
      </c>
      <c r="AL36" s="73">
        <v>0</v>
      </c>
      <c r="AM36" s="74">
        <v>735000</v>
      </c>
    </row>
    <row r="37" spans="1:39" ht="11.4">
      <c r="A37" s="147">
        <v>50000011</v>
      </c>
      <c r="B37" s="76" t="s">
        <v>99</v>
      </c>
      <c r="C37" s="68" t="s">
        <v>169</v>
      </c>
      <c r="D37" s="142" t="s">
        <v>283</v>
      </c>
      <c r="E37" s="68" t="s">
        <v>203</v>
      </c>
      <c r="F37" s="70"/>
      <c r="G37" s="71" t="s">
        <v>247</v>
      </c>
      <c r="H37" s="72" t="e">
        <f t="shared" si="0"/>
        <v>#REF!</v>
      </c>
      <c r="I37" s="73" t="e">
        <f t="shared" si="1"/>
        <v>#REF!</v>
      </c>
      <c r="J37" s="73">
        <v>0</v>
      </c>
      <c r="K37" s="74" t="e">
        <f t="shared" si="2"/>
        <v>#REF!</v>
      </c>
      <c r="L37" s="75"/>
      <c r="M37" s="73">
        <v>0</v>
      </c>
      <c r="N37" s="73">
        <v>148000</v>
      </c>
      <c r="O37" s="73">
        <v>0</v>
      </c>
      <c r="P37" s="116">
        <f t="shared" si="3"/>
        <v>148000</v>
      </c>
      <c r="Q37" s="115" t="e">
        <f>SUM(P37*#REF!)/1000</f>
        <v>#REF!</v>
      </c>
      <c r="R37" s="115" t="e">
        <f>SUM(Q37*#REF!)</f>
        <v>#REF!</v>
      </c>
      <c r="S37" s="111" t="e">
        <f t="shared" si="12"/>
        <v>#REF!</v>
      </c>
      <c r="T37" s="73">
        <v>0</v>
      </c>
      <c r="U37" s="73">
        <v>148000</v>
      </c>
      <c r="V37" s="73">
        <v>0</v>
      </c>
      <c r="W37" s="111">
        <f t="shared" si="4"/>
        <v>148000</v>
      </c>
      <c r="X37" s="114">
        <f t="shared" si="5"/>
        <v>0</v>
      </c>
      <c r="Y37" s="115">
        <f t="shared" si="5"/>
        <v>0</v>
      </c>
      <c r="Z37" s="115">
        <f t="shared" si="5"/>
        <v>0</v>
      </c>
      <c r="AA37" s="115">
        <f t="shared" si="6"/>
        <v>0</v>
      </c>
      <c r="AB37" s="111" t="e">
        <f t="shared" si="7"/>
        <v>#REF!</v>
      </c>
      <c r="AC37" s="114" t="e">
        <f t="shared" si="8"/>
        <v>#REF!</v>
      </c>
      <c r="AD37" s="115" t="e">
        <f t="shared" si="8"/>
        <v>#REF!</v>
      </c>
      <c r="AE37" s="111" t="e">
        <f t="shared" si="9"/>
        <v>#REF!</v>
      </c>
      <c r="AF37" s="111" t="e">
        <f t="shared" si="10"/>
        <v>#REF!</v>
      </c>
      <c r="AG37" s="116" t="e">
        <f t="shared" si="11"/>
        <v>#REF!</v>
      </c>
      <c r="AH37" s="76" t="s">
        <v>18</v>
      </c>
      <c r="AJ37" s="72">
        <v>0</v>
      </c>
      <c r="AK37" s="73">
        <v>151000</v>
      </c>
      <c r="AL37" s="73">
        <v>0</v>
      </c>
      <c r="AM37" s="74">
        <v>151000</v>
      </c>
    </row>
    <row r="38" spans="1:39" ht="11.4">
      <c r="A38" s="147">
        <v>67050001</v>
      </c>
      <c r="B38" s="76" t="s">
        <v>100</v>
      </c>
      <c r="C38" s="68" t="s">
        <v>170</v>
      </c>
      <c r="D38" s="142" t="s">
        <v>297</v>
      </c>
      <c r="E38" s="68" t="s">
        <v>183</v>
      </c>
      <c r="F38" s="70"/>
      <c r="G38" s="71">
        <v>41989</v>
      </c>
      <c r="H38" s="72" t="e">
        <f t="shared" si="0"/>
        <v>#REF!</v>
      </c>
      <c r="I38" s="73" t="e">
        <f t="shared" si="1"/>
        <v>#REF!</v>
      </c>
      <c r="J38" s="73">
        <v>0</v>
      </c>
      <c r="K38" s="74" t="e">
        <f t="shared" si="2"/>
        <v>#REF!</v>
      </c>
      <c r="L38" s="75"/>
      <c r="M38" s="73">
        <v>157000</v>
      </c>
      <c r="N38" s="73">
        <v>21000</v>
      </c>
      <c r="O38" s="73">
        <v>0</v>
      </c>
      <c r="P38" s="116">
        <f t="shared" si="3"/>
        <v>178000</v>
      </c>
      <c r="Q38" s="115" t="e">
        <f>SUM(P38*#REF!)/1000</f>
        <v>#REF!</v>
      </c>
      <c r="R38" s="115" t="e">
        <f>SUM(Q38*#REF!)</f>
        <v>#REF!</v>
      </c>
      <c r="S38" s="111" t="e">
        <f t="shared" si="12"/>
        <v>#REF!</v>
      </c>
      <c r="T38" s="73">
        <v>157000</v>
      </c>
      <c r="U38" s="73">
        <v>21000</v>
      </c>
      <c r="V38" s="73">
        <v>0</v>
      </c>
      <c r="W38" s="111">
        <f t="shared" si="4"/>
        <v>178000</v>
      </c>
      <c r="X38" s="114">
        <f t="shared" si="5"/>
        <v>0</v>
      </c>
      <c r="Y38" s="115">
        <f t="shared" si="5"/>
        <v>0</v>
      </c>
      <c r="Z38" s="115">
        <f t="shared" si="5"/>
        <v>0</v>
      </c>
      <c r="AA38" s="115">
        <f t="shared" si="6"/>
        <v>0</v>
      </c>
      <c r="AB38" s="111" t="e">
        <f t="shared" si="7"/>
        <v>#REF!</v>
      </c>
      <c r="AC38" s="114" t="e">
        <f t="shared" si="8"/>
        <v>#REF!</v>
      </c>
      <c r="AD38" s="115" t="e">
        <f t="shared" si="8"/>
        <v>#REF!</v>
      </c>
      <c r="AE38" s="111" t="e">
        <f t="shared" si="9"/>
        <v>#REF!</v>
      </c>
      <c r="AF38" s="111" t="e">
        <f t="shared" si="10"/>
        <v>#REF!</v>
      </c>
      <c r="AG38" s="116" t="e">
        <f t="shared" si="11"/>
        <v>#REF!</v>
      </c>
      <c r="AH38" s="76"/>
      <c r="AJ38" s="72">
        <v>162000</v>
      </c>
      <c r="AK38" s="73">
        <v>22000</v>
      </c>
      <c r="AL38" s="73">
        <v>0</v>
      </c>
      <c r="AM38" s="74">
        <v>184000</v>
      </c>
    </row>
    <row r="39" spans="1:39" ht="11.4">
      <c r="A39" s="147">
        <v>65050004</v>
      </c>
      <c r="B39" s="76" t="s">
        <v>101</v>
      </c>
      <c r="C39" s="68" t="s">
        <v>170</v>
      </c>
      <c r="D39" s="142" t="s">
        <v>298</v>
      </c>
      <c r="E39" s="68" t="s">
        <v>195</v>
      </c>
      <c r="F39" s="70"/>
      <c r="G39" s="71">
        <v>41989</v>
      </c>
      <c r="H39" s="72" t="e">
        <f t="shared" si="0"/>
        <v>#REF!</v>
      </c>
      <c r="I39" s="73" t="e">
        <f t="shared" si="1"/>
        <v>#REF!</v>
      </c>
      <c r="J39" s="141">
        <v>0</v>
      </c>
      <c r="K39" s="74" t="e">
        <f t="shared" si="2"/>
        <v>#REF!</v>
      </c>
      <c r="L39" s="75"/>
      <c r="M39" s="73">
        <v>303000</v>
      </c>
      <c r="N39" s="73">
        <v>0</v>
      </c>
      <c r="O39" s="73">
        <v>0</v>
      </c>
      <c r="P39" s="116">
        <f t="shared" si="3"/>
        <v>303000</v>
      </c>
      <c r="Q39" s="115" t="e">
        <f>SUM(P39*#REF!)/1000</f>
        <v>#REF!</v>
      </c>
      <c r="R39" s="115" t="e">
        <f>SUM(Q39*#REF!)</f>
        <v>#REF!</v>
      </c>
      <c r="S39" s="111" t="e">
        <f t="shared" si="12"/>
        <v>#REF!</v>
      </c>
      <c r="T39" s="73">
        <v>303000</v>
      </c>
      <c r="U39" s="73">
        <v>0</v>
      </c>
      <c r="V39" s="73">
        <v>0</v>
      </c>
      <c r="W39" s="111">
        <f t="shared" si="4"/>
        <v>303000</v>
      </c>
      <c r="X39" s="114">
        <f t="shared" si="5"/>
        <v>0</v>
      </c>
      <c r="Y39" s="115">
        <f t="shared" si="5"/>
        <v>0</v>
      </c>
      <c r="Z39" s="115">
        <f t="shared" si="5"/>
        <v>0</v>
      </c>
      <c r="AA39" s="115">
        <f t="shared" si="6"/>
        <v>0</v>
      </c>
      <c r="AB39" s="111" t="e">
        <f t="shared" si="7"/>
        <v>#REF!</v>
      </c>
      <c r="AC39" s="114" t="e">
        <f t="shared" si="8"/>
        <v>#REF!</v>
      </c>
      <c r="AD39" s="115" t="e">
        <f t="shared" si="8"/>
        <v>#REF!</v>
      </c>
      <c r="AE39" s="111" t="e">
        <f t="shared" si="9"/>
        <v>#REF!</v>
      </c>
      <c r="AF39" s="111" t="e">
        <f t="shared" si="10"/>
        <v>#REF!</v>
      </c>
      <c r="AG39" s="116" t="e">
        <f t="shared" si="11"/>
        <v>#REF!</v>
      </c>
      <c r="AH39" s="76" t="s">
        <v>62</v>
      </c>
      <c r="AJ39" s="72">
        <v>312000</v>
      </c>
      <c r="AK39" s="73">
        <v>0</v>
      </c>
      <c r="AL39" s="73">
        <v>0</v>
      </c>
      <c r="AM39" s="74">
        <v>312000</v>
      </c>
    </row>
    <row r="40" spans="1:39" ht="11.4">
      <c r="A40" s="147">
        <v>67040003</v>
      </c>
      <c r="B40" s="76" t="s">
        <v>102</v>
      </c>
      <c r="C40" s="137" t="s">
        <v>170</v>
      </c>
      <c r="D40" s="142" t="s">
        <v>247</v>
      </c>
      <c r="E40" s="137" t="s">
        <v>204</v>
      </c>
      <c r="F40" s="139"/>
      <c r="G40" s="140" t="s">
        <v>247</v>
      </c>
      <c r="H40" s="72" t="e">
        <f t="shared" si="0"/>
        <v>#REF!</v>
      </c>
      <c r="I40" s="73" t="e">
        <f t="shared" si="1"/>
        <v>#REF!</v>
      </c>
      <c r="J40" s="73">
        <v>0</v>
      </c>
      <c r="K40" s="74" t="e">
        <f t="shared" ref="K40:K57" si="13">SUM(H40:J40)</f>
        <v>#REF!</v>
      </c>
      <c r="L40" s="75"/>
      <c r="M40" s="141">
        <v>0</v>
      </c>
      <c r="N40" s="141">
        <v>17000</v>
      </c>
      <c r="O40" s="141">
        <v>0</v>
      </c>
      <c r="P40" s="116">
        <f t="shared" ref="P40:P57" si="14">SUM(M40:O40)</f>
        <v>17000</v>
      </c>
      <c r="Q40" s="115" t="e">
        <f>SUM(P40*#REF!)/1000</f>
        <v>#REF!</v>
      </c>
      <c r="R40" s="115" t="e">
        <f>SUM(Q40*#REF!)</f>
        <v>#REF!</v>
      </c>
      <c r="S40" s="111" t="e">
        <f t="shared" si="12"/>
        <v>#REF!</v>
      </c>
      <c r="T40" s="141">
        <v>0</v>
      </c>
      <c r="U40" s="141">
        <v>17000</v>
      </c>
      <c r="V40" s="141">
        <v>0</v>
      </c>
      <c r="W40" s="111">
        <f t="shared" ref="W40:W100" si="15">SUM(T40:V40)</f>
        <v>17000</v>
      </c>
      <c r="X40" s="114">
        <f t="shared" ref="X40:Z57" si="16">M40-T40</f>
        <v>0</v>
      </c>
      <c r="Y40" s="115">
        <f t="shared" si="16"/>
        <v>0</v>
      </c>
      <c r="Z40" s="115">
        <f t="shared" si="16"/>
        <v>0</v>
      </c>
      <c r="AA40" s="115">
        <f t="shared" si="6"/>
        <v>0</v>
      </c>
      <c r="AB40" s="111" t="e">
        <f t="shared" si="7"/>
        <v>#REF!</v>
      </c>
      <c r="AC40" s="114" t="e">
        <f t="shared" ref="AC40:AD57" si="17">H40-M40</f>
        <v>#REF!</v>
      </c>
      <c r="AD40" s="115" t="e">
        <f t="shared" si="17"/>
        <v>#REF!</v>
      </c>
      <c r="AE40" s="111" t="e">
        <f t="shared" si="9"/>
        <v>#REF!</v>
      </c>
      <c r="AF40" s="111" t="e">
        <f t="shared" si="10"/>
        <v>#REF!</v>
      </c>
      <c r="AG40" s="116" t="e">
        <f t="shared" si="11"/>
        <v>#REF!</v>
      </c>
      <c r="AH40" s="76" t="s">
        <v>63</v>
      </c>
      <c r="AJ40" s="72">
        <v>0</v>
      </c>
      <c r="AK40" s="73">
        <v>18000</v>
      </c>
      <c r="AL40" s="73">
        <v>0</v>
      </c>
      <c r="AM40" s="74">
        <v>18000</v>
      </c>
    </row>
    <row r="41" spans="1:39" ht="11.4">
      <c r="A41" s="147">
        <v>50000802</v>
      </c>
      <c r="B41" s="76" t="s">
        <v>103</v>
      </c>
      <c r="C41" s="68" t="s">
        <v>170</v>
      </c>
      <c r="D41" s="142" t="s">
        <v>299</v>
      </c>
      <c r="E41" s="68" t="s">
        <v>205</v>
      </c>
      <c r="F41" s="70"/>
      <c r="G41" s="71" t="s">
        <v>247</v>
      </c>
      <c r="H41" s="72" t="e">
        <f t="shared" si="0"/>
        <v>#REF!</v>
      </c>
      <c r="I41" s="73" t="e">
        <f t="shared" si="1"/>
        <v>#REF!</v>
      </c>
      <c r="J41" s="73">
        <v>0</v>
      </c>
      <c r="K41" s="74" t="e">
        <f t="shared" si="13"/>
        <v>#REF!</v>
      </c>
      <c r="L41" s="75"/>
      <c r="M41" s="73">
        <v>0</v>
      </c>
      <c r="N41" s="73">
        <v>38000</v>
      </c>
      <c r="O41" s="73">
        <v>0</v>
      </c>
      <c r="P41" s="116">
        <f t="shared" si="14"/>
        <v>38000</v>
      </c>
      <c r="Q41" s="115" t="e">
        <f>SUM(P41*#REF!)/1000</f>
        <v>#REF!</v>
      </c>
      <c r="R41" s="115" t="e">
        <f>SUM(Q41*#REF!)</f>
        <v>#REF!</v>
      </c>
      <c r="S41" s="111" t="e">
        <f t="shared" si="12"/>
        <v>#REF!</v>
      </c>
      <c r="T41" s="73">
        <v>0</v>
      </c>
      <c r="U41" s="73">
        <v>38000</v>
      </c>
      <c r="V41" s="73">
        <v>0</v>
      </c>
      <c r="W41" s="111">
        <f t="shared" si="15"/>
        <v>38000</v>
      </c>
      <c r="X41" s="114">
        <f t="shared" si="16"/>
        <v>0</v>
      </c>
      <c r="Y41" s="115">
        <f t="shared" si="16"/>
        <v>0</v>
      </c>
      <c r="Z41" s="115">
        <f t="shared" si="16"/>
        <v>0</v>
      </c>
      <c r="AA41" s="115">
        <f t="shared" si="6"/>
        <v>0</v>
      </c>
      <c r="AB41" s="111" t="e">
        <f t="shared" si="7"/>
        <v>#REF!</v>
      </c>
      <c r="AC41" s="114" t="e">
        <f t="shared" si="17"/>
        <v>#REF!</v>
      </c>
      <c r="AD41" s="115" t="e">
        <f t="shared" si="17"/>
        <v>#REF!</v>
      </c>
      <c r="AE41" s="111" t="e">
        <f t="shared" si="9"/>
        <v>#REF!</v>
      </c>
      <c r="AF41" s="111" t="e">
        <f t="shared" si="10"/>
        <v>#REF!</v>
      </c>
      <c r="AG41" s="116"/>
      <c r="AH41" s="76"/>
      <c r="AJ41" s="72">
        <v>0</v>
      </c>
      <c r="AK41" s="73">
        <v>39000</v>
      </c>
      <c r="AL41" s="73">
        <v>0</v>
      </c>
      <c r="AM41" s="74">
        <v>39000</v>
      </c>
    </row>
    <row r="42" spans="1:39" ht="11.4">
      <c r="A42" s="147">
        <v>50000027</v>
      </c>
      <c r="B42" s="138" t="s">
        <v>104</v>
      </c>
      <c r="C42" s="68" t="s">
        <v>170</v>
      </c>
      <c r="D42" s="145" t="s">
        <v>300</v>
      </c>
      <c r="E42" s="68" t="s">
        <v>206</v>
      </c>
      <c r="F42" s="70"/>
      <c r="G42" s="71"/>
      <c r="H42" s="72" t="e">
        <f t="shared" si="0"/>
        <v>#REF!</v>
      </c>
      <c r="I42" s="73" t="e">
        <f t="shared" si="1"/>
        <v>#REF!</v>
      </c>
      <c r="J42" s="73">
        <v>0</v>
      </c>
      <c r="K42" s="74" t="e">
        <f t="shared" si="13"/>
        <v>#REF!</v>
      </c>
      <c r="L42" s="75"/>
      <c r="M42" s="73">
        <v>1034000</v>
      </c>
      <c r="N42" s="73">
        <v>110000</v>
      </c>
      <c r="O42" s="73">
        <v>0</v>
      </c>
      <c r="P42" s="116">
        <f t="shared" si="14"/>
        <v>1144000</v>
      </c>
      <c r="Q42" s="115" t="e">
        <f>SUM(P42*#REF!)/1000</f>
        <v>#REF!</v>
      </c>
      <c r="R42" s="115" t="e">
        <f>SUM(Q42*#REF!)</f>
        <v>#REF!</v>
      </c>
      <c r="S42" s="111" t="e">
        <f t="shared" si="12"/>
        <v>#REF!</v>
      </c>
      <c r="T42" s="73">
        <v>1034000</v>
      </c>
      <c r="U42" s="73">
        <v>110000</v>
      </c>
      <c r="V42" s="73">
        <v>0</v>
      </c>
      <c r="W42" s="111">
        <f t="shared" si="15"/>
        <v>1144000</v>
      </c>
      <c r="X42" s="114">
        <f t="shared" si="16"/>
        <v>0</v>
      </c>
      <c r="Y42" s="115">
        <f t="shared" si="16"/>
        <v>0</v>
      </c>
      <c r="Z42" s="115">
        <f t="shared" si="16"/>
        <v>0</v>
      </c>
      <c r="AA42" s="115">
        <f t="shared" si="6"/>
        <v>0</v>
      </c>
      <c r="AB42" s="111" t="e">
        <f t="shared" si="7"/>
        <v>#REF!</v>
      </c>
      <c r="AC42" s="114" t="e">
        <f t="shared" si="17"/>
        <v>#REF!</v>
      </c>
      <c r="AD42" s="115" t="e">
        <f t="shared" si="17"/>
        <v>#REF!</v>
      </c>
      <c r="AE42" s="111" t="e">
        <f t="shared" si="9"/>
        <v>#REF!</v>
      </c>
      <c r="AF42" s="111" t="e">
        <f t="shared" si="10"/>
        <v>#REF!</v>
      </c>
      <c r="AG42" s="116" t="e">
        <f t="shared" ref="AG42:AG101" si="18">+AF42*$AG$5</f>
        <v>#REF!</v>
      </c>
      <c r="AH42" s="76"/>
      <c r="AJ42" s="72">
        <v>1064000</v>
      </c>
      <c r="AK42" s="73">
        <v>113000</v>
      </c>
      <c r="AL42" s="73">
        <v>0</v>
      </c>
      <c r="AM42" s="74">
        <v>1177000</v>
      </c>
    </row>
    <row r="43" spans="1:39" ht="11.4">
      <c r="A43" s="147">
        <v>67050001</v>
      </c>
      <c r="B43" s="76" t="s">
        <v>105</v>
      </c>
      <c r="C43" s="68" t="s">
        <v>171</v>
      </c>
      <c r="D43" s="142" t="s">
        <v>301</v>
      </c>
      <c r="E43" s="68" t="s">
        <v>403</v>
      </c>
      <c r="F43" s="70"/>
      <c r="G43" s="71" t="s">
        <v>247</v>
      </c>
      <c r="H43" s="72" t="e">
        <f t="shared" si="0"/>
        <v>#REF!</v>
      </c>
      <c r="I43" s="73" t="e">
        <f t="shared" si="1"/>
        <v>#REF!</v>
      </c>
      <c r="J43" s="73">
        <v>0</v>
      </c>
      <c r="K43" s="74" t="e">
        <f t="shared" si="13"/>
        <v>#REF!</v>
      </c>
      <c r="L43" s="75"/>
      <c r="M43" s="73">
        <v>28000</v>
      </c>
      <c r="N43" s="73">
        <v>0</v>
      </c>
      <c r="O43" s="73">
        <v>0</v>
      </c>
      <c r="P43" s="116">
        <f t="shared" si="14"/>
        <v>28000</v>
      </c>
      <c r="Q43" s="115" t="e">
        <f>SUM(P43*#REF!)/1000</f>
        <v>#REF!</v>
      </c>
      <c r="R43" s="115" t="e">
        <f>SUM(Q43*#REF!)</f>
        <v>#REF!</v>
      </c>
      <c r="S43" s="111" t="e">
        <f t="shared" si="12"/>
        <v>#REF!</v>
      </c>
      <c r="T43" s="73">
        <v>28000</v>
      </c>
      <c r="U43" s="73">
        <v>0</v>
      </c>
      <c r="V43" s="73">
        <v>0</v>
      </c>
      <c r="W43" s="111">
        <f t="shared" si="15"/>
        <v>28000</v>
      </c>
      <c r="X43" s="114">
        <f t="shared" si="16"/>
        <v>0</v>
      </c>
      <c r="Y43" s="115">
        <f t="shared" si="16"/>
        <v>0</v>
      </c>
      <c r="Z43" s="115">
        <f t="shared" si="16"/>
        <v>0</v>
      </c>
      <c r="AA43" s="115">
        <f t="shared" si="6"/>
        <v>0</v>
      </c>
      <c r="AB43" s="111" t="e">
        <f t="shared" si="7"/>
        <v>#REF!</v>
      </c>
      <c r="AC43" s="114" t="e">
        <f t="shared" si="17"/>
        <v>#REF!</v>
      </c>
      <c r="AD43" s="115" t="e">
        <f t="shared" si="17"/>
        <v>#REF!</v>
      </c>
      <c r="AE43" s="111" t="e">
        <f t="shared" si="9"/>
        <v>#REF!</v>
      </c>
      <c r="AF43" s="111" t="e">
        <f t="shared" si="10"/>
        <v>#REF!</v>
      </c>
      <c r="AG43" s="116" t="e">
        <f t="shared" si="18"/>
        <v>#REF!</v>
      </c>
      <c r="AH43" s="76"/>
      <c r="AJ43" s="72">
        <v>29000</v>
      </c>
      <c r="AK43" s="73">
        <v>0</v>
      </c>
      <c r="AL43" s="73">
        <v>0</v>
      </c>
      <c r="AM43" s="74">
        <v>29000</v>
      </c>
    </row>
    <row r="44" spans="1:39" ht="11.4">
      <c r="A44" s="147">
        <v>50000038</v>
      </c>
      <c r="B44" s="76" t="s">
        <v>106</v>
      </c>
      <c r="C44" s="68" t="s">
        <v>171</v>
      </c>
      <c r="D44" s="142" t="s">
        <v>302</v>
      </c>
      <c r="E44" s="68" t="s">
        <v>207</v>
      </c>
      <c r="F44" s="70"/>
      <c r="G44" s="71">
        <v>41989</v>
      </c>
      <c r="H44" s="72" t="e">
        <f t="shared" si="0"/>
        <v>#REF!</v>
      </c>
      <c r="I44" s="73" t="e">
        <f t="shared" si="1"/>
        <v>#REF!</v>
      </c>
      <c r="J44" s="73">
        <v>0</v>
      </c>
      <c r="K44" s="74" t="e">
        <f t="shared" si="13"/>
        <v>#REF!</v>
      </c>
      <c r="L44" s="75"/>
      <c r="M44" s="73">
        <v>796000</v>
      </c>
      <c r="N44" s="73">
        <v>0</v>
      </c>
      <c r="O44" s="73">
        <v>0</v>
      </c>
      <c r="P44" s="116">
        <f t="shared" si="14"/>
        <v>796000</v>
      </c>
      <c r="Q44" s="115" t="e">
        <f>SUM(P44*#REF!)/1000</f>
        <v>#REF!</v>
      </c>
      <c r="R44" s="115" t="e">
        <f>SUM(Q44*#REF!)</f>
        <v>#REF!</v>
      </c>
      <c r="S44" s="111" t="e">
        <f t="shared" si="12"/>
        <v>#REF!</v>
      </c>
      <c r="T44" s="73">
        <v>796000</v>
      </c>
      <c r="U44" s="73">
        <v>0</v>
      </c>
      <c r="V44" s="73">
        <v>0</v>
      </c>
      <c r="W44" s="111">
        <f t="shared" si="15"/>
        <v>796000</v>
      </c>
      <c r="X44" s="114">
        <f t="shared" si="16"/>
        <v>0</v>
      </c>
      <c r="Y44" s="115">
        <f t="shared" si="16"/>
        <v>0</v>
      </c>
      <c r="Z44" s="115">
        <f t="shared" si="16"/>
        <v>0</v>
      </c>
      <c r="AA44" s="115">
        <f t="shared" si="6"/>
        <v>0</v>
      </c>
      <c r="AB44" s="111" t="e">
        <f t="shared" si="7"/>
        <v>#REF!</v>
      </c>
      <c r="AC44" s="114" t="e">
        <f t="shared" si="17"/>
        <v>#REF!</v>
      </c>
      <c r="AD44" s="115" t="e">
        <f t="shared" si="17"/>
        <v>#REF!</v>
      </c>
      <c r="AE44" s="111" t="e">
        <f t="shared" si="9"/>
        <v>#REF!</v>
      </c>
      <c r="AF44" s="111" t="e">
        <f t="shared" si="10"/>
        <v>#REF!</v>
      </c>
      <c r="AG44" s="116" t="e">
        <f t="shared" si="18"/>
        <v>#REF!</v>
      </c>
      <c r="AH44" s="76"/>
      <c r="AJ44" s="72">
        <v>819000</v>
      </c>
      <c r="AK44" s="73">
        <v>0</v>
      </c>
      <c r="AL44" s="73">
        <v>0</v>
      </c>
      <c r="AM44" s="74">
        <v>819000</v>
      </c>
    </row>
    <row r="45" spans="1:39" ht="11.4">
      <c r="A45" s="147">
        <v>62010004</v>
      </c>
      <c r="B45" s="76" t="s">
        <v>41</v>
      </c>
      <c r="C45" s="68" t="s">
        <v>171</v>
      </c>
      <c r="D45" s="142" t="s">
        <v>303</v>
      </c>
      <c r="E45" s="68" t="s">
        <v>208</v>
      </c>
      <c r="F45" s="70"/>
      <c r="G45" s="71">
        <v>41989</v>
      </c>
      <c r="H45" s="72" t="e">
        <f t="shared" si="0"/>
        <v>#REF!</v>
      </c>
      <c r="I45" s="73" t="e">
        <f t="shared" si="1"/>
        <v>#REF!</v>
      </c>
      <c r="J45" s="73">
        <v>0</v>
      </c>
      <c r="K45" s="74" t="e">
        <f t="shared" si="13"/>
        <v>#REF!</v>
      </c>
      <c r="L45" s="75"/>
      <c r="M45" s="73">
        <v>40000</v>
      </c>
      <c r="N45" s="73">
        <v>0</v>
      </c>
      <c r="O45" s="73">
        <v>0</v>
      </c>
      <c r="P45" s="116">
        <f t="shared" si="14"/>
        <v>40000</v>
      </c>
      <c r="Q45" s="115" t="e">
        <f>SUM(P45*#REF!)/1000</f>
        <v>#REF!</v>
      </c>
      <c r="R45" s="115" t="e">
        <f>SUM(Q45*#REF!)</f>
        <v>#REF!</v>
      </c>
      <c r="S45" s="111" t="e">
        <f t="shared" si="12"/>
        <v>#REF!</v>
      </c>
      <c r="T45" s="73">
        <v>40000</v>
      </c>
      <c r="U45" s="73">
        <v>0</v>
      </c>
      <c r="V45" s="73">
        <v>0</v>
      </c>
      <c r="W45" s="111">
        <f t="shared" si="15"/>
        <v>40000</v>
      </c>
      <c r="X45" s="114">
        <f t="shared" si="16"/>
        <v>0</v>
      </c>
      <c r="Y45" s="115">
        <f t="shared" si="16"/>
        <v>0</v>
      </c>
      <c r="Z45" s="115">
        <f t="shared" si="16"/>
        <v>0</v>
      </c>
      <c r="AA45" s="115">
        <f t="shared" si="6"/>
        <v>0</v>
      </c>
      <c r="AB45" s="111" t="e">
        <f t="shared" si="7"/>
        <v>#REF!</v>
      </c>
      <c r="AC45" s="114" t="e">
        <f t="shared" si="17"/>
        <v>#REF!</v>
      </c>
      <c r="AD45" s="115" t="e">
        <f t="shared" si="17"/>
        <v>#REF!</v>
      </c>
      <c r="AE45" s="111" t="e">
        <f t="shared" si="9"/>
        <v>#REF!</v>
      </c>
      <c r="AF45" s="111" t="e">
        <f t="shared" si="10"/>
        <v>#REF!</v>
      </c>
      <c r="AG45" s="116" t="e">
        <f t="shared" si="18"/>
        <v>#REF!</v>
      </c>
      <c r="AH45" s="76"/>
      <c r="AJ45" s="72">
        <v>42000</v>
      </c>
      <c r="AK45" s="73">
        <v>0</v>
      </c>
      <c r="AL45" s="73">
        <v>0</v>
      </c>
      <c r="AM45" s="74">
        <v>42000</v>
      </c>
    </row>
    <row r="46" spans="1:39" ht="11.4">
      <c r="A46" s="147">
        <v>65030006</v>
      </c>
      <c r="B46" s="76" t="s">
        <v>107</v>
      </c>
      <c r="C46" s="68" t="s">
        <v>171</v>
      </c>
      <c r="D46" s="142" t="s">
        <v>303</v>
      </c>
      <c r="E46" s="68" t="s">
        <v>209</v>
      </c>
      <c r="F46" s="70"/>
      <c r="G46" s="71">
        <v>41989</v>
      </c>
      <c r="H46" s="72" t="e">
        <f t="shared" si="0"/>
        <v>#REF!</v>
      </c>
      <c r="I46" s="73" t="e">
        <f t="shared" si="1"/>
        <v>#REF!</v>
      </c>
      <c r="J46" s="73">
        <v>0</v>
      </c>
      <c r="K46" s="74" t="e">
        <f t="shared" si="13"/>
        <v>#REF!</v>
      </c>
      <c r="L46" s="75"/>
      <c r="M46" s="73">
        <v>87000</v>
      </c>
      <c r="N46" s="73">
        <v>0</v>
      </c>
      <c r="O46" s="73">
        <v>0</v>
      </c>
      <c r="P46" s="116">
        <f t="shared" si="14"/>
        <v>87000</v>
      </c>
      <c r="Q46" s="115" t="e">
        <f>SUM(P46*#REF!)/1000</f>
        <v>#REF!</v>
      </c>
      <c r="R46" s="115" t="e">
        <f>SUM(Q46*#REF!)</f>
        <v>#REF!</v>
      </c>
      <c r="S46" s="111" t="e">
        <f t="shared" si="12"/>
        <v>#REF!</v>
      </c>
      <c r="T46" s="73">
        <v>87000</v>
      </c>
      <c r="U46" s="73">
        <v>0</v>
      </c>
      <c r="V46" s="73">
        <v>0</v>
      </c>
      <c r="W46" s="111">
        <f t="shared" si="15"/>
        <v>87000</v>
      </c>
      <c r="X46" s="114">
        <f t="shared" si="16"/>
        <v>0</v>
      </c>
      <c r="Y46" s="115">
        <f t="shared" si="16"/>
        <v>0</v>
      </c>
      <c r="Z46" s="115">
        <f t="shared" si="16"/>
        <v>0</v>
      </c>
      <c r="AA46" s="115">
        <f t="shared" si="6"/>
        <v>0</v>
      </c>
      <c r="AB46" s="111" t="e">
        <f t="shared" si="7"/>
        <v>#REF!</v>
      </c>
      <c r="AC46" s="114" t="e">
        <f t="shared" si="17"/>
        <v>#REF!</v>
      </c>
      <c r="AD46" s="115" t="e">
        <f t="shared" si="17"/>
        <v>#REF!</v>
      </c>
      <c r="AE46" s="111" t="e">
        <f t="shared" si="9"/>
        <v>#REF!</v>
      </c>
      <c r="AF46" s="111" t="e">
        <f t="shared" si="10"/>
        <v>#REF!</v>
      </c>
      <c r="AG46" s="116" t="e">
        <f t="shared" si="18"/>
        <v>#REF!</v>
      </c>
      <c r="AH46" s="76"/>
      <c r="AJ46" s="72">
        <v>90000</v>
      </c>
      <c r="AK46" s="73">
        <v>0</v>
      </c>
      <c r="AL46" s="73">
        <v>0</v>
      </c>
      <c r="AM46" s="74">
        <v>90000</v>
      </c>
    </row>
    <row r="47" spans="1:39" ht="11.4">
      <c r="A47" s="147">
        <v>61010003</v>
      </c>
      <c r="B47" s="76" t="s">
        <v>108</v>
      </c>
      <c r="C47" s="68" t="s">
        <v>171</v>
      </c>
      <c r="D47" s="142" t="s">
        <v>304</v>
      </c>
      <c r="E47" s="68" t="s">
        <v>36</v>
      </c>
      <c r="F47" s="70"/>
      <c r="G47" s="71">
        <v>41989</v>
      </c>
      <c r="H47" s="72" t="e">
        <f t="shared" si="0"/>
        <v>#REF!</v>
      </c>
      <c r="I47" s="73" t="e">
        <f t="shared" si="1"/>
        <v>#REF!</v>
      </c>
      <c r="J47" s="73">
        <v>0</v>
      </c>
      <c r="K47" s="74" t="e">
        <f t="shared" si="13"/>
        <v>#REF!</v>
      </c>
      <c r="L47" s="75"/>
      <c r="M47" s="73">
        <v>472000</v>
      </c>
      <c r="N47" s="73">
        <v>0</v>
      </c>
      <c r="O47" s="73">
        <v>0</v>
      </c>
      <c r="P47" s="116">
        <f t="shared" si="14"/>
        <v>472000</v>
      </c>
      <c r="Q47" s="115" t="e">
        <f>SUM(P47*#REF!)/1000</f>
        <v>#REF!</v>
      </c>
      <c r="R47" s="115" t="e">
        <f>SUM(Q47*#REF!)</f>
        <v>#REF!</v>
      </c>
      <c r="S47" s="111" t="e">
        <f t="shared" si="12"/>
        <v>#REF!</v>
      </c>
      <c r="T47" s="73">
        <v>472000</v>
      </c>
      <c r="U47" s="73">
        <v>0</v>
      </c>
      <c r="V47" s="73">
        <v>0</v>
      </c>
      <c r="W47" s="111">
        <f t="shared" si="15"/>
        <v>472000</v>
      </c>
      <c r="X47" s="114">
        <f t="shared" si="16"/>
        <v>0</v>
      </c>
      <c r="Y47" s="115">
        <f t="shared" si="16"/>
        <v>0</v>
      </c>
      <c r="Z47" s="115">
        <f t="shared" si="16"/>
        <v>0</v>
      </c>
      <c r="AA47" s="115">
        <f t="shared" si="6"/>
        <v>0</v>
      </c>
      <c r="AB47" s="111" t="e">
        <f t="shared" si="7"/>
        <v>#REF!</v>
      </c>
      <c r="AC47" s="114" t="e">
        <f t="shared" si="17"/>
        <v>#REF!</v>
      </c>
      <c r="AD47" s="115" t="e">
        <f t="shared" si="17"/>
        <v>#REF!</v>
      </c>
      <c r="AE47" s="111" t="e">
        <f t="shared" si="9"/>
        <v>#REF!</v>
      </c>
      <c r="AF47" s="111" t="e">
        <f t="shared" si="10"/>
        <v>#REF!</v>
      </c>
      <c r="AG47" s="116" t="e">
        <f t="shared" si="18"/>
        <v>#REF!</v>
      </c>
      <c r="AH47" s="76"/>
      <c r="AJ47" s="72">
        <v>486000</v>
      </c>
      <c r="AK47" s="73">
        <v>0</v>
      </c>
      <c r="AL47" s="73">
        <v>0</v>
      </c>
      <c r="AM47" s="74">
        <v>486000</v>
      </c>
    </row>
    <row r="48" spans="1:39" ht="11.4">
      <c r="A48" s="147">
        <v>65050004</v>
      </c>
      <c r="B48" s="76" t="s">
        <v>109</v>
      </c>
      <c r="C48" s="68" t="s">
        <v>171</v>
      </c>
      <c r="D48" s="142" t="s">
        <v>303</v>
      </c>
      <c r="E48" s="68" t="s">
        <v>195</v>
      </c>
      <c r="F48" s="70"/>
      <c r="G48" s="71">
        <v>41989</v>
      </c>
      <c r="H48" s="72" t="e">
        <f t="shared" si="0"/>
        <v>#REF!</v>
      </c>
      <c r="I48" s="73" t="e">
        <f t="shared" si="1"/>
        <v>#REF!</v>
      </c>
      <c r="J48" s="73">
        <v>0</v>
      </c>
      <c r="K48" s="74" t="e">
        <f t="shared" si="13"/>
        <v>#REF!</v>
      </c>
      <c r="L48" s="75"/>
      <c r="M48" s="73">
        <v>327000</v>
      </c>
      <c r="N48" s="73">
        <v>0</v>
      </c>
      <c r="O48" s="73">
        <v>0</v>
      </c>
      <c r="P48" s="116">
        <f t="shared" si="14"/>
        <v>327000</v>
      </c>
      <c r="Q48" s="115" t="e">
        <f>SUM(P48*#REF!)/1000</f>
        <v>#REF!</v>
      </c>
      <c r="R48" s="115" t="e">
        <f>SUM(Q48*#REF!)</f>
        <v>#REF!</v>
      </c>
      <c r="S48" s="111" t="e">
        <f t="shared" si="12"/>
        <v>#REF!</v>
      </c>
      <c r="T48" s="73">
        <v>327000</v>
      </c>
      <c r="U48" s="73">
        <v>0</v>
      </c>
      <c r="V48" s="73">
        <v>0</v>
      </c>
      <c r="W48" s="111">
        <f t="shared" si="15"/>
        <v>327000</v>
      </c>
      <c r="X48" s="114">
        <f t="shared" si="16"/>
        <v>0</v>
      </c>
      <c r="Y48" s="115">
        <f t="shared" si="16"/>
        <v>0</v>
      </c>
      <c r="Z48" s="115">
        <f t="shared" si="16"/>
        <v>0</v>
      </c>
      <c r="AA48" s="115">
        <f t="shared" si="6"/>
        <v>0</v>
      </c>
      <c r="AB48" s="111" t="e">
        <f t="shared" si="7"/>
        <v>#REF!</v>
      </c>
      <c r="AC48" s="114" t="e">
        <f t="shared" si="17"/>
        <v>#REF!</v>
      </c>
      <c r="AD48" s="115" t="e">
        <f t="shared" si="17"/>
        <v>#REF!</v>
      </c>
      <c r="AE48" s="111" t="e">
        <f t="shared" si="9"/>
        <v>#REF!</v>
      </c>
      <c r="AF48" s="111" t="e">
        <f t="shared" si="10"/>
        <v>#REF!</v>
      </c>
      <c r="AG48" s="116" t="e">
        <f t="shared" si="18"/>
        <v>#REF!</v>
      </c>
      <c r="AH48" s="76"/>
      <c r="AJ48" s="72">
        <v>337000</v>
      </c>
      <c r="AK48" s="73">
        <v>0</v>
      </c>
      <c r="AL48" s="73">
        <v>0</v>
      </c>
      <c r="AM48" s="74">
        <v>337000</v>
      </c>
    </row>
    <row r="49" spans="1:39" ht="11.4">
      <c r="A49" s="147">
        <v>65070022</v>
      </c>
      <c r="B49" s="76" t="s">
        <v>110</v>
      </c>
      <c r="C49" s="68" t="s">
        <v>171</v>
      </c>
      <c r="D49" s="142" t="s">
        <v>305</v>
      </c>
      <c r="E49" s="68" t="s">
        <v>210</v>
      </c>
      <c r="F49" s="70"/>
      <c r="G49" s="71">
        <v>41989</v>
      </c>
      <c r="H49" s="72" t="e">
        <f t="shared" si="0"/>
        <v>#REF!</v>
      </c>
      <c r="I49" s="73" t="e">
        <f t="shared" si="1"/>
        <v>#REF!</v>
      </c>
      <c r="J49" s="73">
        <v>0</v>
      </c>
      <c r="K49" s="74" t="e">
        <f t="shared" si="13"/>
        <v>#REF!</v>
      </c>
      <c r="L49" s="75"/>
      <c r="M49" s="73">
        <v>77000</v>
      </c>
      <c r="N49" s="73">
        <v>0</v>
      </c>
      <c r="O49" s="73">
        <v>0</v>
      </c>
      <c r="P49" s="116">
        <f t="shared" si="14"/>
        <v>77000</v>
      </c>
      <c r="Q49" s="115" t="e">
        <f>SUM(P49*#REF!)/1000</f>
        <v>#REF!</v>
      </c>
      <c r="R49" s="115" t="e">
        <f>SUM(Q49*#REF!)</f>
        <v>#REF!</v>
      </c>
      <c r="S49" s="111" t="e">
        <f t="shared" si="12"/>
        <v>#REF!</v>
      </c>
      <c r="T49" s="73">
        <v>77000</v>
      </c>
      <c r="U49" s="73">
        <v>0</v>
      </c>
      <c r="V49" s="73">
        <v>0</v>
      </c>
      <c r="W49" s="111">
        <f t="shared" si="15"/>
        <v>77000</v>
      </c>
      <c r="X49" s="114">
        <f t="shared" si="16"/>
        <v>0</v>
      </c>
      <c r="Y49" s="115">
        <f t="shared" si="16"/>
        <v>0</v>
      </c>
      <c r="Z49" s="115">
        <f t="shared" si="16"/>
        <v>0</v>
      </c>
      <c r="AA49" s="115">
        <f t="shared" si="6"/>
        <v>0</v>
      </c>
      <c r="AB49" s="111" t="e">
        <f t="shared" si="7"/>
        <v>#REF!</v>
      </c>
      <c r="AC49" s="114" t="e">
        <f t="shared" si="17"/>
        <v>#REF!</v>
      </c>
      <c r="AD49" s="115" t="e">
        <f t="shared" si="17"/>
        <v>#REF!</v>
      </c>
      <c r="AE49" s="111" t="e">
        <f t="shared" si="9"/>
        <v>#REF!</v>
      </c>
      <c r="AF49" s="111" t="e">
        <f t="shared" si="10"/>
        <v>#REF!</v>
      </c>
      <c r="AG49" s="116" t="e">
        <f t="shared" si="18"/>
        <v>#REF!</v>
      </c>
      <c r="AH49" s="76"/>
      <c r="AJ49" s="72">
        <v>80000</v>
      </c>
      <c r="AK49" s="73">
        <v>0</v>
      </c>
      <c r="AL49" s="73">
        <v>0</v>
      </c>
      <c r="AM49" s="74">
        <v>80000</v>
      </c>
    </row>
    <row r="50" spans="1:39" ht="11.4">
      <c r="A50" s="147">
        <v>64030015</v>
      </c>
      <c r="B50" s="76" t="s">
        <v>111</v>
      </c>
      <c r="C50" s="68" t="s">
        <v>171</v>
      </c>
      <c r="D50" s="142" t="s">
        <v>306</v>
      </c>
      <c r="E50" s="68" t="s">
        <v>211</v>
      </c>
      <c r="F50" s="70"/>
      <c r="G50" s="71">
        <v>41989</v>
      </c>
      <c r="H50" s="72" t="e">
        <f t="shared" si="0"/>
        <v>#REF!</v>
      </c>
      <c r="I50" s="73" t="e">
        <f t="shared" si="1"/>
        <v>#REF!</v>
      </c>
      <c r="J50" s="73">
        <v>0</v>
      </c>
      <c r="K50" s="74" t="e">
        <f t="shared" si="13"/>
        <v>#REF!</v>
      </c>
      <c r="L50" s="75"/>
      <c r="M50" s="73">
        <v>3364000</v>
      </c>
      <c r="N50" s="73">
        <v>0</v>
      </c>
      <c r="O50" s="73">
        <v>0</v>
      </c>
      <c r="P50" s="116">
        <f t="shared" si="14"/>
        <v>3364000</v>
      </c>
      <c r="Q50" s="115" t="e">
        <f>SUM(P50*#REF!)/1000</f>
        <v>#REF!</v>
      </c>
      <c r="R50" s="115" t="e">
        <f>SUM(Q50*#REF!)</f>
        <v>#REF!</v>
      </c>
      <c r="S50" s="111" t="e">
        <f t="shared" si="12"/>
        <v>#REF!</v>
      </c>
      <c r="T50" s="73">
        <v>3364000</v>
      </c>
      <c r="U50" s="73">
        <v>0</v>
      </c>
      <c r="V50" s="73">
        <v>0</v>
      </c>
      <c r="W50" s="111">
        <f t="shared" si="15"/>
        <v>3364000</v>
      </c>
      <c r="X50" s="114">
        <f t="shared" si="16"/>
        <v>0</v>
      </c>
      <c r="Y50" s="115">
        <f t="shared" si="16"/>
        <v>0</v>
      </c>
      <c r="Z50" s="115">
        <f t="shared" si="16"/>
        <v>0</v>
      </c>
      <c r="AA50" s="115">
        <f t="shared" si="6"/>
        <v>0</v>
      </c>
      <c r="AB50" s="111" t="e">
        <f t="shared" si="7"/>
        <v>#REF!</v>
      </c>
      <c r="AC50" s="114" t="e">
        <f t="shared" si="17"/>
        <v>#REF!</v>
      </c>
      <c r="AD50" s="115" t="e">
        <f t="shared" si="17"/>
        <v>#REF!</v>
      </c>
      <c r="AE50" s="111" t="e">
        <f t="shared" si="9"/>
        <v>#REF!</v>
      </c>
      <c r="AF50" s="111" t="e">
        <f t="shared" si="10"/>
        <v>#REF!</v>
      </c>
      <c r="AG50" s="116" t="e">
        <f t="shared" si="18"/>
        <v>#REF!</v>
      </c>
      <c r="AH50" s="76"/>
      <c r="AJ50" s="72">
        <v>3461000</v>
      </c>
      <c r="AK50" s="73">
        <v>0</v>
      </c>
      <c r="AL50" s="73">
        <v>0</v>
      </c>
      <c r="AM50" s="74">
        <v>3461000</v>
      </c>
    </row>
    <row r="51" spans="1:39" ht="11.4">
      <c r="A51" s="147">
        <v>50000801</v>
      </c>
      <c r="B51" s="76" t="s">
        <v>112</v>
      </c>
      <c r="C51" s="68" t="s">
        <v>172</v>
      </c>
      <c r="D51" s="142" t="s">
        <v>307</v>
      </c>
      <c r="E51" s="68" t="s">
        <v>212</v>
      </c>
      <c r="F51" s="70"/>
      <c r="G51" s="71">
        <v>41989</v>
      </c>
      <c r="H51" s="72" t="e">
        <f t="shared" si="0"/>
        <v>#REF!</v>
      </c>
      <c r="I51" s="73" t="e">
        <f t="shared" si="1"/>
        <v>#REF!</v>
      </c>
      <c r="J51" s="73">
        <v>0</v>
      </c>
      <c r="K51" s="74" t="e">
        <f t="shared" si="13"/>
        <v>#REF!</v>
      </c>
      <c r="L51" s="75"/>
      <c r="M51" s="73">
        <v>5380000</v>
      </c>
      <c r="N51" s="73">
        <v>177000</v>
      </c>
      <c r="O51" s="73">
        <v>0</v>
      </c>
      <c r="P51" s="116">
        <f t="shared" si="14"/>
        <v>5557000</v>
      </c>
      <c r="Q51" s="115" t="e">
        <f>SUM(P51*#REF!)/1000</f>
        <v>#REF!</v>
      </c>
      <c r="R51" s="115" t="e">
        <f>SUM(Q51*#REF!)</f>
        <v>#REF!</v>
      </c>
      <c r="S51" s="111" t="e">
        <f t="shared" si="12"/>
        <v>#REF!</v>
      </c>
      <c r="T51" s="73">
        <v>5380000</v>
      </c>
      <c r="U51" s="73">
        <v>177000</v>
      </c>
      <c r="V51" s="73">
        <v>0</v>
      </c>
      <c r="W51" s="111">
        <f t="shared" si="15"/>
        <v>5557000</v>
      </c>
      <c r="X51" s="114">
        <f t="shared" si="16"/>
        <v>0</v>
      </c>
      <c r="Y51" s="115">
        <f t="shared" si="16"/>
        <v>0</v>
      </c>
      <c r="Z51" s="115">
        <f t="shared" si="16"/>
        <v>0</v>
      </c>
      <c r="AA51" s="115">
        <f t="shared" si="6"/>
        <v>0</v>
      </c>
      <c r="AB51" s="111" t="e">
        <f t="shared" si="7"/>
        <v>#REF!</v>
      </c>
      <c r="AC51" s="114" t="e">
        <f t="shared" si="17"/>
        <v>#REF!</v>
      </c>
      <c r="AD51" s="115" t="e">
        <f t="shared" si="17"/>
        <v>#REF!</v>
      </c>
      <c r="AE51" s="111" t="e">
        <f t="shared" si="9"/>
        <v>#REF!</v>
      </c>
      <c r="AF51" s="111" t="e">
        <f t="shared" si="10"/>
        <v>#REF!</v>
      </c>
      <c r="AG51" s="116" t="e">
        <f t="shared" si="18"/>
        <v>#REF!</v>
      </c>
      <c r="AH51" s="76"/>
      <c r="AJ51" s="72">
        <v>5534000</v>
      </c>
      <c r="AK51" s="73">
        <v>181000</v>
      </c>
      <c r="AL51" s="73">
        <v>0</v>
      </c>
      <c r="AM51" s="74">
        <v>5715000</v>
      </c>
    </row>
    <row r="52" spans="1:39" ht="11.4">
      <c r="A52" s="147">
        <v>65050003</v>
      </c>
      <c r="B52" s="76" t="s">
        <v>113</v>
      </c>
      <c r="C52" s="68" t="s">
        <v>173</v>
      </c>
      <c r="D52" s="142" t="s">
        <v>308</v>
      </c>
      <c r="E52" s="68" t="s">
        <v>213</v>
      </c>
      <c r="F52" s="70"/>
      <c r="G52" s="71">
        <v>41989</v>
      </c>
      <c r="H52" s="72" t="e">
        <f t="shared" si="0"/>
        <v>#REF!</v>
      </c>
      <c r="I52" s="73" t="e">
        <f t="shared" si="1"/>
        <v>#REF!</v>
      </c>
      <c r="J52" s="73">
        <v>0</v>
      </c>
      <c r="K52" s="74" t="e">
        <f t="shared" si="13"/>
        <v>#REF!</v>
      </c>
      <c r="L52" s="75"/>
      <c r="M52" s="73">
        <v>1238000</v>
      </c>
      <c r="N52" s="73">
        <v>0</v>
      </c>
      <c r="O52" s="73">
        <v>0</v>
      </c>
      <c r="P52" s="116">
        <f t="shared" si="14"/>
        <v>1238000</v>
      </c>
      <c r="Q52" s="115" t="e">
        <f>SUM(P52*#REF!)/1000</f>
        <v>#REF!</v>
      </c>
      <c r="R52" s="115" t="e">
        <f>SUM(Q52*#REF!)</f>
        <v>#REF!</v>
      </c>
      <c r="S52" s="111" t="e">
        <f t="shared" si="12"/>
        <v>#REF!</v>
      </c>
      <c r="T52" s="73">
        <v>1238000</v>
      </c>
      <c r="U52" s="73">
        <v>0</v>
      </c>
      <c r="V52" s="73">
        <v>0</v>
      </c>
      <c r="W52" s="111">
        <f t="shared" si="15"/>
        <v>1238000</v>
      </c>
      <c r="X52" s="114">
        <f t="shared" si="16"/>
        <v>0</v>
      </c>
      <c r="Y52" s="115">
        <f t="shared" si="16"/>
        <v>0</v>
      </c>
      <c r="Z52" s="115">
        <f t="shared" si="16"/>
        <v>0</v>
      </c>
      <c r="AA52" s="115">
        <f t="shared" si="6"/>
        <v>0</v>
      </c>
      <c r="AB52" s="111" t="e">
        <f t="shared" si="7"/>
        <v>#REF!</v>
      </c>
      <c r="AC52" s="114" t="e">
        <f t="shared" si="17"/>
        <v>#REF!</v>
      </c>
      <c r="AD52" s="115" t="e">
        <f t="shared" si="17"/>
        <v>#REF!</v>
      </c>
      <c r="AE52" s="111" t="e">
        <f t="shared" si="9"/>
        <v>#REF!</v>
      </c>
      <c r="AF52" s="111" t="e">
        <f t="shared" si="10"/>
        <v>#REF!</v>
      </c>
      <c r="AG52" s="116" t="e">
        <f t="shared" si="18"/>
        <v>#REF!</v>
      </c>
      <c r="AH52" s="76"/>
      <c r="AJ52" s="72">
        <v>1274000</v>
      </c>
      <c r="AK52" s="73">
        <v>0</v>
      </c>
      <c r="AL52" s="73">
        <v>0</v>
      </c>
      <c r="AM52" s="74">
        <v>1274000</v>
      </c>
    </row>
    <row r="53" spans="1:39" ht="11.4">
      <c r="A53" s="147">
        <v>50000037</v>
      </c>
      <c r="B53" s="76" t="s">
        <v>114</v>
      </c>
      <c r="C53" s="68" t="s">
        <v>174</v>
      </c>
      <c r="D53" s="142" t="s">
        <v>309</v>
      </c>
      <c r="E53" s="68" t="s">
        <v>214</v>
      </c>
      <c r="F53" s="70"/>
      <c r="G53" s="71">
        <v>41989</v>
      </c>
      <c r="H53" s="72" t="e">
        <f t="shared" si="0"/>
        <v>#REF!</v>
      </c>
      <c r="I53" s="73" t="e">
        <f t="shared" si="1"/>
        <v>#REF!</v>
      </c>
      <c r="J53" s="73">
        <v>0</v>
      </c>
      <c r="K53" s="74" t="e">
        <f t="shared" si="13"/>
        <v>#REF!</v>
      </c>
      <c r="L53" s="75"/>
      <c r="M53" s="73">
        <v>1117000</v>
      </c>
      <c r="N53" s="73">
        <v>101000</v>
      </c>
      <c r="O53" s="73">
        <v>0</v>
      </c>
      <c r="P53" s="116">
        <f t="shared" si="14"/>
        <v>1218000</v>
      </c>
      <c r="Q53" s="115" t="e">
        <f>SUM(P53*#REF!)/1000</f>
        <v>#REF!</v>
      </c>
      <c r="R53" s="115" t="e">
        <f>SUM(Q53*#REF!)</f>
        <v>#REF!</v>
      </c>
      <c r="S53" s="111" t="e">
        <f t="shared" si="12"/>
        <v>#REF!</v>
      </c>
      <c r="T53" s="73">
        <v>1117000</v>
      </c>
      <c r="U53" s="73">
        <v>101000</v>
      </c>
      <c r="V53" s="73">
        <v>0</v>
      </c>
      <c r="W53" s="111">
        <f t="shared" si="15"/>
        <v>1218000</v>
      </c>
      <c r="X53" s="114">
        <f t="shared" si="16"/>
        <v>0</v>
      </c>
      <c r="Y53" s="115">
        <f t="shared" si="16"/>
        <v>0</v>
      </c>
      <c r="Z53" s="115">
        <f t="shared" si="16"/>
        <v>0</v>
      </c>
      <c r="AA53" s="115">
        <f t="shared" si="6"/>
        <v>0</v>
      </c>
      <c r="AB53" s="111" t="e">
        <f t="shared" si="7"/>
        <v>#REF!</v>
      </c>
      <c r="AC53" s="114" t="e">
        <f t="shared" si="17"/>
        <v>#REF!</v>
      </c>
      <c r="AD53" s="115" t="e">
        <f t="shared" si="17"/>
        <v>#REF!</v>
      </c>
      <c r="AE53" s="111" t="e">
        <f t="shared" si="9"/>
        <v>#REF!</v>
      </c>
      <c r="AF53" s="111" t="e">
        <f t="shared" si="10"/>
        <v>#REF!</v>
      </c>
      <c r="AG53" s="116" t="e">
        <f t="shared" si="18"/>
        <v>#REF!</v>
      </c>
      <c r="AH53" s="76"/>
      <c r="AJ53" s="72">
        <v>1149000</v>
      </c>
      <c r="AK53" s="73">
        <v>103000</v>
      </c>
      <c r="AL53" s="73">
        <v>0</v>
      </c>
      <c r="AM53" s="74">
        <v>1252000</v>
      </c>
    </row>
    <row r="54" spans="1:39" ht="11.4">
      <c r="A54" s="147">
        <v>50000804</v>
      </c>
      <c r="B54" s="76" t="s">
        <v>115</v>
      </c>
      <c r="C54" s="68" t="s">
        <v>174</v>
      </c>
      <c r="D54" s="142" t="s">
        <v>309</v>
      </c>
      <c r="E54" s="68" t="s">
        <v>182</v>
      </c>
      <c r="F54" s="70"/>
      <c r="G54" s="71">
        <v>41989</v>
      </c>
      <c r="H54" s="72" t="e">
        <f t="shared" si="0"/>
        <v>#REF!</v>
      </c>
      <c r="I54" s="73" t="e">
        <f t="shared" si="1"/>
        <v>#REF!</v>
      </c>
      <c r="J54" s="73">
        <v>0</v>
      </c>
      <c r="K54" s="74" t="e">
        <f t="shared" si="13"/>
        <v>#REF!</v>
      </c>
      <c r="L54" s="75"/>
      <c r="M54" s="73">
        <v>1031000</v>
      </c>
      <c r="N54" s="73">
        <v>75000</v>
      </c>
      <c r="O54" s="73">
        <v>0</v>
      </c>
      <c r="P54" s="116">
        <f t="shared" si="14"/>
        <v>1106000</v>
      </c>
      <c r="Q54" s="115" t="e">
        <f>SUM(P54*#REF!)/1000</f>
        <v>#REF!</v>
      </c>
      <c r="R54" s="115" t="e">
        <f>SUM(Q54*#REF!)</f>
        <v>#REF!</v>
      </c>
      <c r="S54" s="111" t="e">
        <f t="shared" si="12"/>
        <v>#REF!</v>
      </c>
      <c r="T54" s="73">
        <v>1031000</v>
      </c>
      <c r="U54" s="73">
        <v>75000</v>
      </c>
      <c r="V54" s="73">
        <v>0</v>
      </c>
      <c r="W54" s="111">
        <f t="shared" si="15"/>
        <v>1106000</v>
      </c>
      <c r="X54" s="114">
        <f t="shared" si="16"/>
        <v>0</v>
      </c>
      <c r="Y54" s="115">
        <f t="shared" si="16"/>
        <v>0</v>
      </c>
      <c r="Z54" s="115">
        <f t="shared" si="16"/>
        <v>0</v>
      </c>
      <c r="AA54" s="115">
        <f t="shared" si="6"/>
        <v>0</v>
      </c>
      <c r="AB54" s="111" t="e">
        <f t="shared" si="7"/>
        <v>#REF!</v>
      </c>
      <c r="AC54" s="114" t="e">
        <f t="shared" si="17"/>
        <v>#REF!</v>
      </c>
      <c r="AD54" s="115" t="e">
        <f t="shared" si="17"/>
        <v>#REF!</v>
      </c>
      <c r="AE54" s="111" t="e">
        <f t="shared" si="9"/>
        <v>#REF!</v>
      </c>
      <c r="AF54" s="111" t="e">
        <f t="shared" si="10"/>
        <v>#REF!</v>
      </c>
      <c r="AG54" s="116" t="e">
        <f t="shared" si="18"/>
        <v>#REF!</v>
      </c>
      <c r="AH54" s="76"/>
      <c r="AJ54" s="72">
        <v>1061000</v>
      </c>
      <c r="AK54" s="73">
        <v>77000</v>
      </c>
      <c r="AL54" s="73">
        <v>0</v>
      </c>
      <c r="AM54" s="74">
        <v>1138000</v>
      </c>
    </row>
    <row r="55" spans="1:39" ht="11.4">
      <c r="A55" s="147">
        <v>67050001</v>
      </c>
      <c r="B55" s="76" t="s">
        <v>116</v>
      </c>
      <c r="C55" s="68" t="s">
        <v>174</v>
      </c>
      <c r="D55" s="142" t="s">
        <v>310</v>
      </c>
      <c r="E55" s="68" t="s">
        <v>183</v>
      </c>
      <c r="F55" s="70"/>
      <c r="G55" s="71">
        <v>41989</v>
      </c>
      <c r="H55" s="72" t="e">
        <f t="shared" si="0"/>
        <v>#REF!</v>
      </c>
      <c r="I55" s="73" t="e">
        <f t="shared" si="1"/>
        <v>#REF!</v>
      </c>
      <c r="J55" s="73">
        <v>0</v>
      </c>
      <c r="K55" s="74" t="e">
        <f t="shared" si="13"/>
        <v>#REF!</v>
      </c>
      <c r="L55" s="75"/>
      <c r="M55" s="73">
        <v>220000</v>
      </c>
      <c r="N55" s="73">
        <v>21000</v>
      </c>
      <c r="O55" s="73">
        <v>0</v>
      </c>
      <c r="P55" s="116">
        <f t="shared" si="14"/>
        <v>241000</v>
      </c>
      <c r="Q55" s="115" t="e">
        <f>SUM(P55*#REF!)/1000</f>
        <v>#REF!</v>
      </c>
      <c r="R55" s="115" t="e">
        <f>SUM(Q55*#REF!)</f>
        <v>#REF!</v>
      </c>
      <c r="S55" s="111" t="e">
        <f t="shared" si="12"/>
        <v>#REF!</v>
      </c>
      <c r="T55" s="73">
        <v>220000</v>
      </c>
      <c r="U55" s="73">
        <v>21000</v>
      </c>
      <c r="V55" s="73">
        <v>0</v>
      </c>
      <c r="W55" s="111">
        <f t="shared" si="15"/>
        <v>241000</v>
      </c>
      <c r="X55" s="114">
        <f t="shared" si="16"/>
        <v>0</v>
      </c>
      <c r="Y55" s="115">
        <f t="shared" si="16"/>
        <v>0</v>
      </c>
      <c r="Z55" s="115">
        <f t="shared" si="16"/>
        <v>0</v>
      </c>
      <c r="AA55" s="115">
        <f t="shared" si="6"/>
        <v>0</v>
      </c>
      <c r="AB55" s="111" t="e">
        <f t="shared" si="7"/>
        <v>#REF!</v>
      </c>
      <c r="AC55" s="114" t="e">
        <f t="shared" si="17"/>
        <v>#REF!</v>
      </c>
      <c r="AD55" s="115" t="e">
        <f t="shared" si="17"/>
        <v>#REF!</v>
      </c>
      <c r="AE55" s="111" t="e">
        <f t="shared" si="9"/>
        <v>#REF!</v>
      </c>
      <c r="AF55" s="111" t="e">
        <f t="shared" si="10"/>
        <v>#REF!</v>
      </c>
      <c r="AG55" s="116" t="e">
        <f t="shared" si="18"/>
        <v>#REF!</v>
      </c>
      <c r="AH55" s="76"/>
      <c r="AJ55" s="72">
        <v>227000</v>
      </c>
      <c r="AK55" s="73">
        <v>22000</v>
      </c>
      <c r="AL55" s="73">
        <v>0</v>
      </c>
      <c r="AM55" s="74">
        <v>249000</v>
      </c>
    </row>
    <row r="56" spans="1:39" ht="11.4">
      <c r="A56" s="147">
        <v>65050003</v>
      </c>
      <c r="B56" s="76" t="s">
        <v>117</v>
      </c>
      <c r="C56" s="68" t="s">
        <v>174</v>
      </c>
      <c r="D56" s="142" t="s">
        <v>311</v>
      </c>
      <c r="E56" s="68" t="s">
        <v>215</v>
      </c>
      <c r="F56" s="70"/>
      <c r="G56" s="71">
        <v>41989</v>
      </c>
      <c r="H56" s="72" t="e">
        <f t="shared" si="0"/>
        <v>#REF!</v>
      </c>
      <c r="I56" s="73" t="e">
        <f t="shared" si="1"/>
        <v>#REF!</v>
      </c>
      <c r="J56" s="73">
        <v>0</v>
      </c>
      <c r="K56" s="74" t="e">
        <f t="shared" si="13"/>
        <v>#REF!</v>
      </c>
      <c r="L56" s="75"/>
      <c r="M56" s="73">
        <v>944000</v>
      </c>
      <c r="N56" s="73">
        <v>0</v>
      </c>
      <c r="O56" s="73">
        <v>0</v>
      </c>
      <c r="P56" s="116">
        <f t="shared" si="14"/>
        <v>944000</v>
      </c>
      <c r="Q56" s="115" t="e">
        <f>SUM(P56*#REF!)/1000</f>
        <v>#REF!</v>
      </c>
      <c r="R56" s="115" t="e">
        <f>SUM(Q56*#REF!)</f>
        <v>#REF!</v>
      </c>
      <c r="S56" s="111" t="e">
        <f t="shared" si="12"/>
        <v>#REF!</v>
      </c>
      <c r="T56" s="73">
        <v>944000</v>
      </c>
      <c r="U56" s="73">
        <v>0</v>
      </c>
      <c r="V56" s="73">
        <v>0</v>
      </c>
      <c r="W56" s="111">
        <f t="shared" si="15"/>
        <v>944000</v>
      </c>
      <c r="X56" s="114">
        <f t="shared" si="16"/>
        <v>0</v>
      </c>
      <c r="Y56" s="115">
        <f t="shared" si="16"/>
        <v>0</v>
      </c>
      <c r="Z56" s="115">
        <f t="shared" si="16"/>
        <v>0</v>
      </c>
      <c r="AA56" s="115">
        <f t="shared" si="6"/>
        <v>0</v>
      </c>
      <c r="AB56" s="111" t="e">
        <f t="shared" si="7"/>
        <v>#REF!</v>
      </c>
      <c r="AC56" s="114" t="e">
        <f t="shared" si="17"/>
        <v>#REF!</v>
      </c>
      <c r="AD56" s="115" t="e">
        <f t="shared" si="17"/>
        <v>#REF!</v>
      </c>
      <c r="AE56" s="111" t="e">
        <f t="shared" si="9"/>
        <v>#REF!</v>
      </c>
      <c r="AF56" s="111" t="e">
        <f t="shared" si="10"/>
        <v>#REF!</v>
      </c>
      <c r="AG56" s="116" t="e">
        <f t="shared" si="18"/>
        <v>#REF!</v>
      </c>
      <c r="AH56" s="76"/>
      <c r="AJ56" s="72">
        <v>971000</v>
      </c>
      <c r="AK56" s="73">
        <v>0</v>
      </c>
      <c r="AL56" s="73">
        <v>0</v>
      </c>
      <c r="AM56" s="74">
        <v>971000</v>
      </c>
    </row>
    <row r="57" spans="1:39" ht="11.4">
      <c r="A57" s="147">
        <v>65050004</v>
      </c>
      <c r="B57" s="76" t="s">
        <v>118</v>
      </c>
      <c r="C57" s="68" t="s">
        <v>174</v>
      </c>
      <c r="D57" s="142" t="s">
        <v>312</v>
      </c>
      <c r="E57" s="68" t="s">
        <v>195</v>
      </c>
      <c r="F57" s="70"/>
      <c r="G57" s="71">
        <v>41989</v>
      </c>
      <c r="H57" s="72" t="e">
        <f t="shared" si="0"/>
        <v>#REF!</v>
      </c>
      <c r="I57" s="73" t="e">
        <f t="shared" si="1"/>
        <v>#REF!</v>
      </c>
      <c r="J57" s="73">
        <v>0</v>
      </c>
      <c r="K57" s="74" t="e">
        <f t="shared" si="13"/>
        <v>#REF!</v>
      </c>
      <c r="L57" s="75"/>
      <c r="M57" s="73">
        <v>1512000</v>
      </c>
      <c r="N57" s="73">
        <v>0</v>
      </c>
      <c r="O57" s="73">
        <v>0</v>
      </c>
      <c r="P57" s="116">
        <f t="shared" si="14"/>
        <v>1512000</v>
      </c>
      <c r="Q57" s="115" t="e">
        <f>SUM(P57*#REF!)/1000</f>
        <v>#REF!</v>
      </c>
      <c r="R57" s="115" t="e">
        <f>SUM(Q57*#REF!)</f>
        <v>#REF!</v>
      </c>
      <c r="S57" s="111" t="e">
        <f t="shared" si="12"/>
        <v>#REF!</v>
      </c>
      <c r="T57" s="73">
        <v>1512000</v>
      </c>
      <c r="U57" s="73">
        <v>0</v>
      </c>
      <c r="V57" s="73">
        <v>0</v>
      </c>
      <c r="W57" s="111">
        <f t="shared" si="15"/>
        <v>1512000</v>
      </c>
      <c r="X57" s="114">
        <f t="shared" si="16"/>
        <v>0</v>
      </c>
      <c r="Y57" s="115">
        <f t="shared" si="16"/>
        <v>0</v>
      </c>
      <c r="Z57" s="115">
        <f t="shared" si="16"/>
        <v>0</v>
      </c>
      <c r="AA57" s="115">
        <f t="shared" si="6"/>
        <v>0</v>
      </c>
      <c r="AB57" s="111" t="e">
        <f t="shared" si="7"/>
        <v>#REF!</v>
      </c>
      <c r="AC57" s="114" t="e">
        <f t="shared" si="17"/>
        <v>#REF!</v>
      </c>
      <c r="AD57" s="115" t="e">
        <f t="shared" si="17"/>
        <v>#REF!</v>
      </c>
      <c r="AE57" s="111" t="e">
        <f t="shared" si="9"/>
        <v>#REF!</v>
      </c>
      <c r="AF57" s="111" t="e">
        <f t="shared" si="10"/>
        <v>#REF!</v>
      </c>
      <c r="AG57" s="116" t="e">
        <f t="shared" si="18"/>
        <v>#REF!</v>
      </c>
      <c r="AH57" s="76"/>
      <c r="AJ57" s="72">
        <v>1556000</v>
      </c>
      <c r="AK57" s="73">
        <v>0</v>
      </c>
      <c r="AL57" s="73">
        <v>0</v>
      </c>
      <c r="AM57" s="74">
        <v>1556000</v>
      </c>
    </row>
    <row r="58" spans="1:39" ht="11.4">
      <c r="A58" s="147">
        <v>64030008</v>
      </c>
      <c r="B58" s="76" t="s">
        <v>119</v>
      </c>
      <c r="C58" s="68" t="s">
        <v>174</v>
      </c>
      <c r="D58" s="142" t="s">
        <v>313</v>
      </c>
      <c r="E58" s="68" t="s">
        <v>216</v>
      </c>
      <c r="F58" s="70"/>
      <c r="G58" s="71">
        <v>41989</v>
      </c>
      <c r="H58" s="72" t="e">
        <f t="shared" si="0"/>
        <v>#REF!</v>
      </c>
      <c r="I58" s="73" t="e">
        <f t="shared" si="1"/>
        <v>#REF!</v>
      </c>
      <c r="J58" s="73">
        <v>0</v>
      </c>
      <c r="K58" s="74" t="e">
        <f t="shared" ref="K58:K124" si="19">SUM(H58:J58)</f>
        <v>#REF!</v>
      </c>
      <c r="L58" s="75"/>
      <c r="M58" s="73">
        <v>818000</v>
      </c>
      <c r="N58" s="73">
        <v>0</v>
      </c>
      <c r="O58" s="73">
        <v>0</v>
      </c>
      <c r="P58" s="116">
        <f t="shared" ref="P58:P124" si="20">SUM(M58:O58)</f>
        <v>818000</v>
      </c>
      <c r="Q58" s="115" t="e">
        <f>SUM(P58*#REF!)/1000</f>
        <v>#REF!</v>
      </c>
      <c r="R58" s="115" t="e">
        <f>SUM(Q58*#REF!)</f>
        <v>#REF!</v>
      </c>
      <c r="S58" s="111" t="e">
        <f t="shared" si="12"/>
        <v>#REF!</v>
      </c>
      <c r="T58" s="73">
        <v>818000</v>
      </c>
      <c r="U58" s="73">
        <v>0</v>
      </c>
      <c r="V58" s="73">
        <v>0</v>
      </c>
      <c r="W58" s="111">
        <f t="shared" si="15"/>
        <v>818000</v>
      </c>
      <c r="X58" s="114">
        <f t="shared" ref="X58:Z72" si="21">M58-T58</f>
        <v>0</v>
      </c>
      <c r="Y58" s="115">
        <f t="shared" si="21"/>
        <v>0</v>
      </c>
      <c r="Z58" s="115">
        <f t="shared" si="21"/>
        <v>0</v>
      </c>
      <c r="AA58" s="115">
        <f t="shared" si="6"/>
        <v>0</v>
      </c>
      <c r="AB58" s="111" t="e">
        <f t="shared" si="7"/>
        <v>#REF!</v>
      </c>
      <c r="AC58" s="114" t="e">
        <f t="shared" ref="AC58:AD72" si="22">H58-M58</f>
        <v>#REF!</v>
      </c>
      <c r="AD58" s="115" t="e">
        <f t="shared" si="22"/>
        <v>#REF!</v>
      </c>
      <c r="AE58" s="111" t="e">
        <f t="shared" si="9"/>
        <v>#REF!</v>
      </c>
      <c r="AF58" s="111" t="e">
        <f t="shared" si="10"/>
        <v>#REF!</v>
      </c>
      <c r="AG58" s="116" t="e">
        <f t="shared" si="18"/>
        <v>#REF!</v>
      </c>
      <c r="AH58" s="76"/>
      <c r="AJ58" s="72">
        <v>842000</v>
      </c>
      <c r="AK58" s="73">
        <v>0</v>
      </c>
      <c r="AL58" s="73">
        <v>0</v>
      </c>
      <c r="AM58" s="74">
        <v>842000</v>
      </c>
    </row>
    <row r="59" spans="1:39" ht="11.4">
      <c r="A59" s="147">
        <v>65070022</v>
      </c>
      <c r="B59" s="76" t="s">
        <v>120</v>
      </c>
      <c r="C59" s="68" t="s">
        <v>175</v>
      </c>
      <c r="D59" s="142" t="s">
        <v>314</v>
      </c>
      <c r="E59" s="68" t="s">
        <v>217</v>
      </c>
      <c r="F59" s="70"/>
      <c r="G59" s="71">
        <v>41989</v>
      </c>
      <c r="H59" s="72" t="e">
        <f t="shared" si="0"/>
        <v>#REF!</v>
      </c>
      <c r="I59" s="73" t="e">
        <f t="shared" si="1"/>
        <v>#REF!</v>
      </c>
      <c r="J59" s="73">
        <v>0</v>
      </c>
      <c r="K59" s="74" t="e">
        <f t="shared" si="19"/>
        <v>#REF!</v>
      </c>
      <c r="L59" s="75"/>
      <c r="M59" s="73">
        <v>120000</v>
      </c>
      <c r="N59" s="73">
        <v>0</v>
      </c>
      <c r="O59" s="73">
        <v>0</v>
      </c>
      <c r="P59" s="116">
        <f t="shared" si="20"/>
        <v>120000</v>
      </c>
      <c r="Q59" s="115" t="e">
        <f>SUM(P59*#REF!)/1000</f>
        <v>#REF!</v>
      </c>
      <c r="R59" s="115" t="e">
        <f>SUM(Q59*#REF!)</f>
        <v>#REF!</v>
      </c>
      <c r="S59" s="111" t="e">
        <f t="shared" si="12"/>
        <v>#REF!</v>
      </c>
      <c r="T59" s="73">
        <v>120000</v>
      </c>
      <c r="U59" s="73">
        <v>0</v>
      </c>
      <c r="V59" s="73">
        <v>0</v>
      </c>
      <c r="W59" s="111">
        <f t="shared" si="15"/>
        <v>120000</v>
      </c>
      <c r="X59" s="114">
        <f t="shared" si="21"/>
        <v>0</v>
      </c>
      <c r="Y59" s="115">
        <f t="shared" si="21"/>
        <v>0</v>
      </c>
      <c r="Z59" s="115">
        <f t="shared" si="21"/>
        <v>0</v>
      </c>
      <c r="AA59" s="115">
        <f t="shared" si="6"/>
        <v>0</v>
      </c>
      <c r="AB59" s="111" t="e">
        <f t="shared" si="7"/>
        <v>#REF!</v>
      </c>
      <c r="AC59" s="114" t="e">
        <f t="shared" si="22"/>
        <v>#REF!</v>
      </c>
      <c r="AD59" s="115" t="e">
        <f t="shared" si="22"/>
        <v>#REF!</v>
      </c>
      <c r="AE59" s="111" t="e">
        <f t="shared" si="9"/>
        <v>#REF!</v>
      </c>
      <c r="AF59" s="111" t="e">
        <f t="shared" si="10"/>
        <v>#REF!</v>
      </c>
      <c r="AG59" s="116" t="e">
        <f t="shared" si="18"/>
        <v>#REF!</v>
      </c>
      <c r="AH59" s="76"/>
      <c r="AJ59" s="72">
        <v>124000</v>
      </c>
      <c r="AK59" s="73">
        <v>0</v>
      </c>
      <c r="AL59" s="73">
        <v>0</v>
      </c>
      <c r="AM59" s="74">
        <v>124000</v>
      </c>
    </row>
    <row r="60" spans="1:39" ht="11.4">
      <c r="A60" s="147">
        <v>64030013</v>
      </c>
      <c r="B60" s="76" t="s">
        <v>121</v>
      </c>
      <c r="C60" s="68" t="s">
        <v>175</v>
      </c>
      <c r="D60" s="142" t="s">
        <v>315</v>
      </c>
      <c r="E60" s="68" t="s">
        <v>218</v>
      </c>
      <c r="F60" s="70"/>
      <c r="G60" s="71">
        <v>41989</v>
      </c>
      <c r="H60" s="72" t="e">
        <f t="shared" si="0"/>
        <v>#REF!</v>
      </c>
      <c r="I60" s="73" t="e">
        <f t="shared" si="1"/>
        <v>#REF!</v>
      </c>
      <c r="J60" s="73">
        <v>0</v>
      </c>
      <c r="K60" s="74" t="e">
        <f t="shared" si="19"/>
        <v>#REF!</v>
      </c>
      <c r="L60" s="75"/>
      <c r="M60" s="73">
        <v>351000</v>
      </c>
      <c r="N60" s="73">
        <v>0</v>
      </c>
      <c r="O60" s="73">
        <v>0</v>
      </c>
      <c r="P60" s="116">
        <f t="shared" si="20"/>
        <v>351000</v>
      </c>
      <c r="Q60" s="115" t="e">
        <f>SUM(P60*#REF!)/1000</f>
        <v>#REF!</v>
      </c>
      <c r="R60" s="115" t="e">
        <f>SUM(Q60*#REF!)</f>
        <v>#REF!</v>
      </c>
      <c r="S60" s="111" t="e">
        <f t="shared" si="12"/>
        <v>#REF!</v>
      </c>
      <c r="T60" s="73">
        <v>351000</v>
      </c>
      <c r="U60" s="73">
        <v>0</v>
      </c>
      <c r="V60" s="73">
        <v>0</v>
      </c>
      <c r="W60" s="111">
        <f t="shared" si="15"/>
        <v>351000</v>
      </c>
      <c r="X60" s="114">
        <f t="shared" si="21"/>
        <v>0</v>
      </c>
      <c r="Y60" s="115">
        <f t="shared" si="21"/>
        <v>0</v>
      </c>
      <c r="Z60" s="115">
        <f t="shared" si="21"/>
        <v>0</v>
      </c>
      <c r="AA60" s="115">
        <f t="shared" si="6"/>
        <v>0</v>
      </c>
      <c r="AB60" s="111" t="e">
        <f t="shared" si="7"/>
        <v>#REF!</v>
      </c>
      <c r="AC60" s="114" t="e">
        <f t="shared" si="22"/>
        <v>#REF!</v>
      </c>
      <c r="AD60" s="115" t="e">
        <f t="shared" si="22"/>
        <v>#REF!</v>
      </c>
      <c r="AE60" s="111" t="e">
        <f t="shared" si="9"/>
        <v>#REF!</v>
      </c>
      <c r="AF60" s="111" t="e">
        <f t="shared" si="10"/>
        <v>#REF!</v>
      </c>
      <c r="AG60" s="116" t="e">
        <f t="shared" si="18"/>
        <v>#REF!</v>
      </c>
      <c r="AH60" s="76"/>
      <c r="AJ60" s="72">
        <v>362000</v>
      </c>
      <c r="AK60" s="73">
        <v>0</v>
      </c>
      <c r="AL60" s="73">
        <v>0</v>
      </c>
      <c r="AM60" s="74">
        <v>362000</v>
      </c>
    </row>
    <row r="61" spans="1:39" ht="11.4">
      <c r="A61" s="147">
        <v>61010004</v>
      </c>
      <c r="B61" s="76" t="s">
        <v>122</v>
      </c>
      <c r="C61" s="68" t="s">
        <v>175</v>
      </c>
      <c r="D61" s="142" t="s">
        <v>316</v>
      </c>
      <c r="E61" s="68" t="s">
        <v>36</v>
      </c>
      <c r="F61" s="70"/>
      <c r="G61" s="71">
        <v>41989</v>
      </c>
      <c r="H61" s="72" t="e">
        <f t="shared" si="0"/>
        <v>#REF!</v>
      </c>
      <c r="I61" s="73" t="e">
        <f t="shared" si="1"/>
        <v>#REF!</v>
      </c>
      <c r="J61" s="73">
        <v>0</v>
      </c>
      <c r="K61" s="74" t="e">
        <f t="shared" si="19"/>
        <v>#REF!</v>
      </c>
      <c r="L61" s="75"/>
      <c r="M61" s="73">
        <v>501000</v>
      </c>
      <c r="N61" s="73">
        <v>54000</v>
      </c>
      <c r="O61" s="73">
        <v>0</v>
      </c>
      <c r="P61" s="116">
        <f t="shared" si="20"/>
        <v>555000</v>
      </c>
      <c r="Q61" s="115" t="e">
        <f>SUM(P61*#REF!)/1000</f>
        <v>#REF!</v>
      </c>
      <c r="R61" s="115" t="e">
        <f>SUM(Q61*#REF!)</f>
        <v>#REF!</v>
      </c>
      <c r="S61" s="111" t="e">
        <f t="shared" si="12"/>
        <v>#REF!</v>
      </c>
      <c r="T61" s="73">
        <v>501000</v>
      </c>
      <c r="U61" s="73">
        <v>54000</v>
      </c>
      <c r="V61" s="73">
        <v>0</v>
      </c>
      <c r="W61" s="111">
        <f t="shared" si="15"/>
        <v>555000</v>
      </c>
      <c r="X61" s="114">
        <f t="shared" si="21"/>
        <v>0</v>
      </c>
      <c r="Y61" s="115">
        <f t="shared" si="21"/>
        <v>0</v>
      </c>
      <c r="Z61" s="115">
        <f t="shared" si="21"/>
        <v>0</v>
      </c>
      <c r="AA61" s="115">
        <f t="shared" si="6"/>
        <v>0</v>
      </c>
      <c r="AB61" s="111" t="e">
        <f t="shared" si="7"/>
        <v>#REF!</v>
      </c>
      <c r="AC61" s="114" t="e">
        <f t="shared" si="22"/>
        <v>#REF!</v>
      </c>
      <c r="AD61" s="115" t="e">
        <f t="shared" si="22"/>
        <v>#REF!</v>
      </c>
      <c r="AE61" s="111" t="e">
        <f t="shared" si="9"/>
        <v>#REF!</v>
      </c>
      <c r="AF61" s="111" t="e">
        <f t="shared" si="10"/>
        <v>#REF!</v>
      </c>
      <c r="AG61" s="116" t="e">
        <f t="shared" si="18"/>
        <v>#REF!</v>
      </c>
      <c r="AH61" s="76"/>
      <c r="AJ61" s="72">
        <v>516000</v>
      </c>
      <c r="AK61" s="73">
        <v>56000</v>
      </c>
      <c r="AL61" s="73">
        <v>0</v>
      </c>
      <c r="AM61" s="74">
        <v>572000</v>
      </c>
    </row>
    <row r="62" spans="1:39" ht="11.4">
      <c r="A62" s="147">
        <v>67050001</v>
      </c>
      <c r="B62" s="76" t="s">
        <v>123</v>
      </c>
      <c r="C62" s="68" t="s">
        <v>175</v>
      </c>
      <c r="D62" s="142" t="s">
        <v>317</v>
      </c>
      <c r="E62" s="68" t="s">
        <v>183</v>
      </c>
      <c r="F62" s="70"/>
      <c r="G62" s="71">
        <v>41989</v>
      </c>
      <c r="H62" s="72" t="e">
        <f t="shared" si="0"/>
        <v>#REF!</v>
      </c>
      <c r="I62" s="73" t="e">
        <f t="shared" si="1"/>
        <v>#REF!</v>
      </c>
      <c r="J62" s="73">
        <v>0</v>
      </c>
      <c r="K62" s="74" t="e">
        <f t="shared" si="19"/>
        <v>#REF!</v>
      </c>
      <c r="L62" s="75"/>
      <c r="M62" s="73">
        <v>133000</v>
      </c>
      <c r="N62" s="73">
        <v>21000</v>
      </c>
      <c r="O62" s="73">
        <v>0</v>
      </c>
      <c r="P62" s="116">
        <f t="shared" si="20"/>
        <v>154000</v>
      </c>
      <c r="Q62" s="115" t="e">
        <f>SUM(P62*#REF!)/1000</f>
        <v>#REF!</v>
      </c>
      <c r="R62" s="115" t="e">
        <f>SUM(Q62*#REF!)</f>
        <v>#REF!</v>
      </c>
      <c r="S62" s="111" t="e">
        <f t="shared" si="12"/>
        <v>#REF!</v>
      </c>
      <c r="T62" s="73">
        <v>133000</v>
      </c>
      <c r="U62" s="73">
        <v>21000</v>
      </c>
      <c r="V62" s="73">
        <v>0</v>
      </c>
      <c r="W62" s="111">
        <f t="shared" si="15"/>
        <v>154000</v>
      </c>
      <c r="X62" s="114">
        <f t="shared" si="21"/>
        <v>0</v>
      </c>
      <c r="Y62" s="115">
        <f t="shared" si="21"/>
        <v>0</v>
      </c>
      <c r="Z62" s="115">
        <f t="shared" si="21"/>
        <v>0</v>
      </c>
      <c r="AA62" s="115">
        <f t="shared" si="6"/>
        <v>0</v>
      </c>
      <c r="AB62" s="111" t="e">
        <f t="shared" si="7"/>
        <v>#REF!</v>
      </c>
      <c r="AC62" s="114" t="e">
        <f t="shared" si="22"/>
        <v>#REF!</v>
      </c>
      <c r="AD62" s="115" t="e">
        <f t="shared" si="22"/>
        <v>#REF!</v>
      </c>
      <c r="AE62" s="111" t="e">
        <f t="shared" si="9"/>
        <v>#REF!</v>
      </c>
      <c r="AF62" s="111" t="e">
        <f t="shared" si="10"/>
        <v>#REF!</v>
      </c>
      <c r="AG62" s="116" t="e">
        <f t="shared" si="18"/>
        <v>#REF!</v>
      </c>
      <c r="AH62" s="76"/>
      <c r="AJ62" s="72">
        <v>137000</v>
      </c>
      <c r="AK62" s="73">
        <v>22000</v>
      </c>
      <c r="AL62" s="73">
        <v>0</v>
      </c>
      <c r="AM62" s="74">
        <v>159000</v>
      </c>
    </row>
    <row r="63" spans="1:39" ht="11.4">
      <c r="A63" s="147">
        <v>65050003</v>
      </c>
      <c r="B63" s="76" t="s">
        <v>124</v>
      </c>
      <c r="C63" s="68" t="s">
        <v>175</v>
      </c>
      <c r="D63" s="142" t="s">
        <v>318</v>
      </c>
      <c r="E63" s="68" t="s">
        <v>219</v>
      </c>
      <c r="F63" s="70"/>
      <c r="G63" s="71">
        <v>41989</v>
      </c>
      <c r="H63" s="72" t="e">
        <f t="shared" si="0"/>
        <v>#REF!</v>
      </c>
      <c r="I63" s="73" t="e">
        <f t="shared" si="1"/>
        <v>#REF!</v>
      </c>
      <c r="J63" s="73">
        <v>0</v>
      </c>
      <c r="K63" s="74" t="e">
        <f t="shared" si="19"/>
        <v>#REF!</v>
      </c>
      <c r="L63" s="75"/>
      <c r="M63" s="73">
        <v>1301000</v>
      </c>
      <c r="N63" s="73">
        <v>0</v>
      </c>
      <c r="O63" s="73">
        <v>0</v>
      </c>
      <c r="P63" s="116">
        <f t="shared" si="20"/>
        <v>1301000</v>
      </c>
      <c r="Q63" s="115" t="e">
        <f>SUM(P63*#REF!)/1000</f>
        <v>#REF!</v>
      </c>
      <c r="R63" s="115" t="e">
        <f>SUM(Q63*#REF!)</f>
        <v>#REF!</v>
      </c>
      <c r="S63" s="111" t="e">
        <f t="shared" si="12"/>
        <v>#REF!</v>
      </c>
      <c r="T63" s="73">
        <v>1301000</v>
      </c>
      <c r="U63" s="73">
        <v>0</v>
      </c>
      <c r="V63" s="73">
        <v>0</v>
      </c>
      <c r="W63" s="111">
        <f t="shared" si="15"/>
        <v>1301000</v>
      </c>
      <c r="X63" s="114">
        <f t="shared" si="21"/>
        <v>0</v>
      </c>
      <c r="Y63" s="115">
        <f t="shared" si="21"/>
        <v>0</v>
      </c>
      <c r="Z63" s="115">
        <f t="shared" si="21"/>
        <v>0</v>
      </c>
      <c r="AA63" s="115">
        <f t="shared" si="6"/>
        <v>0</v>
      </c>
      <c r="AB63" s="111" t="e">
        <f t="shared" si="7"/>
        <v>#REF!</v>
      </c>
      <c r="AC63" s="114" t="e">
        <f t="shared" si="22"/>
        <v>#REF!</v>
      </c>
      <c r="AD63" s="115" t="e">
        <f t="shared" si="22"/>
        <v>#REF!</v>
      </c>
      <c r="AE63" s="111" t="e">
        <f t="shared" si="9"/>
        <v>#REF!</v>
      </c>
      <c r="AF63" s="111" t="e">
        <f t="shared" si="10"/>
        <v>#REF!</v>
      </c>
      <c r="AG63" s="116" t="e">
        <f t="shared" si="18"/>
        <v>#REF!</v>
      </c>
      <c r="AH63" s="76"/>
      <c r="AJ63" s="72">
        <v>1339000</v>
      </c>
      <c r="AK63" s="73">
        <v>0</v>
      </c>
      <c r="AL63" s="73">
        <v>0</v>
      </c>
      <c r="AM63" s="74">
        <v>1339000</v>
      </c>
    </row>
    <row r="64" spans="1:39" ht="11.4">
      <c r="A64" s="147">
        <v>65050004</v>
      </c>
      <c r="B64" s="76" t="s">
        <v>427</v>
      </c>
      <c r="C64" s="68" t="s">
        <v>175</v>
      </c>
      <c r="D64" s="142" t="s">
        <v>319</v>
      </c>
      <c r="E64" s="68" t="s">
        <v>220</v>
      </c>
      <c r="F64" s="70"/>
      <c r="G64" s="71">
        <v>41989</v>
      </c>
      <c r="H64" s="72" t="e">
        <f t="shared" si="0"/>
        <v>#REF!</v>
      </c>
      <c r="I64" s="73" t="e">
        <f t="shared" si="1"/>
        <v>#REF!</v>
      </c>
      <c r="J64" s="73">
        <v>0</v>
      </c>
      <c r="K64" s="74" t="e">
        <f t="shared" si="19"/>
        <v>#REF!</v>
      </c>
      <c r="L64" s="75"/>
      <c r="M64" s="73">
        <v>4576000</v>
      </c>
      <c r="N64" s="73">
        <v>168000</v>
      </c>
      <c r="O64" s="73">
        <v>0</v>
      </c>
      <c r="P64" s="116">
        <f t="shared" si="20"/>
        <v>4744000</v>
      </c>
      <c r="Q64" s="115" t="e">
        <f>SUM(P64*#REF!)/1000</f>
        <v>#REF!</v>
      </c>
      <c r="R64" s="115" t="e">
        <f>SUM(Q64*#REF!)</f>
        <v>#REF!</v>
      </c>
      <c r="S64" s="111" t="e">
        <f t="shared" si="12"/>
        <v>#REF!</v>
      </c>
      <c r="T64" s="73">
        <v>4576000</v>
      </c>
      <c r="U64" s="73">
        <v>168000</v>
      </c>
      <c r="V64" s="73">
        <v>0</v>
      </c>
      <c r="W64" s="111">
        <f t="shared" si="15"/>
        <v>4744000</v>
      </c>
      <c r="X64" s="114">
        <f t="shared" si="21"/>
        <v>0</v>
      </c>
      <c r="Y64" s="115">
        <f t="shared" si="21"/>
        <v>0</v>
      </c>
      <c r="Z64" s="115">
        <f t="shared" si="21"/>
        <v>0</v>
      </c>
      <c r="AA64" s="115">
        <f t="shared" si="6"/>
        <v>0</v>
      </c>
      <c r="AB64" s="111" t="e">
        <f t="shared" si="7"/>
        <v>#REF!</v>
      </c>
      <c r="AC64" s="114" t="e">
        <f t="shared" si="22"/>
        <v>#REF!</v>
      </c>
      <c r="AD64" s="115" t="e">
        <f t="shared" si="22"/>
        <v>#REF!</v>
      </c>
      <c r="AE64" s="111" t="e">
        <f t="shared" si="9"/>
        <v>#REF!</v>
      </c>
      <c r="AF64" s="111" t="e">
        <f t="shared" si="10"/>
        <v>#REF!</v>
      </c>
      <c r="AG64" s="116" t="e">
        <f t="shared" si="18"/>
        <v>#REF!</v>
      </c>
      <c r="AH64" s="76"/>
      <c r="AJ64" s="72">
        <v>4707000</v>
      </c>
      <c r="AK64" s="73">
        <v>172000</v>
      </c>
      <c r="AL64" s="73">
        <v>0</v>
      </c>
      <c r="AM64" s="74">
        <v>4879000</v>
      </c>
    </row>
    <row r="65" spans="1:39" ht="11.4">
      <c r="A65" s="147">
        <v>50000810</v>
      </c>
      <c r="B65" s="76" t="s">
        <v>125</v>
      </c>
      <c r="C65" s="68" t="s">
        <v>175</v>
      </c>
      <c r="D65" s="142" t="s">
        <v>320</v>
      </c>
      <c r="E65" s="68" t="s">
        <v>221</v>
      </c>
      <c r="F65" s="70"/>
      <c r="G65" s="71">
        <v>41989</v>
      </c>
      <c r="H65" s="72" t="e">
        <f t="shared" si="0"/>
        <v>#REF!</v>
      </c>
      <c r="I65" s="73" t="e">
        <f t="shared" si="1"/>
        <v>#REF!</v>
      </c>
      <c r="J65" s="73">
        <v>0</v>
      </c>
      <c r="K65" s="74" t="e">
        <f t="shared" si="19"/>
        <v>#REF!</v>
      </c>
      <c r="L65" s="75"/>
      <c r="M65" s="73">
        <v>5881000</v>
      </c>
      <c r="N65" s="73">
        <v>164000</v>
      </c>
      <c r="O65" s="73">
        <v>0</v>
      </c>
      <c r="P65" s="116">
        <f t="shared" si="20"/>
        <v>6045000</v>
      </c>
      <c r="Q65" s="115" t="e">
        <f>SUM(P65*#REF!)/1000</f>
        <v>#REF!</v>
      </c>
      <c r="R65" s="115" t="e">
        <f>SUM(Q65*#REF!)</f>
        <v>#REF!</v>
      </c>
      <c r="S65" s="111" t="e">
        <f t="shared" si="12"/>
        <v>#REF!</v>
      </c>
      <c r="T65" s="73">
        <v>5881000</v>
      </c>
      <c r="U65" s="73">
        <v>164000</v>
      </c>
      <c r="V65" s="73">
        <v>0</v>
      </c>
      <c r="W65" s="111">
        <f t="shared" si="15"/>
        <v>6045000</v>
      </c>
      <c r="X65" s="114">
        <f t="shared" si="21"/>
        <v>0</v>
      </c>
      <c r="Y65" s="115">
        <f t="shared" si="21"/>
        <v>0</v>
      </c>
      <c r="Z65" s="115">
        <f t="shared" si="21"/>
        <v>0</v>
      </c>
      <c r="AA65" s="115">
        <f t="shared" si="6"/>
        <v>0</v>
      </c>
      <c r="AB65" s="111" t="e">
        <f t="shared" si="7"/>
        <v>#REF!</v>
      </c>
      <c r="AC65" s="114" t="e">
        <f t="shared" si="22"/>
        <v>#REF!</v>
      </c>
      <c r="AD65" s="115" t="e">
        <f t="shared" si="22"/>
        <v>#REF!</v>
      </c>
      <c r="AE65" s="111" t="e">
        <f t="shared" si="9"/>
        <v>#REF!</v>
      </c>
      <c r="AF65" s="111" t="e">
        <f t="shared" si="10"/>
        <v>#REF!</v>
      </c>
      <c r="AG65" s="116" t="e">
        <f t="shared" si="18"/>
        <v>#REF!</v>
      </c>
      <c r="AH65" s="76"/>
      <c r="AJ65" s="72">
        <v>6050000</v>
      </c>
      <c r="AK65" s="73">
        <v>168000</v>
      </c>
      <c r="AL65" s="73">
        <v>0</v>
      </c>
      <c r="AM65" s="74">
        <v>6218000</v>
      </c>
    </row>
    <row r="66" spans="1:39" ht="11.4">
      <c r="A66" s="147">
        <v>65050004</v>
      </c>
      <c r="B66" s="76" t="s">
        <v>427</v>
      </c>
      <c r="C66" s="68" t="s">
        <v>175</v>
      </c>
      <c r="D66" s="142" t="s">
        <v>319</v>
      </c>
      <c r="E66" s="68" t="s">
        <v>222</v>
      </c>
      <c r="F66" s="70"/>
      <c r="G66" s="71">
        <v>41989</v>
      </c>
      <c r="H66" s="72" t="e">
        <f t="shared" si="0"/>
        <v>#REF!</v>
      </c>
      <c r="I66" s="73" t="e">
        <f t="shared" si="1"/>
        <v>#REF!</v>
      </c>
      <c r="J66" s="73">
        <v>0</v>
      </c>
      <c r="K66" s="74" t="e">
        <f t="shared" si="19"/>
        <v>#REF!</v>
      </c>
      <c r="L66" s="75"/>
      <c r="M66" s="73">
        <v>65000</v>
      </c>
      <c r="N66" s="73">
        <v>0</v>
      </c>
      <c r="O66" s="73">
        <v>0</v>
      </c>
      <c r="P66" s="116">
        <f t="shared" si="20"/>
        <v>65000</v>
      </c>
      <c r="Q66" s="115" t="e">
        <f>SUM(P66*#REF!)/1000</f>
        <v>#REF!</v>
      </c>
      <c r="R66" s="115" t="e">
        <f>SUM(Q66*#REF!)</f>
        <v>#REF!</v>
      </c>
      <c r="S66" s="111" t="e">
        <f t="shared" si="12"/>
        <v>#REF!</v>
      </c>
      <c r="T66" s="73">
        <v>65000</v>
      </c>
      <c r="U66" s="73">
        <v>0</v>
      </c>
      <c r="V66" s="73">
        <v>0</v>
      </c>
      <c r="W66" s="111">
        <f t="shared" si="15"/>
        <v>65000</v>
      </c>
      <c r="X66" s="114">
        <f t="shared" si="21"/>
        <v>0</v>
      </c>
      <c r="Y66" s="115">
        <f t="shared" si="21"/>
        <v>0</v>
      </c>
      <c r="Z66" s="115">
        <f t="shared" si="21"/>
        <v>0</v>
      </c>
      <c r="AA66" s="115">
        <f t="shared" si="6"/>
        <v>0</v>
      </c>
      <c r="AB66" s="111" t="e">
        <f t="shared" si="7"/>
        <v>#REF!</v>
      </c>
      <c r="AC66" s="114" t="e">
        <f t="shared" si="22"/>
        <v>#REF!</v>
      </c>
      <c r="AD66" s="115" t="e">
        <f t="shared" si="22"/>
        <v>#REF!</v>
      </c>
      <c r="AE66" s="111" t="e">
        <f t="shared" si="9"/>
        <v>#REF!</v>
      </c>
      <c r="AF66" s="111" t="e">
        <f t="shared" si="10"/>
        <v>#REF!</v>
      </c>
      <c r="AG66" s="116" t="e">
        <f t="shared" si="18"/>
        <v>#REF!</v>
      </c>
      <c r="AH66" s="76"/>
      <c r="AJ66" s="72">
        <v>67000</v>
      </c>
      <c r="AK66" s="73">
        <v>0</v>
      </c>
      <c r="AL66" s="73">
        <v>0</v>
      </c>
      <c r="AM66" s="74">
        <v>67000</v>
      </c>
    </row>
    <row r="67" spans="1:39" ht="11.4">
      <c r="A67" s="147">
        <v>50000039</v>
      </c>
      <c r="B67" s="76" t="s">
        <v>126</v>
      </c>
      <c r="C67" s="68" t="s">
        <v>176</v>
      </c>
      <c r="D67" s="142" t="s">
        <v>321</v>
      </c>
      <c r="E67" s="68" t="s">
        <v>223</v>
      </c>
      <c r="F67" s="70"/>
      <c r="G67" s="71">
        <v>41989</v>
      </c>
      <c r="H67" s="72" t="e">
        <f t="shared" si="0"/>
        <v>#REF!</v>
      </c>
      <c r="I67" s="73" t="e">
        <f t="shared" si="1"/>
        <v>#REF!</v>
      </c>
      <c r="J67" s="73">
        <v>0</v>
      </c>
      <c r="K67" s="74" t="e">
        <f t="shared" si="19"/>
        <v>#REF!</v>
      </c>
      <c r="L67" s="75"/>
      <c r="M67" s="73">
        <v>1839000</v>
      </c>
      <c r="N67" s="73">
        <v>186000</v>
      </c>
      <c r="O67" s="73">
        <v>0</v>
      </c>
      <c r="P67" s="116">
        <f t="shared" si="20"/>
        <v>2025000</v>
      </c>
      <c r="Q67" s="115" t="e">
        <f>SUM(P67*#REF!)/1000</f>
        <v>#REF!</v>
      </c>
      <c r="R67" s="115" t="e">
        <f>SUM(Q67*#REF!)</f>
        <v>#REF!</v>
      </c>
      <c r="S67" s="111" t="e">
        <f t="shared" si="12"/>
        <v>#REF!</v>
      </c>
      <c r="T67" s="73">
        <v>1839000</v>
      </c>
      <c r="U67" s="73">
        <v>186000</v>
      </c>
      <c r="V67" s="73">
        <v>0</v>
      </c>
      <c r="W67" s="111">
        <f t="shared" si="15"/>
        <v>2025000</v>
      </c>
      <c r="X67" s="114">
        <f t="shared" si="21"/>
        <v>0</v>
      </c>
      <c r="Y67" s="115">
        <f t="shared" si="21"/>
        <v>0</v>
      </c>
      <c r="Z67" s="115">
        <f t="shared" si="21"/>
        <v>0</v>
      </c>
      <c r="AA67" s="115">
        <f t="shared" si="6"/>
        <v>0</v>
      </c>
      <c r="AB67" s="111" t="e">
        <f t="shared" si="7"/>
        <v>#REF!</v>
      </c>
      <c r="AC67" s="114" t="e">
        <f t="shared" si="22"/>
        <v>#REF!</v>
      </c>
      <c r="AD67" s="115" t="e">
        <f t="shared" si="22"/>
        <v>#REF!</v>
      </c>
      <c r="AE67" s="111" t="e">
        <f t="shared" si="9"/>
        <v>#REF!</v>
      </c>
      <c r="AF67" s="111" t="e">
        <f t="shared" si="10"/>
        <v>#REF!</v>
      </c>
      <c r="AG67" s="116" t="e">
        <f t="shared" si="18"/>
        <v>#REF!</v>
      </c>
      <c r="AH67" s="76"/>
      <c r="AJ67" s="72">
        <v>1892000</v>
      </c>
      <c r="AK67" s="73">
        <v>190000</v>
      </c>
      <c r="AL67" s="73">
        <v>0</v>
      </c>
      <c r="AM67" s="74">
        <v>2082000</v>
      </c>
    </row>
    <row r="68" spans="1:39" ht="11.4">
      <c r="A68" s="147">
        <v>50000805</v>
      </c>
      <c r="B68" s="76" t="s">
        <v>127</v>
      </c>
      <c r="C68" s="68" t="s">
        <v>176</v>
      </c>
      <c r="D68" s="142" t="s">
        <v>321</v>
      </c>
      <c r="E68" s="68" t="s">
        <v>182</v>
      </c>
      <c r="F68" s="70"/>
      <c r="G68" s="71">
        <v>41989</v>
      </c>
      <c r="H68" s="72" t="e">
        <f t="shared" si="0"/>
        <v>#REF!</v>
      </c>
      <c r="I68" s="73" t="e">
        <f t="shared" si="1"/>
        <v>#REF!</v>
      </c>
      <c r="J68" s="73">
        <v>0</v>
      </c>
      <c r="K68" s="74" t="e">
        <f t="shared" si="19"/>
        <v>#REF!</v>
      </c>
      <c r="L68" s="75"/>
      <c r="M68" s="73">
        <v>891000</v>
      </c>
      <c r="N68" s="73">
        <v>106000</v>
      </c>
      <c r="O68" s="73">
        <v>0</v>
      </c>
      <c r="P68" s="116">
        <f t="shared" si="20"/>
        <v>997000</v>
      </c>
      <c r="Q68" s="115" t="e">
        <f>SUM(P68*#REF!)/1000</f>
        <v>#REF!</v>
      </c>
      <c r="R68" s="115" t="e">
        <f>SUM(Q68*#REF!)</f>
        <v>#REF!</v>
      </c>
      <c r="S68" s="111" t="e">
        <f t="shared" si="12"/>
        <v>#REF!</v>
      </c>
      <c r="T68" s="73">
        <v>891000</v>
      </c>
      <c r="U68" s="73">
        <v>106000</v>
      </c>
      <c r="V68" s="73">
        <v>0</v>
      </c>
      <c r="W68" s="111">
        <f t="shared" si="15"/>
        <v>997000</v>
      </c>
      <c r="X68" s="114">
        <f t="shared" si="21"/>
        <v>0</v>
      </c>
      <c r="Y68" s="115">
        <f t="shared" si="21"/>
        <v>0</v>
      </c>
      <c r="Z68" s="115">
        <f t="shared" si="21"/>
        <v>0</v>
      </c>
      <c r="AA68" s="115">
        <f t="shared" si="6"/>
        <v>0</v>
      </c>
      <c r="AB68" s="111" t="e">
        <f t="shared" si="7"/>
        <v>#REF!</v>
      </c>
      <c r="AC68" s="114" t="e">
        <f t="shared" si="22"/>
        <v>#REF!</v>
      </c>
      <c r="AD68" s="115" t="e">
        <f t="shared" si="22"/>
        <v>#REF!</v>
      </c>
      <c r="AE68" s="111" t="e">
        <f t="shared" si="9"/>
        <v>#REF!</v>
      </c>
      <c r="AF68" s="111" t="e">
        <f t="shared" si="10"/>
        <v>#REF!</v>
      </c>
      <c r="AG68" s="116" t="e">
        <f t="shared" si="18"/>
        <v>#REF!</v>
      </c>
      <c r="AH68" s="76"/>
      <c r="AJ68" s="72">
        <v>917000</v>
      </c>
      <c r="AK68" s="73">
        <v>108000</v>
      </c>
      <c r="AL68" s="73">
        <v>0</v>
      </c>
      <c r="AM68" s="74">
        <v>1025000</v>
      </c>
    </row>
    <row r="69" spans="1:39" ht="11.4">
      <c r="A69" s="147">
        <v>65020010</v>
      </c>
      <c r="B69" s="76" t="s">
        <v>128</v>
      </c>
      <c r="C69" s="68" t="s">
        <v>176</v>
      </c>
      <c r="D69" s="142" t="s">
        <v>321</v>
      </c>
      <c r="E69" s="68" t="s">
        <v>224</v>
      </c>
      <c r="F69" s="70"/>
      <c r="G69" s="71">
        <v>41989</v>
      </c>
      <c r="H69" s="72" t="e">
        <f t="shared" si="0"/>
        <v>#REF!</v>
      </c>
      <c r="I69" s="73" t="e">
        <f t="shared" si="1"/>
        <v>#REF!</v>
      </c>
      <c r="J69" s="73">
        <v>0</v>
      </c>
      <c r="K69" s="74" t="e">
        <f t="shared" si="19"/>
        <v>#REF!</v>
      </c>
      <c r="L69" s="75"/>
      <c r="M69" s="73">
        <v>908000</v>
      </c>
      <c r="N69" s="73">
        <v>18000</v>
      </c>
      <c r="O69" s="73">
        <v>0</v>
      </c>
      <c r="P69" s="116">
        <f t="shared" si="20"/>
        <v>926000</v>
      </c>
      <c r="Q69" s="115" t="e">
        <f>SUM(P69*#REF!)/1000</f>
        <v>#REF!</v>
      </c>
      <c r="R69" s="115" t="e">
        <f>SUM(Q69*#REF!)</f>
        <v>#REF!</v>
      </c>
      <c r="S69" s="111" t="e">
        <f t="shared" si="12"/>
        <v>#REF!</v>
      </c>
      <c r="T69" s="73">
        <v>908000</v>
      </c>
      <c r="U69" s="73">
        <v>18000</v>
      </c>
      <c r="V69" s="73">
        <v>0</v>
      </c>
      <c r="W69" s="111">
        <f t="shared" si="15"/>
        <v>926000</v>
      </c>
      <c r="X69" s="114">
        <f t="shared" si="21"/>
        <v>0</v>
      </c>
      <c r="Y69" s="115">
        <f t="shared" si="21"/>
        <v>0</v>
      </c>
      <c r="Z69" s="115">
        <f t="shared" si="21"/>
        <v>0</v>
      </c>
      <c r="AA69" s="115">
        <f t="shared" si="6"/>
        <v>0</v>
      </c>
      <c r="AB69" s="111" t="e">
        <f t="shared" si="7"/>
        <v>#REF!</v>
      </c>
      <c r="AC69" s="114" t="e">
        <f t="shared" si="22"/>
        <v>#REF!</v>
      </c>
      <c r="AD69" s="115" t="e">
        <f t="shared" si="22"/>
        <v>#REF!</v>
      </c>
      <c r="AE69" s="111" t="e">
        <f t="shared" si="9"/>
        <v>#REF!</v>
      </c>
      <c r="AF69" s="111" t="e">
        <f t="shared" si="10"/>
        <v>#REF!</v>
      </c>
      <c r="AG69" s="116" t="e">
        <f t="shared" si="18"/>
        <v>#REF!</v>
      </c>
      <c r="AH69" s="76"/>
      <c r="AJ69" s="72">
        <v>934000</v>
      </c>
      <c r="AK69" s="73">
        <v>19000</v>
      </c>
      <c r="AL69" s="73">
        <v>0</v>
      </c>
      <c r="AM69" s="74">
        <v>953000</v>
      </c>
    </row>
    <row r="70" spans="1:39" ht="11.4">
      <c r="A70" s="147">
        <v>64030009</v>
      </c>
      <c r="B70" s="76" t="s">
        <v>129</v>
      </c>
      <c r="C70" s="68" t="s">
        <v>176</v>
      </c>
      <c r="D70" s="142" t="s">
        <v>322</v>
      </c>
      <c r="E70" s="68" t="s">
        <v>368</v>
      </c>
      <c r="F70" s="70"/>
      <c r="G70" s="71">
        <v>41989</v>
      </c>
      <c r="H70" s="72" t="e">
        <f t="shared" si="0"/>
        <v>#REF!</v>
      </c>
      <c r="I70" s="73" t="e">
        <f t="shared" si="1"/>
        <v>#REF!</v>
      </c>
      <c r="J70" s="73">
        <v>0</v>
      </c>
      <c r="K70" s="74" t="e">
        <f t="shared" si="19"/>
        <v>#REF!</v>
      </c>
      <c r="L70" s="75"/>
      <c r="M70" s="73">
        <v>238000</v>
      </c>
      <c r="N70" s="73">
        <v>0</v>
      </c>
      <c r="O70" s="73">
        <v>0</v>
      </c>
      <c r="P70" s="116">
        <f t="shared" si="20"/>
        <v>238000</v>
      </c>
      <c r="Q70" s="115" t="e">
        <f>SUM(P70*#REF!)/1000</f>
        <v>#REF!</v>
      </c>
      <c r="R70" s="115" t="e">
        <f>SUM(Q70*#REF!)</f>
        <v>#REF!</v>
      </c>
      <c r="S70" s="111" t="e">
        <f t="shared" si="12"/>
        <v>#REF!</v>
      </c>
      <c r="T70" s="73">
        <v>238000</v>
      </c>
      <c r="U70" s="73">
        <v>0</v>
      </c>
      <c r="V70" s="73">
        <v>0</v>
      </c>
      <c r="W70" s="111">
        <f t="shared" si="15"/>
        <v>238000</v>
      </c>
      <c r="X70" s="114">
        <f t="shared" si="21"/>
        <v>0</v>
      </c>
      <c r="Y70" s="115">
        <f t="shared" si="21"/>
        <v>0</v>
      </c>
      <c r="Z70" s="115">
        <f t="shared" si="21"/>
        <v>0</v>
      </c>
      <c r="AA70" s="115">
        <f t="shared" si="6"/>
        <v>0</v>
      </c>
      <c r="AB70" s="111" t="e">
        <f t="shared" si="7"/>
        <v>#REF!</v>
      </c>
      <c r="AC70" s="114" t="e">
        <f t="shared" si="22"/>
        <v>#REF!</v>
      </c>
      <c r="AD70" s="115" t="e">
        <f t="shared" si="22"/>
        <v>#REF!</v>
      </c>
      <c r="AE70" s="111" t="e">
        <f t="shared" si="9"/>
        <v>#REF!</v>
      </c>
      <c r="AF70" s="111" t="e">
        <f t="shared" si="10"/>
        <v>#REF!</v>
      </c>
      <c r="AG70" s="116" t="e">
        <f t="shared" si="18"/>
        <v>#REF!</v>
      </c>
      <c r="AH70" s="76"/>
      <c r="AJ70" s="72">
        <v>245000</v>
      </c>
      <c r="AK70" s="73">
        <v>0</v>
      </c>
      <c r="AL70" s="73">
        <v>0</v>
      </c>
      <c r="AM70" s="74">
        <v>245000</v>
      </c>
    </row>
    <row r="71" spans="1:39" ht="11.4">
      <c r="A71" s="147">
        <v>67050001</v>
      </c>
      <c r="B71" s="76" t="s">
        <v>130</v>
      </c>
      <c r="C71" s="68" t="s">
        <v>176</v>
      </c>
      <c r="D71" s="142" t="s">
        <v>323</v>
      </c>
      <c r="E71" s="68" t="s">
        <v>183</v>
      </c>
      <c r="F71" s="70"/>
      <c r="G71" s="71">
        <v>41989</v>
      </c>
      <c r="H71" s="72" t="e">
        <f t="shared" ref="H71:H129" si="23">ROUNDUP(M71*ign/igo,-3)</f>
        <v>#REF!</v>
      </c>
      <c r="I71" s="73" t="e">
        <f t="shared" ref="I71:I129" si="24">ROUNDUP(N71*iin/iio,-3)</f>
        <v>#REF!</v>
      </c>
      <c r="J71" s="73">
        <v>0</v>
      </c>
      <c r="K71" s="74" t="e">
        <f t="shared" si="19"/>
        <v>#REF!</v>
      </c>
      <c r="L71" s="75"/>
      <c r="M71" s="73">
        <v>133000</v>
      </c>
      <c r="N71" s="73">
        <v>19000</v>
      </c>
      <c r="O71" s="73">
        <v>0</v>
      </c>
      <c r="P71" s="116">
        <f t="shared" si="20"/>
        <v>152000</v>
      </c>
      <c r="Q71" s="115" t="e">
        <f>SUM(P71*#REF!)/1000</f>
        <v>#REF!</v>
      </c>
      <c r="R71" s="115" t="e">
        <f>SUM(Q71*#REF!)</f>
        <v>#REF!</v>
      </c>
      <c r="S71" s="111" t="e">
        <f t="shared" si="12"/>
        <v>#REF!</v>
      </c>
      <c r="T71" s="73">
        <v>133000</v>
      </c>
      <c r="U71" s="73">
        <v>19000</v>
      </c>
      <c r="V71" s="73">
        <v>0</v>
      </c>
      <c r="W71" s="111">
        <f t="shared" si="15"/>
        <v>152000</v>
      </c>
      <c r="X71" s="114">
        <f t="shared" si="21"/>
        <v>0</v>
      </c>
      <c r="Y71" s="115">
        <f t="shared" si="21"/>
        <v>0</v>
      </c>
      <c r="Z71" s="115">
        <f t="shared" si="21"/>
        <v>0</v>
      </c>
      <c r="AA71" s="115">
        <f t="shared" ref="AA71:AA124" si="25">SUM(X71:Z71)</f>
        <v>0</v>
      </c>
      <c r="AB71" s="111" t="e">
        <f t="shared" ref="AB71:AB124" si="26">ROUND(AA71*PremieGM/2000,2)</f>
        <v>#REF!</v>
      </c>
      <c r="AC71" s="114" t="e">
        <f t="shared" si="22"/>
        <v>#REF!</v>
      </c>
      <c r="AD71" s="115" t="e">
        <f t="shared" si="22"/>
        <v>#REF!</v>
      </c>
      <c r="AE71" s="111" t="e">
        <f t="shared" ref="AE71:AE129" si="27">SUM(AC71:AD71)</f>
        <v>#REF!</v>
      </c>
      <c r="AF71" s="111" t="e">
        <f t="shared" ref="AF71:AF124" si="28">ROUND(K71*PremieGM/1000,2)</f>
        <v>#REF!</v>
      </c>
      <c r="AG71" s="116" t="e">
        <f t="shared" si="18"/>
        <v>#REF!</v>
      </c>
      <c r="AH71" s="76"/>
      <c r="AJ71" s="72">
        <v>137000</v>
      </c>
      <c r="AK71" s="73">
        <v>20000</v>
      </c>
      <c r="AL71" s="73">
        <v>0</v>
      </c>
      <c r="AM71" s="74">
        <v>157000</v>
      </c>
    </row>
    <row r="72" spans="1:39" ht="11.4">
      <c r="A72" s="147">
        <v>65050004</v>
      </c>
      <c r="B72" s="76" t="s">
        <v>131</v>
      </c>
      <c r="C72" s="68" t="s">
        <v>176</v>
      </c>
      <c r="D72" s="142" t="s">
        <v>324</v>
      </c>
      <c r="E72" s="68" t="s">
        <v>195</v>
      </c>
      <c r="F72" s="70"/>
      <c r="G72" s="71">
        <v>41989</v>
      </c>
      <c r="H72" s="72" t="e">
        <f t="shared" si="23"/>
        <v>#REF!</v>
      </c>
      <c r="I72" s="73" t="e">
        <f t="shared" si="24"/>
        <v>#REF!</v>
      </c>
      <c r="J72" s="73">
        <v>0</v>
      </c>
      <c r="K72" s="74" t="e">
        <f t="shared" si="19"/>
        <v>#REF!</v>
      </c>
      <c r="L72" s="75"/>
      <c r="M72" s="73">
        <v>1851000</v>
      </c>
      <c r="N72" s="73">
        <v>0</v>
      </c>
      <c r="O72" s="73">
        <v>0</v>
      </c>
      <c r="P72" s="116">
        <f t="shared" si="20"/>
        <v>1851000</v>
      </c>
      <c r="Q72" s="115" t="e">
        <f>SUM(P72*#REF!)/1000</f>
        <v>#REF!</v>
      </c>
      <c r="R72" s="115" t="e">
        <f>SUM(Q72*#REF!)</f>
        <v>#REF!</v>
      </c>
      <c r="S72" s="111" t="e">
        <f t="shared" ref="S72:S130" si="29">SUM(Q72:R72)</f>
        <v>#REF!</v>
      </c>
      <c r="T72" s="73">
        <v>1851000</v>
      </c>
      <c r="U72" s="73">
        <v>0</v>
      </c>
      <c r="V72" s="73">
        <v>0</v>
      </c>
      <c r="W72" s="111">
        <f t="shared" si="15"/>
        <v>1851000</v>
      </c>
      <c r="X72" s="114">
        <f t="shared" si="21"/>
        <v>0</v>
      </c>
      <c r="Y72" s="115">
        <f t="shared" si="21"/>
        <v>0</v>
      </c>
      <c r="Z72" s="115">
        <f t="shared" si="21"/>
        <v>0</v>
      </c>
      <c r="AA72" s="115">
        <f t="shared" si="25"/>
        <v>0</v>
      </c>
      <c r="AB72" s="111" t="e">
        <f t="shared" si="26"/>
        <v>#REF!</v>
      </c>
      <c r="AC72" s="114" t="e">
        <f t="shared" si="22"/>
        <v>#REF!</v>
      </c>
      <c r="AD72" s="115" t="e">
        <f t="shared" si="22"/>
        <v>#REF!</v>
      </c>
      <c r="AE72" s="111" t="e">
        <f t="shared" si="27"/>
        <v>#REF!</v>
      </c>
      <c r="AF72" s="111" t="e">
        <f t="shared" si="28"/>
        <v>#REF!</v>
      </c>
      <c r="AG72" s="116" t="e">
        <f t="shared" si="18"/>
        <v>#REF!</v>
      </c>
      <c r="AH72" s="76"/>
      <c r="AJ72" s="72">
        <v>1904000</v>
      </c>
      <c r="AK72" s="73">
        <v>0</v>
      </c>
      <c r="AL72" s="73">
        <v>0</v>
      </c>
      <c r="AM72" s="74">
        <v>1904000</v>
      </c>
    </row>
    <row r="73" spans="1:39" ht="11.4">
      <c r="A73" s="147">
        <v>66010702</v>
      </c>
      <c r="B73" s="76" t="s">
        <v>132</v>
      </c>
      <c r="C73" s="68" t="s">
        <v>176</v>
      </c>
      <c r="D73" s="142" t="s">
        <v>325</v>
      </c>
      <c r="E73" s="68" t="s">
        <v>225</v>
      </c>
      <c r="F73" s="70"/>
      <c r="G73" s="71">
        <v>41989</v>
      </c>
      <c r="H73" s="72" t="e">
        <f t="shared" si="23"/>
        <v>#REF!</v>
      </c>
      <c r="I73" s="73" t="e">
        <f t="shared" si="24"/>
        <v>#REF!</v>
      </c>
      <c r="J73" s="73">
        <v>0</v>
      </c>
      <c r="K73" s="74" t="e">
        <f t="shared" si="19"/>
        <v>#REF!</v>
      </c>
      <c r="L73" s="75"/>
      <c r="M73" s="73">
        <v>65000</v>
      </c>
      <c r="N73" s="73">
        <v>0</v>
      </c>
      <c r="O73" s="73">
        <v>0</v>
      </c>
      <c r="P73" s="116">
        <f t="shared" si="20"/>
        <v>65000</v>
      </c>
      <c r="Q73" s="115" t="e">
        <f>SUM(P73*#REF!)/1000</f>
        <v>#REF!</v>
      </c>
      <c r="R73" s="115" t="e">
        <f>SUM(Q73*#REF!)</f>
        <v>#REF!</v>
      </c>
      <c r="S73" s="111" t="e">
        <f t="shared" si="29"/>
        <v>#REF!</v>
      </c>
      <c r="T73" s="73">
        <v>65000</v>
      </c>
      <c r="U73" s="73">
        <v>0</v>
      </c>
      <c r="V73" s="73">
        <v>0</v>
      </c>
      <c r="W73" s="111">
        <f t="shared" si="15"/>
        <v>65000</v>
      </c>
      <c r="X73" s="114">
        <f t="shared" ref="X73:Z109" si="30">M73-T73</f>
        <v>0</v>
      </c>
      <c r="Y73" s="115">
        <f t="shared" si="30"/>
        <v>0</v>
      </c>
      <c r="Z73" s="115">
        <f t="shared" si="30"/>
        <v>0</v>
      </c>
      <c r="AA73" s="115">
        <f t="shared" si="25"/>
        <v>0</v>
      </c>
      <c r="AB73" s="111" t="e">
        <f t="shared" si="26"/>
        <v>#REF!</v>
      </c>
      <c r="AC73" s="114" t="e">
        <f t="shared" ref="AC73:AD109" si="31">H73-M73</f>
        <v>#REF!</v>
      </c>
      <c r="AD73" s="115" t="e">
        <f t="shared" si="31"/>
        <v>#REF!</v>
      </c>
      <c r="AE73" s="111" t="e">
        <f t="shared" si="27"/>
        <v>#REF!</v>
      </c>
      <c r="AF73" s="111" t="e">
        <f t="shared" si="28"/>
        <v>#REF!</v>
      </c>
      <c r="AG73" s="116" t="e">
        <f t="shared" si="18"/>
        <v>#REF!</v>
      </c>
      <c r="AH73" s="76"/>
      <c r="AJ73" s="72">
        <v>67000</v>
      </c>
      <c r="AK73" s="73">
        <v>0</v>
      </c>
      <c r="AL73" s="73">
        <v>0</v>
      </c>
      <c r="AM73" s="74">
        <v>67000</v>
      </c>
    </row>
    <row r="74" spans="1:39" ht="11.4">
      <c r="A74" s="147" t="s">
        <v>247</v>
      </c>
      <c r="B74" s="76" t="s">
        <v>133</v>
      </c>
      <c r="C74" s="68" t="s">
        <v>247</v>
      </c>
      <c r="D74" s="142" t="s">
        <v>247</v>
      </c>
      <c r="E74" s="68" t="s">
        <v>367</v>
      </c>
      <c r="F74" s="70"/>
      <c r="G74" s="71" t="s">
        <v>247</v>
      </c>
      <c r="H74" s="72" t="e">
        <f t="shared" si="23"/>
        <v>#REF!</v>
      </c>
      <c r="I74" s="73" t="e">
        <f t="shared" si="24"/>
        <v>#REF!</v>
      </c>
      <c r="J74" s="73">
        <v>0</v>
      </c>
      <c r="K74" s="74" t="e">
        <f t="shared" si="19"/>
        <v>#REF!</v>
      </c>
      <c r="L74" s="75"/>
      <c r="M74" s="73">
        <v>0</v>
      </c>
      <c r="N74" s="73">
        <v>0</v>
      </c>
      <c r="O74" s="73">
        <v>0</v>
      </c>
      <c r="P74" s="116">
        <f t="shared" si="20"/>
        <v>0</v>
      </c>
      <c r="Q74" s="115" t="e">
        <f>SUM(P74*#REF!)/1000</f>
        <v>#REF!</v>
      </c>
      <c r="R74" s="115" t="e">
        <f>SUM(Q74*#REF!)</f>
        <v>#REF!</v>
      </c>
      <c r="S74" s="111" t="e">
        <f t="shared" si="29"/>
        <v>#REF!</v>
      </c>
      <c r="T74" s="73">
        <v>0</v>
      </c>
      <c r="U74" s="73">
        <v>0</v>
      </c>
      <c r="V74" s="73">
        <v>0</v>
      </c>
      <c r="W74" s="111">
        <f t="shared" si="15"/>
        <v>0</v>
      </c>
      <c r="X74" s="114">
        <f t="shared" si="30"/>
        <v>0</v>
      </c>
      <c r="Y74" s="115">
        <f t="shared" si="30"/>
        <v>0</v>
      </c>
      <c r="Z74" s="115">
        <f t="shared" si="30"/>
        <v>0</v>
      </c>
      <c r="AA74" s="115">
        <f t="shared" si="25"/>
        <v>0</v>
      </c>
      <c r="AB74" s="111" t="e">
        <f t="shared" si="26"/>
        <v>#REF!</v>
      </c>
      <c r="AC74" s="114" t="e">
        <f t="shared" si="31"/>
        <v>#REF!</v>
      </c>
      <c r="AD74" s="115" t="e">
        <f t="shared" si="31"/>
        <v>#REF!</v>
      </c>
      <c r="AE74" s="111" t="e">
        <f t="shared" si="27"/>
        <v>#REF!</v>
      </c>
      <c r="AF74" s="111" t="e">
        <f t="shared" si="28"/>
        <v>#REF!</v>
      </c>
      <c r="AG74" s="116" t="e">
        <f t="shared" si="18"/>
        <v>#REF!</v>
      </c>
      <c r="AH74" s="76"/>
      <c r="AJ74" s="72">
        <v>0</v>
      </c>
      <c r="AK74" s="73">
        <v>0</v>
      </c>
      <c r="AL74" s="73">
        <v>0</v>
      </c>
      <c r="AM74" s="74">
        <v>0</v>
      </c>
    </row>
    <row r="75" spans="1:39" ht="11.4">
      <c r="A75" s="147">
        <v>65070022</v>
      </c>
      <c r="B75" s="76" t="s">
        <v>134</v>
      </c>
      <c r="C75" s="68" t="s">
        <v>177</v>
      </c>
      <c r="D75" s="142" t="s">
        <v>326</v>
      </c>
      <c r="E75" s="68" t="s">
        <v>226</v>
      </c>
      <c r="F75" s="70"/>
      <c r="G75" s="71">
        <v>41989</v>
      </c>
      <c r="H75" s="72" t="e">
        <f t="shared" si="23"/>
        <v>#REF!</v>
      </c>
      <c r="I75" s="73" t="e">
        <f t="shared" si="24"/>
        <v>#REF!</v>
      </c>
      <c r="J75" s="73">
        <v>0</v>
      </c>
      <c r="K75" s="74" t="e">
        <f t="shared" si="19"/>
        <v>#REF!</v>
      </c>
      <c r="L75" s="75"/>
      <c r="M75" s="73">
        <v>133000</v>
      </c>
      <c r="N75" s="73">
        <v>0</v>
      </c>
      <c r="O75" s="73">
        <v>0</v>
      </c>
      <c r="P75" s="116">
        <f t="shared" si="20"/>
        <v>133000</v>
      </c>
      <c r="Q75" s="115" t="e">
        <f>SUM(P75*#REF!)/1000</f>
        <v>#REF!</v>
      </c>
      <c r="R75" s="115" t="e">
        <f>SUM(Q75*#REF!)</f>
        <v>#REF!</v>
      </c>
      <c r="S75" s="111" t="e">
        <f t="shared" si="29"/>
        <v>#REF!</v>
      </c>
      <c r="T75" s="73">
        <v>133000</v>
      </c>
      <c r="U75" s="73">
        <v>0</v>
      </c>
      <c r="V75" s="73">
        <v>0</v>
      </c>
      <c r="W75" s="111">
        <f t="shared" si="15"/>
        <v>133000</v>
      </c>
      <c r="X75" s="114">
        <f t="shared" si="30"/>
        <v>0</v>
      </c>
      <c r="Y75" s="115">
        <f t="shared" si="30"/>
        <v>0</v>
      </c>
      <c r="Z75" s="115">
        <f t="shared" si="30"/>
        <v>0</v>
      </c>
      <c r="AA75" s="115">
        <f t="shared" si="25"/>
        <v>0</v>
      </c>
      <c r="AB75" s="111" t="e">
        <f t="shared" si="26"/>
        <v>#REF!</v>
      </c>
      <c r="AC75" s="114" t="e">
        <f t="shared" si="31"/>
        <v>#REF!</v>
      </c>
      <c r="AD75" s="115" t="e">
        <f t="shared" si="31"/>
        <v>#REF!</v>
      </c>
      <c r="AE75" s="111" t="e">
        <f t="shared" si="27"/>
        <v>#REF!</v>
      </c>
      <c r="AF75" s="111" t="e">
        <f t="shared" si="28"/>
        <v>#REF!</v>
      </c>
      <c r="AG75" s="116" t="e">
        <f t="shared" si="18"/>
        <v>#REF!</v>
      </c>
      <c r="AH75" s="76"/>
      <c r="AJ75" s="72">
        <v>137000</v>
      </c>
      <c r="AK75" s="73">
        <v>0</v>
      </c>
      <c r="AL75" s="73">
        <v>0</v>
      </c>
      <c r="AM75" s="74">
        <v>137000</v>
      </c>
    </row>
    <row r="76" spans="1:39" ht="11.4">
      <c r="A76" s="147">
        <v>65070022</v>
      </c>
      <c r="B76" s="76" t="s">
        <v>135</v>
      </c>
      <c r="C76" s="68" t="s">
        <v>177</v>
      </c>
      <c r="D76" s="142" t="s">
        <v>327</v>
      </c>
      <c r="E76" s="68" t="s">
        <v>226</v>
      </c>
      <c r="F76" s="70"/>
      <c r="G76" s="71">
        <v>41989</v>
      </c>
      <c r="H76" s="72" t="e">
        <f t="shared" si="23"/>
        <v>#REF!</v>
      </c>
      <c r="I76" s="73" t="e">
        <f t="shared" si="24"/>
        <v>#REF!</v>
      </c>
      <c r="J76" s="73">
        <v>0</v>
      </c>
      <c r="K76" s="74" t="e">
        <f t="shared" si="19"/>
        <v>#REF!</v>
      </c>
      <c r="L76" s="75"/>
      <c r="M76" s="73">
        <v>127000</v>
      </c>
      <c r="N76" s="73">
        <v>0</v>
      </c>
      <c r="O76" s="73">
        <v>0</v>
      </c>
      <c r="P76" s="116">
        <f t="shared" si="20"/>
        <v>127000</v>
      </c>
      <c r="Q76" s="115" t="e">
        <f>SUM(P76*#REF!)/1000</f>
        <v>#REF!</v>
      </c>
      <c r="R76" s="115" t="e">
        <f>SUM(Q76*#REF!)</f>
        <v>#REF!</v>
      </c>
      <c r="S76" s="111" t="e">
        <f t="shared" si="29"/>
        <v>#REF!</v>
      </c>
      <c r="T76" s="73">
        <v>127000</v>
      </c>
      <c r="U76" s="73">
        <v>0</v>
      </c>
      <c r="V76" s="73">
        <v>0</v>
      </c>
      <c r="W76" s="111">
        <f t="shared" si="15"/>
        <v>127000</v>
      </c>
      <c r="X76" s="114">
        <f t="shared" si="30"/>
        <v>0</v>
      </c>
      <c r="Y76" s="115">
        <f t="shared" si="30"/>
        <v>0</v>
      </c>
      <c r="Z76" s="115">
        <f t="shared" si="30"/>
        <v>0</v>
      </c>
      <c r="AA76" s="115">
        <f t="shared" si="25"/>
        <v>0</v>
      </c>
      <c r="AB76" s="111" t="e">
        <f t="shared" si="26"/>
        <v>#REF!</v>
      </c>
      <c r="AC76" s="114" t="e">
        <f t="shared" si="31"/>
        <v>#REF!</v>
      </c>
      <c r="AD76" s="115" t="e">
        <f t="shared" si="31"/>
        <v>#REF!</v>
      </c>
      <c r="AE76" s="111" t="e">
        <f t="shared" si="27"/>
        <v>#REF!</v>
      </c>
      <c r="AF76" s="111" t="e">
        <f t="shared" si="28"/>
        <v>#REF!</v>
      </c>
      <c r="AG76" s="116" t="e">
        <f t="shared" si="18"/>
        <v>#REF!</v>
      </c>
      <c r="AH76" s="76"/>
      <c r="AJ76" s="72">
        <v>131000</v>
      </c>
      <c r="AK76" s="73">
        <v>0</v>
      </c>
      <c r="AL76" s="73">
        <v>0</v>
      </c>
      <c r="AM76" s="74">
        <v>131000</v>
      </c>
    </row>
    <row r="77" spans="1:39" ht="11.4">
      <c r="A77" s="147">
        <v>50000023</v>
      </c>
      <c r="B77" s="76" t="s">
        <v>136</v>
      </c>
      <c r="C77" s="68" t="s">
        <v>177</v>
      </c>
      <c r="D77" s="142" t="s">
        <v>328</v>
      </c>
      <c r="E77" s="68" t="s">
        <v>227</v>
      </c>
      <c r="F77" s="70"/>
      <c r="G77" s="71">
        <v>41989</v>
      </c>
      <c r="H77" s="72" t="e">
        <f t="shared" si="23"/>
        <v>#REF!</v>
      </c>
      <c r="I77" s="73" t="e">
        <f t="shared" si="24"/>
        <v>#REF!</v>
      </c>
      <c r="J77" s="73">
        <v>0</v>
      </c>
      <c r="K77" s="74" t="e">
        <f t="shared" si="19"/>
        <v>#REF!</v>
      </c>
      <c r="L77" s="75"/>
      <c r="M77" s="73">
        <v>14185000</v>
      </c>
      <c r="N77" s="73">
        <v>129000</v>
      </c>
      <c r="O77" s="73">
        <v>0</v>
      </c>
      <c r="P77" s="116">
        <f t="shared" si="20"/>
        <v>14314000</v>
      </c>
      <c r="Q77" s="115" t="e">
        <f>SUM(P77*#REF!)/1000</f>
        <v>#REF!</v>
      </c>
      <c r="R77" s="115" t="e">
        <f>SUM(Q77*#REF!)</f>
        <v>#REF!</v>
      </c>
      <c r="S77" s="111" t="e">
        <f t="shared" si="29"/>
        <v>#REF!</v>
      </c>
      <c r="T77" s="73">
        <v>14185000</v>
      </c>
      <c r="U77" s="73">
        <v>129000</v>
      </c>
      <c r="V77" s="73">
        <v>0</v>
      </c>
      <c r="W77" s="111">
        <f t="shared" si="15"/>
        <v>14314000</v>
      </c>
      <c r="X77" s="114">
        <f t="shared" si="30"/>
        <v>0</v>
      </c>
      <c r="Y77" s="115">
        <f t="shared" si="30"/>
        <v>0</v>
      </c>
      <c r="Z77" s="115">
        <f t="shared" si="30"/>
        <v>0</v>
      </c>
      <c r="AA77" s="115">
        <f t="shared" si="25"/>
        <v>0</v>
      </c>
      <c r="AB77" s="111" t="e">
        <f t="shared" si="26"/>
        <v>#REF!</v>
      </c>
      <c r="AC77" s="114" t="e">
        <f t="shared" si="31"/>
        <v>#REF!</v>
      </c>
      <c r="AD77" s="115" t="e">
        <f t="shared" si="31"/>
        <v>#REF!</v>
      </c>
      <c r="AE77" s="111" t="e">
        <f t="shared" si="27"/>
        <v>#REF!</v>
      </c>
      <c r="AF77" s="111" t="e">
        <f t="shared" si="28"/>
        <v>#REF!</v>
      </c>
      <c r="AG77" s="116" t="e">
        <f t="shared" si="18"/>
        <v>#REF!</v>
      </c>
      <c r="AH77" s="76"/>
      <c r="AJ77" s="72">
        <v>14591000</v>
      </c>
      <c r="AK77" s="73">
        <v>132000</v>
      </c>
      <c r="AL77" s="73">
        <v>0</v>
      </c>
      <c r="AM77" s="74">
        <v>14723000</v>
      </c>
    </row>
    <row r="78" spans="1:39" ht="11.4">
      <c r="A78" s="147">
        <v>61010006</v>
      </c>
      <c r="B78" s="76" t="s">
        <v>137</v>
      </c>
      <c r="C78" s="68" t="s">
        <v>177</v>
      </c>
      <c r="D78" s="142" t="s">
        <v>329</v>
      </c>
      <c r="E78" s="68" t="s">
        <v>36</v>
      </c>
      <c r="F78" s="70"/>
      <c r="G78" s="71">
        <v>41989</v>
      </c>
      <c r="H78" s="72" t="e">
        <f t="shared" si="23"/>
        <v>#REF!</v>
      </c>
      <c r="I78" s="73" t="e">
        <f t="shared" si="24"/>
        <v>#REF!</v>
      </c>
      <c r="J78" s="73">
        <v>0</v>
      </c>
      <c r="K78" s="74" t="e">
        <f t="shared" si="19"/>
        <v>#REF!</v>
      </c>
      <c r="L78" s="75"/>
      <c r="M78" s="73">
        <v>396000</v>
      </c>
      <c r="N78" s="73">
        <v>6000</v>
      </c>
      <c r="O78" s="73">
        <v>0</v>
      </c>
      <c r="P78" s="116">
        <f t="shared" si="20"/>
        <v>402000</v>
      </c>
      <c r="Q78" s="115" t="e">
        <f>SUM(P78*#REF!)/1000</f>
        <v>#REF!</v>
      </c>
      <c r="R78" s="115" t="e">
        <f>SUM(Q78*#REF!)</f>
        <v>#REF!</v>
      </c>
      <c r="S78" s="111" t="e">
        <f t="shared" si="29"/>
        <v>#REF!</v>
      </c>
      <c r="T78" s="73">
        <v>396000</v>
      </c>
      <c r="U78" s="73">
        <v>6000</v>
      </c>
      <c r="V78" s="73">
        <v>0</v>
      </c>
      <c r="W78" s="111">
        <f t="shared" si="15"/>
        <v>402000</v>
      </c>
      <c r="X78" s="114">
        <f t="shared" si="30"/>
        <v>0</v>
      </c>
      <c r="Y78" s="115">
        <f t="shared" si="30"/>
        <v>0</v>
      </c>
      <c r="Z78" s="115">
        <f t="shared" si="30"/>
        <v>0</v>
      </c>
      <c r="AA78" s="115">
        <f t="shared" si="25"/>
        <v>0</v>
      </c>
      <c r="AB78" s="111" t="e">
        <f t="shared" si="26"/>
        <v>#REF!</v>
      </c>
      <c r="AC78" s="114" t="e">
        <f t="shared" si="31"/>
        <v>#REF!</v>
      </c>
      <c r="AD78" s="115" t="e">
        <f t="shared" si="31"/>
        <v>#REF!</v>
      </c>
      <c r="AE78" s="111" t="e">
        <f t="shared" si="27"/>
        <v>#REF!</v>
      </c>
      <c r="AF78" s="111" t="e">
        <f t="shared" si="28"/>
        <v>#REF!</v>
      </c>
      <c r="AG78" s="116" t="e">
        <f t="shared" si="18"/>
        <v>#REF!</v>
      </c>
      <c r="AH78" s="76"/>
      <c r="AJ78" s="72">
        <v>408000</v>
      </c>
      <c r="AK78" s="73">
        <v>7000</v>
      </c>
      <c r="AL78" s="73">
        <v>0</v>
      </c>
      <c r="AM78" s="74">
        <v>415000</v>
      </c>
    </row>
    <row r="79" spans="1:39" ht="11.4">
      <c r="A79" s="147">
        <v>65050005</v>
      </c>
      <c r="B79" s="76" t="s">
        <v>138</v>
      </c>
      <c r="C79" s="68" t="s">
        <v>177</v>
      </c>
      <c r="D79" s="142" t="s">
        <v>330</v>
      </c>
      <c r="E79" s="68" t="s">
        <v>228</v>
      </c>
      <c r="F79" s="70"/>
      <c r="G79" s="71">
        <v>41989</v>
      </c>
      <c r="H79" s="72" t="e">
        <f t="shared" si="23"/>
        <v>#REF!</v>
      </c>
      <c r="I79" s="73" t="e">
        <f t="shared" si="24"/>
        <v>#REF!</v>
      </c>
      <c r="J79" s="73">
        <v>0</v>
      </c>
      <c r="K79" s="74" t="e">
        <f t="shared" si="19"/>
        <v>#REF!</v>
      </c>
      <c r="L79" s="75"/>
      <c r="M79" s="73">
        <v>375000</v>
      </c>
      <c r="N79" s="73">
        <v>0</v>
      </c>
      <c r="O79" s="73">
        <v>0</v>
      </c>
      <c r="P79" s="116">
        <f t="shared" si="20"/>
        <v>375000</v>
      </c>
      <c r="Q79" s="115" t="e">
        <f>SUM(P79*#REF!)/1000</f>
        <v>#REF!</v>
      </c>
      <c r="R79" s="115" t="e">
        <f>SUM(Q79*#REF!)</f>
        <v>#REF!</v>
      </c>
      <c r="S79" s="111" t="e">
        <f t="shared" si="29"/>
        <v>#REF!</v>
      </c>
      <c r="T79" s="73">
        <v>375000</v>
      </c>
      <c r="U79" s="73">
        <v>0</v>
      </c>
      <c r="V79" s="73">
        <v>0</v>
      </c>
      <c r="W79" s="111">
        <f t="shared" si="15"/>
        <v>375000</v>
      </c>
      <c r="X79" s="114">
        <f t="shared" si="30"/>
        <v>0</v>
      </c>
      <c r="Y79" s="115">
        <f t="shared" si="30"/>
        <v>0</v>
      </c>
      <c r="Z79" s="115">
        <f t="shared" si="30"/>
        <v>0</v>
      </c>
      <c r="AA79" s="115">
        <f t="shared" si="25"/>
        <v>0</v>
      </c>
      <c r="AB79" s="111" t="e">
        <f t="shared" si="26"/>
        <v>#REF!</v>
      </c>
      <c r="AC79" s="114" t="e">
        <f t="shared" si="31"/>
        <v>#REF!</v>
      </c>
      <c r="AD79" s="115" t="e">
        <f t="shared" si="31"/>
        <v>#REF!</v>
      </c>
      <c r="AE79" s="111" t="e">
        <f t="shared" si="27"/>
        <v>#REF!</v>
      </c>
      <c r="AF79" s="111" t="e">
        <f t="shared" si="28"/>
        <v>#REF!</v>
      </c>
      <c r="AG79" s="116" t="e">
        <f t="shared" si="18"/>
        <v>#REF!</v>
      </c>
      <c r="AH79" s="76"/>
      <c r="AJ79" s="72">
        <v>386000</v>
      </c>
      <c r="AK79" s="73">
        <v>0</v>
      </c>
      <c r="AL79" s="73">
        <v>0</v>
      </c>
      <c r="AM79" s="74">
        <v>386000</v>
      </c>
    </row>
    <row r="80" spans="1:39" ht="11.4">
      <c r="A80" s="147">
        <v>65050008</v>
      </c>
      <c r="B80" s="76" t="s">
        <v>139</v>
      </c>
      <c r="C80" s="68" t="s">
        <v>177</v>
      </c>
      <c r="D80" s="142" t="s">
        <v>331</v>
      </c>
      <c r="E80" s="68" t="s">
        <v>229</v>
      </c>
      <c r="F80" s="70"/>
      <c r="G80" s="71">
        <v>41989</v>
      </c>
      <c r="H80" s="72" t="e">
        <f t="shared" si="23"/>
        <v>#REF!</v>
      </c>
      <c r="I80" s="73" t="e">
        <f t="shared" si="24"/>
        <v>#REF!</v>
      </c>
      <c r="J80" s="73">
        <v>0</v>
      </c>
      <c r="K80" s="74" t="e">
        <f t="shared" si="19"/>
        <v>#REF!</v>
      </c>
      <c r="L80" s="75"/>
      <c r="M80" s="73">
        <v>226000</v>
      </c>
      <c r="N80" s="73">
        <v>0</v>
      </c>
      <c r="O80" s="73">
        <v>0</v>
      </c>
      <c r="P80" s="116">
        <f t="shared" si="20"/>
        <v>226000</v>
      </c>
      <c r="Q80" s="115" t="e">
        <f>SUM(P80*#REF!)/1000</f>
        <v>#REF!</v>
      </c>
      <c r="R80" s="115" t="e">
        <f>SUM(Q80*#REF!)</f>
        <v>#REF!</v>
      </c>
      <c r="S80" s="111" t="e">
        <f t="shared" si="29"/>
        <v>#REF!</v>
      </c>
      <c r="T80" s="73">
        <v>226000</v>
      </c>
      <c r="U80" s="73">
        <v>0</v>
      </c>
      <c r="V80" s="73">
        <v>0</v>
      </c>
      <c r="W80" s="111">
        <f t="shared" si="15"/>
        <v>226000</v>
      </c>
      <c r="X80" s="114">
        <f t="shared" si="30"/>
        <v>0</v>
      </c>
      <c r="Y80" s="115">
        <f t="shared" si="30"/>
        <v>0</v>
      </c>
      <c r="Z80" s="115">
        <f t="shared" si="30"/>
        <v>0</v>
      </c>
      <c r="AA80" s="115">
        <f t="shared" si="25"/>
        <v>0</v>
      </c>
      <c r="AB80" s="111" t="e">
        <f t="shared" si="26"/>
        <v>#REF!</v>
      </c>
      <c r="AC80" s="114" t="e">
        <f t="shared" si="31"/>
        <v>#REF!</v>
      </c>
      <c r="AD80" s="115" t="e">
        <f t="shared" si="31"/>
        <v>#REF!</v>
      </c>
      <c r="AE80" s="111" t="e">
        <f t="shared" si="27"/>
        <v>#REF!</v>
      </c>
      <c r="AF80" s="111" t="e">
        <f t="shared" si="28"/>
        <v>#REF!</v>
      </c>
      <c r="AG80" s="116" t="e">
        <f t="shared" si="18"/>
        <v>#REF!</v>
      </c>
      <c r="AH80" s="76"/>
      <c r="AJ80" s="72">
        <v>233000</v>
      </c>
      <c r="AK80" s="73">
        <v>0</v>
      </c>
      <c r="AL80" s="73">
        <v>0</v>
      </c>
      <c r="AM80" s="74">
        <v>233000</v>
      </c>
    </row>
    <row r="81" spans="1:39" ht="11.4">
      <c r="A81" s="147">
        <v>50000806</v>
      </c>
      <c r="B81" s="76" t="s">
        <v>140</v>
      </c>
      <c r="C81" s="68" t="s">
        <v>177</v>
      </c>
      <c r="D81" s="142" t="s">
        <v>332</v>
      </c>
      <c r="E81" s="68" t="s">
        <v>230</v>
      </c>
      <c r="F81" s="70"/>
      <c r="G81" s="71">
        <v>41989</v>
      </c>
      <c r="H81" s="72" t="e">
        <f t="shared" si="23"/>
        <v>#REF!</v>
      </c>
      <c r="I81" s="73" t="e">
        <f t="shared" si="24"/>
        <v>#REF!</v>
      </c>
      <c r="J81" s="73">
        <v>0</v>
      </c>
      <c r="K81" s="74" t="e">
        <f t="shared" si="19"/>
        <v>#REF!</v>
      </c>
      <c r="L81" s="75"/>
      <c r="M81" s="73">
        <v>1000000</v>
      </c>
      <c r="N81" s="73">
        <v>71000</v>
      </c>
      <c r="O81" s="73">
        <v>0</v>
      </c>
      <c r="P81" s="116">
        <f t="shared" si="20"/>
        <v>1071000</v>
      </c>
      <c r="Q81" s="115" t="e">
        <f>SUM(P81*#REF!)/1000</f>
        <v>#REF!</v>
      </c>
      <c r="R81" s="115" t="e">
        <f>SUM(Q81*#REF!)</f>
        <v>#REF!</v>
      </c>
      <c r="S81" s="111" t="e">
        <f t="shared" si="29"/>
        <v>#REF!</v>
      </c>
      <c r="T81" s="73">
        <v>1000000</v>
      </c>
      <c r="U81" s="73">
        <v>71000</v>
      </c>
      <c r="V81" s="73">
        <v>0</v>
      </c>
      <c r="W81" s="111">
        <f t="shared" si="15"/>
        <v>1071000</v>
      </c>
      <c r="X81" s="114">
        <f t="shared" si="30"/>
        <v>0</v>
      </c>
      <c r="Y81" s="115">
        <f t="shared" si="30"/>
        <v>0</v>
      </c>
      <c r="Z81" s="115">
        <f t="shared" si="30"/>
        <v>0</v>
      </c>
      <c r="AA81" s="115">
        <f t="shared" si="25"/>
        <v>0</v>
      </c>
      <c r="AB81" s="111" t="e">
        <f t="shared" si="26"/>
        <v>#REF!</v>
      </c>
      <c r="AC81" s="114" t="e">
        <f t="shared" si="31"/>
        <v>#REF!</v>
      </c>
      <c r="AD81" s="115" t="e">
        <f t="shared" si="31"/>
        <v>#REF!</v>
      </c>
      <c r="AE81" s="111" t="e">
        <f t="shared" si="27"/>
        <v>#REF!</v>
      </c>
      <c r="AF81" s="111" t="e">
        <f t="shared" si="28"/>
        <v>#REF!</v>
      </c>
      <c r="AG81" s="116" t="e">
        <f t="shared" si="18"/>
        <v>#REF!</v>
      </c>
      <c r="AH81" s="76"/>
      <c r="AJ81" s="72">
        <v>1029000</v>
      </c>
      <c r="AK81" s="73">
        <v>73000</v>
      </c>
      <c r="AL81" s="73">
        <v>0</v>
      </c>
      <c r="AM81" s="74">
        <v>1102000</v>
      </c>
    </row>
    <row r="82" spans="1:39" ht="11.4">
      <c r="A82" s="147">
        <v>65050009</v>
      </c>
      <c r="B82" s="76" t="s">
        <v>14</v>
      </c>
      <c r="C82" s="68" t="s">
        <v>177</v>
      </c>
      <c r="D82" s="142" t="s">
        <v>333</v>
      </c>
      <c r="E82" s="68" t="s">
        <v>231</v>
      </c>
      <c r="F82" s="70"/>
      <c r="G82" s="71">
        <v>41989</v>
      </c>
      <c r="H82" s="72" t="e">
        <f t="shared" si="23"/>
        <v>#REF!</v>
      </c>
      <c r="I82" s="73" t="e">
        <f t="shared" si="24"/>
        <v>#REF!</v>
      </c>
      <c r="J82" s="73">
        <v>0</v>
      </c>
      <c r="K82" s="74" t="e">
        <f t="shared" si="19"/>
        <v>#REF!</v>
      </c>
      <c r="L82" s="75"/>
      <c r="M82" s="73">
        <v>559000</v>
      </c>
      <c r="N82" s="73">
        <v>0</v>
      </c>
      <c r="O82" s="73">
        <v>0</v>
      </c>
      <c r="P82" s="116">
        <f t="shared" si="20"/>
        <v>559000</v>
      </c>
      <c r="Q82" s="115" t="e">
        <f>SUM(P82*#REF!)/1000</f>
        <v>#REF!</v>
      </c>
      <c r="R82" s="115" t="e">
        <f>SUM(Q82*#REF!)</f>
        <v>#REF!</v>
      </c>
      <c r="S82" s="111" t="e">
        <f t="shared" si="29"/>
        <v>#REF!</v>
      </c>
      <c r="T82" s="73">
        <v>559000</v>
      </c>
      <c r="U82" s="73">
        <v>0</v>
      </c>
      <c r="V82" s="73">
        <v>0</v>
      </c>
      <c r="W82" s="111">
        <f t="shared" si="15"/>
        <v>559000</v>
      </c>
      <c r="X82" s="114">
        <f t="shared" si="30"/>
        <v>0</v>
      </c>
      <c r="Y82" s="115">
        <f t="shared" si="30"/>
        <v>0</v>
      </c>
      <c r="Z82" s="115">
        <f t="shared" si="30"/>
        <v>0</v>
      </c>
      <c r="AA82" s="115">
        <f t="shared" si="25"/>
        <v>0</v>
      </c>
      <c r="AB82" s="111" t="e">
        <f t="shared" si="26"/>
        <v>#REF!</v>
      </c>
      <c r="AC82" s="114" t="e">
        <f t="shared" si="31"/>
        <v>#REF!</v>
      </c>
      <c r="AD82" s="115" t="e">
        <f t="shared" si="31"/>
        <v>#REF!</v>
      </c>
      <c r="AE82" s="111" t="e">
        <f t="shared" si="27"/>
        <v>#REF!</v>
      </c>
      <c r="AF82" s="111" t="e">
        <f t="shared" si="28"/>
        <v>#REF!</v>
      </c>
      <c r="AG82" s="116" t="e">
        <f t="shared" si="18"/>
        <v>#REF!</v>
      </c>
      <c r="AH82" s="76"/>
      <c r="AJ82" s="72">
        <v>575000</v>
      </c>
      <c r="AK82" s="73">
        <v>0</v>
      </c>
      <c r="AL82" s="73">
        <v>0</v>
      </c>
      <c r="AM82" s="74">
        <v>575000</v>
      </c>
    </row>
    <row r="83" spans="1:39" ht="11.4">
      <c r="A83" s="147">
        <v>67050001</v>
      </c>
      <c r="B83" s="76" t="s">
        <v>141</v>
      </c>
      <c r="C83" s="68" t="s">
        <v>177</v>
      </c>
      <c r="D83" s="142" t="s">
        <v>334</v>
      </c>
      <c r="E83" s="68" t="s">
        <v>403</v>
      </c>
      <c r="F83" s="70"/>
      <c r="G83" s="71" t="s">
        <v>247</v>
      </c>
      <c r="H83" s="72" t="e">
        <f t="shared" si="23"/>
        <v>#REF!</v>
      </c>
      <c r="I83" s="73" t="e">
        <f t="shared" si="24"/>
        <v>#REF!</v>
      </c>
      <c r="J83" s="73">
        <v>0</v>
      </c>
      <c r="K83" s="74" t="e">
        <f t="shared" si="19"/>
        <v>#REF!</v>
      </c>
      <c r="L83" s="75"/>
      <c r="M83" s="73">
        <v>28000</v>
      </c>
      <c r="N83" s="73">
        <v>0</v>
      </c>
      <c r="O83" s="73">
        <v>0</v>
      </c>
      <c r="P83" s="116">
        <f t="shared" si="20"/>
        <v>28000</v>
      </c>
      <c r="Q83" s="115" t="e">
        <f>SUM(P83*#REF!)/1000</f>
        <v>#REF!</v>
      </c>
      <c r="R83" s="115" t="e">
        <f>SUM(Q83*#REF!)</f>
        <v>#REF!</v>
      </c>
      <c r="S83" s="111" t="e">
        <f t="shared" si="29"/>
        <v>#REF!</v>
      </c>
      <c r="T83" s="73">
        <v>28000</v>
      </c>
      <c r="U83" s="73">
        <v>0</v>
      </c>
      <c r="V83" s="73">
        <v>0</v>
      </c>
      <c r="W83" s="111">
        <f t="shared" si="15"/>
        <v>28000</v>
      </c>
      <c r="X83" s="114">
        <f t="shared" si="30"/>
        <v>0</v>
      </c>
      <c r="Y83" s="115">
        <f t="shared" si="30"/>
        <v>0</v>
      </c>
      <c r="Z83" s="115">
        <f t="shared" si="30"/>
        <v>0</v>
      </c>
      <c r="AA83" s="115">
        <f t="shared" si="25"/>
        <v>0</v>
      </c>
      <c r="AB83" s="111" t="e">
        <f t="shared" si="26"/>
        <v>#REF!</v>
      </c>
      <c r="AC83" s="114" t="e">
        <f t="shared" si="31"/>
        <v>#REF!</v>
      </c>
      <c r="AD83" s="115" t="e">
        <f t="shared" si="31"/>
        <v>#REF!</v>
      </c>
      <c r="AE83" s="111" t="e">
        <f t="shared" si="27"/>
        <v>#REF!</v>
      </c>
      <c r="AF83" s="111" t="e">
        <f t="shared" si="28"/>
        <v>#REF!</v>
      </c>
      <c r="AG83" s="116" t="e">
        <f t="shared" si="18"/>
        <v>#REF!</v>
      </c>
      <c r="AH83" s="76"/>
      <c r="AJ83" s="72">
        <v>29000</v>
      </c>
      <c r="AK83" s="73">
        <v>0</v>
      </c>
      <c r="AL83" s="73">
        <v>0</v>
      </c>
      <c r="AM83" s="74">
        <v>29000</v>
      </c>
    </row>
    <row r="84" spans="1:39" ht="11.4">
      <c r="A84" s="147">
        <v>65070022</v>
      </c>
      <c r="B84" s="76" t="s">
        <v>142</v>
      </c>
      <c r="C84" s="68" t="s">
        <v>177</v>
      </c>
      <c r="D84" s="142" t="s">
        <v>335</v>
      </c>
      <c r="E84" s="68" t="s">
        <v>232</v>
      </c>
      <c r="F84" s="70"/>
      <c r="G84" s="71">
        <v>41989</v>
      </c>
      <c r="H84" s="72" t="e">
        <f t="shared" si="23"/>
        <v>#REF!</v>
      </c>
      <c r="I84" s="73" t="e">
        <f t="shared" si="24"/>
        <v>#REF!</v>
      </c>
      <c r="J84" s="73">
        <v>0</v>
      </c>
      <c r="K84" s="74" t="e">
        <f t="shared" si="19"/>
        <v>#REF!</v>
      </c>
      <c r="L84" s="75"/>
      <c r="M84" s="73">
        <v>109000</v>
      </c>
      <c r="N84" s="73">
        <v>0</v>
      </c>
      <c r="O84" s="73">
        <v>0</v>
      </c>
      <c r="P84" s="116">
        <f t="shared" si="20"/>
        <v>109000</v>
      </c>
      <c r="Q84" s="115" t="e">
        <f>SUM(P84*#REF!)/1000</f>
        <v>#REF!</v>
      </c>
      <c r="R84" s="115" t="e">
        <f>SUM(Q84*#REF!)</f>
        <v>#REF!</v>
      </c>
      <c r="S84" s="111" t="e">
        <f t="shared" si="29"/>
        <v>#REF!</v>
      </c>
      <c r="T84" s="73">
        <v>109000</v>
      </c>
      <c r="U84" s="73">
        <v>0</v>
      </c>
      <c r="V84" s="73">
        <v>0</v>
      </c>
      <c r="W84" s="111">
        <f t="shared" si="15"/>
        <v>109000</v>
      </c>
      <c r="X84" s="114">
        <f t="shared" si="30"/>
        <v>0</v>
      </c>
      <c r="Y84" s="115">
        <f t="shared" si="30"/>
        <v>0</v>
      </c>
      <c r="Z84" s="115">
        <f t="shared" si="30"/>
        <v>0</v>
      </c>
      <c r="AA84" s="115">
        <f t="shared" si="25"/>
        <v>0</v>
      </c>
      <c r="AB84" s="111" t="e">
        <f t="shared" si="26"/>
        <v>#REF!</v>
      </c>
      <c r="AC84" s="114" t="e">
        <f t="shared" si="31"/>
        <v>#REF!</v>
      </c>
      <c r="AD84" s="115" t="e">
        <f t="shared" si="31"/>
        <v>#REF!</v>
      </c>
      <c r="AE84" s="111" t="e">
        <f t="shared" si="27"/>
        <v>#REF!</v>
      </c>
      <c r="AF84" s="111" t="e">
        <f t="shared" si="28"/>
        <v>#REF!</v>
      </c>
      <c r="AG84" s="116" t="e">
        <f t="shared" si="18"/>
        <v>#REF!</v>
      </c>
      <c r="AH84" s="76"/>
      <c r="AJ84" s="72">
        <v>113000</v>
      </c>
      <c r="AK84" s="73">
        <v>0</v>
      </c>
      <c r="AL84" s="73">
        <v>0</v>
      </c>
      <c r="AM84" s="74">
        <v>113000</v>
      </c>
    </row>
    <row r="85" spans="1:39" ht="11.4">
      <c r="A85" s="147">
        <v>60030008</v>
      </c>
      <c r="B85" s="76" t="s">
        <v>143</v>
      </c>
      <c r="C85" s="68" t="s">
        <v>177</v>
      </c>
      <c r="D85" s="142" t="s">
        <v>336</v>
      </c>
      <c r="E85" s="68" t="s">
        <v>233</v>
      </c>
      <c r="F85" s="70"/>
      <c r="G85" s="71">
        <v>41989</v>
      </c>
      <c r="H85" s="72" t="e">
        <f t="shared" si="23"/>
        <v>#REF!</v>
      </c>
      <c r="I85" s="73" t="e">
        <f t="shared" si="24"/>
        <v>#REF!</v>
      </c>
      <c r="J85" s="73">
        <v>0</v>
      </c>
      <c r="K85" s="74" t="e">
        <f t="shared" si="19"/>
        <v>#REF!</v>
      </c>
      <c r="L85" s="75"/>
      <c r="M85" s="73">
        <v>3636000</v>
      </c>
      <c r="N85" s="73">
        <v>0</v>
      </c>
      <c r="O85" s="73">
        <v>0</v>
      </c>
      <c r="P85" s="116">
        <f t="shared" si="20"/>
        <v>3636000</v>
      </c>
      <c r="Q85" s="115" t="e">
        <f>SUM(P85*#REF!)/1000</f>
        <v>#REF!</v>
      </c>
      <c r="R85" s="115" t="e">
        <f>SUM(Q85*#REF!)</f>
        <v>#REF!</v>
      </c>
      <c r="S85" s="111" t="e">
        <f t="shared" si="29"/>
        <v>#REF!</v>
      </c>
      <c r="T85" s="73">
        <v>3636000</v>
      </c>
      <c r="U85" s="73">
        <v>0</v>
      </c>
      <c r="V85" s="73">
        <v>0</v>
      </c>
      <c r="W85" s="111">
        <f t="shared" si="15"/>
        <v>3636000</v>
      </c>
      <c r="X85" s="114">
        <f t="shared" si="30"/>
        <v>0</v>
      </c>
      <c r="Y85" s="115">
        <f t="shared" si="30"/>
        <v>0</v>
      </c>
      <c r="Z85" s="115">
        <f t="shared" si="30"/>
        <v>0</v>
      </c>
      <c r="AA85" s="115">
        <f t="shared" si="25"/>
        <v>0</v>
      </c>
      <c r="AB85" s="111" t="e">
        <f t="shared" si="26"/>
        <v>#REF!</v>
      </c>
      <c r="AC85" s="114" t="e">
        <f t="shared" si="31"/>
        <v>#REF!</v>
      </c>
      <c r="AD85" s="115" t="e">
        <f t="shared" si="31"/>
        <v>#REF!</v>
      </c>
      <c r="AE85" s="111" t="e">
        <f t="shared" si="27"/>
        <v>#REF!</v>
      </c>
      <c r="AF85" s="111" t="e">
        <f t="shared" si="28"/>
        <v>#REF!</v>
      </c>
      <c r="AG85" s="116" t="e">
        <f t="shared" si="18"/>
        <v>#REF!</v>
      </c>
      <c r="AH85" s="76"/>
      <c r="AJ85" s="72">
        <v>3740000</v>
      </c>
      <c r="AK85" s="73">
        <v>0</v>
      </c>
      <c r="AL85" s="73">
        <v>0</v>
      </c>
      <c r="AM85" s="74">
        <v>3740000</v>
      </c>
    </row>
    <row r="86" spans="1:39" ht="11.4">
      <c r="A86" s="147">
        <v>50000807</v>
      </c>
      <c r="B86" s="76" t="s">
        <v>144</v>
      </c>
      <c r="C86" s="68" t="s">
        <v>178</v>
      </c>
      <c r="D86" s="142" t="s">
        <v>337</v>
      </c>
      <c r="E86" s="68" t="s">
        <v>234</v>
      </c>
      <c r="F86" s="70"/>
      <c r="G86" s="71">
        <v>41989</v>
      </c>
      <c r="H86" s="72" t="e">
        <f t="shared" si="23"/>
        <v>#REF!</v>
      </c>
      <c r="I86" s="73" t="e">
        <f t="shared" si="24"/>
        <v>#REF!</v>
      </c>
      <c r="J86" s="73">
        <v>0</v>
      </c>
      <c r="K86" s="74" t="e">
        <f t="shared" si="19"/>
        <v>#REF!</v>
      </c>
      <c r="L86" s="75"/>
      <c r="M86" s="73">
        <v>891000</v>
      </c>
      <c r="N86" s="73">
        <v>106000</v>
      </c>
      <c r="O86" s="73">
        <v>0</v>
      </c>
      <c r="P86" s="116">
        <f t="shared" si="20"/>
        <v>997000</v>
      </c>
      <c r="Q86" s="115" t="e">
        <f>SUM(P86*#REF!)/1000</f>
        <v>#REF!</v>
      </c>
      <c r="R86" s="115" t="e">
        <f>SUM(Q86*#REF!)</f>
        <v>#REF!</v>
      </c>
      <c r="S86" s="111" t="e">
        <f t="shared" si="29"/>
        <v>#REF!</v>
      </c>
      <c r="T86" s="73">
        <v>891000</v>
      </c>
      <c r="U86" s="73">
        <v>106000</v>
      </c>
      <c r="V86" s="73">
        <v>0</v>
      </c>
      <c r="W86" s="111">
        <f t="shared" si="15"/>
        <v>997000</v>
      </c>
      <c r="X86" s="114">
        <f t="shared" si="30"/>
        <v>0</v>
      </c>
      <c r="Y86" s="115">
        <f t="shared" si="30"/>
        <v>0</v>
      </c>
      <c r="Z86" s="115">
        <f t="shared" si="30"/>
        <v>0</v>
      </c>
      <c r="AA86" s="115">
        <f t="shared" si="25"/>
        <v>0</v>
      </c>
      <c r="AB86" s="111" t="e">
        <f t="shared" si="26"/>
        <v>#REF!</v>
      </c>
      <c r="AC86" s="114" t="e">
        <f t="shared" si="31"/>
        <v>#REF!</v>
      </c>
      <c r="AD86" s="115" t="e">
        <f t="shared" si="31"/>
        <v>#REF!</v>
      </c>
      <c r="AE86" s="111" t="e">
        <f t="shared" si="27"/>
        <v>#REF!</v>
      </c>
      <c r="AF86" s="111" t="e">
        <f t="shared" si="28"/>
        <v>#REF!</v>
      </c>
      <c r="AG86" s="116" t="e">
        <f t="shared" si="18"/>
        <v>#REF!</v>
      </c>
      <c r="AH86" s="76"/>
      <c r="AJ86" s="72">
        <v>917000</v>
      </c>
      <c r="AK86" s="73">
        <v>108000</v>
      </c>
      <c r="AL86" s="73">
        <v>0</v>
      </c>
      <c r="AM86" s="74">
        <v>1025000</v>
      </c>
    </row>
    <row r="87" spans="1:39" ht="11.4">
      <c r="A87" s="147">
        <v>50000040</v>
      </c>
      <c r="B87" s="76" t="s">
        <v>424</v>
      </c>
      <c r="C87" s="68" t="s">
        <v>178</v>
      </c>
      <c r="D87" s="142" t="s">
        <v>338</v>
      </c>
      <c r="E87" s="68" t="s">
        <v>235</v>
      </c>
      <c r="F87" s="70"/>
      <c r="G87" s="71">
        <v>41989</v>
      </c>
      <c r="H87" s="72" t="e">
        <f t="shared" si="23"/>
        <v>#REF!</v>
      </c>
      <c r="I87" s="73" t="e">
        <f t="shared" si="24"/>
        <v>#REF!</v>
      </c>
      <c r="J87" s="73">
        <v>0</v>
      </c>
      <c r="K87" s="74" t="e">
        <f t="shared" si="19"/>
        <v>#REF!</v>
      </c>
      <c r="L87" s="75"/>
      <c r="M87" s="73">
        <v>1052000</v>
      </c>
      <c r="N87" s="73">
        <v>48000</v>
      </c>
      <c r="O87" s="73">
        <v>0</v>
      </c>
      <c r="P87" s="116">
        <f t="shared" si="20"/>
        <v>1100000</v>
      </c>
      <c r="Q87" s="115" t="e">
        <f>SUM(P87*#REF!)/1000</f>
        <v>#REF!</v>
      </c>
      <c r="R87" s="115" t="e">
        <f>SUM(Q87*#REF!)</f>
        <v>#REF!</v>
      </c>
      <c r="S87" s="111" t="e">
        <f t="shared" si="29"/>
        <v>#REF!</v>
      </c>
      <c r="T87" s="73">
        <v>1052000</v>
      </c>
      <c r="U87" s="73">
        <v>48000</v>
      </c>
      <c r="V87" s="73">
        <v>0</v>
      </c>
      <c r="W87" s="111">
        <f t="shared" si="15"/>
        <v>1100000</v>
      </c>
      <c r="X87" s="114">
        <f t="shared" si="30"/>
        <v>0</v>
      </c>
      <c r="Y87" s="115">
        <f t="shared" si="30"/>
        <v>0</v>
      </c>
      <c r="Z87" s="115">
        <f t="shared" si="30"/>
        <v>0</v>
      </c>
      <c r="AA87" s="115">
        <f t="shared" si="25"/>
        <v>0</v>
      </c>
      <c r="AB87" s="111" t="e">
        <f t="shared" si="26"/>
        <v>#REF!</v>
      </c>
      <c r="AC87" s="114" t="e">
        <f t="shared" si="31"/>
        <v>#REF!</v>
      </c>
      <c r="AD87" s="115" t="e">
        <f t="shared" si="31"/>
        <v>#REF!</v>
      </c>
      <c r="AE87" s="111" t="e">
        <f t="shared" si="27"/>
        <v>#REF!</v>
      </c>
      <c r="AF87" s="111" t="e">
        <f t="shared" si="28"/>
        <v>#REF!</v>
      </c>
      <c r="AG87" s="116" t="e">
        <f t="shared" si="18"/>
        <v>#REF!</v>
      </c>
      <c r="AH87" s="76"/>
      <c r="AJ87" s="72">
        <v>1083000</v>
      </c>
      <c r="AK87" s="73">
        <v>49000</v>
      </c>
      <c r="AL87" s="73">
        <v>0</v>
      </c>
      <c r="AM87" s="74">
        <v>1132000</v>
      </c>
    </row>
    <row r="88" spans="1:39" ht="11.4">
      <c r="A88" s="147">
        <v>65070022</v>
      </c>
      <c r="B88" s="76" t="s">
        <v>145</v>
      </c>
      <c r="C88" s="68" t="s">
        <v>178</v>
      </c>
      <c r="D88" s="142" t="s">
        <v>339</v>
      </c>
      <c r="E88" s="68" t="s">
        <v>236</v>
      </c>
      <c r="F88" s="70"/>
      <c r="G88" s="71">
        <v>41989</v>
      </c>
      <c r="H88" s="72" t="e">
        <f t="shared" si="23"/>
        <v>#REF!</v>
      </c>
      <c r="I88" s="73" t="e">
        <f t="shared" si="24"/>
        <v>#REF!</v>
      </c>
      <c r="J88" s="73">
        <v>0</v>
      </c>
      <c r="K88" s="74" t="e">
        <f t="shared" si="19"/>
        <v>#REF!</v>
      </c>
      <c r="L88" s="75"/>
      <c r="M88" s="73">
        <v>88000</v>
      </c>
      <c r="N88" s="73">
        <v>0</v>
      </c>
      <c r="O88" s="73">
        <v>0</v>
      </c>
      <c r="P88" s="116">
        <f t="shared" si="20"/>
        <v>88000</v>
      </c>
      <c r="Q88" s="115" t="e">
        <f>SUM(P88*#REF!)/1000</f>
        <v>#REF!</v>
      </c>
      <c r="R88" s="115" t="e">
        <f>SUM(Q88*#REF!)</f>
        <v>#REF!</v>
      </c>
      <c r="S88" s="111" t="e">
        <f t="shared" si="29"/>
        <v>#REF!</v>
      </c>
      <c r="T88" s="73">
        <v>88000</v>
      </c>
      <c r="U88" s="73">
        <v>0</v>
      </c>
      <c r="V88" s="73">
        <v>0</v>
      </c>
      <c r="W88" s="111">
        <f t="shared" si="15"/>
        <v>88000</v>
      </c>
      <c r="X88" s="114">
        <f t="shared" si="30"/>
        <v>0</v>
      </c>
      <c r="Y88" s="115">
        <f t="shared" si="30"/>
        <v>0</v>
      </c>
      <c r="Z88" s="115">
        <f t="shared" si="30"/>
        <v>0</v>
      </c>
      <c r="AA88" s="115">
        <f t="shared" si="25"/>
        <v>0</v>
      </c>
      <c r="AB88" s="111" t="e">
        <f t="shared" si="26"/>
        <v>#REF!</v>
      </c>
      <c r="AC88" s="114" t="e">
        <f t="shared" si="31"/>
        <v>#REF!</v>
      </c>
      <c r="AD88" s="115" t="e">
        <f t="shared" si="31"/>
        <v>#REF!</v>
      </c>
      <c r="AE88" s="111" t="e">
        <f t="shared" si="27"/>
        <v>#REF!</v>
      </c>
      <c r="AF88" s="111" t="e">
        <f t="shared" si="28"/>
        <v>#REF!</v>
      </c>
      <c r="AG88" s="116" t="e">
        <f t="shared" si="18"/>
        <v>#REF!</v>
      </c>
      <c r="AH88" s="76"/>
      <c r="AJ88" s="72">
        <v>91000</v>
      </c>
      <c r="AK88" s="73">
        <v>0</v>
      </c>
      <c r="AL88" s="73">
        <v>0</v>
      </c>
      <c r="AM88" s="74">
        <v>91000</v>
      </c>
    </row>
    <row r="89" spans="1:39" ht="11.4">
      <c r="A89" s="147">
        <v>67050001</v>
      </c>
      <c r="B89" s="76" t="s">
        <v>146</v>
      </c>
      <c r="C89" s="68" t="s">
        <v>178</v>
      </c>
      <c r="D89" s="142" t="s">
        <v>340</v>
      </c>
      <c r="E89" s="68" t="s">
        <v>183</v>
      </c>
      <c r="F89" s="70"/>
      <c r="G89" s="71">
        <v>41989</v>
      </c>
      <c r="H89" s="72" t="e">
        <f t="shared" si="23"/>
        <v>#REF!</v>
      </c>
      <c r="I89" s="73" t="e">
        <f t="shared" si="24"/>
        <v>#REF!</v>
      </c>
      <c r="J89" s="73">
        <v>0</v>
      </c>
      <c r="K89" s="74" t="e">
        <f t="shared" si="19"/>
        <v>#REF!</v>
      </c>
      <c r="L89" s="75"/>
      <c r="M89" s="73">
        <v>65000</v>
      </c>
      <c r="N89" s="73">
        <v>21000</v>
      </c>
      <c r="O89" s="73">
        <v>0</v>
      </c>
      <c r="P89" s="116">
        <f t="shared" si="20"/>
        <v>86000</v>
      </c>
      <c r="Q89" s="115" t="e">
        <f>SUM(P89*#REF!)/1000</f>
        <v>#REF!</v>
      </c>
      <c r="R89" s="115" t="e">
        <f>SUM(Q89*#REF!)</f>
        <v>#REF!</v>
      </c>
      <c r="S89" s="111" t="e">
        <f t="shared" si="29"/>
        <v>#REF!</v>
      </c>
      <c r="T89" s="73">
        <v>65000</v>
      </c>
      <c r="U89" s="73">
        <v>21000</v>
      </c>
      <c r="V89" s="73">
        <v>0</v>
      </c>
      <c r="W89" s="111">
        <f t="shared" si="15"/>
        <v>86000</v>
      </c>
      <c r="X89" s="114">
        <f t="shared" si="30"/>
        <v>0</v>
      </c>
      <c r="Y89" s="115">
        <f t="shared" si="30"/>
        <v>0</v>
      </c>
      <c r="Z89" s="115">
        <f t="shared" si="30"/>
        <v>0</v>
      </c>
      <c r="AA89" s="115">
        <f t="shared" si="25"/>
        <v>0</v>
      </c>
      <c r="AB89" s="111" t="e">
        <f t="shared" si="26"/>
        <v>#REF!</v>
      </c>
      <c r="AC89" s="114" t="e">
        <f t="shared" si="31"/>
        <v>#REF!</v>
      </c>
      <c r="AD89" s="115" t="e">
        <f t="shared" si="31"/>
        <v>#REF!</v>
      </c>
      <c r="AE89" s="111" t="e">
        <f t="shared" si="27"/>
        <v>#REF!</v>
      </c>
      <c r="AF89" s="111" t="e">
        <f t="shared" si="28"/>
        <v>#REF!</v>
      </c>
      <c r="AG89" s="116" t="e">
        <f t="shared" si="18"/>
        <v>#REF!</v>
      </c>
      <c r="AH89" s="76"/>
      <c r="AJ89" s="72">
        <v>67000</v>
      </c>
      <c r="AK89" s="73">
        <v>22000</v>
      </c>
      <c r="AL89" s="73">
        <v>0</v>
      </c>
      <c r="AM89" s="74">
        <v>89000</v>
      </c>
    </row>
    <row r="90" spans="1:39" ht="11.4">
      <c r="A90" s="147">
        <v>65050004</v>
      </c>
      <c r="B90" s="76" t="s">
        <v>147</v>
      </c>
      <c r="C90" s="68" t="s">
        <v>178</v>
      </c>
      <c r="D90" s="142" t="s">
        <v>341</v>
      </c>
      <c r="E90" s="68" t="s">
        <v>195</v>
      </c>
      <c r="F90" s="70"/>
      <c r="G90" s="71">
        <v>41989</v>
      </c>
      <c r="H90" s="72" t="e">
        <f t="shared" si="23"/>
        <v>#REF!</v>
      </c>
      <c r="I90" s="73" t="e">
        <f t="shared" si="24"/>
        <v>#REF!</v>
      </c>
      <c r="J90" s="73">
        <v>0</v>
      </c>
      <c r="K90" s="74" t="e">
        <f t="shared" si="19"/>
        <v>#REF!</v>
      </c>
      <c r="L90" s="75"/>
      <c r="M90" s="73">
        <v>203000</v>
      </c>
      <c r="N90" s="73">
        <v>0</v>
      </c>
      <c r="O90" s="73">
        <v>0</v>
      </c>
      <c r="P90" s="116">
        <f t="shared" si="20"/>
        <v>203000</v>
      </c>
      <c r="Q90" s="115" t="e">
        <f>SUM(P90*#REF!)/1000</f>
        <v>#REF!</v>
      </c>
      <c r="R90" s="115" t="e">
        <f>SUM(Q90*#REF!)</f>
        <v>#REF!</v>
      </c>
      <c r="S90" s="111" t="e">
        <f t="shared" si="29"/>
        <v>#REF!</v>
      </c>
      <c r="T90" s="73">
        <v>203000</v>
      </c>
      <c r="U90" s="73">
        <v>0</v>
      </c>
      <c r="V90" s="73">
        <v>0</v>
      </c>
      <c r="W90" s="111">
        <f t="shared" si="15"/>
        <v>203000</v>
      </c>
      <c r="X90" s="114">
        <f t="shared" si="30"/>
        <v>0</v>
      </c>
      <c r="Y90" s="115">
        <f t="shared" si="30"/>
        <v>0</v>
      </c>
      <c r="Z90" s="115">
        <f t="shared" si="30"/>
        <v>0</v>
      </c>
      <c r="AA90" s="115">
        <f t="shared" si="25"/>
        <v>0</v>
      </c>
      <c r="AB90" s="111" t="e">
        <f t="shared" si="26"/>
        <v>#REF!</v>
      </c>
      <c r="AC90" s="114" t="e">
        <f t="shared" si="31"/>
        <v>#REF!</v>
      </c>
      <c r="AD90" s="115" t="e">
        <f t="shared" si="31"/>
        <v>#REF!</v>
      </c>
      <c r="AE90" s="111" t="e">
        <f t="shared" si="27"/>
        <v>#REF!</v>
      </c>
      <c r="AF90" s="111" t="e">
        <f t="shared" si="28"/>
        <v>#REF!</v>
      </c>
      <c r="AG90" s="116" t="e">
        <f t="shared" si="18"/>
        <v>#REF!</v>
      </c>
      <c r="AH90" s="76"/>
      <c r="AJ90" s="72">
        <v>209000</v>
      </c>
      <c r="AK90" s="73">
        <v>0</v>
      </c>
      <c r="AL90" s="73">
        <v>0</v>
      </c>
      <c r="AM90" s="74">
        <v>209000</v>
      </c>
    </row>
    <row r="91" spans="1:39" ht="11.4">
      <c r="A91" s="147">
        <v>65020022</v>
      </c>
      <c r="B91" s="76" t="s">
        <v>148</v>
      </c>
      <c r="C91" s="68" t="s">
        <v>178</v>
      </c>
      <c r="D91" s="142" t="s">
        <v>337</v>
      </c>
      <c r="E91" s="68" t="s">
        <v>237</v>
      </c>
      <c r="F91" s="70"/>
      <c r="G91" s="71">
        <v>41989</v>
      </c>
      <c r="H91" s="72" t="e">
        <f t="shared" si="23"/>
        <v>#REF!</v>
      </c>
      <c r="I91" s="73" t="e">
        <f t="shared" si="24"/>
        <v>#REF!</v>
      </c>
      <c r="J91" s="73">
        <v>0</v>
      </c>
      <c r="K91" s="74" t="e">
        <f t="shared" si="19"/>
        <v>#REF!</v>
      </c>
      <c r="L91" s="75"/>
      <c r="M91" s="73">
        <v>0</v>
      </c>
      <c r="N91" s="73">
        <v>0</v>
      </c>
      <c r="O91" s="73">
        <v>0</v>
      </c>
      <c r="P91" s="116">
        <f t="shared" si="20"/>
        <v>0</v>
      </c>
      <c r="Q91" s="115" t="e">
        <f>SUM(P91*#REF!)/1000</f>
        <v>#REF!</v>
      </c>
      <c r="R91" s="115" t="e">
        <f>SUM(Q91*#REF!)</f>
        <v>#REF!</v>
      </c>
      <c r="S91" s="111" t="e">
        <f t="shared" si="29"/>
        <v>#REF!</v>
      </c>
      <c r="T91" s="73">
        <v>48000</v>
      </c>
      <c r="U91" s="73">
        <v>0</v>
      </c>
      <c r="V91" s="73">
        <v>0</v>
      </c>
      <c r="W91" s="111">
        <f t="shared" si="15"/>
        <v>48000</v>
      </c>
      <c r="X91" s="114">
        <f t="shared" si="30"/>
        <v>-48000</v>
      </c>
      <c r="Y91" s="115">
        <f t="shared" si="30"/>
        <v>0</v>
      </c>
      <c r="Z91" s="115">
        <f t="shared" si="30"/>
        <v>0</v>
      </c>
      <c r="AA91" s="115">
        <f t="shared" si="25"/>
        <v>-48000</v>
      </c>
      <c r="AB91" s="111" t="e">
        <f t="shared" si="26"/>
        <v>#REF!</v>
      </c>
      <c r="AC91" s="114" t="e">
        <f t="shared" si="31"/>
        <v>#REF!</v>
      </c>
      <c r="AD91" s="115" t="e">
        <f t="shared" si="31"/>
        <v>#REF!</v>
      </c>
      <c r="AE91" s="111" t="e">
        <f t="shared" si="27"/>
        <v>#REF!</v>
      </c>
      <c r="AF91" s="111" t="e">
        <f t="shared" si="28"/>
        <v>#REF!</v>
      </c>
      <c r="AG91" s="116" t="e">
        <f t="shared" si="18"/>
        <v>#REF!</v>
      </c>
      <c r="AH91" s="76"/>
      <c r="AJ91" s="72">
        <v>0</v>
      </c>
      <c r="AK91" s="73">
        <v>0</v>
      </c>
      <c r="AL91" s="73">
        <v>0</v>
      </c>
      <c r="AM91" s="74">
        <v>0</v>
      </c>
    </row>
    <row r="92" spans="1:39" ht="11.4">
      <c r="A92" s="147">
        <v>61010007</v>
      </c>
      <c r="B92" s="138" t="s">
        <v>426</v>
      </c>
      <c r="C92" s="68" t="s">
        <v>179</v>
      </c>
      <c r="D92" s="145" t="s">
        <v>342</v>
      </c>
      <c r="E92" s="68" t="s">
        <v>36</v>
      </c>
      <c r="F92" s="70"/>
      <c r="G92" s="71">
        <v>41989</v>
      </c>
      <c r="H92" s="72" t="e">
        <f t="shared" si="23"/>
        <v>#REF!</v>
      </c>
      <c r="I92" s="73" t="e">
        <f t="shared" si="24"/>
        <v>#REF!</v>
      </c>
      <c r="J92" s="73">
        <v>0</v>
      </c>
      <c r="K92" s="74" t="e">
        <f t="shared" si="19"/>
        <v>#REF!</v>
      </c>
      <c r="L92" s="75"/>
      <c r="M92" s="73">
        <v>918000</v>
      </c>
      <c r="N92" s="73">
        <v>152000</v>
      </c>
      <c r="O92" s="73">
        <v>0</v>
      </c>
      <c r="P92" s="116">
        <f t="shared" si="20"/>
        <v>1070000</v>
      </c>
      <c r="Q92" s="115" t="e">
        <f>SUM(P92*#REF!)/1000</f>
        <v>#REF!</v>
      </c>
      <c r="R92" s="115" t="e">
        <f>SUM(Q92*#REF!)</f>
        <v>#REF!</v>
      </c>
      <c r="S92" s="111" t="e">
        <f t="shared" si="29"/>
        <v>#REF!</v>
      </c>
      <c r="T92" s="73">
        <v>918000</v>
      </c>
      <c r="U92" s="73">
        <v>152000</v>
      </c>
      <c r="V92" s="73">
        <v>0</v>
      </c>
      <c r="W92" s="111">
        <f t="shared" si="15"/>
        <v>1070000</v>
      </c>
      <c r="X92" s="114">
        <f t="shared" si="30"/>
        <v>0</v>
      </c>
      <c r="Y92" s="115">
        <f t="shared" si="30"/>
        <v>0</v>
      </c>
      <c r="Z92" s="115">
        <f t="shared" si="30"/>
        <v>0</v>
      </c>
      <c r="AA92" s="115">
        <f t="shared" si="25"/>
        <v>0</v>
      </c>
      <c r="AB92" s="111" t="e">
        <f t="shared" si="26"/>
        <v>#REF!</v>
      </c>
      <c r="AC92" s="114" t="e">
        <f t="shared" si="31"/>
        <v>#REF!</v>
      </c>
      <c r="AD92" s="115" t="e">
        <f t="shared" si="31"/>
        <v>#REF!</v>
      </c>
      <c r="AE92" s="111" t="e">
        <f t="shared" si="27"/>
        <v>#REF!</v>
      </c>
      <c r="AF92" s="111" t="e">
        <f t="shared" si="28"/>
        <v>#REF!</v>
      </c>
      <c r="AG92" s="116" t="e">
        <f t="shared" si="18"/>
        <v>#REF!</v>
      </c>
      <c r="AH92" s="76"/>
      <c r="AJ92" s="72">
        <v>945000</v>
      </c>
      <c r="AK92" s="73">
        <v>155000</v>
      </c>
      <c r="AL92" s="73">
        <v>0</v>
      </c>
      <c r="AM92" s="74">
        <v>1100000</v>
      </c>
    </row>
    <row r="93" spans="1:39" ht="11.4">
      <c r="A93" s="147">
        <v>50000041</v>
      </c>
      <c r="B93" s="76" t="s">
        <v>149</v>
      </c>
      <c r="C93" s="68" t="s">
        <v>179</v>
      </c>
      <c r="D93" s="142" t="s">
        <v>343</v>
      </c>
      <c r="E93" s="68" t="s">
        <v>238</v>
      </c>
      <c r="F93" s="70"/>
      <c r="G93" s="71">
        <v>41989</v>
      </c>
      <c r="H93" s="72" t="e">
        <f t="shared" si="23"/>
        <v>#REF!</v>
      </c>
      <c r="I93" s="73" t="e">
        <f t="shared" si="24"/>
        <v>#REF!</v>
      </c>
      <c r="J93" s="73">
        <v>0</v>
      </c>
      <c r="K93" s="74" t="e">
        <f t="shared" si="19"/>
        <v>#REF!</v>
      </c>
      <c r="L93" s="75"/>
      <c r="M93" s="73">
        <v>1702000</v>
      </c>
      <c r="N93" s="73">
        <v>150000</v>
      </c>
      <c r="O93" s="73">
        <v>0</v>
      </c>
      <c r="P93" s="116">
        <f t="shared" si="20"/>
        <v>1852000</v>
      </c>
      <c r="Q93" s="115" t="e">
        <f>SUM(P93*#REF!)/1000</f>
        <v>#REF!</v>
      </c>
      <c r="R93" s="115" t="e">
        <f>SUM(Q93*#REF!)</f>
        <v>#REF!</v>
      </c>
      <c r="S93" s="111" t="e">
        <f t="shared" si="29"/>
        <v>#REF!</v>
      </c>
      <c r="T93" s="73">
        <v>1702000</v>
      </c>
      <c r="U93" s="73">
        <v>150000</v>
      </c>
      <c r="V93" s="73">
        <v>0</v>
      </c>
      <c r="W93" s="111">
        <f t="shared" si="15"/>
        <v>1852000</v>
      </c>
      <c r="X93" s="114">
        <f t="shared" si="30"/>
        <v>0</v>
      </c>
      <c r="Y93" s="115">
        <f t="shared" si="30"/>
        <v>0</v>
      </c>
      <c r="Z93" s="115">
        <f t="shared" si="30"/>
        <v>0</v>
      </c>
      <c r="AA93" s="115">
        <f t="shared" si="25"/>
        <v>0</v>
      </c>
      <c r="AB93" s="111" t="e">
        <f t="shared" si="26"/>
        <v>#REF!</v>
      </c>
      <c r="AC93" s="114" t="e">
        <f t="shared" si="31"/>
        <v>#REF!</v>
      </c>
      <c r="AD93" s="115" t="e">
        <f t="shared" si="31"/>
        <v>#REF!</v>
      </c>
      <c r="AE93" s="111" t="e">
        <f t="shared" si="27"/>
        <v>#REF!</v>
      </c>
      <c r="AF93" s="111" t="e">
        <f t="shared" si="28"/>
        <v>#REF!</v>
      </c>
      <c r="AG93" s="116" t="e">
        <f t="shared" si="18"/>
        <v>#REF!</v>
      </c>
      <c r="AH93" s="76"/>
      <c r="AJ93" s="72">
        <v>1751000</v>
      </c>
      <c r="AK93" s="73">
        <v>153000</v>
      </c>
      <c r="AL93" s="73">
        <v>0</v>
      </c>
      <c r="AM93" s="74">
        <v>1904000</v>
      </c>
    </row>
    <row r="94" spans="1:39" ht="11.4">
      <c r="A94" s="147">
        <v>50000809</v>
      </c>
      <c r="B94" s="76" t="s">
        <v>150</v>
      </c>
      <c r="C94" s="68" t="s">
        <v>179</v>
      </c>
      <c r="D94" s="142" t="s">
        <v>344</v>
      </c>
      <c r="E94" s="68" t="s">
        <v>371</v>
      </c>
      <c r="F94" s="70"/>
      <c r="G94" s="71">
        <v>41989</v>
      </c>
      <c r="H94" s="72" t="e">
        <f t="shared" si="23"/>
        <v>#REF!</v>
      </c>
      <c r="I94" s="73" t="e">
        <f t="shared" si="24"/>
        <v>#REF!</v>
      </c>
      <c r="J94" s="73">
        <v>0</v>
      </c>
      <c r="K94" s="74" t="e">
        <f t="shared" si="19"/>
        <v>#REF!</v>
      </c>
      <c r="L94" s="75"/>
      <c r="M94" s="73">
        <v>1300000</v>
      </c>
      <c r="N94" s="73">
        <v>106000</v>
      </c>
      <c r="O94" s="73">
        <v>0</v>
      </c>
      <c r="P94" s="116">
        <f t="shared" si="20"/>
        <v>1406000</v>
      </c>
      <c r="Q94" s="115" t="e">
        <f>SUM(P94*#REF!)/1000</f>
        <v>#REF!</v>
      </c>
      <c r="R94" s="115" t="e">
        <f>SUM(Q94*#REF!)</f>
        <v>#REF!</v>
      </c>
      <c r="S94" s="111" t="e">
        <f t="shared" si="29"/>
        <v>#REF!</v>
      </c>
      <c r="T94" s="73">
        <v>1300000</v>
      </c>
      <c r="U94" s="73">
        <v>106000</v>
      </c>
      <c r="V94" s="73">
        <v>0</v>
      </c>
      <c r="W94" s="111">
        <f t="shared" si="15"/>
        <v>1406000</v>
      </c>
      <c r="X94" s="114">
        <f t="shared" si="30"/>
        <v>0</v>
      </c>
      <c r="Y94" s="115">
        <f t="shared" si="30"/>
        <v>0</v>
      </c>
      <c r="Z94" s="115">
        <f t="shared" si="30"/>
        <v>0</v>
      </c>
      <c r="AA94" s="115">
        <f t="shared" si="25"/>
        <v>0</v>
      </c>
      <c r="AB94" s="111" t="e">
        <f t="shared" si="26"/>
        <v>#REF!</v>
      </c>
      <c r="AC94" s="114" t="e">
        <f t="shared" si="31"/>
        <v>#REF!</v>
      </c>
      <c r="AD94" s="115" t="e">
        <f t="shared" si="31"/>
        <v>#REF!</v>
      </c>
      <c r="AE94" s="111" t="e">
        <f t="shared" si="27"/>
        <v>#REF!</v>
      </c>
      <c r="AF94" s="111" t="e">
        <f t="shared" si="28"/>
        <v>#REF!</v>
      </c>
      <c r="AG94" s="116" t="e">
        <f t="shared" si="18"/>
        <v>#REF!</v>
      </c>
      <c r="AH94" s="76"/>
      <c r="AJ94" s="72">
        <v>1338000</v>
      </c>
      <c r="AK94" s="73">
        <v>108000</v>
      </c>
      <c r="AL94" s="73">
        <v>0</v>
      </c>
      <c r="AM94" s="74">
        <v>1446000</v>
      </c>
    </row>
    <row r="95" spans="1:39" ht="11.4">
      <c r="A95" s="147">
        <v>66010802</v>
      </c>
      <c r="B95" s="76" t="s">
        <v>151</v>
      </c>
      <c r="C95" s="68" t="s">
        <v>179</v>
      </c>
      <c r="D95" s="142" t="s">
        <v>344</v>
      </c>
      <c r="E95" s="68" t="s">
        <v>239</v>
      </c>
      <c r="F95" s="70"/>
      <c r="G95" s="71">
        <v>41989</v>
      </c>
      <c r="H95" s="72" t="e">
        <f t="shared" si="23"/>
        <v>#REF!</v>
      </c>
      <c r="I95" s="73" t="e">
        <f t="shared" si="24"/>
        <v>#REF!</v>
      </c>
      <c r="J95" s="73">
        <v>0</v>
      </c>
      <c r="K95" s="74" t="e">
        <f t="shared" si="19"/>
        <v>#REF!</v>
      </c>
      <c r="L95" s="75"/>
      <c r="M95" s="73">
        <v>424000</v>
      </c>
      <c r="N95" s="73">
        <v>29000</v>
      </c>
      <c r="O95" s="73">
        <v>0</v>
      </c>
      <c r="P95" s="116">
        <f t="shared" si="20"/>
        <v>453000</v>
      </c>
      <c r="Q95" s="115" t="e">
        <f>SUM(P95*#REF!)/1000</f>
        <v>#REF!</v>
      </c>
      <c r="R95" s="115" t="e">
        <f>SUM(Q95*#REF!)</f>
        <v>#REF!</v>
      </c>
      <c r="S95" s="111" t="e">
        <f t="shared" si="29"/>
        <v>#REF!</v>
      </c>
      <c r="T95" s="73">
        <v>424000</v>
      </c>
      <c r="U95" s="73">
        <v>29000</v>
      </c>
      <c r="V95" s="73">
        <v>0</v>
      </c>
      <c r="W95" s="111">
        <f t="shared" si="15"/>
        <v>453000</v>
      </c>
      <c r="X95" s="114">
        <f t="shared" si="30"/>
        <v>0</v>
      </c>
      <c r="Y95" s="115">
        <f t="shared" si="30"/>
        <v>0</v>
      </c>
      <c r="Z95" s="115">
        <f t="shared" si="30"/>
        <v>0</v>
      </c>
      <c r="AA95" s="115">
        <f t="shared" si="25"/>
        <v>0</v>
      </c>
      <c r="AB95" s="111" t="e">
        <f t="shared" si="26"/>
        <v>#REF!</v>
      </c>
      <c r="AC95" s="114" t="e">
        <f t="shared" si="31"/>
        <v>#REF!</v>
      </c>
      <c r="AD95" s="115" t="e">
        <f t="shared" si="31"/>
        <v>#REF!</v>
      </c>
      <c r="AE95" s="111" t="e">
        <f t="shared" si="27"/>
        <v>#REF!</v>
      </c>
      <c r="AF95" s="111" t="e">
        <f t="shared" si="28"/>
        <v>#REF!</v>
      </c>
      <c r="AG95" s="116" t="e">
        <f t="shared" si="18"/>
        <v>#REF!</v>
      </c>
      <c r="AH95" s="76"/>
      <c r="AJ95" s="72">
        <v>437000</v>
      </c>
      <c r="AK95" s="73">
        <v>30000</v>
      </c>
      <c r="AL95" s="73">
        <v>0</v>
      </c>
      <c r="AM95" s="74">
        <v>467000</v>
      </c>
    </row>
    <row r="96" spans="1:39" ht="11.4">
      <c r="A96" s="147">
        <v>64030012</v>
      </c>
      <c r="B96" s="76" t="s">
        <v>152</v>
      </c>
      <c r="C96" s="68" t="s">
        <v>179</v>
      </c>
      <c r="D96" s="142" t="s">
        <v>345</v>
      </c>
      <c r="E96" s="68" t="s">
        <v>369</v>
      </c>
      <c r="F96" s="70"/>
      <c r="G96" s="71">
        <v>41989</v>
      </c>
      <c r="H96" s="72" t="e">
        <f t="shared" si="23"/>
        <v>#REF!</v>
      </c>
      <c r="I96" s="73" t="e">
        <f t="shared" si="24"/>
        <v>#REF!</v>
      </c>
      <c r="J96" s="73">
        <v>0</v>
      </c>
      <c r="K96" s="74" t="e">
        <f t="shared" si="19"/>
        <v>#REF!</v>
      </c>
      <c r="L96" s="75"/>
      <c r="M96" s="73">
        <v>390000</v>
      </c>
      <c r="N96" s="73">
        <v>0</v>
      </c>
      <c r="O96" s="73">
        <v>0</v>
      </c>
      <c r="P96" s="116">
        <f t="shared" si="20"/>
        <v>390000</v>
      </c>
      <c r="Q96" s="115" t="e">
        <f>SUM(P96*#REF!)/1000</f>
        <v>#REF!</v>
      </c>
      <c r="R96" s="115" t="e">
        <f>SUM(Q96*#REF!)</f>
        <v>#REF!</v>
      </c>
      <c r="S96" s="111" t="e">
        <f t="shared" si="29"/>
        <v>#REF!</v>
      </c>
      <c r="T96" s="73">
        <v>390000</v>
      </c>
      <c r="U96" s="73">
        <v>0</v>
      </c>
      <c r="V96" s="73">
        <v>0</v>
      </c>
      <c r="W96" s="111">
        <f t="shared" si="15"/>
        <v>390000</v>
      </c>
      <c r="X96" s="114">
        <f t="shared" si="30"/>
        <v>0</v>
      </c>
      <c r="Y96" s="115">
        <f t="shared" si="30"/>
        <v>0</v>
      </c>
      <c r="Z96" s="115">
        <f t="shared" si="30"/>
        <v>0</v>
      </c>
      <c r="AA96" s="115">
        <f t="shared" si="25"/>
        <v>0</v>
      </c>
      <c r="AB96" s="111" t="e">
        <f t="shared" si="26"/>
        <v>#REF!</v>
      </c>
      <c r="AC96" s="114" t="e">
        <f t="shared" si="31"/>
        <v>#REF!</v>
      </c>
      <c r="AD96" s="115" t="e">
        <f t="shared" si="31"/>
        <v>#REF!</v>
      </c>
      <c r="AE96" s="111" t="e">
        <f t="shared" si="27"/>
        <v>#REF!</v>
      </c>
      <c r="AF96" s="111" t="e">
        <f t="shared" si="28"/>
        <v>#REF!</v>
      </c>
      <c r="AG96" s="116" t="e">
        <f t="shared" si="18"/>
        <v>#REF!</v>
      </c>
      <c r="AH96" s="76"/>
      <c r="AJ96" s="72">
        <v>402000</v>
      </c>
      <c r="AK96" s="73">
        <v>0</v>
      </c>
      <c r="AL96" s="73">
        <v>0</v>
      </c>
      <c r="AM96" s="74">
        <v>402000</v>
      </c>
    </row>
    <row r="97" spans="1:39" ht="11.4">
      <c r="A97" s="147">
        <v>67050001</v>
      </c>
      <c r="B97" s="76" t="s">
        <v>153</v>
      </c>
      <c r="C97" s="68" t="s">
        <v>179</v>
      </c>
      <c r="D97" s="142" t="s">
        <v>346</v>
      </c>
      <c r="E97" s="68" t="s">
        <v>240</v>
      </c>
      <c r="F97" s="70"/>
      <c r="G97" s="71">
        <v>41989</v>
      </c>
      <c r="H97" s="72" t="e">
        <f t="shared" si="23"/>
        <v>#REF!</v>
      </c>
      <c r="I97" s="73" t="e">
        <f t="shared" si="24"/>
        <v>#REF!</v>
      </c>
      <c r="J97" s="73">
        <v>0</v>
      </c>
      <c r="K97" s="74" t="e">
        <f t="shared" si="19"/>
        <v>#REF!</v>
      </c>
      <c r="L97" s="75"/>
      <c r="M97" s="73">
        <v>375000</v>
      </c>
      <c r="N97" s="73">
        <v>21000</v>
      </c>
      <c r="O97" s="73">
        <v>0</v>
      </c>
      <c r="P97" s="116">
        <f t="shared" si="20"/>
        <v>396000</v>
      </c>
      <c r="Q97" s="115" t="e">
        <f>SUM(P97*#REF!)/1000</f>
        <v>#REF!</v>
      </c>
      <c r="R97" s="115" t="e">
        <f>SUM(Q97*#REF!)</f>
        <v>#REF!</v>
      </c>
      <c r="S97" s="111" t="e">
        <f t="shared" si="29"/>
        <v>#REF!</v>
      </c>
      <c r="T97" s="73">
        <v>375000</v>
      </c>
      <c r="U97" s="73">
        <v>21000</v>
      </c>
      <c r="V97" s="73">
        <v>0</v>
      </c>
      <c r="W97" s="111">
        <f t="shared" si="15"/>
        <v>396000</v>
      </c>
      <c r="X97" s="114">
        <f t="shared" si="30"/>
        <v>0</v>
      </c>
      <c r="Y97" s="115">
        <f t="shared" si="30"/>
        <v>0</v>
      </c>
      <c r="Z97" s="115">
        <f t="shared" si="30"/>
        <v>0</v>
      </c>
      <c r="AA97" s="115">
        <f t="shared" si="25"/>
        <v>0</v>
      </c>
      <c r="AB97" s="111" t="e">
        <f t="shared" si="26"/>
        <v>#REF!</v>
      </c>
      <c r="AC97" s="114" t="e">
        <f t="shared" si="31"/>
        <v>#REF!</v>
      </c>
      <c r="AD97" s="115" t="e">
        <f t="shared" si="31"/>
        <v>#REF!</v>
      </c>
      <c r="AE97" s="111" t="e">
        <f t="shared" si="27"/>
        <v>#REF!</v>
      </c>
      <c r="AF97" s="111" t="e">
        <f t="shared" si="28"/>
        <v>#REF!</v>
      </c>
      <c r="AG97" s="116" t="e">
        <f t="shared" si="18"/>
        <v>#REF!</v>
      </c>
      <c r="AH97" s="76"/>
      <c r="AJ97" s="72">
        <v>386000</v>
      </c>
      <c r="AK97" s="73">
        <v>22000</v>
      </c>
      <c r="AL97" s="73">
        <v>0</v>
      </c>
      <c r="AM97" s="74">
        <v>408000</v>
      </c>
    </row>
    <row r="98" spans="1:39" ht="11.4">
      <c r="A98" s="147">
        <v>68030003</v>
      </c>
      <c r="B98" s="76" t="s">
        <v>154</v>
      </c>
      <c r="C98" s="68" t="s">
        <v>179</v>
      </c>
      <c r="D98" s="142" t="s">
        <v>347</v>
      </c>
      <c r="E98" s="68" t="s">
        <v>241</v>
      </c>
      <c r="F98" s="70"/>
      <c r="G98" s="71">
        <v>41989</v>
      </c>
      <c r="H98" s="72" t="e">
        <f t="shared" si="23"/>
        <v>#REF!</v>
      </c>
      <c r="I98" s="73" t="e">
        <f t="shared" si="24"/>
        <v>#REF!</v>
      </c>
      <c r="J98" s="73">
        <v>0</v>
      </c>
      <c r="K98" s="74" t="e">
        <f t="shared" si="19"/>
        <v>#REF!</v>
      </c>
      <c r="L98" s="75"/>
      <c r="M98" s="73">
        <v>251000</v>
      </c>
      <c r="N98" s="73">
        <v>0</v>
      </c>
      <c r="O98" s="73">
        <v>0</v>
      </c>
      <c r="P98" s="116">
        <f t="shared" si="20"/>
        <v>251000</v>
      </c>
      <c r="Q98" s="115" t="e">
        <f>SUM(P98*#REF!)/1000</f>
        <v>#REF!</v>
      </c>
      <c r="R98" s="115" t="e">
        <f>SUM(Q98*#REF!)</f>
        <v>#REF!</v>
      </c>
      <c r="S98" s="111" t="e">
        <f t="shared" si="29"/>
        <v>#REF!</v>
      </c>
      <c r="T98" s="73">
        <v>251000</v>
      </c>
      <c r="U98" s="73">
        <v>0</v>
      </c>
      <c r="V98" s="73">
        <v>0</v>
      </c>
      <c r="W98" s="111">
        <f t="shared" si="15"/>
        <v>251000</v>
      </c>
      <c r="X98" s="114">
        <f t="shared" si="30"/>
        <v>0</v>
      </c>
      <c r="Y98" s="115">
        <f t="shared" si="30"/>
        <v>0</v>
      </c>
      <c r="Z98" s="115">
        <f t="shared" si="30"/>
        <v>0</v>
      </c>
      <c r="AA98" s="115">
        <f t="shared" si="25"/>
        <v>0</v>
      </c>
      <c r="AB98" s="111" t="e">
        <f t="shared" si="26"/>
        <v>#REF!</v>
      </c>
      <c r="AC98" s="114" t="e">
        <f t="shared" si="31"/>
        <v>#REF!</v>
      </c>
      <c r="AD98" s="115" t="e">
        <f t="shared" si="31"/>
        <v>#REF!</v>
      </c>
      <c r="AE98" s="111" t="e">
        <f t="shared" si="27"/>
        <v>#REF!</v>
      </c>
      <c r="AF98" s="111" t="e">
        <f t="shared" si="28"/>
        <v>#REF!</v>
      </c>
      <c r="AG98" s="116" t="e">
        <f t="shared" si="18"/>
        <v>#REF!</v>
      </c>
      <c r="AH98" s="76"/>
      <c r="AJ98" s="72">
        <v>259000</v>
      </c>
      <c r="AK98" s="73">
        <v>0</v>
      </c>
      <c r="AL98" s="73">
        <v>0</v>
      </c>
      <c r="AM98" s="74">
        <v>259000</v>
      </c>
    </row>
    <row r="99" spans="1:39" ht="11.4">
      <c r="A99" s="147">
        <v>68030004</v>
      </c>
      <c r="B99" s="76" t="s">
        <v>155</v>
      </c>
      <c r="C99" s="68" t="s">
        <v>179</v>
      </c>
      <c r="D99" s="142" t="s">
        <v>348</v>
      </c>
      <c r="E99" s="68" t="s">
        <v>242</v>
      </c>
      <c r="F99" s="70"/>
      <c r="G99" s="71">
        <v>41989</v>
      </c>
      <c r="H99" s="72" t="e">
        <f t="shared" si="23"/>
        <v>#REF!</v>
      </c>
      <c r="I99" s="73" t="e">
        <f t="shared" si="24"/>
        <v>#REF!</v>
      </c>
      <c r="J99" s="73">
        <v>0</v>
      </c>
      <c r="K99" s="74" t="e">
        <f t="shared" si="19"/>
        <v>#REF!</v>
      </c>
      <c r="L99" s="75"/>
      <c r="M99" s="73">
        <v>868000</v>
      </c>
      <c r="N99" s="73">
        <v>0</v>
      </c>
      <c r="O99" s="73">
        <v>0</v>
      </c>
      <c r="P99" s="116">
        <f t="shared" si="20"/>
        <v>868000</v>
      </c>
      <c r="Q99" s="115" t="e">
        <f>SUM(P99*#REF!)/1000</f>
        <v>#REF!</v>
      </c>
      <c r="R99" s="115" t="e">
        <f>SUM(Q99*#REF!)</f>
        <v>#REF!</v>
      </c>
      <c r="S99" s="111" t="e">
        <f t="shared" si="29"/>
        <v>#REF!</v>
      </c>
      <c r="T99" s="73">
        <v>868000</v>
      </c>
      <c r="U99" s="73">
        <v>0</v>
      </c>
      <c r="V99" s="73">
        <v>0</v>
      </c>
      <c r="W99" s="111">
        <f t="shared" si="15"/>
        <v>868000</v>
      </c>
      <c r="X99" s="114">
        <f t="shared" si="30"/>
        <v>0</v>
      </c>
      <c r="Y99" s="115">
        <f t="shared" si="30"/>
        <v>0</v>
      </c>
      <c r="Z99" s="115">
        <f t="shared" si="30"/>
        <v>0</v>
      </c>
      <c r="AA99" s="115">
        <f t="shared" si="25"/>
        <v>0</v>
      </c>
      <c r="AB99" s="111" t="e">
        <f t="shared" si="26"/>
        <v>#REF!</v>
      </c>
      <c r="AC99" s="114" t="e">
        <f t="shared" si="31"/>
        <v>#REF!</v>
      </c>
      <c r="AD99" s="115" t="e">
        <f t="shared" si="31"/>
        <v>#REF!</v>
      </c>
      <c r="AE99" s="111" t="e">
        <f t="shared" si="27"/>
        <v>#REF!</v>
      </c>
      <c r="AF99" s="111" t="e">
        <f t="shared" si="28"/>
        <v>#REF!</v>
      </c>
      <c r="AG99" s="116" t="e">
        <f t="shared" si="18"/>
        <v>#REF!</v>
      </c>
      <c r="AH99" s="76"/>
      <c r="AJ99" s="72">
        <v>893000</v>
      </c>
      <c r="AK99" s="73">
        <v>0</v>
      </c>
      <c r="AL99" s="73">
        <v>0</v>
      </c>
      <c r="AM99" s="74">
        <v>893000</v>
      </c>
    </row>
    <row r="100" spans="1:39" ht="11.4">
      <c r="A100" s="147">
        <v>65050003</v>
      </c>
      <c r="B100" s="76" t="s">
        <v>156</v>
      </c>
      <c r="C100" s="68" t="s">
        <v>179</v>
      </c>
      <c r="D100" s="142" t="s">
        <v>349</v>
      </c>
      <c r="E100" s="68" t="s">
        <v>243</v>
      </c>
      <c r="F100" s="70"/>
      <c r="G100" s="71">
        <v>41989</v>
      </c>
      <c r="H100" s="72" t="e">
        <f t="shared" si="23"/>
        <v>#REF!</v>
      </c>
      <c r="I100" s="73" t="e">
        <f t="shared" si="24"/>
        <v>#REF!</v>
      </c>
      <c r="J100" s="73">
        <v>0</v>
      </c>
      <c r="K100" s="74" t="e">
        <f t="shared" si="19"/>
        <v>#REF!</v>
      </c>
      <c r="L100" s="75"/>
      <c r="M100" s="73">
        <v>1238000</v>
      </c>
      <c r="N100" s="73">
        <v>0</v>
      </c>
      <c r="O100" s="73">
        <v>0</v>
      </c>
      <c r="P100" s="116">
        <f t="shared" si="20"/>
        <v>1238000</v>
      </c>
      <c r="Q100" s="115" t="e">
        <f>SUM(P100*#REF!)/1000</f>
        <v>#REF!</v>
      </c>
      <c r="R100" s="115" t="e">
        <f>SUM(Q100*#REF!)</f>
        <v>#REF!</v>
      </c>
      <c r="S100" s="111" t="e">
        <f t="shared" si="29"/>
        <v>#REF!</v>
      </c>
      <c r="T100" s="73">
        <v>1238000</v>
      </c>
      <c r="U100" s="73">
        <v>0</v>
      </c>
      <c r="V100" s="73">
        <v>0</v>
      </c>
      <c r="W100" s="111">
        <f t="shared" si="15"/>
        <v>1238000</v>
      </c>
      <c r="X100" s="114">
        <f t="shared" si="30"/>
        <v>0</v>
      </c>
      <c r="Y100" s="115">
        <f t="shared" si="30"/>
        <v>0</v>
      </c>
      <c r="Z100" s="115">
        <f t="shared" si="30"/>
        <v>0</v>
      </c>
      <c r="AA100" s="115">
        <f t="shared" si="25"/>
        <v>0</v>
      </c>
      <c r="AB100" s="111" t="e">
        <f t="shared" si="26"/>
        <v>#REF!</v>
      </c>
      <c r="AC100" s="114" t="e">
        <f t="shared" si="31"/>
        <v>#REF!</v>
      </c>
      <c r="AD100" s="115" t="e">
        <f t="shared" si="31"/>
        <v>#REF!</v>
      </c>
      <c r="AE100" s="111" t="e">
        <f t="shared" si="27"/>
        <v>#REF!</v>
      </c>
      <c r="AF100" s="111" t="e">
        <f t="shared" si="28"/>
        <v>#REF!</v>
      </c>
      <c r="AG100" s="116" t="e">
        <f t="shared" si="18"/>
        <v>#REF!</v>
      </c>
      <c r="AH100" s="76"/>
      <c r="AJ100" s="72">
        <v>1274000</v>
      </c>
      <c r="AK100" s="73">
        <v>0</v>
      </c>
      <c r="AL100" s="73">
        <v>0</v>
      </c>
      <c r="AM100" s="74">
        <v>1274000</v>
      </c>
    </row>
    <row r="101" spans="1:39" ht="11.4">
      <c r="A101" s="147">
        <v>65050010</v>
      </c>
      <c r="B101" s="76" t="s">
        <v>157</v>
      </c>
      <c r="C101" s="68" t="s">
        <v>179</v>
      </c>
      <c r="D101" s="142" t="s">
        <v>343</v>
      </c>
      <c r="E101" s="68" t="s">
        <v>244</v>
      </c>
      <c r="F101" s="70"/>
      <c r="G101" s="71">
        <v>41989</v>
      </c>
      <c r="H101" s="72" t="e">
        <f t="shared" si="23"/>
        <v>#REF!</v>
      </c>
      <c r="I101" s="73" t="e">
        <f t="shared" si="24"/>
        <v>#REF!</v>
      </c>
      <c r="J101" s="73">
        <v>0</v>
      </c>
      <c r="K101" s="74" t="e">
        <f t="shared" si="19"/>
        <v>#REF!</v>
      </c>
      <c r="L101" s="75"/>
      <c r="M101" s="73">
        <v>319000</v>
      </c>
      <c r="N101" s="73">
        <v>0</v>
      </c>
      <c r="O101" s="73">
        <v>0</v>
      </c>
      <c r="P101" s="116">
        <f t="shared" si="20"/>
        <v>319000</v>
      </c>
      <c r="Q101" s="115" t="e">
        <f>SUM(P101*#REF!)/1000</f>
        <v>#REF!</v>
      </c>
      <c r="R101" s="115" t="e">
        <f>SUM(Q101*#REF!)</f>
        <v>#REF!</v>
      </c>
      <c r="S101" s="111" t="e">
        <f t="shared" si="29"/>
        <v>#REF!</v>
      </c>
      <c r="T101" s="73">
        <v>319000</v>
      </c>
      <c r="U101" s="73">
        <v>0</v>
      </c>
      <c r="V101" s="73">
        <v>0</v>
      </c>
      <c r="W101" s="111">
        <f t="shared" ref="W101:W124" si="32">SUM(T101:V101)</f>
        <v>319000</v>
      </c>
      <c r="X101" s="114">
        <f t="shared" si="30"/>
        <v>0</v>
      </c>
      <c r="Y101" s="115">
        <f t="shared" si="30"/>
        <v>0</v>
      </c>
      <c r="Z101" s="115">
        <f t="shared" si="30"/>
        <v>0</v>
      </c>
      <c r="AA101" s="115">
        <f t="shared" si="25"/>
        <v>0</v>
      </c>
      <c r="AB101" s="111" t="e">
        <f t="shared" si="26"/>
        <v>#REF!</v>
      </c>
      <c r="AC101" s="114" t="e">
        <f t="shared" si="31"/>
        <v>#REF!</v>
      </c>
      <c r="AD101" s="115" t="e">
        <f t="shared" si="31"/>
        <v>#REF!</v>
      </c>
      <c r="AE101" s="111" t="e">
        <f t="shared" si="27"/>
        <v>#REF!</v>
      </c>
      <c r="AF101" s="111" t="e">
        <f t="shared" si="28"/>
        <v>#REF!</v>
      </c>
      <c r="AG101" s="116" t="e">
        <f t="shared" si="18"/>
        <v>#REF!</v>
      </c>
      <c r="AH101" s="76"/>
      <c r="AJ101" s="72">
        <v>329000</v>
      </c>
      <c r="AK101" s="73">
        <v>0</v>
      </c>
      <c r="AL101" s="73">
        <v>0</v>
      </c>
      <c r="AM101" s="74">
        <v>329000</v>
      </c>
    </row>
    <row r="102" spans="1:39" ht="11.4">
      <c r="A102" s="147">
        <v>67050001</v>
      </c>
      <c r="B102" s="76" t="s">
        <v>158</v>
      </c>
      <c r="C102" s="68" t="s">
        <v>180</v>
      </c>
      <c r="D102" s="142" t="s">
        <v>350</v>
      </c>
      <c r="E102" s="68" t="s">
        <v>183</v>
      </c>
      <c r="F102" s="70"/>
      <c r="G102" s="71">
        <v>41989</v>
      </c>
      <c r="H102" s="72" t="e">
        <f t="shared" si="23"/>
        <v>#REF!</v>
      </c>
      <c r="I102" s="73" t="e">
        <f t="shared" si="24"/>
        <v>#REF!</v>
      </c>
      <c r="J102" s="73">
        <v>0</v>
      </c>
      <c r="K102" s="74" t="e">
        <f t="shared" si="19"/>
        <v>#REF!</v>
      </c>
      <c r="L102" s="75"/>
      <c r="M102" s="73">
        <v>257000</v>
      </c>
      <c r="N102" s="73">
        <v>21000</v>
      </c>
      <c r="O102" s="73">
        <v>0</v>
      </c>
      <c r="P102" s="116">
        <f t="shared" si="20"/>
        <v>278000</v>
      </c>
      <c r="Q102" s="115" t="e">
        <f>SUM(P102*#REF!)/1000</f>
        <v>#REF!</v>
      </c>
      <c r="R102" s="115" t="e">
        <f>SUM(Q102*#REF!)</f>
        <v>#REF!</v>
      </c>
      <c r="S102" s="111" t="e">
        <f t="shared" si="29"/>
        <v>#REF!</v>
      </c>
      <c r="T102" s="73">
        <v>257000</v>
      </c>
      <c r="U102" s="73">
        <v>21000</v>
      </c>
      <c r="V102" s="73">
        <v>0</v>
      </c>
      <c r="W102" s="111">
        <f t="shared" si="32"/>
        <v>278000</v>
      </c>
      <c r="X102" s="114">
        <f t="shared" si="30"/>
        <v>0</v>
      </c>
      <c r="Y102" s="115">
        <f t="shared" si="30"/>
        <v>0</v>
      </c>
      <c r="Z102" s="115">
        <f t="shared" si="30"/>
        <v>0</v>
      </c>
      <c r="AA102" s="115">
        <f t="shared" si="25"/>
        <v>0</v>
      </c>
      <c r="AB102" s="111" t="e">
        <f t="shared" si="26"/>
        <v>#REF!</v>
      </c>
      <c r="AC102" s="114" t="e">
        <f t="shared" si="31"/>
        <v>#REF!</v>
      </c>
      <c r="AD102" s="115" t="e">
        <f t="shared" si="31"/>
        <v>#REF!</v>
      </c>
      <c r="AE102" s="111" t="e">
        <f t="shared" si="27"/>
        <v>#REF!</v>
      </c>
      <c r="AF102" s="111" t="e">
        <f t="shared" si="28"/>
        <v>#REF!</v>
      </c>
      <c r="AG102" s="116" t="e">
        <f t="shared" ref="AG102:AG124" si="33">+AF102*$AG$5</f>
        <v>#REF!</v>
      </c>
      <c r="AH102" s="76"/>
      <c r="AJ102" s="72">
        <v>265000</v>
      </c>
      <c r="AK102" s="73">
        <v>22000</v>
      </c>
      <c r="AL102" s="73">
        <v>0</v>
      </c>
      <c r="AM102" s="74">
        <v>287000</v>
      </c>
    </row>
    <row r="103" spans="1:39" ht="11.4">
      <c r="A103" s="147">
        <v>61010008</v>
      </c>
      <c r="B103" s="76" t="s">
        <v>159</v>
      </c>
      <c r="C103" s="68" t="s">
        <v>180</v>
      </c>
      <c r="D103" s="142" t="s">
        <v>351</v>
      </c>
      <c r="E103" s="68" t="s">
        <v>36</v>
      </c>
      <c r="F103" s="70"/>
      <c r="G103" s="71">
        <v>41989</v>
      </c>
      <c r="H103" s="72" t="e">
        <f t="shared" si="23"/>
        <v>#REF!</v>
      </c>
      <c r="I103" s="73" t="e">
        <f t="shared" si="24"/>
        <v>#REF!</v>
      </c>
      <c r="J103" s="73">
        <v>0</v>
      </c>
      <c r="K103" s="74" t="e">
        <f t="shared" si="19"/>
        <v>#REF!</v>
      </c>
      <c r="L103" s="75"/>
      <c r="M103" s="73">
        <v>624000</v>
      </c>
      <c r="N103" s="73">
        <v>42000</v>
      </c>
      <c r="O103" s="73">
        <v>0</v>
      </c>
      <c r="P103" s="116">
        <f t="shared" si="20"/>
        <v>666000</v>
      </c>
      <c r="Q103" s="115" t="e">
        <f>SUM(P103*#REF!)/1000</f>
        <v>#REF!</v>
      </c>
      <c r="R103" s="115" t="e">
        <f>SUM(Q103*#REF!)</f>
        <v>#REF!</v>
      </c>
      <c r="S103" s="111" t="e">
        <f t="shared" si="29"/>
        <v>#REF!</v>
      </c>
      <c r="T103" s="73">
        <v>624000</v>
      </c>
      <c r="U103" s="73">
        <v>42000</v>
      </c>
      <c r="V103" s="73">
        <v>0</v>
      </c>
      <c r="W103" s="111">
        <f t="shared" si="32"/>
        <v>666000</v>
      </c>
      <c r="X103" s="114">
        <f t="shared" si="30"/>
        <v>0</v>
      </c>
      <c r="Y103" s="115">
        <f t="shared" si="30"/>
        <v>0</v>
      </c>
      <c r="Z103" s="115">
        <f t="shared" si="30"/>
        <v>0</v>
      </c>
      <c r="AA103" s="115">
        <f t="shared" si="25"/>
        <v>0</v>
      </c>
      <c r="AB103" s="111" t="e">
        <f t="shared" si="26"/>
        <v>#REF!</v>
      </c>
      <c r="AC103" s="114" t="e">
        <f t="shared" si="31"/>
        <v>#REF!</v>
      </c>
      <c r="AD103" s="115" t="e">
        <f t="shared" si="31"/>
        <v>#REF!</v>
      </c>
      <c r="AE103" s="111" t="e">
        <f t="shared" si="27"/>
        <v>#REF!</v>
      </c>
      <c r="AF103" s="111" t="e">
        <f t="shared" si="28"/>
        <v>#REF!</v>
      </c>
      <c r="AG103" s="116" t="e">
        <f t="shared" si="33"/>
        <v>#REF!</v>
      </c>
      <c r="AH103" s="76"/>
      <c r="AJ103" s="72">
        <v>642000</v>
      </c>
      <c r="AK103" s="73">
        <v>43000</v>
      </c>
      <c r="AL103" s="73">
        <v>0</v>
      </c>
      <c r="AM103" s="74">
        <v>685000</v>
      </c>
    </row>
    <row r="104" spans="1:39" ht="11.4">
      <c r="A104" s="147">
        <v>65050003</v>
      </c>
      <c r="B104" s="76" t="s">
        <v>160</v>
      </c>
      <c r="C104" s="68" t="s">
        <v>180</v>
      </c>
      <c r="D104" s="142" t="s">
        <v>352</v>
      </c>
      <c r="E104" s="68" t="s">
        <v>215</v>
      </c>
      <c r="F104" s="70"/>
      <c r="G104" s="71">
        <v>41989</v>
      </c>
      <c r="H104" s="72" t="e">
        <f t="shared" si="23"/>
        <v>#REF!</v>
      </c>
      <c r="I104" s="73" t="e">
        <f t="shared" si="24"/>
        <v>#REF!</v>
      </c>
      <c r="J104" s="73">
        <v>0</v>
      </c>
      <c r="K104" s="74" t="e">
        <f t="shared" si="19"/>
        <v>#REF!</v>
      </c>
      <c r="L104" s="75"/>
      <c r="M104" s="73">
        <v>1003000</v>
      </c>
      <c r="N104" s="73">
        <v>0</v>
      </c>
      <c r="O104" s="73">
        <v>0</v>
      </c>
      <c r="P104" s="116">
        <f t="shared" si="20"/>
        <v>1003000</v>
      </c>
      <c r="Q104" s="115" t="e">
        <f>SUM(P104*#REF!)/1000</f>
        <v>#REF!</v>
      </c>
      <c r="R104" s="115" t="e">
        <f>SUM(Q104*#REF!)</f>
        <v>#REF!</v>
      </c>
      <c r="S104" s="111" t="e">
        <f t="shared" si="29"/>
        <v>#REF!</v>
      </c>
      <c r="T104" s="73">
        <v>1003000</v>
      </c>
      <c r="U104" s="73">
        <v>0</v>
      </c>
      <c r="V104" s="73">
        <v>0</v>
      </c>
      <c r="W104" s="111">
        <f t="shared" si="32"/>
        <v>1003000</v>
      </c>
      <c r="X104" s="114">
        <f t="shared" si="30"/>
        <v>0</v>
      </c>
      <c r="Y104" s="115">
        <f t="shared" si="30"/>
        <v>0</v>
      </c>
      <c r="Z104" s="115">
        <f t="shared" si="30"/>
        <v>0</v>
      </c>
      <c r="AA104" s="115">
        <f t="shared" si="25"/>
        <v>0</v>
      </c>
      <c r="AB104" s="111" t="e">
        <f t="shared" si="26"/>
        <v>#REF!</v>
      </c>
      <c r="AC104" s="114" t="e">
        <f t="shared" si="31"/>
        <v>#REF!</v>
      </c>
      <c r="AD104" s="115" t="e">
        <f t="shared" si="31"/>
        <v>#REF!</v>
      </c>
      <c r="AE104" s="111" t="e">
        <f t="shared" si="27"/>
        <v>#REF!</v>
      </c>
      <c r="AF104" s="111" t="e">
        <f t="shared" si="28"/>
        <v>#REF!</v>
      </c>
      <c r="AG104" s="116" t="e">
        <f t="shared" si="33"/>
        <v>#REF!</v>
      </c>
      <c r="AH104" s="76"/>
      <c r="AJ104" s="72">
        <v>1032000</v>
      </c>
      <c r="AK104" s="73">
        <v>0</v>
      </c>
      <c r="AL104" s="73">
        <v>0</v>
      </c>
      <c r="AM104" s="74">
        <v>1032000</v>
      </c>
    </row>
    <row r="105" spans="1:39" ht="11.4">
      <c r="A105" s="147">
        <v>65050004</v>
      </c>
      <c r="B105" s="76" t="s">
        <v>161</v>
      </c>
      <c r="C105" s="68" t="s">
        <v>180</v>
      </c>
      <c r="D105" s="142" t="s">
        <v>353</v>
      </c>
      <c r="E105" s="68" t="s">
        <v>195</v>
      </c>
      <c r="F105" s="70"/>
      <c r="G105" s="71">
        <v>41989</v>
      </c>
      <c r="H105" s="72" t="e">
        <f t="shared" si="23"/>
        <v>#REF!</v>
      </c>
      <c r="I105" s="73" t="e">
        <f t="shared" si="24"/>
        <v>#REF!</v>
      </c>
      <c r="J105" s="73">
        <v>0</v>
      </c>
      <c r="K105" s="74" t="e">
        <f t="shared" si="19"/>
        <v>#REF!</v>
      </c>
      <c r="L105" s="75"/>
      <c r="M105" s="73">
        <v>1697000</v>
      </c>
      <c r="N105" s="73">
        <v>0</v>
      </c>
      <c r="O105" s="73">
        <v>0</v>
      </c>
      <c r="P105" s="116">
        <f t="shared" si="20"/>
        <v>1697000</v>
      </c>
      <c r="Q105" s="115" t="e">
        <f>SUM(P105*#REF!)/1000</f>
        <v>#REF!</v>
      </c>
      <c r="R105" s="115" t="e">
        <f>SUM(Q105*#REF!)</f>
        <v>#REF!</v>
      </c>
      <c r="S105" s="111" t="e">
        <f t="shared" si="29"/>
        <v>#REF!</v>
      </c>
      <c r="T105" s="73">
        <v>1697000</v>
      </c>
      <c r="U105" s="73">
        <v>0</v>
      </c>
      <c r="V105" s="73">
        <v>0</v>
      </c>
      <c r="W105" s="111">
        <f t="shared" si="32"/>
        <v>1697000</v>
      </c>
      <c r="X105" s="114">
        <f t="shared" si="30"/>
        <v>0</v>
      </c>
      <c r="Y105" s="115">
        <f t="shared" si="30"/>
        <v>0</v>
      </c>
      <c r="Z105" s="115">
        <f t="shared" si="30"/>
        <v>0</v>
      </c>
      <c r="AA105" s="115">
        <f t="shared" si="25"/>
        <v>0</v>
      </c>
      <c r="AB105" s="111" t="e">
        <f t="shared" si="26"/>
        <v>#REF!</v>
      </c>
      <c r="AC105" s="114" t="e">
        <f t="shared" si="31"/>
        <v>#REF!</v>
      </c>
      <c r="AD105" s="115" t="e">
        <f t="shared" si="31"/>
        <v>#REF!</v>
      </c>
      <c r="AE105" s="111" t="e">
        <f t="shared" si="27"/>
        <v>#REF!</v>
      </c>
      <c r="AF105" s="111" t="e">
        <f t="shared" si="28"/>
        <v>#REF!</v>
      </c>
      <c r="AG105" s="116" t="e">
        <f t="shared" si="33"/>
        <v>#REF!</v>
      </c>
      <c r="AH105" s="76"/>
      <c r="AJ105" s="72">
        <v>1746000</v>
      </c>
      <c r="AK105" s="73">
        <v>0</v>
      </c>
      <c r="AL105" s="73">
        <v>0</v>
      </c>
      <c r="AM105" s="74">
        <v>1746000</v>
      </c>
    </row>
    <row r="106" spans="1:39" ht="11.4">
      <c r="A106" s="147">
        <v>65050006</v>
      </c>
      <c r="B106" s="76" t="s">
        <v>162</v>
      </c>
      <c r="C106" s="68" t="s">
        <v>180</v>
      </c>
      <c r="D106" s="142" t="s">
        <v>353</v>
      </c>
      <c r="E106" s="68" t="s">
        <v>245</v>
      </c>
      <c r="F106" s="70"/>
      <c r="G106" s="71">
        <v>41989</v>
      </c>
      <c r="H106" s="72" t="e">
        <f t="shared" si="23"/>
        <v>#REF!</v>
      </c>
      <c r="I106" s="73" t="e">
        <f t="shared" si="24"/>
        <v>#REF!</v>
      </c>
      <c r="J106" s="73">
        <v>0</v>
      </c>
      <c r="K106" s="74" t="e">
        <f t="shared" si="19"/>
        <v>#REF!</v>
      </c>
      <c r="L106" s="75"/>
      <c r="M106" s="73">
        <v>50000</v>
      </c>
      <c r="N106" s="73">
        <v>0</v>
      </c>
      <c r="O106" s="73">
        <v>0</v>
      </c>
      <c r="P106" s="116">
        <f t="shared" si="20"/>
        <v>50000</v>
      </c>
      <c r="Q106" s="115" t="e">
        <f>SUM(P106*#REF!)/1000</f>
        <v>#REF!</v>
      </c>
      <c r="R106" s="115" t="e">
        <f>SUM(Q106*#REF!)</f>
        <v>#REF!</v>
      </c>
      <c r="S106" s="111" t="e">
        <f t="shared" si="29"/>
        <v>#REF!</v>
      </c>
      <c r="T106" s="73">
        <v>50000</v>
      </c>
      <c r="U106" s="73">
        <v>0</v>
      </c>
      <c r="V106" s="73">
        <v>0</v>
      </c>
      <c r="W106" s="111">
        <f t="shared" si="32"/>
        <v>50000</v>
      </c>
      <c r="X106" s="114">
        <f t="shared" si="30"/>
        <v>0</v>
      </c>
      <c r="Y106" s="115">
        <f t="shared" si="30"/>
        <v>0</v>
      </c>
      <c r="Z106" s="115">
        <f t="shared" si="30"/>
        <v>0</v>
      </c>
      <c r="AA106" s="115">
        <f t="shared" si="25"/>
        <v>0</v>
      </c>
      <c r="AB106" s="111" t="e">
        <f t="shared" si="26"/>
        <v>#REF!</v>
      </c>
      <c r="AC106" s="114" t="e">
        <f t="shared" si="31"/>
        <v>#REF!</v>
      </c>
      <c r="AD106" s="115" t="e">
        <f t="shared" si="31"/>
        <v>#REF!</v>
      </c>
      <c r="AE106" s="111" t="e">
        <f t="shared" si="27"/>
        <v>#REF!</v>
      </c>
      <c r="AF106" s="111" t="e">
        <f t="shared" si="28"/>
        <v>#REF!</v>
      </c>
      <c r="AG106" s="116" t="e">
        <f t="shared" si="33"/>
        <v>#REF!</v>
      </c>
      <c r="AH106" s="76"/>
      <c r="AJ106" s="72">
        <v>52000</v>
      </c>
      <c r="AK106" s="73">
        <v>0</v>
      </c>
      <c r="AL106" s="73">
        <v>0</v>
      </c>
      <c r="AM106" s="74">
        <v>52000</v>
      </c>
    </row>
    <row r="107" spans="1:39" ht="11.4">
      <c r="A107" s="147">
        <v>65070022</v>
      </c>
      <c r="B107" s="76" t="s">
        <v>163</v>
      </c>
      <c r="C107" s="68" t="s">
        <v>180</v>
      </c>
      <c r="D107" s="142" t="s">
        <v>354</v>
      </c>
      <c r="E107" s="68" t="s">
        <v>232</v>
      </c>
      <c r="F107" s="70"/>
      <c r="G107" s="71">
        <v>41989</v>
      </c>
      <c r="H107" s="72" t="e">
        <f t="shared" si="23"/>
        <v>#REF!</v>
      </c>
      <c r="I107" s="73" t="e">
        <f t="shared" si="24"/>
        <v>#REF!</v>
      </c>
      <c r="J107" s="73">
        <v>0</v>
      </c>
      <c r="K107" s="74" t="e">
        <f t="shared" si="19"/>
        <v>#REF!</v>
      </c>
      <c r="L107" s="75"/>
      <c r="M107" s="73">
        <v>77000</v>
      </c>
      <c r="N107" s="73">
        <v>0</v>
      </c>
      <c r="O107" s="73">
        <v>0</v>
      </c>
      <c r="P107" s="116">
        <f t="shared" si="20"/>
        <v>77000</v>
      </c>
      <c r="Q107" s="115" t="e">
        <f>SUM(P107*#REF!)/1000</f>
        <v>#REF!</v>
      </c>
      <c r="R107" s="115" t="e">
        <f>SUM(Q107*#REF!)</f>
        <v>#REF!</v>
      </c>
      <c r="S107" s="111" t="e">
        <f t="shared" si="29"/>
        <v>#REF!</v>
      </c>
      <c r="T107" s="73">
        <v>77000</v>
      </c>
      <c r="U107" s="73">
        <v>0</v>
      </c>
      <c r="V107" s="73">
        <v>0</v>
      </c>
      <c r="W107" s="111">
        <f t="shared" si="32"/>
        <v>77000</v>
      </c>
      <c r="X107" s="114">
        <f t="shared" si="30"/>
        <v>0</v>
      </c>
      <c r="Y107" s="115">
        <f t="shared" si="30"/>
        <v>0</v>
      </c>
      <c r="Z107" s="115">
        <f t="shared" si="30"/>
        <v>0</v>
      </c>
      <c r="AA107" s="115">
        <f t="shared" si="25"/>
        <v>0</v>
      </c>
      <c r="AB107" s="111" t="e">
        <f t="shared" si="26"/>
        <v>#REF!</v>
      </c>
      <c r="AC107" s="114" t="e">
        <f t="shared" si="31"/>
        <v>#REF!</v>
      </c>
      <c r="AD107" s="115" t="e">
        <f t="shared" si="31"/>
        <v>#REF!</v>
      </c>
      <c r="AE107" s="111" t="e">
        <f t="shared" si="27"/>
        <v>#REF!</v>
      </c>
      <c r="AF107" s="111" t="e">
        <f t="shared" si="28"/>
        <v>#REF!</v>
      </c>
      <c r="AG107" s="116" t="e">
        <f t="shared" si="33"/>
        <v>#REF!</v>
      </c>
      <c r="AH107" s="76"/>
      <c r="AJ107" s="72">
        <v>80000</v>
      </c>
      <c r="AK107" s="73">
        <v>0</v>
      </c>
      <c r="AL107" s="73">
        <v>0</v>
      </c>
      <c r="AM107" s="74">
        <v>80000</v>
      </c>
    </row>
    <row r="108" spans="1:39" ht="11.4">
      <c r="A108" s="147">
        <v>50000070</v>
      </c>
      <c r="B108" s="138" t="s">
        <v>164</v>
      </c>
      <c r="C108" s="68" t="s">
        <v>180</v>
      </c>
      <c r="D108" s="145" t="s">
        <v>354</v>
      </c>
      <c r="E108" s="68" t="s">
        <v>246</v>
      </c>
      <c r="F108" s="70"/>
      <c r="G108" s="71" t="s">
        <v>247</v>
      </c>
      <c r="H108" s="72" t="e">
        <f t="shared" si="23"/>
        <v>#REF!</v>
      </c>
      <c r="I108" s="73" t="e">
        <f t="shared" si="24"/>
        <v>#REF!</v>
      </c>
      <c r="J108" s="73">
        <v>0</v>
      </c>
      <c r="K108" s="74" t="e">
        <f t="shared" si="19"/>
        <v>#REF!</v>
      </c>
      <c r="L108" s="75"/>
      <c r="M108" s="73">
        <v>3114000</v>
      </c>
      <c r="N108" s="73">
        <v>110000</v>
      </c>
      <c r="O108" s="73">
        <v>0</v>
      </c>
      <c r="P108" s="116">
        <f t="shared" si="20"/>
        <v>3224000</v>
      </c>
      <c r="Q108" s="115" t="e">
        <f>SUM(P108*#REF!)/1000</f>
        <v>#REF!</v>
      </c>
      <c r="R108" s="115" t="e">
        <f>SUM(Q108*#REF!)</f>
        <v>#REF!</v>
      </c>
      <c r="S108" s="111" t="e">
        <f t="shared" si="29"/>
        <v>#REF!</v>
      </c>
      <c r="T108" s="73">
        <v>3114000</v>
      </c>
      <c r="U108" s="73">
        <v>110000</v>
      </c>
      <c r="V108" s="73">
        <v>0</v>
      </c>
      <c r="W108" s="111">
        <f t="shared" si="32"/>
        <v>3224000</v>
      </c>
      <c r="X108" s="114">
        <f t="shared" si="30"/>
        <v>0</v>
      </c>
      <c r="Y108" s="115">
        <f t="shared" si="30"/>
        <v>0</v>
      </c>
      <c r="Z108" s="115">
        <f t="shared" si="30"/>
        <v>0</v>
      </c>
      <c r="AA108" s="115">
        <f t="shared" si="25"/>
        <v>0</v>
      </c>
      <c r="AB108" s="111" t="e">
        <f t="shared" si="26"/>
        <v>#REF!</v>
      </c>
      <c r="AC108" s="114" t="e">
        <f t="shared" si="31"/>
        <v>#REF!</v>
      </c>
      <c r="AD108" s="115" t="e">
        <f t="shared" si="31"/>
        <v>#REF!</v>
      </c>
      <c r="AE108" s="111" t="e">
        <f t="shared" si="27"/>
        <v>#REF!</v>
      </c>
      <c r="AF108" s="111" t="e">
        <f t="shared" si="28"/>
        <v>#REF!</v>
      </c>
      <c r="AG108" s="116" t="e">
        <f t="shared" si="33"/>
        <v>#REF!</v>
      </c>
      <c r="AH108" s="76"/>
      <c r="AJ108" s="72">
        <v>3203000</v>
      </c>
      <c r="AK108" s="73">
        <v>113000</v>
      </c>
      <c r="AL108" s="73">
        <v>0</v>
      </c>
      <c r="AM108" s="74">
        <v>3316000</v>
      </c>
    </row>
    <row r="109" spans="1:39" ht="11.4">
      <c r="A109" s="183">
        <v>60030006</v>
      </c>
      <c r="B109" s="155" t="s">
        <v>373</v>
      </c>
      <c r="C109" s="68" t="s">
        <v>167</v>
      </c>
      <c r="D109" s="68" t="s">
        <v>288</v>
      </c>
      <c r="E109" s="68" t="s">
        <v>374</v>
      </c>
      <c r="F109" s="70"/>
      <c r="G109" s="71"/>
      <c r="H109" s="72" t="e">
        <f t="shared" si="23"/>
        <v>#REF!</v>
      </c>
      <c r="I109" s="73" t="e">
        <f t="shared" si="24"/>
        <v>#REF!</v>
      </c>
      <c r="J109" s="73">
        <v>0</v>
      </c>
      <c r="K109" s="74" t="e">
        <f t="shared" ref="K109:K113" si="34">SUM(H109:J109)</f>
        <v>#REF!</v>
      </c>
      <c r="L109" s="75"/>
      <c r="M109" s="73">
        <v>299000</v>
      </c>
      <c r="N109" s="73">
        <v>29000</v>
      </c>
      <c r="O109" s="73">
        <v>0</v>
      </c>
      <c r="P109" s="116">
        <f t="shared" si="20"/>
        <v>328000</v>
      </c>
      <c r="Q109" s="115" t="e">
        <f>SUM(P109*#REF!)/1000</f>
        <v>#REF!</v>
      </c>
      <c r="R109" s="115" t="e">
        <f>SUM(Q109*#REF!)</f>
        <v>#REF!</v>
      </c>
      <c r="S109" s="111" t="e">
        <f t="shared" si="29"/>
        <v>#REF!</v>
      </c>
      <c r="T109" s="73">
        <v>299000</v>
      </c>
      <c r="U109" s="73">
        <v>29000</v>
      </c>
      <c r="V109" s="73">
        <v>0</v>
      </c>
      <c r="W109" s="111">
        <f t="shared" si="32"/>
        <v>328000</v>
      </c>
      <c r="X109" s="114">
        <f t="shared" si="30"/>
        <v>0</v>
      </c>
      <c r="Y109" s="115">
        <f t="shared" si="30"/>
        <v>0</v>
      </c>
      <c r="Z109" s="115">
        <f t="shared" si="30"/>
        <v>0</v>
      </c>
      <c r="AA109" s="115">
        <f t="shared" si="25"/>
        <v>0</v>
      </c>
      <c r="AB109" s="111" t="e">
        <f t="shared" si="26"/>
        <v>#REF!</v>
      </c>
      <c r="AC109" s="114" t="e">
        <f t="shared" si="31"/>
        <v>#REF!</v>
      </c>
      <c r="AD109" s="115" t="e">
        <f t="shared" si="31"/>
        <v>#REF!</v>
      </c>
      <c r="AE109" s="111" t="e">
        <f t="shared" si="27"/>
        <v>#REF!</v>
      </c>
      <c r="AF109" s="111" t="e">
        <f t="shared" si="28"/>
        <v>#REF!</v>
      </c>
      <c r="AG109" s="116" t="e">
        <f t="shared" si="33"/>
        <v>#REF!</v>
      </c>
      <c r="AH109" s="76"/>
      <c r="AJ109" s="72">
        <v>308000</v>
      </c>
      <c r="AK109" s="73">
        <v>30000</v>
      </c>
      <c r="AL109" s="73">
        <v>0</v>
      </c>
      <c r="AM109" s="74">
        <v>338000</v>
      </c>
    </row>
    <row r="110" spans="1:39" ht="11.4">
      <c r="A110" s="183">
        <v>3004007</v>
      </c>
      <c r="B110" s="155" t="s">
        <v>375</v>
      </c>
      <c r="C110" s="68" t="s">
        <v>167</v>
      </c>
      <c r="D110" s="68" t="s">
        <v>288</v>
      </c>
      <c r="E110" s="68" t="s">
        <v>206</v>
      </c>
      <c r="F110" s="70"/>
      <c r="G110" s="71"/>
      <c r="H110" s="72" t="e">
        <f t="shared" si="23"/>
        <v>#REF!</v>
      </c>
      <c r="I110" s="73" t="e">
        <f t="shared" si="24"/>
        <v>#REF!</v>
      </c>
      <c r="J110" s="73">
        <v>0</v>
      </c>
      <c r="K110" s="74" t="e">
        <f t="shared" si="34"/>
        <v>#REF!</v>
      </c>
      <c r="L110" s="75"/>
      <c r="M110" s="73">
        <v>0</v>
      </c>
      <c r="N110" s="73">
        <v>0</v>
      </c>
      <c r="O110" s="73">
        <v>0</v>
      </c>
      <c r="P110" s="116">
        <f t="shared" si="20"/>
        <v>0</v>
      </c>
      <c r="Q110" s="115" t="e">
        <f>SUM(P110*#REF!)/1000</f>
        <v>#REF!</v>
      </c>
      <c r="R110" s="115" t="e">
        <f>SUM(Q110*#REF!)</f>
        <v>#REF!</v>
      </c>
      <c r="S110" s="111" t="e">
        <f t="shared" si="29"/>
        <v>#REF!</v>
      </c>
      <c r="T110" s="73">
        <v>171000</v>
      </c>
      <c r="U110" s="73">
        <v>0</v>
      </c>
      <c r="V110" s="73">
        <v>0</v>
      </c>
      <c r="W110" s="111">
        <f t="shared" si="32"/>
        <v>171000</v>
      </c>
      <c r="X110" s="114">
        <f t="shared" ref="X110:Z124" si="35">M110-T110</f>
        <v>-171000</v>
      </c>
      <c r="Y110" s="115">
        <f t="shared" si="35"/>
        <v>0</v>
      </c>
      <c r="Z110" s="115">
        <f t="shared" si="35"/>
        <v>0</v>
      </c>
      <c r="AA110" s="115">
        <f t="shared" si="25"/>
        <v>-171000</v>
      </c>
      <c r="AB110" s="111" t="e">
        <f t="shared" si="26"/>
        <v>#REF!</v>
      </c>
      <c r="AC110" s="114" t="e">
        <f t="shared" ref="AC110:AD124" si="36">H110-M110</f>
        <v>#REF!</v>
      </c>
      <c r="AD110" s="115" t="e">
        <f t="shared" si="36"/>
        <v>#REF!</v>
      </c>
      <c r="AE110" s="111" t="e">
        <f t="shared" si="27"/>
        <v>#REF!</v>
      </c>
      <c r="AF110" s="111" t="e">
        <f t="shared" si="28"/>
        <v>#REF!</v>
      </c>
      <c r="AG110" s="116" t="e">
        <f t="shared" si="33"/>
        <v>#REF!</v>
      </c>
      <c r="AH110" s="76"/>
      <c r="AJ110" s="72">
        <v>0</v>
      </c>
      <c r="AK110" s="73">
        <v>0</v>
      </c>
      <c r="AL110" s="73">
        <v>0</v>
      </c>
      <c r="AM110" s="74">
        <v>0</v>
      </c>
    </row>
    <row r="111" spans="1:39" ht="11.4">
      <c r="A111" s="183">
        <v>1028007</v>
      </c>
      <c r="B111" s="155" t="s">
        <v>376</v>
      </c>
      <c r="C111" s="68" t="s">
        <v>167</v>
      </c>
      <c r="D111" s="68" t="s">
        <v>286</v>
      </c>
      <c r="E111" s="68" t="s">
        <v>206</v>
      </c>
      <c r="F111" s="70"/>
      <c r="G111" s="71"/>
      <c r="H111" s="72" t="e">
        <f t="shared" si="23"/>
        <v>#REF!</v>
      </c>
      <c r="I111" s="73" t="e">
        <f t="shared" si="24"/>
        <v>#REF!</v>
      </c>
      <c r="J111" s="73">
        <v>0</v>
      </c>
      <c r="K111" s="74" t="e">
        <f t="shared" si="34"/>
        <v>#REF!</v>
      </c>
      <c r="L111" s="75"/>
      <c r="M111" s="73">
        <v>126000</v>
      </c>
      <c r="N111" s="73">
        <v>0</v>
      </c>
      <c r="O111" s="73">
        <v>0</v>
      </c>
      <c r="P111" s="116">
        <f t="shared" si="20"/>
        <v>126000</v>
      </c>
      <c r="Q111" s="115" t="e">
        <f>SUM(P111*#REF!)/1000</f>
        <v>#REF!</v>
      </c>
      <c r="R111" s="115" t="e">
        <f>SUM(Q111*#REF!)</f>
        <v>#REF!</v>
      </c>
      <c r="S111" s="111" t="e">
        <f t="shared" si="29"/>
        <v>#REF!</v>
      </c>
      <c r="T111" s="73">
        <v>126000</v>
      </c>
      <c r="U111" s="73">
        <v>0</v>
      </c>
      <c r="V111" s="73">
        <v>0</v>
      </c>
      <c r="W111" s="111">
        <f t="shared" si="32"/>
        <v>126000</v>
      </c>
      <c r="X111" s="114">
        <f t="shared" si="35"/>
        <v>0</v>
      </c>
      <c r="Y111" s="115">
        <f t="shared" si="35"/>
        <v>0</v>
      </c>
      <c r="Z111" s="115">
        <f t="shared" si="35"/>
        <v>0</v>
      </c>
      <c r="AA111" s="115">
        <f t="shared" si="25"/>
        <v>0</v>
      </c>
      <c r="AB111" s="111" t="e">
        <f t="shared" si="26"/>
        <v>#REF!</v>
      </c>
      <c r="AC111" s="114" t="e">
        <f t="shared" si="36"/>
        <v>#REF!</v>
      </c>
      <c r="AD111" s="115" t="e">
        <f t="shared" si="36"/>
        <v>#REF!</v>
      </c>
      <c r="AE111" s="111" t="e">
        <f t="shared" si="27"/>
        <v>#REF!</v>
      </c>
      <c r="AF111" s="111" t="e">
        <f t="shared" si="28"/>
        <v>#REF!</v>
      </c>
      <c r="AG111" s="116" t="e">
        <f t="shared" si="33"/>
        <v>#REF!</v>
      </c>
      <c r="AH111" s="76"/>
      <c r="AJ111" s="72">
        <v>130000</v>
      </c>
      <c r="AK111" s="73">
        <v>0</v>
      </c>
      <c r="AL111" s="73">
        <v>0</v>
      </c>
      <c r="AM111" s="74">
        <v>130000</v>
      </c>
    </row>
    <row r="112" spans="1:39" ht="11.4">
      <c r="A112" s="183">
        <v>1028007</v>
      </c>
      <c r="B112" s="155" t="s">
        <v>377</v>
      </c>
      <c r="C112" s="68" t="s">
        <v>167</v>
      </c>
      <c r="D112" s="68" t="s">
        <v>286</v>
      </c>
      <c r="E112" s="68" t="s">
        <v>206</v>
      </c>
      <c r="F112" s="70"/>
      <c r="G112" s="71"/>
      <c r="H112" s="72" t="e">
        <f t="shared" si="23"/>
        <v>#REF!</v>
      </c>
      <c r="I112" s="73" t="e">
        <f t="shared" si="24"/>
        <v>#REF!</v>
      </c>
      <c r="J112" s="73"/>
      <c r="K112" s="74" t="e">
        <f t="shared" si="34"/>
        <v>#REF!</v>
      </c>
      <c r="L112" s="75"/>
      <c r="M112" s="73">
        <v>68000</v>
      </c>
      <c r="N112" s="73">
        <v>0</v>
      </c>
      <c r="O112" s="73"/>
      <c r="P112" s="116">
        <f t="shared" ref="P112:P113" si="37">SUM(M112:O112)</f>
        <v>68000</v>
      </c>
      <c r="Q112" s="115" t="e">
        <f>SUM(P112*#REF!)/1000</f>
        <v>#REF!</v>
      </c>
      <c r="R112" s="115" t="e">
        <f>SUM(Q112*#REF!)</f>
        <v>#REF!</v>
      </c>
      <c r="S112" s="111" t="e">
        <f t="shared" si="29"/>
        <v>#REF!</v>
      </c>
      <c r="T112" s="73">
        <v>68000</v>
      </c>
      <c r="U112" s="73">
        <v>0</v>
      </c>
      <c r="V112" s="73"/>
      <c r="W112" s="111">
        <f t="shared" si="32"/>
        <v>68000</v>
      </c>
      <c r="X112" s="114">
        <f t="shared" si="35"/>
        <v>0</v>
      </c>
      <c r="Y112" s="115">
        <f t="shared" si="35"/>
        <v>0</v>
      </c>
      <c r="Z112" s="115">
        <f t="shared" si="35"/>
        <v>0</v>
      </c>
      <c r="AA112" s="115">
        <f t="shared" si="25"/>
        <v>0</v>
      </c>
      <c r="AB112" s="111" t="e">
        <f t="shared" si="26"/>
        <v>#REF!</v>
      </c>
      <c r="AC112" s="114" t="e">
        <f t="shared" si="36"/>
        <v>#REF!</v>
      </c>
      <c r="AD112" s="115" t="e">
        <f t="shared" si="36"/>
        <v>#REF!</v>
      </c>
      <c r="AE112" s="111" t="e">
        <f t="shared" si="27"/>
        <v>#REF!</v>
      </c>
      <c r="AF112" s="111" t="e">
        <f t="shared" si="28"/>
        <v>#REF!</v>
      </c>
      <c r="AG112" s="116" t="e">
        <f t="shared" si="33"/>
        <v>#REF!</v>
      </c>
      <c r="AH112" s="76"/>
      <c r="AJ112" s="72">
        <v>70000</v>
      </c>
      <c r="AK112" s="73">
        <v>0</v>
      </c>
      <c r="AL112" s="73"/>
      <c r="AM112" s="74">
        <v>70000</v>
      </c>
    </row>
    <row r="113" spans="1:39" ht="11.4">
      <c r="A113" s="183">
        <v>1028007</v>
      </c>
      <c r="B113" s="155" t="s">
        <v>378</v>
      </c>
      <c r="C113" s="68" t="s">
        <v>167</v>
      </c>
      <c r="D113" s="68" t="s">
        <v>284</v>
      </c>
      <c r="E113" s="68" t="s">
        <v>206</v>
      </c>
      <c r="F113" s="70"/>
      <c r="G113" s="71"/>
      <c r="H113" s="72" t="e">
        <f t="shared" si="23"/>
        <v>#REF!</v>
      </c>
      <c r="I113" s="73" t="e">
        <f t="shared" si="24"/>
        <v>#REF!</v>
      </c>
      <c r="J113" s="73"/>
      <c r="K113" s="74" t="e">
        <f t="shared" si="34"/>
        <v>#REF!</v>
      </c>
      <c r="L113" s="75"/>
      <c r="M113" s="73">
        <v>14000</v>
      </c>
      <c r="N113" s="73">
        <v>0</v>
      </c>
      <c r="O113" s="73"/>
      <c r="P113" s="116">
        <f t="shared" si="37"/>
        <v>14000</v>
      </c>
      <c r="Q113" s="115" t="e">
        <f>SUM(P113*#REF!)/1000</f>
        <v>#REF!</v>
      </c>
      <c r="R113" s="115" t="e">
        <f>SUM(Q113*#REF!)</f>
        <v>#REF!</v>
      </c>
      <c r="S113" s="111" t="e">
        <f t="shared" si="29"/>
        <v>#REF!</v>
      </c>
      <c r="T113" s="73">
        <v>14000</v>
      </c>
      <c r="U113" s="73">
        <v>0</v>
      </c>
      <c r="V113" s="73"/>
      <c r="W113" s="111">
        <f t="shared" si="32"/>
        <v>14000</v>
      </c>
      <c r="X113" s="114">
        <f t="shared" si="35"/>
        <v>0</v>
      </c>
      <c r="Y113" s="115">
        <f t="shared" si="35"/>
        <v>0</v>
      </c>
      <c r="Z113" s="115">
        <f t="shared" si="35"/>
        <v>0</v>
      </c>
      <c r="AA113" s="115">
        <f t="shared" si="25"/>
        <v>0</v>
      </c>
      <c r="AB113" s="111" t="e">
        <f t="shared" si="26"/>
        <v>#REF!</v>
      </c>
      <c r="AC113" s="114" t="e">
        <f t="shared" si="36"/>
        <v>#REF!</v>
      </c>
      <c r="AD113" s="115" t="e">
        <f t="shared" si="36"/>
        <v>#REF!</v>
      </c>
      <c r="AE113" s="111" t="e">
        <f t="shared" si="27"/>
        <v>#REF!</v>
      </c>
      <c r="AF113" s="111"/>
      <c r="AG113" s="116"/>
      <c r="AH113" s="76"/>
      <c r="AJ113" s="72">
        <v>15000</v>
      </c>
      <c r="AK113" s="73">
        <v>0</v>
      </c>
      <c r="AL113" s="73"/>
      <c r="AM113" s="74">
        <v>15000</v>
      </c>
    </row>
    <row r="114" spans="1:39" ht="11.4">
      <c r="A114" s="183">
        <v>1028007</v>
      </c>
      <c r="B114" s="155" t="s">
        <v>379</v>
      </c>
      <c r="C114" s="68" t="s">
        <v>167</v>
      </c>
      <c r="D114" s="68" t="s">
        <v>284</v>
      </c>
      <c r="E114" s="68" t="s">
        <v>206</v>
      </c>
      <c r="F114" s="70"/>
      <c r="G114" s="71"/>
      <c r="H114" s="72" t="e">
        <f t="shared" ref="H114:H118" si="38">ROUNDUP(M114*ign/igo,-3)</f>
        <v>#REF!</v>
      </c>
      <c r="I114" s="73" t="e">
        <f t="shared" ref="I114:I118" si="39">ROUNDUP(N114*iin/iio,-3)</f>
        <v>#REF!</v>
      </c>
      <c r="J114" s="73">
        <v>0</v>
      </c>
      <c r="K114" s="74" t="e">
        <f t="shared" ref="K114:K118" si="40">SUM(H114:J114)</f>
        <v>#REF!</v>
      </c>
      <c r="L114" s="75"/>
      <c r="M114" s="73">
        <v>0</v>
      </c>
      <c r="N114" s="73">
        <v>0</v>
      </c>
      <c r="O114" s="73">
        <v>0</v>
      </c>
      <c r="P114" s="116">
        <f t="shared" ref="P114:P115" si="41">SUM(M114:O114)</f>
        <v>0</v>
      </c>
      <c r="Q114" s="115" t="e">
        <f>SUM(P114*#REF!)/1000</f>
        <v>#REF!</v>
      </c>
      <c r="R114" s="115" t="e">
        <f>SUM(Q114*#REF!)</f>
        <v>#REF!</v>
      </c>
      <c r="S114" s="111" t="e">
        <f t="shared" si="29"/>
        <v>#REF!</v>
      </c>
      <c r="T114" s="73">
        <v>209000</v>
      </c>
      <c r="U114" s="73">
        <v>0</v>
      </c>
      <c r="V114" s="73">
        <v>0</v>
      </c>
      <c r="W114" s="111">
        <f t="shared" si="32"/>
        <v>209000</v>
      </c>
      <c r="X114" s="114">
        <f t="shared" si="35"/>
        <v>-209000</v>
      </c>
      <c r="Y114" s="115">
        <f t="shared" si="35"/>
        <v>0</v>
      </c>
      <c r="Z114" s="115">
        <f t="shared" si="35"/>
        <v>0</v>
      </c>
      <c r="AA114" s="115">
        <f t="shared" si="25"/>
        <v>-209000</v>
      </c>
      <c r="AB114" s="111" t="e">
        <f t="shared" si="26"/>
        <v>#REF!</v>
      </c>
      <c r="AC114" s="114" t="e">
        <f t="shared" si="36"/>
        <v>#REF!</v>
      </c>
      <c r="AD114" s="115" t="e">
        <f t="shared" si="36"/>
        <v>#REF!</v>
      </c>
      <c r="AE114" s="111" t="e">
        <f t="shared" si="27"/>
        <v>#REF!</v>
      </c>
      <c r="AF114" s="111"/>
      <c r="AG114" s="116"/>
      <c r="AH114" s="76"/>
      <c r="AJ114" s="72">
        <v>0</v>
      </c>
      <c r="AK114" s="73">
        <v>0</v>
      </c>
      <c r="AL114" s="73">
        <v>0</v>
      </c>
      <c r="AM114" s="74">
        <v>0</v>
      </c>
    </row>
    <row r="115" spans="1:39" ht="11.4">
      <c r="A115" s="183">
        <v>1028007</v>
      </c>
      <c r="B115" s="155" t="s">
        <v>380</v>
      </c>
      <c r="C115" s="68" t="s">
        <v>167</v>
      </c>
      <c r="D115" s="68" t="s">
        <v>284</v>
      </c>
      <c r="E115" s="68" t="s">
        <v>206</v>
      </c>
      <c r="F115" s="70"/>
      <c r="G115" s="71"/>
      <c r="H115" s="72" t="e">
        <f t="shared" si="38"/>
        <v>#REF!</v>
      </c>
      <c r="I115" s="73" t="e">
        <f t="shared" si="39"/>
        <v>#REF!</v>
      </c>
      <c r="J115" s="73">
        <v>0</v>
      </c>
      <c r="K115" s="74" t="e">
        <f t="shared" si="40"/>
        <v>#REF!</v>
      </c>
      <c r="L115" s="75"/>
      <c r="M115" s="73">
        <v>0</v>
      </c>
      <c r="N115" s="73">
        <v>0</v>
      </c>
      <c r="O115" s="73">
        <v>0</v>
      </c>
      <c r="P115" s="116">
        <f t="shared" si="41"/>
        <v>0</v>
      </c>
      <c r="Q115" s="115" t="e">
        <f>SUM(P115*#REF!)/1000</f>
        <v>#REF!</v>
      </c>
      <c r="R115" s="115" t="e">
        <f>SUM(Q115*#REF!)</f>
        <v>#REF!</v>
      </c>
      <c r="S115" s="111" t="e">
        <f t="shared" si="29"/>
        <v>#REF!</v>
      </c>
      <c r="T115" s="73">
        <v>39000</v>
      </c>
      <c r="U115" s="73">
        <v>0</v>
      </c>
      <c r="V115" s="73">
        <v>0</v>
      </c>
      <c r="W115" s="111">
        <f t="shared" si="32"/>
        <v>39000</v>
      </c>
      <c r="X115" s="114">
        <f t="shared" si="35"/>
        <v>-39000</v>
      </c>
      <c r="Y115" s="115">
        <f t="shared" si="35"/>
        <v>0</v>
      </c>
      <c r="Z115" s="115">
        <f t="shared" si="35"/>
        <v>0</v>
      </c>
      <c r="AA115" s="115">
        <f t="shared" si="25"/>
        <v>-39000</v>
      </c>
      <c r="AB115" s="111" t="e">
        <f t="shared" si="26"/>
        <v>#REF!</v>
      </c>
      <c r="AC115" s="114" t="e">
        <f t="shared" si="36"/>
        <v>#REF!</v>
      </c>
      <c r="AD115" s="115" t="e">
        <f t="shared" si="36"/>
        <v>#REF!</v>
      </c>
      <c r="AE115" s="111" t="e">
        <f t="shared" si="27"/>
        <v>#REF!</v>
      </c>
      <c r="AF115" s="111"/>
      <c r="AG115" s="116"/>
      <c r="AH115" s="76"/>
      <c r="AJ115" s="72">
        <v>0</v>
      </c>
      <c r="AK115" s="73">
        <v>0</v>
      </c>
      <c r="AL115" s="73">
        <v>0</v>
      </c>
      <c r="AM115" s="74">
        <v>0</v>
      </c>
    </row>
    <row r="116" spans="1:39" ht="11.4">
      <c r="A116" s="183">
        <v>62020011</v>
      </c>
      <c r="B116" s="76" t="s">
        <v>381</v>
      </c>
      <c r="C116" s="68" t="s">
        <v>175</v>
      </c>
      <c r="D116" s="76" t="s">
        <v>382</v>
      </c>
      <c r="E116" s="68" t="s">
        <v>383</v>
      </c>
      <c r="F116" s="70"/>
      <c r="G116" s="71"/>
      <c r="H116" s="72" t="e">
        <f t="shared" si="38"/>
        <v>#REF!</v>
      </c>
      <c r="I116" s="73" t="e">
        <f t="shared" si="39"/>
        <v>#REF!</v>
      </c>
      <c r="J116" s="73"/>
      <c r="K116" s="74" t="e">
        <f t="shared" si="40"/>
        <v>#REF!</v>
      </c>
      <c r="L116" s="75"/>
      <c r="M116" s="73">
        <v>50000</v>
      </c>
      <c r="N116" s="73">
        <v>0</v>
      </c>
      <c r="O116" s="73"/>
      <c r="P116" s="116">
        <f t="shared" ref="P116:P118" si="42">SUM(M116:O116)</f>
        <v>50000</v>
      </c>
      <c r="Q116" s="115" t="e">
        <f>SUM(P116*#REF!)/1000</f>
        <v>#REF!</v>
      </c>
      <c r="R116" s="115" t="e">
        <f>SUM(Q116*#REF!)</f>
        <v>#REF!</v>
      </c>
      <c r="S116" s="111" t="e">
        <f t="shared" si="29"/>
        <v>#REF!</v>
      </c>
      <c r="T116" s="73">
        <v>50000</v>
      </c>
      <c r="U116" s="73">
        <v>0</v>
      </c>
      <c r="V116" s="73"/>
      <c r="W116" s="111">
        <f t="shared" si="32"/>
        <v>50000</v>
      </c>
      <c r="X116" s="114">
        <f t="shared" si="35"/>
        <v>0</v>
      </c>
      <c r="Y116" s="115">
        <f t="shared" si="35"/>
        <v>0</v>
      </c>
      <c r="Z116" s="115">
        <f t="shared" si="35"/>
        <v>0</v>
      </c>
      <c r="AA116" s="115">
        <f t="shared" si="25"/>
        <v>0</v>
      </c>
      <c r="AB116" s="111" t="e">
        <f t="shared" si="26"/>
        <v>#REF!</v>
      </c>
      <c r="AC116" s="114" t="e">
        <f t="shared" si="36"/>
        <v>#REF!</v>
      </c>
      <c r="AD116" s="115" t="e">
        <f t="shared" si="36"/>
        <v>#REF!</v>
      </c>
      <c r="AE116" s="111" t="e">
        <f t="shared" si="27"/>
        <v>#REF!</v>
      </c>
      <c r="AF116" s="111"/>
      <c r="AG116" s="116"/>
      <c r="AH116" s="76"/>
      <c r="AJ116" s="72">
        <v>52000</v>
      </c>
      <c r="AK116" s="73">
        <v>0</v>
      </c>
      <c r="AL116" s="73"/>
      <c r="AM116" s="74">
        <v>52000</v>
      </c>
    </row>
    <row r="117" spans="1:39" ht="11.4">
      <c r="A117" s="183">
        <v>60030003</v>
      </c>
      <c r="B117" s="184" t="s">
        <v>384</v>
      </c>
      <c r="C117" s="137" t="s">
        <v>171</v>
      </c>
      <c r="D117" s="137"/>
      <c r="E117" s="137" t="s">
        <v>385</v>
      </c>
      <c r="F117" s="70"/>
      <c r="G117" s="71"/>
      <c r="H117" s="72" t="e">
        <f t="shared" si="38"/>
        <v>#REF!</v>
      </c>
      <c r="I117" s="73" t="e">
        <f t="shared" si="39"/>
        <v>#REF!</v>
      </c>
      <c r="J117" s="73"/>
      <c r="K117" s="74" t="e">
        <f t="shared" si="40"/>
        <v>#REF!</v>
      </c>
      <c r="L117" s="75"/>
      <c r="M117" s="141">
        <v>237000</v>
      </c>
      <c r="N117" s="73">
        <v>0</v>
      </c>
      <c r="O117" s="73"/>
      <c r="P117" s="116">
        <f t="shared" si="42"/>
        <v>237000</v>
      </c>
      <c r="Q117" s="115" t="e">
        <f>SUM(P117*#REF!)/1000</f>
        <v>#REF!</v>
      </c>
      <c r="R117" s="115" t="e">
        <f>SUM(Q117*#REF!)</f>
        <v>#REF!</v>
      </c>
      <c r="S117" s="111" t="e">
        <f t="shared" si="29"/>
        <v>#REF!</v>
      </c>
      <c r="T117" s="141">
        <v>237000</v>
      </c>
      <c r="U117" s="73">
        <v>0</v>
      </c>
      <c r="V117" s="73"/>
      <c r="W117" s="111">
        <f t="shared" si="32"/>
        <v>237000</v>
      </c>
      <c r="X117" s="114">
        <f t="shared" si="35"/>
        <v>0</v>
      </c>
      <c r="Y117" s="115">
        <f t="shared" si="35"/>
        <v>0</v>
      </c>
      <c r="Z117" s="115">
        <f t="shared" si="35"/>
        <v>0</v>
      </c>
      <c r="AA117" s="115">
        <f t="shared" si="25"/>
        <v>0</v>
      </c>
      <c r="AB117" s="111" t="e">
        <f t="shared" si="26"/>
        <v>#REF!</v>
      </c>
      <c r="AC117" s="114" t="e">
        <f t="shared" si="36"/>
        <v>#REF!</v>
      </c>
      <c r="AD117" s="115" t="e">
        <f t="shared" si="36"/>
        <v>#REF!</v>
      </c>
      <c r="AE117" s="111" t="e">
        <f t="shared" si="27"/>
        <v>#REF!</v>
      </c>
      <c r="AF117" s="111"/>
      <c r="AG117" s="116"/>
      <c r="AH117" s="76"/>
      <c r="AJ117" s="72">
        <v>244000</v>
      </c>
      <c r="AK117" s="73">
        <v>0</v>
      </c>
      <c r="AL117" s="73"/>
      <c r="AM117" s="74">
        <v>244000</v>
      </c>
    </row>
    <row r="118" spans="1:39" ht="11.4">
      <c r="A118" s="183">
        <v>62020011</v>
      </c>
      <c r="B118" s="184" t="s">
        <v>386</v>
      </c>
      <c r="C118" s="137" t="s">
        <v>171</v>
      </c>
      <c r="D118" s="137" t="s">
        <v>387</v>
      </c>
      <c r="E118" s="137" t="s">
        <v>388</v>
      </c>
      <c r="F118" s="70"/>
      <c r="G118" s="71"/>
      <c r="H118" s="72" t="e">
        <f t="shared" si="38"/>
        <v>#REF!</v>
      </c>
      <c r="I118" s="73" t="e">
        <f t="shared" si="39"/>
        <v>#REF!</v>
      </c>
      <c r="J118" s="73"/>
      <c r="K118" s="74" t="e">
        <f t="shared" si="40"/>
        <v>#REF!</v>
      </c>
      <c r="L118" s="75"/>
      <c r="M118" s="141">
        <v>37000</v>
      </c>
      <c r="N118" s="73">
        <v>0</v>
      </c>
      <c r="O118" s="73"/>
      <c r="P118" s="116">
        <f t="shared" si="42"/>
        <v>37000</v>
      </c>
      <c r="Q118" s="115" t="e">
        <f>SUM(P118*#REF!)/1000</f>
        <v>#REF!</v>
      </c>
      <c r="R118" s="115" t="e">
        <f>SUM(Q118*#REF!)</f>
        <v>#REF!</v>
      </c>
      <c r="S118" s="111" t="e">
        <f t="shared" si="29"/>
        <v>#REF!</v>
      </c>
      <c r="T118" s="141">
        <v>37000</v>
      </c>
      <c r="U118" s="73">
        <v>0</v>
      </c>
      <c r="V118" s="73"/>
      <c r="W118" s="111">
        <f t="shared" si="32"/>
        <v>37000</v>
      </c>
      <c r="X118" s="114">
        <f t="shared" si="35"/>
        <v>0</v>
      </c>
      <c r="Y118" s="115">
        <f t="shared" si="35"/>
        <v>0</v>
      </c>
      <c r="Z118" s="115">
        <f t="shared" si="35"/>
        <v>0</v>
      </c>
      <c r="AA118" s="115">
        <f t="shared" si="25"/>
        <v>0</v>
      </c>
      <c r="AB118" s="111" t="e">
        <f t="shared" si="26"/>
        <v>#REF!</v>
      </c>
      <c r="AC118" s="114" t="e">
        <f t="shared" si="36"/>
        <v>#REF!</v>
      </c>
      <c r="AD118" s="115" t="e">
        <f t="shared" si="36"/>
        <v>#REF!</v>
      </c>
      <c r="AE118" s="111" t="e">
        <f t="shared" si="27"/>
        <v>#REF!</v>
      </c>
      <c r="AF118" s="111"/>
      <c r="AG118" s="116"/>
      <c r="AH118" s="76"/>
      <c r="AJ118" s="72">
        <v>39000</v>
      </c>
      <c r="AK118" s="73">
        <v>0</v>
      </c>
      <c r="AL118" s="73"/>
      <c r="AM118" s="74">
        <v>39000</v>
      </c>
    </row>
    <row r="119" spans="1:39" ht="11.4">
      <c r="A119" s="183">
        <v>62020011</v>
      </c>
      <c r="B119" s="184" t="s">
        <v>389</v>
      </c>
      <c r="C119" s="137" t="s">
        <v>166</v>
      </c>
      <c r="D119" s="137" t="s">
        <v>390</v>
      </c>
      <c r="E119" s="137" t="s">
        <v>391</v>
      </c>
      <c r="F119" s="70"/>
      <c r="G119" s="71"/>
      <c r="H119" s="72" t="e">
        <f t="shared" ref="H119" si="43">ROUNDUP(M119*ign/igo,-3)</f>
        <v>#REF!</v>
      </c>
      <c r="I119" s="73" t="e">
        <f t="shared" ref="I119" si="44">ROUNDUP(N119*iin/iio,-3)</f>
        <v>#REF!</v>
      </c>
      <c r="J119" s="73"/>
      <c r="K119" s="74" t="e">
        <f t="shared" ref="K119" si="45">SUM(H119:J119)</f>
        <v>#REF!</v>
      </c>
      <c r="L119" s="75"/>
      <c r="M119" s="141">
        <v>37000</v>
      </c>
      <c r="N119" s="73">
        <v>0</v>
      </c>
      <c r="O119" s="73"/>
      <c r="P119" s="116">
        <f t="shared" ref="P119" si="46">SUM(M119:O119)</f>
        <v>37000</v>
      </c>
      <c r="Q119" s="115" t="e">
        <f>SUM(P119*#REF!)/1000</f>
        <v>#REF!</v>
      </c>
      <c r="R119" s="115" t="e">
        <f>SUM(Q119*#REF!)</f>
        <v>#REF!</v>
      </c>
      <c r="S119" s="111" t="e">
        <f t="shared" ref="S119" si="47">SUM(Q119:R119)</f>
        <v>#REF!</v>
      </c>
      <c r="T119" s="141">
        <v>37000</v>
      </c>
      <c r="U119" s="73">
        <v>0</v>
      </c>
      <c r="V119" s="73"/>
      <c r="W119" s="111">
        <f t="shared" si="32"/>
        <v>37000</v>
      </c>
      <c r="X119" s="114">
        <f t="shared" ref="X119" si="48">M119-T119</f>
        <v>0</v>
      </c>
      <c r="Y119" s="115">
        <f t="shared" ref="Y119" si="49">N119-U119</f>
        <v>0</v>
      </c>
      <c r="Z119" s="115">
        <f t="shared" ref="Z119" si="50">O119-V119</f>
        <v>0</v>
      </c>
      <c r="AA119" s="115">
        <f t="shared" ref="AA119" si="51">SUM(X119:Z119)</f>
        <v>0</v>
      </c>
      <c r="AB119" s="111" t="e">
        <f t="shared" ref="AB119" si="52">ROUND(AA119*PremieGM/2000,2)</f>
        <v>#REF!</v>
      </c>
      <c r="AC119" s="114" t="e">
        <f t="shared" ref="AC119" si="53">H119-M119</f>
        <v>#REF!</v>
      </c>
      <c r="AD119" s="115" t="e">
        <f t="shared" ref="AD119" si="54">I119-N119</f>
        <v>#REF!</v>
      </c>
      <c r="AE119" s="111" t="e">
        <f t="shared" ref="AE119" si="55">SUM(AC119:AD119)</f>
        <v>#REF!</v>
      </c>
      <c r="AF119" s="111"/>
      <c r="AG119" s="116"/>
      <c r="AH119" s="76"/>
      <c r="AJ119" s="72">
        <v>39000</v>
      </c>
      <c r="AK119" s="73">
        <v>0</v>
      </c>
      <c r="AL119" s="73"/>
      <c r="AM119" s="74">
        <v>39000</v>
      </c>
    </row>
    <row r="120" spans="1:39" ht="11.4">
      <c r="A120" s="183">
        <v>62020011</v>
      </c>
      <c r="B120" s="184" t="s">
        <v>392</v>
      </c>
      <c r="C120" s="137" t="s">
        <v>167</v>
      </c>
      <c r="D120" s="137" t="s">
        <v>393</v>
      </c>
      <c r="E120" s="137" t="s">
        <v>394</v>
      </c>
      <c r="F120" s="70"/>
      <c r="G120" s="71"/>
      <c r="H120" s="72" t="e">
        <f t="shared" ref="H120" si="56">ROUNDUP(M120*ign/igo,-3)</f>
        <v>#REF!</v>
      </c>
      <c r="I120" s="73" t="e">
        <f t="shared" ref="I120" si="57">ROUNDUP(N120*iin/iio,-3)</f>
        <v>#REF!</v>
      </c>
      <c r="J120" s="73"/>
      <c r="K120" s="74" t="e">
        <f t="shared" ref="K120" si="58">SUM(H120:J120)</f>
        <v>#REF!</v>
      </c>
      <c r="L120" s="75"/>
      <c r="M120" s="141">
        <v>37000</v>
      </c>
      <c r="N120" s="73">
        <v>0</v>
      </c>
      <c r="O120" s="73"/>
      <c r="P120" s="116">
        <f t="shared" ref="P120" si="59">SUM(M120:O120)</f>
        <v>37000</v>
      </c>
      <c r="Q120" s="115" t="e">
        <f>SUM(P120*#REF!)/1000</f>
        <v>#REF!</v>
      </c>
      <c r="R120" s="115" t="e">
        <f>SUM(Q120*#REF!)</f>
        <v>#REF!</v>
      </c>
      <c r="S120" s="111" t="e">
        <f t="shared" ref="S120" si="60">SUM(Q120:R120)</f>
        <v>#REF!</v>
      </c>
      <c r="T120" s="141">
        <v>37000</v>
      </c>
      <c r="U120" s="73">
        <v>0</v>
      </c>
      <c r="V120" s="73"/>
      <c r="W120" s="111">
        <f t="shared" si="32"/>
        <v>37000</v>
      </c>
      <c r="X120" s="114">
        <f t="shared" ref="X120" si="61">M120-T120</f>
        <v>0</v>
      </c>
      <c r="Y120" s="115">
        <f t="shared" ref="Y120" si="62">N120-U120</f>
        <v>0</v>
      </c>
      <c r="Z120" s="115">
        <f t="shared" ref="Z120" si="63">O120-V120</f>
        <v>0</v>
      </c>
      <c r="AA120" s="115">
        <f t="shared" ref="AA120" si="64">SUM(X120:Z120)</f>
        <v>0</v>
      </c>
      <c r="AB120" s="111" t="e">
        <f t="shared" ref="AB120" si="65">ROUND(AA120*PremieGM/2000,2)</f>
        <v>#REF!</v>
      </c>
      <c r="AC120" s="114" t="e">
        <f t="shared" ref="AC120" si="66">H120-M120</f>
        <v>#REF!</v>
      </c>
      <c r="AD120" s="115" t="e">
        <f t="shared" ref="AD120" si="67">I120-N120</f>
        <v>#REF!</v>
      </c>
      <c r="AE120" s="111" t="e">
        <f t="shared" ref="AE120" si="68">SUM(AC120:AD120)</f>
        <v>#REF!</v>
      </c>
      <c r="AF120" s="111"/>
      <c r="AG120" s="116"/>
      <c r="AH120" s="76"/>
      <c r="AJ120" s="72">
        <v>39000</v>
      </c>
      <c r="AK120" s="73">
        <v>0</v>
      </c>
      <c r="AL120" s="73"/>
      <c r="AM120" s="74">
        <v>39000</v>
      </c>
    </row>
    <row r="121" spans="1:39" ht="11.4">
      <c r="A121" s="183">
        <v>62020011</v>
      </c>
      <c r="B121" s="184" t="s">
        <v>395</v>
      </c>
      <c r="C121" s="137" t="s">
        <v>178</v>
      </c>
      <c r="D121" s="137" t="s">
        <v>396</v>
      </c>
      <c r="E121" s="137" t="s">
        <v>397</v>
      </c>
      <c r="F121" s="70"/>
      <c r="G121" s="71"/>
      <c r="H121" s="72" t="e">
        <f t="shared" ref="H121" si="69">ROUNDUP(M121*ign/igo,-3)</f>
        <v>#REF!</v>
      </c>
      <c r="I121" s="73" t="e">
        <f t="shared" ref="I121" si="70">ROUNDUP(N121*iin/iio,-3)</f>
        <v>#REF!</v>
      </c>
      <c r="J121" s="73"/>
      <c r="K121" s="74" t="e">
        <f t="shared" ref="K121" si="71">SUM(H121:J121)</f>
        <v>#REF!</v>
      </c>
      <c r="L121" s="75"/>
      <c r="M121" s="141">
        <v>37000</v>
      </c>
      <c r="N121" s="73">
        <v>0</v>
      </c>
      <c r="O121" s="73"/>
      <c r="P121" s="116">
        <f t="shared" ref="P121" si="72">SUM(M121:O121)</f>
        <v>37000</v>
      </c>
      <c r="Q121" s="115" t="e">
        <f>SUM(P121*#REF!)/1000</f>
        <v>#REF!</v>
      </c>
      <c r="R121" s="115" t="e">
        <f>SUM(Q121*#REF!)</f>
        <v>#REF!</v>
      </c>
      <c r="S121" s="111" t="e">
        <f t="shared" ref="S121" si="73">SUM(Q121:R121)</f>
        <v>#REF!</v>
      </c>
      <c r="T121" s="141">
        <v>37000</v>
      </c>
      <c r="U121" s="73">
        <v>0</v>
      </c>
      <c r="V121" s="73"/>
      <c r="W121" s="111">
        <f t="shared" si="32"/>
        <v>37000</v>
      </c>
      <c r="X121" s="114">
        <f t="shared" ref="X121" si="74">M121-T121</f>
        <v>0</v>
      </c>
      <c r="Y121" s="115">
        <f t="shared" ref="Y121" si="75">N121-U121</f>
        <v>0</v>
      </c>
      <c r="Z121" s="115">
        <f t="shared" ref="Z121" si="76">O121-V121</f>
        <v>0</v>
      </c>
      <c r="AA121" s="115">
        <f t="shared" ref="AA121" si="77">SUM(X121:Z121)</f>
        <v>0</v>
      </c>
      <c r="AB121" s="111" t="e">
        <f t="shared" ref="AB121" si="78">ROUND(AA121*PremieGM/2000,2)</f>
        <v>#REF!</v>
      </c>
      <c r="AC121" s="114" t="e">
        <f t="shared" ref="AC121" si="79">H121-M121</f>
        <v>#REF!</v>
      </c>
      <c r="AD121" s="115" t="e">
        <f t="shared" ref="AD121" si="80">I121-N121</f>
        <v>#REF!</v>
      </c>
      <c r="AE121" s="111" t="e">
        <f t="shared" ref="AE121" si="81">SUM(AC121:AD121)</f>
        <v>#REF!</v>
      </c>
      <c r="AF121" s="111"/>
      <c r="AG121" s="116"/>
      <c r="AH121" s="76"/>
      <c r="AJ121" s="72">
        <v>39000</v>
      </c>
      <c r="AK121" s="73">
        <v>0</v>
      </c>
      <c r="AL121" s="73"/>
      <c r="AM121" s="74">
        <v>39000</v>
      </c>
    </row>
    <row r="122" spans="1:39" ht="11.4">
      <c r="A122" s="183">
        <v>62020011</v>
      </c>
      <c r="B122" s="184" t="s">
        <v>398</v>
      </c>
      <c r="C122" s="137" t="s">
        <v>178</v>
      </c>
      <c r="D122" s="137" t="s">
        <v>399</v>
      </c>
      <c r="E122" s="137" t="s">
        <v>400</v>
      </c>
      <c r="F122" s="70"/>
      <c r="G122" s="71"/>
      <c r="H122" s="72" t="e">
        <f t="shared" ref="H122" si="82">ROUNDUP(M122*ign/igo,-3)</f>
        <v>#REF!</v>
      </c>
      <c r="I122" s="73" t="e">
        <f t="shared" ref="I122" si="83">ROUNDUP(N122*iin/iio,-3)</f>
        <v>#REF!</v>
      </c>
      <c r="J122" s="73"/>
      <c r="K122" s="74" t="e">
        <f t="shared" ref="K122" si="84">SUM(H122:J122)</f>
        <v>#REF!</v>
      </c>
      <c r="L122" s="75"/>
      <c r="M122" s="141">
        <v>37000</v>
      </c>
      <c r="N122" s="73">
        <v>0</v>
      </c>
      <c r="O122" s="73"/>
      <c r="P122" s="116">
        <f t="shared" ref="P122" si="85">SUM(M122:O122)</f>
        <v>37000</v>
      </c>
      <c r="Q122" s="115" t="e">
        <f>SUM(P122*#REF!)/1000</f>
        <v>#REF!</v>
      </c>
      <c r="R122" s="115" t="e">
        <f>SUM(Q122*#REF!)</f>
        <v>#REF!</v>
      </c>
      <c r="S122" s="111" t="e">
        <f t="shared" ref="S122" si="86">SUM(Q122:R122)</f>
        <v>#REF!</v>
      </c>
      <c r="T122" s="141">
        <v>37000</v>
      </c>
      <c r="U122" s="73">
        <v>0</v>
      </c>
      <c r="V122" s="73"/>
      <c r="W122" s="111">
        <f t="shared" si="32"/>
        <v>37000</v>
      </c>
      <c r="X122" s="114">
        <f t="shared" ref="X122" si="87">M122-T122</f>
        <v>0</v>
      </c>
      <c r="Y122" s="115">
        <f t="shared" ref="Y122" si="88">N122-U122</f>
        <v>0</v>
      </c>
      <c r="Z122" s="115">
        <f t="shared" ref="Z122" si="89">O122-V122</f>
        <v>0</v>
      </c>
      <c r="AA122" s="115">
        <f t="shared" ref="AA122" si="90">SUM(X122:Z122)</f>
        <v>0</v>
      </c>
      <c r="AB122" s="111" t="e">
        <f t="shared" ref="AB122" si="91">ROUND(AA122*PremieGM/2000,2)</f>
        <v>#REF!</v>
      </c>
      <c r="AC122" s="114" t="e">
        <f t="shared" ref="AC122" si="92">H122-M122</f>
        <v>#REF!</v>
      </c>
      <c r="AD122" s="115" t="e">
        <f t="shared" ref="AD122" si="93">I122-N122</f>
        <v>#REF!</v>
      </c>
      <c r="AE122" s="111" t="e">
        <f t="shared" ref="AE122" si="94">SUM(AC122:AD122)</f>
        <v>#REF!</v>
      </c>
      <c r="AF122" s="111"/>
      <c r="AG122" s="116"/>
      <c r="AH122" s="76"/>
      <c r="AJ122" s="72">
        <v>39000</v>
      </c>
      <c r="AK122" s="73">
        <v>0</v>
      </c>
      <c r="AL122" s="73"/>
      <c r="AM122" s="74">
        <v>39000</v>
      </c>
    </row>
    <row r="123" spans="1:39" ht="11.4">
      <c r="A123" s="185">
        <v>1028007</v>
      </c>
      <c r="B123" s="184" t="s">
        <v>401</v>
      </c>
      <c r="C123" s="137" t="s">
        <v>167</v>
      </c>
      <c r="D123" s="137"/>
      <c r="E123" s="137" t="s">
        <v>206</v>
      </c>
      <c r="F123" s="70"/>
      <c r="G123" s="71"/>
      <c r="H123" s="72" t="e">
        <f t="shared" ref="H123" si="95">ROUNDUP(M123*ign/igo,-3)</f>
        <v>#REF!</v>
      </c>
      <c r="I123" s="73" t="e">
        <f t="shared" ref="I123" si="96">ROUNDUP(N123*iin/iio,-3)</f>
        <v>#REF!</v>
      </c>
      <c r="J123" s="73"/>
      <c r="K123" s="74" t="e">
        <f t="shared" ref="K123" si="97">SUM(H123:J123)</f>
        <v>#REF!</v>
      </c>
      <c r="L123" s="75"/>
      <c r="M123" s="141">
        <v>127000</v>
      </c>
      <c r="N123" s="73">
        <v>0</v>
      </c>
      <c r="O123" s="73"/>
      <c r="P123" s="116">
        <f t="shared" ref="P123" si="98">SUM(M123:O123)</f>
        <v>127000</v>
      </c>
      <c r="Q123" s="115" t="e">
        <f>SUM(P123*#REF!)/1000</f>
        <v>#REF!</v>
      </c>
      <c r="R123" s="115" t="e">
        <f>SUM(Q123*#REF!)</f>
        <v>#REF!</v>
      </c>
      <c r="S123" s="111" t="e">
        <f t="shared" ref="S123" si="99">SUM(Q123:R123)</f>
        <v>#REF!</v>
      </c>
      <c r="T123" s="141">
        <v>127000</v>
      </c>
      <c r="U123" s="73">
        <v>0</v>
      </c>
      <c r="V123" s="73"/>
      <c r="W123" s="111">
        <f t="shared" si="32"/>
        <v>127000</v>
      </c>
      <c r="X123" s="114">
        <f t="shared" ref="X123" si="100">M123-T123</f>
        <v>0</v>
      </c>
      <c r="Y123" s="115">
        <f t="shared" ref="Y123" si="101">N123-U123</f>
        <v>0</v>
      </c>
      <c r="Z123" s="115">
        <f t="shared" ref="Z123" si="102">O123-V123</f>
        <v>0</v>
      </c>
      <c r="AA123" s="115">
        <f t="shared" ref="AA123" si="103">SUM(X123:Z123)</f>
        <v>0</v>
      </c>
      <c r="AB123" s="111" t="e">
        <f t="shared" ref="AB123" si="104">ROUND(AA123*PremieGM/2000,2)</f>
        <v>#REF!</v>
      </c>
      <c r="AC123" s="114" t="e">
        <f t="shared" ref="AC123" si="105">H123-M123</f>
        <v>#REF!</v>
      </c>
      <c r="AD123" s="115" t="e">
        <f t="shared" ref="AD123" si="106">I123-N123</f>
        <v>#REF!</v>
      </c>
      <c r="AE123" s="111" t="e">
        <f t="shared" ref="AE123" si="107">SUM(AC123:AD123)</f>
        <v>#REF!</v>
      </c>
      <c r="AF123" s="111"/>
      <c r="AG123" s="116"/>
      <c r="AH123" s="76"/>
      <c r="AJ123" s="72">
        <v>131000</v>
      </c>
      <c r="AK123" s="73">
        <v>0</v>
      </c>
      <c r="AL123" s="73"/>
      <c r="AM123" s="74">
        <v>131000</v>
      </c>
    </row>
    <row r="124" spans="1:39" ht="11.4">
      <c r="A124" s="185">
        <v>50000042</v>
      </c>
      <c r="B124" s="155" t="s">
        <v>404</v>
      </c>
      <c r="C124" s="68" t="s">
        <v>166</v>
      </c>
      <c r="D124" s="68"/>
      <c r="E124" s="68" t="s">
        <v>405</v>
      </c>
      <c r="F124" s="70"/>
      <c r="G124" s="71"/>
      <c r="H124" s="72" t="e">
        <f t="shared" si="23"/>
        <v>#REF!</v>
      </c>
      <c r="I124" s="73" t="e">
        <f t="shared" si="24"/>
        <v>#REF!</v>
      </c>
      <c r="J124" s="73">
        <v>0</v>
      </c>
      <c r="K124" s="74" t="e">
        <f t="shared" si="19"/>
        <v>#REF!</v>
      </c>
      <c r="L124" s="75"/>
      <c r="M124" s="73">
        <v>0</v>
      </c>
      <c r="N124" s="73">
        <v>238000</v>
      </c>
      <c r="O124" s="73">
        <v>0</v>
      </c>
      <c r="P124" s="116">
        <f t="shared" si="20"/>
        <v>238000</v>
      </c>
      <c r="Q124" s="115" t="e">
        <f>SUM(P124*#REF!)/1000</f>
        <v>#REF!</v>
      </c>
      <c r="R124" s="115" t="e">
        <f>SUM(Q124*#REF!)</f>
        <v>#REF!</v>
      </c>
      <c r="S124" s="111" t="e">
        <f t="shared" si="29"/>
        <v>#REF!</v>
      </c>
      <c r="T124" s="73">
        <v>0</v>
      </c>
      <c r="U124" s="73">
        <v>238000</v>
      </c>
      <c r="V124" s="73">
        <v>0</v>
      </c>
      <c r="W124" s="111">
        <f t="shared" si="32"/>
        <v>238000</v>
      </c>
      <c r="X124" s="114">
        <f t="shared" si="35"/>
        <v>0</v>
      </c>
      <c r="Y124" s="115">
        <f t="shared" si="35"/>
        <v>0</v>
      </c>
      <c r="Z124" s="115">
        <f t="shared" si="35"/>
        <v>0</v>
      </c>
      <c r="AA124" s="115">
        <f t="shared" si="25"/>
        <v>0</v>
      </c>
      <c r="AB124" s="111" t="e">
        <f t="shared" si="26"/>
        <v>#REF!</v>
      </c>
      <c r="AC124" s="114" t="e">
        <f t="shared" si="36"/>
        <v>#REF!</v>
      </c>
      <c r="AD124" s="115" t="e">
        <f t="shared" si="36"/>
        <v>#REF!</v>
      </c>
      <c r="AE124" s="111" t="e">
        <f t="shared" si="27"/>
        <v>#REF!</v>
      </c>
      <c r="AF124" s="111" t="e">
        <f t="shared" si="28"/>
        <v>#REF!</v>
      </c>
      <c r="AG124" s="116" t="e">
        <f t="shared" si="33"/>
        <v>#REF!</v>
      </c>
      <c r="AH124" s="76"/>
      <c r="AJ124" s="72">
        <v>0</v>
      </c>
      <c r="AK124" s="73">
        <v>243000</v>
      </c>
      <c r="AL124" s="73">
        <v>0</v>
      </c>
      <c r="AM124" s="74">
        <v>243000</v>
      </c>
    </row>
    <row r="125" spans="1:39" ht="11.4">
      <c r="A125" s="146" t="s">
        <v>247</v>
      </c>
      <c r="B125" s="155" t="s">
        <v>412</v>
      </c>
      <c r="C125" s="68" t="s">
        <v>171</v>
      </c>
      <c r="D125" s="142" t="s">
        <v>413</v>
      </c>
      <c r="E125" s="68" t="s">
        <v>414</v>
      </c>
      <c r="F125" s="70"/>
      <c r="G125" s="71" t="s">
        <v>247</v>
      </c>
      <c r="H125" s="72" t="e">
        <f t="shared" si="23"/>
        <v>#REF!</v>
      </c>
      <c r="I125" s="73" t="e">
        <f t="shared" si="24"/>
        <v>#REF!</v>
      </c>
      <c r="J125" s="73">
        <v>0</v>
      </c>
      <c r="K125" s="74" t="e">
        <f t="shared" ref="K125:K132" si="108">SUM(H125:J125)</f>
        <v>#REF!</v>
      </c>
      <c r="L125" s="75"/>
      <c r="M125" s="73">
        <v>0</v>
      </c>
      <c r="N125" s="73">
        <v>0</v>
      </c>
      <c r="O125" s="73">
        <v>0</v>
      </c>
      <c r="P125" s="116">
        <f t="shared" ref="P125:P132" si="109">SUM(M125:O125)</f>
        <v>0</v>
      </c>
      <c r="Q125" s="115" t="e">
        <f>SUM(P125*#REF!)/1000</f>
        <v>#REF!</v>
      </c>
      <c r="R125" s="115" t="e">
        <f>SUM(Q125*#REF!)</f>
        <v>#REF!</v>
      </c>
      <c r="S125" s="111" t="e">
        <f t="shared" si="29"/>
        <v>#REF!</v>
      </c>
      <c r="T125" s="174">
        <v>0</v>
      </c>
      <c r="U125" s="112">
        <v>0</v>
      </c>
      <c r="V125" s="113">
        <v>0</v>
      </c>
      <c r="W125" s="111">
        <f t="shared" ref="W125:W132" si="110">SUM(T125:V125)</f>
        <v>0</v>
      </c>
      <c r="X125" s="114">
        <f t="shared" ref="X125:X132" si="111">M125-T125</f>
        <v>0</v>
      </c>
      <c r="Y125" s="115">
        <f t="shared" ref="Y125:Y132" si="112">N125-U125</f>
        <v>0</v>
      </c>
      <c r="Z125" s="115">
        <f t="shared" ref="Z125:Z132" si="113">O125-V125</f>
        <v>0</v>
      </c>
      <c r="AA125" s="115">
        <f t="shared" ref="AA125:AA132" si="114">SUM(X125:Z125)</f>
        <v>0</v>
      </c>
      <c r="AB125" s="111" t="e">
        <f t="shared" ref="AB125:AB132" si="115">ROUND(AA125*PremieOW/2000,2)</f>
        <v>#REF!</v>
      </c>
      <c r="AC125" s="114" t="e">
        <f t="shared" ref="AC125:AC132" si="116">H125-M125</f>
        <v>#REF!</v>
      </c>
      <c r="AD125" s="115" t="e">
        <f t="shared" ref="AD125:AD132" si="117">I125-N125</f>
        <v>#REF!</v>
      </c>
      <c r="AE125" s="111" t="e">
        <f t="shared" si="27"/>
        <v>#REF!</v>
      </c>
      <c r="AF125" s="111" t="e">
        <f t="shared" ref="AF125:AF132" si="118">ROUND(K125*PremieOW/1000,2)</f>
        <v>#REF!</v>
      </c>
      <c r="AG125" s="116"/>
      <c r="AH125" s="76"/>
      <c r="AJ125" s="72">
        <v>0</v>
      </c>
      <c r="AK125" s="73">
        <v>0</v>
      </c>
      <c r="AL125" s="73">
        <v>0</v>
      </c>
      <c r="AM125" s="74">
        <v>0</v>
      </c>
    </row>
    <row r="126" spans="1:39" ht="11.4">
      <c r="A126" s="146" t="s">
        <v>247</v>
      </c>
      <c r="B126" s="155" t="s">
        <v>415</v>
      </c>
      <c r="C126" s="68" t="s">
        <v>175</v>
      </c>
      <c r="D126" s="142" t="s">
        <v>416</v>
      </c>
      <c r="E126" s="68" t="s">
        <v>417</v>
      </c>
      <c r="F126" s="70"/>
      <c r="G126" s="71" t="s">
        <v>247</v>
      </c>
      <c r="H126" s="72" t="e">
        <f t="shared" si="23"/>
        <v>#REF!</v>
      </c>
      <c r="I126" s="73" t="e">
        <f t="shared" si="24"/>
        <v>#REF!</v>
      </c>
      <c r="J126" s="73">
        <v>0</v>
      </c>
      <c r="K126" s="74" t="e">
        <f t="shared" si="108"/>
        <v>#REF!</v>
      </c>
      <c r="L126" s="75"/>
      <c r="M126" s="73">
        <v>0</v>
      </c>
      <c r="N126" s="73">
        <v>0</v>
      </c>
      <c r="O126" s="73">
        <v>0</v>
      </c>
      <c r="P126" s="116">
        <f t="shared" si="109"/>
        <v>0</v>
      </c>
      <c r="Q126" s="115" t="e">
        <f>SUM(P126*#REF!)/1000</f>
        <v>#REF!</v>
      </c>
      <c r="R126" s="115" t="e">
        <f>SUM(Q126*#REF!)</f>
        <v>#REF!</v>
      </c>
      <c r="S126" s="111" t="e">
        <f t="shared" si="29"/>
        <v>#REF!</v>
      </c>
      <c r="T126" s="174">
        <v>0</v>
      </c>
      <c r="U126" s="112">
        <v>0</v>
      </c>
      <c r="V126" s="113">
        <v>0</v>
      </c>
      <c r="W126" s="111">
        <f t="shared" si="110"/>
        <v>0</v>
      </c>
      <c r="X126" s="114">
        <f t="shared" si="111"/>
        <v>0</v>
      </c>
      <c r="Y126" s="115">
        <f t="shared" si="112"/>
        <v>0</v>
      </c>
      <c r="Z126" s="115">
        <f t="shared" si="113"/>
        <v>0</v>
      </c>
      <c r="AA126" s="115">
        <f t="shared" si="114"/>
        <v>0</v>
      </c>
      <c r="AB126" s="111" t="e">
        <f t="shared" si="115"/>
        <v>#REF!</v>
      </c>
      <c r="AC126" s="114" t="e">
        <f t="shared" si="116"/>
        <v>#REF!</v>
      </c>
      <c r="AD126" s="115" t="e">
        <f t="shared" si="117"/>
        <v>#REF!</v>
      </c>
      <c r="AE126" s="111" t="e">
        <f t="shared" si="27"/>
        <v>#REF!</v>
      </c>
      <c r="AF126" s="111" t="e">
        <f t="shared" si="118"/>
        <v>#REF!</v>
      </c>
      <c r="AG126" s="116"/>
      <c r="AH126" s="76"/>
      <c r="AJ126" s="72">
        <v>0</v>
      </c>
      <c r="AK126" s="73">
        <v>0</v>
      </c>
      <c r="AL126" s="73">
        <v>0</v>
      </c>
      <c r="AM126" s="74">
        <v>0</v>
      </c>
    </row>
    <row r="127" spans="1:39" ht="11.4">
      <c r="A127" s="146" t="s">
        <v>247</v>
      </c>
      <c r="B127" s="155" t="s">
        <v>418</v>
      </c>
      <c r="C127" s="68" t="s">
        <v>171</v>
      </c>
      <c r="D127" s="142" t="s">
        <v>419</v>
      </c>
      <c r="E127" s="68" t="s">
        <v>420</v>
      </c>
      <c r="F127" s="70"/>
      <c r="G127" s="71" t="s">
        <v>247</v>
      </c>
      <c r="H127" s="72" t="e">
        <f t="shared" si="23"/>
        <v>#REF!</v>
      </c>
      <c r="I127" s="73" t="e">
        <f t="shared" si="24"/>
        <v>#REF!</v>
      </c>
      <c r="J127" s="73">
        <v>0</v>
      </c>
      <c r="K127" s="74" t="e">
        <f t="shared" si="108"/>
        <v>#REF!</v>
      </c>
      <c r="L127" s="75"/>
      <c r="M127" s="73">
        <v>0</v>
      </c>
      <c r="N127" s="73">
        <v>0</v>
      </c>
      <c r="O127" s="73">
        <v>0</v>
      </c>
      <c r="P127" s="116">
        <f t="shared" si="109"/>
        <v>0</v>
      </c>
      <c r="Q127" s="115" t="e">
        <f>SUM(P127*#REF!)/1000</f>
        <v>#REF!</v>
      </c>
      <c r="R127" s="115" t="e">
        <f>SUM(Q127*#REF!)</f>
        <v>#REF!</v>
      </c>
      <c r="S127" s="111" t="e">
        <f t="shared" si="29"/>
        <v>#REF!</v>
      </c>
      <c r="T127" s="174">
        <v>0</v>
      </c>
      <c r="U127" s="112">
        <v>0</v>
      </c>
      <c r="V127" s="113">
        <v>0</v>
      </c>
      <c r="W127" s="111">
        <f t="shared" si="110"/>
        <v>0</v>
      </c>
      <c r="X127" s="114">
        <f t="shared" si="111"/>
        <v>0</v>
      </c>
      <c r="Y127" s="115">
        <f t="shared" si="112"/>
        <v>0</v>
      </c>
      <c r="Z127" s="115">
        <f t="shared" si="113"/>
        <v>0</v>
      </c>
      <c r="AA127" s="115">
        <f t="shared" si="114"/>
        <v>0</v>
      </c>
      <c r="AB127" s="111" t="e">
        <f t="shared" si="115"/>
        <v>#REF!</v>
      </c>
      <c r="AC127" s="114" t="e">
        <f t="shared" si="116"/>
        <v>#REF!</v>
      </c>
      <c r="AD127" s="115" t="e">
        <f t="shared" si="117"/>
        <v>#REF!</v>
      </c>
      <c r="AE127" s="111" t="e">
        <f t="shared" si="27"/>
        <v>#REF!</v>
      </c>
      <c r="AF127" s="111" t="e">
        <f t="shared" si="118"/>
        <v>#REF!</v>
      </c>
      <c r="AG127" s="116"/>
      <c r="AH127" s="76"/>
      <c r="AJ127" s="72">
        <v>0</v>
      </c>
      <c r="AK127" s="73">
        <v>0</v>
      </c>
      <c r="AL127" s="73">
        <v>0</v>
      </c>
      <c r="AM127" s="74">
        <v>0</v>
      </c>
    </row>
    <row r="128" spans="1:39" ht="11.4">
      <c r="A128" s="146" t="s">
        <v>247</v>
      </c>
      <c r="B128" s="155" t="s">
        <v>421</v>
      </c>
      <c r="C128" s="68" t="s">
        <v>179</v>
      </c>
      <c r="D128" s="142" t="s">
        <v>422</v>
      </c>
      <c r="E128" s="68" t="s">
        <v>423</v>
      </c>
      <c r="F128" s="70"/>
      <c r="G128" s="71" t="s">
        <v>247</v>
      </c>
      <c r="H128" s="72" t="e">
        <f t="shared" si="23"/>
        <v>#REF!</v>
      </c>
      <c r="I128" s="73" t="e">
        <f t="shared" si="24"/>
        <v>#REF!</v>
      </c>
      <c r="J128" s="73">
        <v>0</v>
      </c>
      <c r="K128" s="74" t="e">
        <f t="shared" si="108"/>
        <v>#REF!</v>
      </c>
      <c r="L128" s="75"/>
      <c r="M128" s="73">
        <v>0</v>
      </c>
      <c r="N128" s="73">
        <v>0</v>
      </c>
      <c r="O128" s="73">
        <v>0</v>
      </c>
      <c r="P128" s="116">
        <f t="shared" si="109"/>
        <v>0</v>
      </c>
      <c r="Q128" s="115" t="e">
        <f>SUM(P128*#REF!)/1000</f>
        <v>#REF!</v>
      </c>
      <c r="R128" s="115" t="e">
        <f>SUM(Q128*#REF!)</f>
        <v>#REF!</v>
      </c>
      <c r="S128" s="111" t="e">
        <f t="shared" si="29"/>
        <v>#REF!</v>
      </c>
      <c r="T128" s="174">
        <v>0</v>
      </c>
      <c r="U128" s="112">
        <v>0</v>
      </c>
      <c r="V128" s="113">
        <v>0</v>
      </c>
      <c r="W128" s="111">
        <f t="shared" si="110"/>
        <v>0</v>
      </c>
      <c r="X128" s="114">
        <f t="shared" si="111"/>
        <v>0</v>
      </c>
      <c r="Y128" s="115">
        <f t="shared" si="112"/>
        <v>0</v>
      </c>
      <c r="Z128" s="115">
        <f t="shared" si="113"/>
        <v>0</v>
      </c>
      <c r="AA128" s="115">
        <f t="shared" si="114"/>
        <v>0</v>
      </c>
      <c r="AB128" s="111" t="e">
        <f t="shared" si="115"/>
        <v>#REF!</v>
      </c>
      <c r="AC128" s="114" t="e">
        <f t="shared" si="116"/>
        <v>#REF!</v>
      </c>
      <c r="AD128" s="115" t="e">
        <f t="shared" si="117"/>
        <v>#REF!</v>
      </c>
      <c r="AE128" s="111" t="e">
        <f t="shared" si="27"/>
        <v>#REF!</v>
      </c>
      <c r="AF128" s="111" t="e">
        <f t="shared" si="118"/>
        <v>#REF!</v>
      </c>
      <c r="AG128" s="116"/>
      <c r="AH128" s="76"/>
      <c r="AJ128" s="72">
        <v>0</v>
      </c>
      <c r="AK128" s="73">
        <v>0</v>
      </c>
      <c r="AL128" s="73">
        <v>0</v>
      </c>
      <c r="AM128" s="74">
        <v>0</v>
      </c>
    </row>
    <row r="129" spans="1:39" ht="11.4">
      <c r="A129" s="146" t="s">
        <v>247</v>
      </c>
      <c r="B129" s="155" t="s">
        <v>428</v>
      </c>
      <c r="C129" s="68" t="s">
        <v>177</v>
      </c>
      <c r="D129" s="142" t="s">
        <v>247</v>
      </c>
      <c r="E129" s="68" t="s">
        <v>403</v>
      </c>
      <c r="F129" s="70"/>
      <c r="G129" s="71" t="s">
        <v>247</v>
      </c>
      <c r="H129" s="72" t="e">
        <f t="shared" si="23"/>
        <v>#REF!</v>
      </c>
      <c r="I129" s="73" t="e">
        <f t="shared" si="24"/>
        <v>#REF!</v>
      </c>
      <c r="J129" s="73">
        <v>0</v>
      </c>
      <c r="K129" s="74" t="e">
        <f t="shared" si="108"/>
        <v>#REF!</v>
      </c>
      <c r="L129" s="75"/>
      <c r="M129" s="73">
        <v>0</v>
      </c>
      <c r="N129" s="73">
        <v>0</v>
      </c>
      <c r="O129" s="73">
        <v>0</v>
      </c>
      <c r="P129" s="116">
        <f t="shared" si="109"/>
        <v>0</v>
      </c>
      <c r="Q129" s="115" t="e">
        <f>SUM(P129*#REF!)/1000</f>
        <v>#REF!</v>
      </c>
      <c r="R129" s="115" t="e">
        <f>SUM(Q129*#REF!)</f>
        <v>#REF!</v>
      </c>
      <c r="S129" s="111" t="e">
        <f t="shared" si="29"/>
        <v>#REF!</v>
      </c>
      <c r="T129" s="174">
        <v>0</v>
      </c>
      <c r="U129" s="112">
        <v>0</v>
      </c>
      <c r="V129" s="113">
        <v>0</v>
      </c>
      <c r="W129" s="111">
        <f t="shared" si="110"/>
        <v>0</v>
      </c>
      <c r="X129" s="114">
        <f t="shared" si="111"/>
        <v>0</v>
      </c>
      <c r="Y129" s="115">
        <f t="shared" si="112"/>
        <v>0</v>
      </c>
      <c r="Z129" s="115">
        <f t="shared" si="113"/>
        <v>0</v>
      </c>
      <c r="AA129" s="115">
        <f t="shared" si="114"/>
        <v>0</v>
      </c>
      <c r="AB129" s="111" t="e">
        <f t="shared" si="115"/>
        <v>#REF!</v>
      </c>
      <c r="AC129" s="114" t="e">
        <f t="shared" si="116"/>
        <v>#REF!</v>
      </c>
      <c r="AD129" s="115" t="e">
        <f t="shared" si="117"/>
        <v>#REF!</v>
      </c>
      <c r="AE129" s="111" t="e">
        <f t="shared" si="27"/>
        <v>#REF!</v>
      </c>
      <c r="AF129" s="111" t="e">
        <f t="shared" si="118"/>
        <v>#REF!</v>
      </c>
      <c r="AG129" s="116"/>
      <c r="AH129" s="76"/>
      <c r="AJ129" s="72">
        <v>0</v>
      </c>
      <c r="AK129" s="73">
        <v>0</v>
      </c>
      <c r="AL129" s="73">
        <v>0</v>
      </c>
      <c r="AM129" s="74">
        <v>0</v>
      </c>
    </row>
    <row r="130" spans="1:39" ht="11.4">
      <c r="A130" s="146" t="s">
        <v>247</v>
      </c>
      <c r="B130" s="155" t="s">
        <v>8</v>
      </c>
      <c r="C130" s="68" t="s">
        <v>247</v>
      </c>
      <c r="D130" s="142" t="s">
        <v>247</v>
      </c>
      <c r="E130" s="68" t="s">
        <v>14</v>
      </c>
      <c r="F130" s="70"/>
      <c r="G130" s="71" t="s">
        <v>247</v>
      </c>
      <c r="H130" s="72" t="e">
        <f t="shared" ref="H130:H132" si="119">ROUNDUP(M130*ign/igo,-3)</f>
        <v>#REF!</v>
      </c>
      <c r="I130" s="73" t="e">
        <f t="shared" ref="I130:I132" si="120">ROUNDUP(N130*iin/iio,-3)</f>
        <v>#REF!</v>
      </c>
      <c r="J130" s="73">
        <v>0</v>
      </c>
      <c r="K130" s="74" t="e">
        <f t="shared" si="108"/>
        <v>#REF!</v>
      </c>
      <c r="L130" s="75"/>
      <c r="M130" s="73">
        <v>0</v>
      </c>
      <c r="N130" s="73">
        <v>0</v>
      </c>
      <c r="O130" s="73">
        <v>0</v>
      </c>
      <c r="P130" s="116">
        <f t="shared" si="109"/>
        <v>0</v>
      </c>
      <c r="Q130" s="115" t="e">
        <f>SUM(P130*#REF!)/1000</f>
        <v>#REF!</v>
      </c>
      <c r="R130" s="115" t="e">
        <f>SUM(Q130*#REF!)</f>
        <v>#REF!</v>
      </c>
      <c r="S130" s="111" t="e">
        <f t="shared" si="29"/>
        <v>#REF!</v>
      </c>
      <c r="T130" s="174">
        <v>0</v>
      </c>
      <c r="U130" s="112">
        <v>0</v>
      </c>
      <c r="V130" s="113">
        <v>0</v>
      </c>
      <c r="W130" s="111">
        <f t="shared" si="110"/>
        <v>0</v>
      </c>
      <c r="X130" s="114">
        <f t="shared" si="111"/>
        <v>0</v>
      </c>
      <c r="Y130" s="115">
        <f t="shared" si="112"/>
        <v>0</v>
      </c>
      <c r="Z130" s="115">
        <f t="shared" si="113"/>
        <v>0</v>
      </c>
      <c r="AA130" s="115">
        <f t="shared" si="114"/>
        <v>0</v>
      </c>
      <c r="AB130" s="111" t="e">
        <f t="shared" si="115"/>
        <v>#REF!</v>
      </c>
      <c r="AC130" s="114" t="e">
        <f t="shared" si="116"/>
        <v>#REF!</v>
      </c>
      <c r="AD130" s="115" t="e">
        <f t="shared" si="117"/>
        <v>#REF!</v>
      </c>
      <c r="AE130" s="111" t="e">
        <f t="shared" ref="AE130:AE132" si="121">SUM(AC130:AD130)</f>
        <v>#REF!</v>
      </c>
      <c r="AF130" s="111" t="e">
        <f t="shared" si="118"/>
        <v>#REF!</v>
      </c>
      <c r="AG130" s="116"/>
      <c r="AH130" s="76"/>
      <c r="AJ130" s="72">
        <v>0</v>
      </c>
      <c r="AK130" s="73">
        <v>0</v>
      </c>
      <c r="AL130" s="73">
        <v>0</v>
      </c>
      <c r="AM130" s="74">
        <v>0</v>
      </c>
    </row>
    <row r="131" spans="1:39" ht="11.4">
      <c r="A131" s="146" t="s">
        <v>247</v>
      </c>
      <c r="B131" s="155" t="s">
        <v>8</v>
      </c>
      <c r="C131" s="68" t="s">
        <v>247</v>
      </c>
      <c r="D131" s="142" t="s">
        <v>247</v>
      </c>
      <c r="E131" s="68" t="s">
        <v>14</v>
      </c>
      <c r="F131" s="70"/>
      <c r="G131" s="71" t="s">
        <v>247</v>
      </c>
      <c r="H131" s="72" t="e">
        <f t="shared" si="119"/>
        <v>#REF!</v>
      </c>
      <c r="I131" s="73" t="e">
        <f t="shared" si="120"/>
        <v>#REF!</v>
      </c>
      <c r="J131" s="73">
        <v>0</v>
      </c>
      <c r="K131" s="74" t="e">
        <f t="shared" si="108"/>
        <v>#REF!</v>
      </c>
      <c r="L131" s="75"/>
      <c r="M131" s="73">
        <v>0</v>
      </c>
      <c r="N131" s="73">
        <v>0</v>
      </c>
      <c r="O131" s="73">
        <v>0</v>
      </c>
      <c r="P131" s="116">
        <f t="shared" si="109"/>
        <v>0</v>
      </c>
      <c r="Q131" s="115" t="e">
        <f>SUM(P131*#REF!)/1000</f>
        <v>#REF!</v>
      </c>
      <c r="R131" s="115" t="e">
        <f>SUM(Q131*#REF!)</f>
        <v>#REF!</v>
      </c>
      <c r="S131" s="111" t="e">
        <f t="shared" ref="S131:S132" si="122">SUM(Q131:R131)</f>
        <v>#REF!</v>
      </c>
      <c r="T131" s="174">
        <v>0</v>
      </c>
      <c r="U131" s="112">
        <v>0</v>
      </c>
      <c r="V131" s="113">
        <v>0</v>
      </c>
      <c r="W131" s="111">
        <f t="shared" si="110"/>
        <v>0</v>
      </c>
      <c r="X131" s="114">
        <f t="shared" si="111"/>
        <v>0</v>
      </c>
      <c r="Y131" s="115">
        <f t="shared" si="112"/>
        <v>0</v>
      </c>
      <c r="Z131" s="115">
        <f t="shared" si="113"/>
        <v>0</v>
      </c>
      <c r="AA131" s="115">
        <f t="shared" si="114"/>
        <v>0</v>
      </c>
      <c r="AB131" s="111" t="e">
        <f t="shared" si="115"/>
        <v>#REF!</v>
      </c>
      <c r="AC131" s="114" t="e">
        <f t="shared" si="116"/>
        <v>#REF!</v>
      </c>
      <c r="AD131" s="115" t="e">
        <f t="shared" si="117"/>
        <v>#REF!</v>
      </c>
      <c r="AE131" s="111" t="e">
        <f t="shared" si="121"/>
        <v>#REF!</v>
      </c>
      <c r="AF131" s="111" t="e">
        <f t="shared" si="118"/>
        <v>#REF!</v>
      </c>
      <c r="AG131" s="116"/>
      <c r="AH131" s="76"/>
      <c r="AJ131" s="72">
        <v>0</v>
      </c>
      <c r="AK131" s="73">
        <v>0</v>
      </c>
      <c r="AL131" s="73">
        <v>0</v>
      </c>
      <c r="AM131" s="74">
        <v>0</v>
      </c>
    </row>
    <row r="132" spans="1:39" ht="11.4">
      <c r="A132" s="146" t="s">
        <v>247</v>
      </c>
      <c r="B132" s="155" t="s">
        <v>8</v>
      </c>
      <c r="C132" s="68" t="s">
        <v>247</v>
      </c>
      <c r="D132" s="142" t="s">
        <v>247</v>
      </c>
      <c r="E132" s="68" t="s">
        <v>14</v>
      </c>
      <c r="F132" s="70"/>
      <c r="G132" s="71" t="s">
        <v>247</v>
      </c>
      <c r="H132" s="72" t="e">
        <f t="shared" si="119"/>
        <v>#REF!</v>
      </c>
      <c r="I132" s="187" t="e">
        <f t="shared" si="120"/>
        <v>#REF!</v>
      </c>
      <c r="J132" s="187">
        <v>0</v>
      </c>
      <c r="K132" s="188" t="e">
        <f t="shared" si="108"/>
        <v>#REF!</v>
      </c>
      <c r="L132" s="75"/>
      <c r="M132" s="73">
        <v>0</v>
      </c>
      <c r="N132" s="73">
        <v>0</v>
      </c>
      <c r="O132" s="73">
        <v>0</v>
      </c>
      <c r="P132" s="116">
        <f t="shared" si="109"/>
        <v>0</v>
      </c>
      <c r="Q132" s="115" t="e">
        <f>SUM(P132*#REF!)/1000</f>
        <v>#REF!</v>
      </c>
      <c r="R132" s="115" t="e">
        <f>SUM(Q132*#REF!)</f>
        <v>#REF!</v>
      </c>
      <c r="S132" s="111" t="e">
        <f t="shared" si="122"/>
        <v>#REF!</v>
      </c>
      <c r="T132" s="174">
        <v>0</v>
      </c>
      <c r="U132" s="112">
        <v>0</v>
      </c>
      <c r="V132" s="113">
        <v>0</v>
      </c>
      <c r="W132" s="111">
        <f t="shared" si="110"/>
        <v>0</v>
      </c>
      <c r="X132" s="114">
        <f t="shared" si="111"/>
        <v>0</v>
      </c>
      <c r="Y132" s="115">
        <f t="shared" si="112"/>
        <v>0</v>
      </c>
      <c r="Z132" s="115">
        <f t="shared" si="113"/>
        <v>0</v>
      </c>
      <c r="AA132" s="115">
        <f t="shared" si="114"/>
        <v>0</v>
      </c>
      <c r="AB132" s="111" t="e">
        <f t="shared" si="115"/>
        <v>#REF!</v>
      </c>
      <c r="AC132" s="114" t="e">
        <f t="shared" si="116"/>
        <v>#REF!</v>
      </c>
      <c r="AD132" s="115" t="e">
        <f t="shared" si="117"/>
        <v>#REF!</v>
      </c>
      <c r="AE132" s="111" t="e">
        <f t="shared" si="121"/>
        <v>#REF!</v>
      </c>
      <c r="AF132" s="111" t="e">
        <f t="shared" si="118"/>
        <v>#REF!</v>
      </c>
      <c r="AG132" s="116"/>
      <c r="AH132" s="76"/>
      <c r="AJ132" s="72">
        <v>0</v>
      </c>
      <c r="AK132" s="73">
        <v>0</v>
      </c>
      <c r="AL132" s="73">
        <v>0</v>
      </c>
      <c r="AM132" s="74">
        <v>0</v>
      </c>
    </row>
    <row r="133" spans="1:39" ht="12" thickBot="1">
      <c r="A133" s="185"/>
      <c r="B133" s="155"/>
      <c r="C133" s="68"/>
      <c r="D133" s="68"/>
      <c r="E133" s="68"/>
      <c r="F133" s="70"/>
      <c r="G133" s="71"/>
      <c r="H133" s="22"/>
      <c r="I133" s="22"/>
      <c r="J133" s="22"/>
      <c r="K133" s="22"/>
      <c r="L133" s="75"/>
      <c r="M133" s="73"/>
      <c r="N133" s="73"/>
      <c r="O133" s="73"/>
      <c r="P133" s="116"/>
      <c r="Q133" s="115"/>
      <c r="R133" s="115"/>
      <c r="S133" s="111"/>
      <c r="T133" s="187"/>
      <c r="U133" s="73"/>
      <c r="V133" s="73"/>
      <c r="W133" s="116"/>
      <c r="X133" s="189"/>
      <c r="Y133" s="115"/>
      <c r="Z133" s="115"/>
      <c r="AA133" s="115"/>
      <c r="AB133" s="116"/>
      <c r="AC133" s="189"/>
      <c r="AD133" s="115"/>
      <c r="AE133" s="116"/>
      <c r="AF133" s="111"/>
      <c r="AG133" s="116"/>
      <c r="AH133" s="76"/>
      <c r="AJ133" s="22"/>
      <c r="AK133" s="22"/>
      <c r="AL133" s="22"/>
      <c r="AM133" s="22"/>
    </row>
    <row r="134" spans="1:39" ht="11.4" thickTop="1" thickBot="1">
      <c r="A134" s="151"/>
      <c r="B134" s="156"/>
      <c r="C134" s="3"/>
      <c r="D134" s="3"/>
      <c r="E134" s="3"/>
      <c r="F134" s="21"/>
      <c r="G134" s="62"/>
      <c r="H134" s="58" t="e">
        <f>SUM(H8:H124)</f>
        <v>#REF!</v>
      </c>
      <c r="I134" s="55" t="e">
        <f>SUM(I8:I124)</f>
        <v>#REF!</v>
      </c>
      <c r="J134" s="55">
        <f>SUM(J8:J124)</f>
        <v>0</v>
      </c>
      <c r="K134" s="59" t="e">
        <f>SUM(K8:K124)</f>
        <v>#REF!</v>
      </c>
      <c r="L134" s="24"/>
      <c r="M134" s="3">
        <f t="shared" ref="M134:AE134" si="123">SUM(M8:M124)</f>
        <v>110122000</v>
      </c>
      <c r="N134" s="3">
        <f t="shared" si="123"/>
        <v>5263000</v>
      </c>
      <c r="O134" s="3">
        <f t="shared" si="123"/>
        <v>0</v>
      </c>
      <c r="P134" s="170">
        <f t="shared" si="123"/>
        <v>115385000</v>
      </c>
      <c r="Q134" s="3" t="e">
        <f t="shared" si="123"/>
        <v>#REF!</v>
      </c>
      <c r="R134" s="3" t="e">
        <f t="shared" si="123"/>
        <v>#REF!</v>
      </c>
      <c r="S134" s="179" t="e">
        <f t="shared" si="123"/>
        <v>#REF!</v>
      </c>
      <c r="T134" s="166">
        <f t="shared" si="123"/>
        <v>110589000</v>
      </c>
      <c r="U134" s="3">
        <f t="shared" si="123"/>
        <v>5263000</v>
      </c>
      <c r="V134" s="3">
        <f t="shared" si="123"/>
        <v>0</v>
      </c>
      <c r="W134" s="3">
        <f t="shared" si="123"/>
        <v>115852000</v>
      </c>
      <c r="X134" s="3">
        <f t="shared" si="123"/>
        <v>-467000</v>
      </c>
      <c r="Y134" s="3">
        <f t="shared" si="123"/>
        <v>0</v>
      </c>
      <c r="Z134" s="3">
        <f t="shared" si="123"/>
        <v>0</v>
      </c>
      <c r="AA134" s="3">
        <f t="shared" si="123"/>
        <v>-467000</v>
      </c>
      <c r="AB134" s="3" t="e">
        <f t="shared" si="123"/>
        <v>#REF!</v>
      </c>
      <c r="AC134" s="3" t="e">
        <f t="shared" si="123"/>
        <v>#REF!</v>
      </c>
      <c r="AD134" s="3" t="e">
        <f t="shared" si="123"/>
        <v>#REF!</v>
      </c>
      <c r="AE134" s="3" t="e">
        <f t="shared" si="123"/>
        <v>#REF!</v>
      </c>
      <c r="AF134" s="117" t="e">
        <f>SUM(AF8:AF57)</f>
        <v>#REF!</v>
      </c>
      <c r="AG134" s="117" t="e">
        <f>SUM(AG8:AG57)</f>
        <v>#REF!</v>
      </c>
      <c r="AH134" s="20"/>
      <c r="AJ134" s="58">
        <v>113320000</v>
      </c>
      <c r="AK134" s="55">
        <v>5387000</v>
      </c>
      <c r="AL134" s="55">
        <v>0</v>
      </c>
      <c r="AM134" s="59">
        <v>118707000</v>
      </c>
    </row>
    <row r="135" spans="1:39" ht="10.8" thickTop="1">
      <c r="A135" s="152"/>
      <c r="B135" s="157"/>
      <c r="C135" s="55"/>
      <c r="D135" s="55"/>
      <c r="E135" s="55"/>
      <c r="F135" s="57"/>
      <c r="G135" s="63"/>
      <c r="H135" s="12"/>
      <c r="I135" s="1"/>
      <c r="J135" s="2"/>
      <c r="K135" s="17"/>
      <c r="L135" s="60"/>
      <c r="M135" s="55"/>
      <c r="N135" s="55"/>
      <c r="O135" s="55"/>
      <c r="P135" s="125"/>
      <c r="Q135" s="123"/>
      <c r="R135" s="123"/>
      <c r="S135" s="121"/>
      <c r="T135" s="175"/>
      <c r="U135" s="123"/>
      <c r="V135" s="124"/>
      <c r="W135" s="121"/>
      <c r="X135" s="122"/>
      <c r="Y135" s="123"/>
      <c r="Z135" s="123"/>
      <c r="AA135" s="123"/>
      <c r="AB135" s="121"/>
      <c r="AC135" s="122"/>
      <c r="AD135" s="123"/>
      <c r="AE135" s="121"/>
      <c r="AF135" s="121"/>
      <c r="AG135" s="125"/>
      <c r="AH135" s="56"/>
    </row>
    <row r="136" spans="1:39">
      <c r="A136" s="153" t="s">
        <v>16</v>
      </c>
      <c r="B136" s="158"/>
      <c r="C136" s="105"/>
      <c r="D136" s="105"/>
      <c r="E136" s="193"/>
      <c r="F136" s="107"/>
      <c r="G136" s="108"/>
      <c r="H136" s="12"/>
      <c r="I136" s="1"/>
      <c r="J136" s="2"/>
      <c r="K136" s="17">
        <f t="shared" ref="K136:K161" si="124">SUM(H136:J136)</f>
        <v>0</v>
      </c>
      <c r="L136" s="15"/>
      <c r="M136" s="2"/>
      <c r="N136" s="1"/>
      <c r="O136" s="2"/>
      <c r="P136" s="116"/>
      <c r="Q136" s="115"/>
      <c r="R136" s="115"/>
      <c r="S136" s="111"/>
      <c r="T136" s="176"/>
      <c r="U136" s="115"/>
      <c r="V136" s="127"/>
      <c r="W136" s="111"/>
      <c r="X136" s="114"/>
      <c r="Y136" s="115"/>
      <c r="Z136" s="115"/>
      <c r="AA136" s="128"/>
      <c r="AB136" s="129"/>
      <c r="AC136" s="114"/>
      <c r="AD136" s="115"/>
      <c r="AE136" s="129"/>
      <c r="AF136" s="111" t="s">
        <v>14</v>
      </c>
      <c r="AG136" s="116"/>
      <c r="AH136" s="106"/>
      <c r="AM136" s="6">
        <v>0</v>
      </c>
    </row>
    <row r="137" spans="1:39">
      <c r="A137" s="165"/>
      <c r="B137" s="158"/>
      <c r="C137" s="105"/>
      <c r="D137" s="105"/>
      <c r="E137" s="193"/>
      <c r="F137" s="107"/>
      <c r="G137" s="108"/>
      <c r="H137" s="72"/>
      <c r="I137" s="73"/>
      <c r="J137" s="73"/>
      <c r="K137" s="74"/>
      <c r="L137" s="15"/>
      <c r="M137" s="2"/>
      <c r="N137" s="1"/>
      <c r="O137" s="2"/>
      <c r="P137" s="116"/>
      <c r="Q137" s="115"/>
      <c r="R137" s="115"/>
      <c r="S137" s="111"/>
      <c r="T137" s="176"/>
      <c r="U137" s="115"/>
      <c r="V137" s="127"/>
      <c r="W137" s="111"/>
      <c r="X137" s="114"/>
      <c r="Y137" s="115"/>
      <c r="Z137" s="115"/>
      <c r="AA137" s="128"/>
      <c r="AB137" s="129"/>
      <c r="AC137" s="114"/>
      <c r="AD137" s="115"/>
      <c r="AE137" s="129"/>
      <c r="AF137" s="111"/>
      <c r="AG137" s="116"/>
      <c r="AH137" s="106"/>
    </row>
    <row r="138" spans="1:39" ht="11.4">
      <c r="A138" s="147">
        <v>60030007</v>
      </c>
      <c r="B138" s="159" t="s">
        <v>248</v>
      </c>
      <c r="C138" s="68" t="s">
        <v>165</v>
      </c>
      <c r="D138" s="142" t="s">
        <v>274</v>
      </c>
      <c r="E138" s="192" t="s">
        <v>261</v>
      </c>
      <c r="F138" s="70"/>
      <c r="G138" s="71">
        <v>41989</v>
      </c>
      <c r="H138" s="72" t="e">
        <f t="shared" ref="H138:H161" si="125">ROUNDUP(M138*ign/igo,-3)</f>
        <v>#REF!</v>
      </c>
      <c r="I138" s="73" t="e">
        <f t="shared" ref="I138:I161" si="126">ROUNDUP(N138*iin/iio,-3)</f>
        <v>#REF!</v>
      </c>
      <c r="J138" s="73">
        <v>0</v>
      </c>
      <c r="K138" s="74" t="e">
        <f t="shared" si="124"/>
        <v>#REF!</v>
      </c>
      <c r="L138" s="75"/>
      <c r="M138" s="73">
        <v>1073000</v>
      </c>
      <c r="N138" s="73">
        <v>110000</v>
      </c>
      <c r="O138" s="73">
        <v>0</v>
      </c>
      <c r="P138" s="116">
        <f t="shared" ref="P138:P161" si="127">SUM(M138:O138)</f>
        <v>1183000</v>
      </c>
      <c r="Q138" s="115" t="e">
        <f>SUM(P138*#REF!)/1000</f>
        <v>#REF!</v>
      </c>
      <c r="R138" s="115" t="e">
        <f>SUM(Q138*#REF!)</f>
        <v>#REF!</v>
      </c>
      <c r="S138" s="111" t="e">
        <f t="shared" ref="S138:S161" si="128">SUM(Q138:R138)</f>
        <v>#REF!</v>
      </c>
      <c r="T138" s="73">
        <v>1073000</v>
      </c>
      <c r="U138" s="73">
        <v>110000</v>
      </c>
      <c r="V138" s="73">
        <v>0</v>
      </c>
      <c r="W138" s="111">
        <f t="shared" ref="W138:W161" si="129">SUM(T138:V138)</f>
        <v>1183000</v>
      </c>
      <c r="X138" s="114">
        <f t="shared" ref="X138:Z161" si="130">M138-T138</f>
        <v>0</v>
      </c>
      <c r="Y138" s="115">
        <f t="shared" si="130"/>
        <v>0</v>
      </c>
      <c r="Z138" s="115">
        <f t="shared" si="130"/>
        <v>0</v>
      </c>
      <c r="AA138" s="115">
        <f t="shared" ref="AA138:AA161" si="131">SUM(X138:Z138)</f>
        <v>0</v>
      </c>
      <c r="AB138" s="111" t="e">
        <f>ROUND(AA138*PremieOW/2000,2)</f>
        <v>#REF!</v>
      </c>
      <c r="AC138" s="114" t="e">
        <f t="shared" ref="AC138:AD161" si="132">H138-M138</f>
        <v>#REF!</v>
      </c>
      <c r="AD138" s="115" t="e">
        <f t="shared" si="132"/>
        <v>#REF!</v>
      </c>
      <c r="AE138" s="111" t="e">
        <f t="shared" ref="AE138:AE161" si="133">SUM(AC138:AD138)</f>
        <v>#REF!</v>
      </c>
      <c r="AF138" s="111" t="e">
        <f t="shared" ref="AF138:AF161" si="134">ROUND(K138*PremieOW/1000,2)</f>
        <v>#REF!</v>
      </c>
      <c r="AG138" s="116" t="e">
        <f t="shared" ref="AG138:AG144" si="135">+AF138*$AG$5</f>
        <v>#REF!</v>
      </c>
      <c r="AH138" s="69" t="s">
        <v>20</v>
      </c>
      <c r="AJ138" s="72">
        <v>1104000</v>
      </c>
      <c r="AK138" s="73">
        <v>113000</v>
      </c>
      <c r="AL138" s="73">
        <v>0</v>
      </c>
      <c r="AM138" s="74">
        <v>1217000</v>
      </c>
    </row>
    <row r="139" spans="1:39" ht="11.4">
      <c r="A139" s="147">
        <v>64020009</v>
      </c>
      <c r="B139" s="159" t="s">
        <v>249</v>
      </c>
      <c r="C139" s="68" t="s">
        <v>165</v>
      </c>
      <c r="D139" s="142" t="s">
        <v>355</v>
      </c>
      <c r="E139" s="192" t="s">
        <v>262</v>
      </c>
      <c r="F139" s="70"/>
      <c r="G139" s="71">
        <v>41989</v>
      </c>
      <c r="H139" s="72" t="e">
        <f t="shared" si="125"/>
        <v>#REF!</v>
      </c>
      <c r="I139" s="73" t="e">
        <f t="shared" si="126"/>
        <v>#REF!</v>
      </c>
      <c r="J139" s="73"/>
      <c r="K139" s="74" t="e">
        <f t="shared" si="124"/>
        <v>#REF!</v>
      </c>
      <c r="L139" s="75"/>
      <c r="M139" s="73">
        <v>2466000</v>
      </c>
      <c r="N139" s="73">
        <v>236000</v>
      </c>
      <c r="O139" s="73"/>
      <c r="P139" s="116">
        <f t="shared" si="127"/>
        <v>2702000</v>
      </c>
      <c r="Q139" s="115" t="e">
        <f>SUM(P139*#REF!)/1000</f>
        <v>#REF!</v>
      </c>
      <c r="R139" s="115" t="e">
        <f>SUM(Q139*#REF!)</f>
        <v>#REF!</v>
      </c>
      <c r="S139" s="111" t="e">
        <f t="shared" si="128"/>
        <v>#REF!</v>
      </c>
      <c r="T139" s="73">
        <v>2466000</v>
      </c>
      <c r="U139" s="73">
        <v>236000</v>
      </c>
      <c r="V139" s="73"/>
      <c r="W139" s="111">
        <f t="shared" si="129"/>
        <v>2702000</v>
      </c>
      <c r="X139" s="114">
        <f t="shared" si="130"/>
        <v>0</v>
      </c>
      <c r="Y139" s="115">
        <f t="shared" si="130"/>
        <v>0</v>
      </c>
      <c r="Z139" s="115">
        <f t="shared" si="130"/>
        <v>0</v>
      </c>
      <c r="AA139" s="115">
        <f t="shared" si="131"/>
        <v>0</v>
      </c>
      <c r="AB139" s="111" t="e">
        <f>ROUND(AA139*PremieOW/2000,2)</f>
        <v>#REF!</v>
      </c>
      <c r="AC139" s="114" t="e">
        <f t="shared" si="132"/>
        <v>#REF!</v>
      </c>
      <c r="AD139" s="115" t="e">
        <f t="shared" si="132"/>
        <v>#REF!</v>
      </c>
      <c r="AE139" s="111" t="e">
        <f t="shared" si="133"/>
        <v>#REF!</v>
      </c>
      <c r="AF139" s="111" t="e">
        <f t="shared" si="134"/>
        <v>#REF!</v>
      </c>
      <c r="AG139" s="116" t="e">
        <f t="shared" si="135"/>
        <v>#REF!</v>
      </c>
      <c r="AH139" s="69" t="s">
        <v>21</v>
      </c>
      <c r="AJ139" s="72">
        <v>2537000</v>
      </c>
      <c r="AK139" s="73">
        <v>241000</v>
      </c>
      <c r="AL139" s="73"/>
      <c r="AM139" s="74">
        <v>2778000</v>
      </c>
    </row>
    <row r="140" spans="1:39" ht="11.4">
      <c r="A140" s="147">
        <v>64020006</v>
      </c>
      <c r="B140" s="155" t="s">
        <v>250</v>
      </c>
      <c r="C140" s="68" t="s">
        <v>167</v>
      </c>
      <c r="D140" s="142" t="s">
        <v>288</v>
      </c>
      <c r="E140" s="68" t="s">
        <v>263</v>
      </c>
      <c r="F140" s="70"/>
      <c r="G140" s="71">
        <v>41989</v>
      </c>
      <c r="H140" s="72" t="e">
        <f t="shared" si="125"/>
        <v>#REF!</v>
      </c>
      <c r="I140" s="73" t="e">
        <f t="shared" si="126"/>
        <v>#REF!</v>
      </c>
      <c r="J140" s="73"/>
      <c r="K140" s="74" t="e">
        <f t="shared" si="124"/>
        <v>#REF!</v>
      </c>
      <c r="L140" s="75"/>
      <c r="M140" s="73">
        <v>2033000</v>
      </c>
      <c r="N140" s="73">
        <v>139000</v>
      </c>
      <c r="O140" s="73"/>
      <c r="P140" s="116">
        <f t="shared" si="127"/>
        <v>2172000</v>
      </c>
      <c r="Q140" s="115" t="e">
        <f>SUM(P140*#REF!)/1000</f>
        <v>#REF!</v>
      </c>
      <c r="R140" s="115" t="e">
        <f>SUM(Q140*#REF!)</f>
        <v>#REF!</v>
      </c>
      <c r="S140" s="111" t="e">
        <f t="shared" si="128"/>
        <v>#REF!</v>
      </c>
      <c r="T140" s="73">
        <v>2033000</v>
      </c>
      <c r="U140" s="73">
        <v>139000</v>
      </c>
      <c r="V140" s="73"/>
      <c r="W140" s="111">
        <f t="shared" si="129"/>
        <v>2172000</v>
      </c>
      <c r="X140" s="114">
        <f t="shared" si="130"/>
        <v>0</v>
      </c>
      <c r="Y140" s="115">
        <f t="shared" si="130"/>
        <v>0</v>
      </c>
      <c r="Z140" s="115">
        <f t="shared" si="130"/>
        <v>0</v>
      </c>
      <c r="AA140" s="115">
        <f t="shared" si="131"/>
        <v>0</v>
      </c>
      <c r="AB140" s="111" t="e">
        <f>ROUND(AA140*PremieOW/2000,2)</f>
        <v>#REF!</v>
      </c>
      <c r="AC140" s="114" t="e">
        <f t="shared" si="132"/>
        <v>#REF!</v>
      </c>
      <c r="AD140" s="115" t="e">
        <f t="shared" si="132"/>
        <v>#REF!</v>
      </c>
      <c r="AE140" s="111" t="e">
        <f t="shared" si="133"/>
        <v>#REF!</v>
      </c>
      <c r="AF140" s="111" t="e">
        <f t="shared" si="134"/>
        <v>#REF!</v>
      </c>
      <c r="AG140" s="116" t="e">
        <f t="shared" si="135"/>
        <v>#REF!</v>
      </c>
      <c r="AH140" s="76" t="s">
        <v>26</v>
      </c>
      <c r="AJ140" s="72">
        <v>2092000</v>
      </c>
      <c r="AK140" s="73">
        <v>142000</v>
      </c>
      <c r="AL140" s="73"/>
      <c r="AM140" s="74">
        <v>2234000</v>
      </c>
    </row>
    <row r="141" spans="1:39" ht="11.4">
      <c r="A141" s="147">
        <v>64020011</v>
      </c>
      <c r="B141" s="155" t="s">
        <v>251</v>
      </c>
      <c r="C141" s="68" t="s">
        <v>170</v>
      </c>
      <c r="D141" s="142" t="s">
        <v>356</v>
      </c>
      <c r="E141" s="68" t="s">
        <v>264</v>
      </c>
      <c r="F141" s="70"/>
      <c r="G141" s="71">
        <v>41989</v>
      </c>
      <c r="H141" s="72" t="e">
        <f t="shared" si="125"/>
        <v>#REF!</v>
      </c>
      <c r="I141" s="73" t="e">
        <f t="shared" si="126"/>
        <v>#REF!</v>
      </c>
      <c r="J141" s="73"/>
      <c r="K141" s="74" t="e">
        <f t="shared" si="124"/>
        <v>#REF!</v>
      </c>
      <c r="L141" s="75"/>
      <c r="M141" s="73">
        <v>2198000</v>
      </c>
      <c r="N141" s="73">
        <v>162000</v>
      </c>
      <c r="O141" s="73"/>
      <c r="P141" s="116">
        <f t="shared" si="127"/>
        <v>2360000</v>
      </c>
      <c r="Q141" s="115" t="e">
        <f>SUM(P141*#REF!)/1000</f>
        <v>#REF!</v>
      </c>
      <c r="R141" s="115" t="e">
        <f>SUM(Q141*#REF!)</f>
        <v>#REF!</v>
      </c>
      <c r="S141" s="111" t="e">
        <f t="shared" si="128"/>
        <v>#REF!</v>
      </c>
      <c r="T141" s="73">
        <v>2198000</v>
      </c>
      <c r="U141" s="73">
        <v>162000</v>
      </c>
      <c r="V141" s="73"/>
      <c r="W141" s="111">
        <f t="shared" si="129"/>
        <v>2360000</v>
      </c>
      <c r="X141" s="114">
        <f t="shared" si="130"/>
        <v>0</v>
      </c>
      <c r="Y141" s="115">
        <f t="shared" si="130"/>
        <v>0</v>
      </c>
      <c r="Z141" s="115">
        <f t="shared" si="130"/>
        <v>0</v>
      </c>
      <c r="AA141" s="115">
        <f t="shared" si="131"/>
        <v>0</v>
      </c>
      <c r="AB141" s="111" t="e">
        <f>ROUND(AA141*PremieGM/2000,2)</f>
        <v>#REF!</v>
      </c>
      <c r="AC141" s="114" t="e">
        <f t="shared" si="132"/>
        <v>#REF!</v>
      </c>
      <c r="AD141" s="115" t="e">
        <f t="shared" si="132"/>
        <v>#REF!</v>
      </c>
      <c r="AE141" s="111" t="e">
        <f t="shared" si="133"/>
        <v>#REF!</v>
      </c>
      <c r="AF141" s="111" t="e">
        <f t="shared" si="134"/>
        <v>#REF!</v>
      </c>
      <c r="AG141" s="116" t="e">
        <f t="shared" si="135"/>
        <v>#REF!</v>
      </c>
      <c r="AH141" s="76" t="s">
        <v>28</v>
      </c>
      <c r="AJ141" s="72">
        <v>2261000</v>
      </c>
      <c r="AK141" s="73">
        <v>166000</v>
      </c>
      <c r="AL141" s="73"/>
      <c r="AM141" s="74">
        <v>2427000</v>
      </c>
    </row>
    <row r="142" spans="1:39" ht="11.4">
      <c r="A142" s="147">
        <v>64020007</v>
      </c>
      <c r="B142" s="155" t="s">
        <v>252</v>
      </c>
      <c r="C142" s="68" t="s">
        <v>171</v>
      </c>
      <c r="D142" s="142" t="s">
        <v>301</v>
      </c>
      <c r="E142" s="68" t="s">
        <v>265</v>
      </c>
      <c r="F142" s="70"/>
      <c r="G142" s="71">
        <v>41989</v>
      </c>
      <c r="H142" s="72" t="e">
        <f t="shared" si="125"/>
        <v>#REF!</v>
      </c>
      <c r="I142" s="73" t="e">
        <f t="shared" si="126"/>
        <v>#REF!</v>
      </c>
      <c r="J142" s="73">
        <v>0</v>
      </c>
      <c r="K142" s="74" t="e">
        <f t="shared" si="124"/>
        <v>#REF!</v>
      </c>
      <c r="L142" s="75"/>
      <c r="M142" s="73">
        <v>1807000</v>
      </c>
      <c r="N142" s="73">
        <v>195000</v>
      </c>
      <c r="O142" s="73">
        <v>0</v>
      </c>
      <c r="P142" s="116">
        <f t="shared" si="127"/>
        <v>2002000</v>
      </c>
      <c r="Q142" s="115" t="e">
        <f>SUM(P142*#REF!)/1000</f>
        <v>#REF!</v>
      </c>
      <c r="R142" s="115" t="e">
        <f>SUM(Q142*#REF!)</f>
        <v>#REF!</v>
      </c>
      <c r="S142" s="111" t="e">
        <f t="shared" si="128"/>
        <v>#REF!</v>
      </c>
      <c r="T142" s="73">
        <v>1807000</v>
      </c>
      <c r="U142" s="73">
        <v>195000</v>
      </c>
      <c r="V142" s="73">
        <v>0</v>
      </c>
      <c r="W142" s="111">
        <f t="shared" si="129"/>
        <v>2002000</v>
      </c>
      <c r="X142" s="114">
        <f t="shared" si="130"/>
        <v>0</v>
      </c>
      <c r="Y142" s="115">
        <f t="shared" si="130"/>
        <v>0</v>
      </c>
      <c r="Z142" s="115">
        <f t="shared" si="130"/>
        <v>0</v>
      </c>
      <c r="AA142" s="115">
        <f t="shared" si="131"/>
        <v>0</v>
      </c>
      <c r="AB142" s="111" t="e">
        <f>ROUND(AA142*PremieGM/2000,2)</f>
        <v>#REF!</v>
      </c>
      <c r="AC142" s="114" t="e">
        <f t="shared" si="132"/>
        <v>#REF!</v>
      </c>
      <c r="AD142" s="115" t="e">
        <f t="shared" si="132"/>
        <v>#REF!</v>
      </c>
      <c r="AE142" s="111" t="e">
        <f t="shared" si="133"/>
        <v>#REF!</v>
      </c>
      <c r="AF142" s="111" t="e">
        <f t="shared" si="134"/>
        <v>#REF!</v>
      </c>
      <c r="AG142" s="116" t="e">
        <f t="shared" si="135"/>
        <v>#REF!</v>
      </c>
      <c r="AH142" s="76" t="s">
        <v>33</v>
      </c>
      <c r="AJ142" s="72">
        <v>1859000</v>
      </c>
      <c r="AK142" s="73">
        <v>199000</v>
      </c>
      <c r="AL142" s="73">
        <v>0</v>
      </c>
      <c r="AM142" s="74">
        <v>2058000</v>
      </c>
    </row>
    <row r="143" spans="1:39" ht="11.4">
      <c r="A143" s="147">
        <v>64020012</v>
      </c>
      <c r="B143" s="155" t="s">
        <v>253</v>
      </c>
      <c r="C143" s="68" t="s">
        <v>171</v>
      </c>
      <c r="D143" s="142" t="s">
        <v>306</v>
      </c>
      <c r="E143" s="68" t="s">
        <v>266</v>
      </c>
      <c r="F143" s="70"/>
      <c r="G143" s="71">
        <v>41989</v>
      </c>
      <c r="H143" s="72" t="e">
        <f t="shared" si="125"/>
        <v>#REF!</v>
      </c>
      <c r="I143" s="73" t="e">
        <f t="shared" si="126"/>
        <v>#REF!</v>
      </c>
      <c r="J143" s="73"/>
      <c r="K143" s="74" t="e">
        <f t="shared" si="124"/>
        <v>#REF!</v>
      </c>
      <c r="L143" s="75"/>
      <c r="M143" s="73">
        <v>2466000</v>
      </c>
      <c r="N143" s="73">
        <v>206000</v>
      </c>
      <c r="O143" s="73"/>
      <c r="P143" s="116">
        <f t="shared" si="127"/>
        <v>2672000</v>
      </c>
      <c r="Q143" s="115" t="e">
        <f>SUM(P143*#REF!)/1000</f>
        <v>#REF!</v>
      </c>
      <c r="R143" s="115" t="e">
        <f>SUM(Q143*#REF!)</f>
        <v>#REF!</v>
      </c>
      <c r="S143" s="111" t="e">
        <f t="shared" si="128"/>
        <v>#REF!</v>
      </c>
      <c r="T143" s="73">
        <v>2466000</v>
      </c>
      <c r="U143" s="73">
        <v>206000</v>
      </c>
      <c r="V143" s="73"/>
      <c r="W143" s="111">
        <f t="shared" si="129"/>
        <v>2672000</v>
      </c>
      <c r="X143" s="114">
        <f t="shared" si="130"/>
        <v>0</v>
      </c>
      <c r="Y143" s="115">
        <f t="shared" si="130"/>
        <v>0</v>
      </c>
      <c r="Z143" s="115">
        <f t="shared" si="130"/>
        <v>0</v>
      </c>
      <c r="AA143" s="115">
        <f t="shared" si="131"/>
        <v>0</v>
      </c>
      <c r="AB143" s="111" t="e">
        <f>ROUND(AA143*PremieGM/2000,2)</f>
        <v>#REF!</v>
      </c>
      <c r="AC143" s="114" t="e">
        <f t="shared" si="132"/>
        <v>#REF!</v>
      </c>
      <c r="AD143" s="115" t="e">
        <f t="shared" si="132"/>
        <v>#REF!</v>
      </c>
      <c r="AE143" s="111" t="e">
        <f t="shared" si="133"/>
        <v>#REF!</v>
      </c>
      <c r="AF143" s="111" t="e">
        <f t="shared" si="134"/>
        <v>#REF!</v>
      </c>
      <c r="AG143" s="116" t="e">
        <f t="shared" si="135"/>
        <v>#REF!</v>
      </c>
      <c r="AH143" s="76" t="s">
        <v>34</v>
      </c>
      <c r="AJ143" s="72">
        <v>2537000</v>
      </c>
      <c r="AK143" s="73">
        <v>210000</v>
      </c>
      <c r="AL143" s="73"/>
      <c r="AM143" s="74">
        <v>2747000</v>
      </c>
    </row>
    <row r="144" spans="1:39" ht="11.4">
      <c r="A144" s="147">
        <v>64020013</v>
      </c>
      <c r="B144" s="155" t="s">
        <v>254</v>
      </c>
      <c r="C144" s="68" t="s">
        <v>174</v>
      </c>
      <c r="D144" s="142" t="s">
        <v>357</v>
      </c>
      <c r="E144" s="68" t="s">
        <v>267</v>
      </c>
      <c r="F144" s="70"/>
      <c r="G144" s="71">
        <v>41989</v>
      </c>
      <c r="H144" s="72" t="e">
        <f t="shared" si="125"/>
        <v>#REF!</v>
      </c>
      <c r="I144" s="73" t="e">
        <f t="shared" si="126"/>
        <v>#REF!</v>
      </c>
      <c r="J144" s="73"/>
      <c r="K144" s="74" t="e">
        <f t="shared" si="124"/>
        <v>#REF!</v>
      </c>
      <c r="L144" s="75"/>
      <c r="M144" s="73">
        <v>2774000</v>
      </c>
      <c r="N144" s="73">
        <v>191000</v>
      </c>
      <c r="O144" s="73"/>
      <c r="P144" s="116">
        <f t="shared" si="127"/>
        <v>2965000</v>
      </c>
      <c r="Q144" s="115" t="e">
        <f>SUM(P144*#REF!)/1000</f>
        <v>#REF!</v>
      </c>
      <c r="R144" s="115" t="e">
        <f>SUM(Q144*#REF!)</f>
        <v>#REF!</v>
      </c>
      <c r="S144" s="111" t="e">
        <f t="shared" si="128"/>
        <v>#REF!</v>
      </c>
      <c r="T144" s="73">
        <v>2774000</v>
      </c>
      <c r="U144" s="73">
        <v>191000</v>
      </c>
      <c r="V144" s="73"/>
      <c r="W144" s="111">
        <f t="shared" si="129"/>
        <v>2965000</v>
      </c>
      <c r="X144" s="114">
        <f t="shared" si="130"/>
        <v>0</v>
      </c>
      <c r="Y144" s="115">
        <f t="shared" si="130"/>
        <v>0</v>
      </c>
      <c r="Z144" s="115">
        <f t="shared" si="130"/>
        <v>0</v>
      </c>
      <c r="AA144" s="115">
        <f t="shared" si="131"/>
        <v>0</v>
      </c>
      <c r="AB144" s="111" t="e">
        <f>ROUND(AA144*PremieGM/2000,2)</f>
        <v>#REF!</v>
      </c>
      <c r="AC144" s="114" t="e">
        <f t="shared" si="132"/>
        <v>#REF!</v>
      </c>
      <c r="AD144" s="115" t="e">
        <f t="shared" si="132"/>
        <v>#REF!</v>
      </c>
      <c r="AE144" s="111" t="e">
        <f t="shared" si="133"/>
        <v>#REF!</v>
      </c>
      <c r="AF144" s="111" t="e">
        <f t="shared" si="134"/>
        <v>#REF!</v>
      </c>
      <c r="AG144" s="116" t="e">
        <f t="shared" si="135"/>
        <v>#REF!</v>
      </c>
      <c r="AH144" s="76" t="s">
        <v>38</v>
      </c>
      <c r="AJ144" s="72">
        <v>2854000</v>
      </c>
      <c r="AK144" s="73">
        <v>195000</v>
      </c>
      <c r="AL144" s="73"/>
      <c r="AM144" s="74">
        <v>3049000</v>
      </c>
    </row>
    <row r="145" spans="1:39" ht="11.4">
      <c r="A145" s="147">
        <v>64020015</v>
      </c>
      <c r="B145" s="155" t="s">
        <v>255</v>
      </c>
      <c r="C145" s="68" t="s">
        <v>175</v>
      </c>
      <c r="D145" s="142" t="s">
        <v>320</v>
      </c>
      <c r="E145" s="68" t="s">
        <v>268</v>
      </c>
      <c r="F145" s="70"/>
      <c r="G145" s="71">
        <v>41989</v>
      </c>
      <c r="H145" s="72" t="e">
        <f t="shared" si="125"/>
        <v>#REF!</v>
      </c>
      <c r="I145" s="73" t="e">
        <f t="shared" si="126"/>
        <v>#REF!</v>
      </c>
      <c r="J145" s="73">
        <v>0</v>
      </c>
      <c r="K145" s="74" t="e">
        <f t="shared" si="124"/>
        <v>#REF!</v>
      </c>
      <c r="L145" s="75"/>
      <c r="M145" s="73">
        <v>1890000</v>
      </c>
      <c r="N145" s="73">
        <v>159000</v>
      </c>
      <c r="O145" s="73">
        <v>0</v>
      </c>
      <c r="P145" s="116">
        <f t="shared" si="127"/>
        <v>2049000</v>
      </c>
      <c r="Q145" s="115" t="e">
        <f>SUM(P145*#REF!)/1000</f>
        <v>#REF!</v>
      </c>
      <c r="R145" s="115" t="e">
        <f>SUM(Q145*#REF!)</f>
        <v>#REF!</v>
      </c>
      <c r="S145" s="111" t="e">
        <f t="shared" si="128"/>
        <v>#REF!</v>
      </c>
      <c r="T145" s="73">
        <v>1890000</v>
      </c>
      <c r="U145" s="73">
        <v>159000</v>
      </c>
      <c r="V145" s="73">
        <v>0</v>
      </c>
      <c r="W145" s="111">
        <f t="shared" si="129"/>
        <v>2049000</v>
      </c>
      <c r="X145" s="114">
        <f t="shared" si="130"/>
        <v>0</v>
      </c>
      <c r="Y145" s="115">
        <f t="shared" si="130"/>
        <v>0</v>
      </c>
      <c r="Z145" s="115">
        <f t="shared" si="130"/>
        <v>0</v>
      </c>
      <c r="AA145" s="115">
        <f t="shared" si="131"/>
        <v>0</v>
      </c>
      <c r="AB145" s="111" t="e">
        <f t="shared" ref="AB145:AB161" si="136">ROUND(AA145*PremieOW/2000,2)</f>
        <v>#REF!</v>
      </c>
      <c r="AC145" s="114" t="e">
        <f t="shared" si="132"/>
        <v>#REF!</v>
      </c>
      <c r="AD145" s="115" t="e">
        <f t="shared" si="132"/>
        <v>#REF!</v>
      </c>
      <c r="AE145" s="111" t="e">
        <f t="shared" si="133"/>
        <v>#REF!</v>
      </c>
      <c r="AF145" s="111" t="e">
        <f t="shared" si="134"/>
        <v>#REF!</v>
      </c>
      <c r="AG145" s="116"/>
      <c r="AH145" s="76"/>
      <c r="AJ145" s="72">
        <v>1944000</v>
      </c>
      <c r="AK145" s="73">
        <v>162000</v>
      </c>
      <c r="AL145" s="73">
        <v>0</v>
      </c>
      <c r="AM145" s="74">
        <v>2106000</v>
      </c>
    </row>
    <row r="146" spans="1:39" ht="11.4">
      <c r="A146" s="147">
        <v>64020016</v>
      </c>
      <c r="B146" s="155" t="s">
        <v>256</v>
      </c>
      <c r="C146" s="68" t="s">
        <v>176</v>
      </c>
      <c r="D146" s="142" t="s">
        <v>358</v>
      </c>
      <c r="E146" s="68" t="s">
        <v>269</v>
      </c>
      <c r="F146" s="70"/>
      <c r="G146" s="71">
        <v>41989</v>
      </c>
      <c r="H146" s="72" t="e">
        <f t="shared" si="125"/>
        <v>#REF!</v>
      </c>
      <c r="I146" s="73" t="e">
        <f t="shared" si="126"/>
        <v>#REF!</v>
      </c>
      <c r="J146" s="73">
        <v>0</v>
      </c>
      <c r="K146" s="74" t="e">
        <f t="shared" si="124"/>
        <v>#REF!</v>
      </c>
      <c r="L146" s="75"/>
      <c r="M146" s="73">
        <v>2258000</v>
      </c>
      <c r="N146" s="73">
        <v>198000</v>
      </c>
      <c r="O146" s="73">
        <v>0</v>
      </c>
      <c r="P146" s="116">
        <f t="shared" si="127"/>
        <v>2456000</v>
      </c>
      <c r="Q146" s="115" t="e">
        <f>SUM(P146*#REF!)/1000</f>
        <v>#REF!</v>
      </c>
      <c r="R146" s="115" t="e">
        <f>SUM(Q146*#REF!)</f>
        <v>#REF!</v>
      </c>
      <c r="S146" s="111" t="e">
        <f t="shared" si="128"/>
        <v>#REF!</v>
      </c>
      <c r="T146" s="73">
        <v>2258000</v>
      </c>
      <c r="U146" s="73">
        <v>198000</v>
      </c>
      <c r="V146" s="73">
        <v>0</v>
      </c>
      <c r="W146" s="111">
        <f t="shared" si="129"/>
        <v>2456000</v>
      </c>
      <c r="X146" s="114">
        <f t="shared" si="130"/>
        <v>0</v>
      </c>
      <c r="Y146" s="115">
        <f t="shared" si="130"/>
        <v>0</v>
      </c>
      <c r="Z146" s="115">
        <f t="shared" si="130"/>
        <v>0</v>
      </c>
      <c r="AA146" s="115">
        <f t="shared" si="131"/>
        <v>0</v>
      </c>
      <c r="AB146" s="111" t="e">
        <f t="shared" si="136"/>
        <v>#REF!</v>
      </c>
      <c r="AC146" s="114" t="e">
        <f t="shared" si="132"/>
        <v>#REF!</v>
      </c>
      <c r="AD146" s="115" t="e">
        <f t="shared" si="132"/>
        <v>#REF!</v>
      </c>
      <c r="AE146" s="111" t="e">
        <f t="shared" si="133"/>
        <v>#REF!</v>
      </c>
      <c r="AF146" s="111" t="e">
        <f t="shared" si="134"/>
        <v>#REF!</v>
      </c>
      <c r="AG146" s="116"/>
      <c r="AH146" s="76"/>
      <c r="AJ146" s="72">
        <v>2323000</v>
      </c>
      <c r="AK146" s="73">
        <v>202000</v>
      </c>
      <c r="AL146" s="73">
        <v>0</v>
      </c>
      <c r="AM146" s="74">
        <v>2525000</v>
      </c>
    </row>
    <row r="147" spans="1:39" ht="11.4">
      <c r="A147" s="147">
        <v>64020017</v>
      </c>
      <c r="B147" s="155" t="s">
        <v>257</v>
      </c>
      <c r="C147" s="68" t="s">
        <v>177</v>
      </c>
      <c r="D147" s="142" t="s">
        <v>359</v>
      </c>
      <c r="E147" s="68" t="s">
        <v>270</v>
      </c>
      <c r="F147" s="70"/>
      <c r="G147" s="71">
        <v>41989</v>
      </c>
      <c r="H147" s="72" t="e">
        <f t="shared" si="125"/>
        <v>#REF!</v>
      </c>
      <c r="I147" s="73" t="e">
        <f t="shared" si="126"/>
        <v>#REF!</v>
      </c>
      <c r="J147" s="73">
        <v>0</v>
      </c>
      <c r="K147" s="74" t="e">
        <f t="shared" si="124"/>
        <v>#REF!</v>
      </c>
      <c r="L147" s="75"/>
      <c r="M147" s="73">
        <v>1238000</v>
      </c>
      <c r="N147" s="73">
        <v>130000</v>
      </c>
      <c r="O147" s="73">
        <v>0</v>
      </c>
      <c r="P147" s="116">
        <f t="shared" si="127"/>
        <v>1368000</v>
      </c>
      <c r="Q147" s="115" t="e">
        <f>SUM(P147*#REF!)/1000</f>
        <v>#REF!</v>
      </c>
      <c r="R147" s="115" t="e">
        <f>SUM(Q147*#REF!)</f>
        <v>#REF!</v>
      </c>
      <c r="S147" s="111" t="e">
        <f t="shared" si="128"/>
        <v>#REF!</v>
      </c>
      <c r="T147" s="73">
        <v>1238000</v>
      </c>
      <c r="U147" s="73">
        <v>130000</v>
      </c>
      <c r="V147" s="73">
        <v>0</v>
      </c>
      <c r="W147" s="111">
        <f t="shared" si="129"/>
        <v>1368000</v>
      </c>
      <c r="X147" s="114">
        <f t="shared" si="130"/>
        <v>0</v>
      </c>
      <c r="Y147" s="115">
        <f t="shared" si="130"/>
        <v>0</v>
      </c>
      <c r="Z147" s="115">
        <f t="shared" si="130"/>
        <v>0</v>
      </c>
      <c r="AA147" s="115">
        <f t="shared" si="131"/>
        <v>0</v>
      </c>
      <c r="AB147" s="111" t="e">
        <f t="shared" si="136"/>
        <v>#REF!</v>
      </c>
      <c r="AC147" s="114" t="e">
        <f t="shared" si="132"/>
        <v>#REF!</v>
      </c>
      <c r="AD147" s="115" t="e">
        <f t="shared" si="132"/>
        <v>#REF!</v>
      </c>
      <c r="AE147" s="111" t="e">
        <f t="shared" si="133"/>
        <v>#REF!</v>
      </c>
      <c r="AF147" s="111" t="e">
        <f t="shared" si="134"/>
        <v>#REF!</v>
      </c>
      <c r="AG147" s="116"/>
      <c r="AH147" s="76"/>
      <c r="AJ147" s="72">
        <v>1274000</v>
      </c>
      <c r="AK147" s="73">
        <v>133000</v>
      </c>
      <c r="AL147" s="73">
        <v>0</v>
      </c>
      <c r="AM147" s="74">
        <v>1407000</v>
      </c>
    </row>
    <row r="148" spans="1:39" ht="11.4">
      <c r="A148" s="147">
        <v>64020018</v>
      </c>
      <c r="B148" s="155" t="s">
        <v>258</v>
      </c>
      <c r="C148" s="68" t="s">
        <v>178</v>
      </c>
      <c r="D148" s="142" t="s">
        <v>360</v>
      </c>
      <c r="E148" s="68" t="s">
        <v>271</v>
      </c>
      <c r="F148" s="70"/>
      <c r="G148" s="71">
        <v>41989</v>
      </c>
      <c r="H148" s="72" t="e">
        <f t="shared" si="125"/>
        <v>#REF!</v>
      </c>
      <c r="I148" s="73" t="e">
        <f t="shared" si="126"/>
        <v>#REF!</v>
      </c>
      <c r="J148" s="73">
        <v>0</v>
      </c>
      <c r="K148" s="74" t="e">
        <f t="shared" si="124"/>
        <v>#REF!</v>
      </c>
      <c r="L148" s="75"/>
      <c r="M148" s="73">
        <v>2012000</v>
      </c>
      <c r="N148" s="73">
        <v>139000</v>
      </c>
      <c r="O148" s="73">
        <v>0</v>
      </c>
      <c r="P148" s="116">
        <f t="shared" si="127"/>
        <v>2151000</v>
      </c>
      <c r="Q148" s="115" t="e">
        <f>SUM(P148*#REF!)/1000</f>
        <v>#REF!</v>
      </c>
      <c r="R148" s="115" t="e">
        <f>SUM(Q148*#REF!)</f>
        <v>#REF!</v>
      </c>
      <c r="S148" s="111" t="e">
        <f t="shared" si="128"/>
        <v>#REF!</v>
      </c>
      <c r="T148" s="73">
        <v>2012000</v>
      </c>
      <c r="U148" s="73">
        <v>139000</v>
      </c>
      <c r="V148" s="73">
        <v>0</v>
      </c>
      <c r="W148" s="111">
        <f t="shared" si="129"/>
        <v>2151000</v>
      </c>
      <c r="X148" s="114">
        <f t="shared" si="130"/>
        <v>0</v>
      </c>
      <c r="Y148" s="115">
        <f t="shared" si="130"/>
        <v>0</v>
      </c>
      <c r="Z148" s="115">
        <f t="shared" si="130"/>
        <v>0</v>
      </c>
      <c r="AA148" s="115">
        <f t="shared" si="131"/>
        <v>0</v>
      </c>
      <c r="AB148" s="111" t="e">
        <f t="shared" si="136"/>
        <v>#REF!</v>
      </c>
      <c r="AC148" s="114" t="e">
        <f t="shared" si="132"/>
        <v>#REF!</v>
      </c>
      <c r="AD148" s="115" t="e">
        <f t="shared" si="132"/>
        <v>#REF!</v>
      </c>
      <c r="AE148" s="111" t="e">
        <f t="shared" si="133"/>
        <v>#REF!</v>
      </c>
      <c r="AF148" s="111" t="e">
        <f t="shared" si="134"/>
        <v>#REF!</v>
      </c>
      <c r="AG148" s="116"/>
      <c r="AH148" s="76"/>
      <c r="AJ148" s="72">
        <v>2070000</v>
      </c>
      <c r="AK148" s="73">
        <v>142000</v>
      </c>
      <c r="AL148" s="73">
        <v>0</v>
      </c>
      <c r="AM148" s="74">
        <v>2212000</v>
      </c>
    </row>
    <row r="149" spans="1:39" ht="11.4">
      <c r="A149" s="147">
        <v>64020008</v>
      </c>
      <c r="B149" s="155" t="s">
        <v>259</v>
      </c>
      <c r="C149" s="68" t="s">
        <v>179</v>
      </c>
      <c r="D149" s="142" t="s">
        <v>361</v>
      </c>
      <c r="E149" s="68" t="s">
        <v>272</v>
      </c>
      <c r="F149" s="70"/>
      <c r="G149" s="71">
        <v>41989</v>
      </c>
      <c r="H149" s="72" t="e">
        <f t="shared" si="125"/>
        <v>#REF!</v>
      </c>
      <c r="I149" s="73" t="e">
        <f t="shared" si="126"/>
        <v>#REF!</v>
      </c>
      <c r="J149" s="73">
        <v>0</v>
      </c>
      <c r="K149" s="74" t="e">
        <f t="shared" si="124"/>
        <v>#REF!</v>
      </c>
      <c r="L149" s="75"/>
      <c r="M149" s="73">
        <v>1997000</v>
      </c>
      <c r="N149" s="73">
        <v>182000</v>
      </c>
      <c r="O149" s="73">
        <v>0</v>
      </c>
      <c r="P149" s="116">
        <f t="shared" si="127"/>
        <v>2179000</v>
      </c>
      <c r="Q149" s="115" t="e">
        <f>SUM(P149*#REF!)/1000</f>
        <v>#REF!</v>
      </c>
      <c r="R149" s="115" t="e">
        <f>SUM(Q149*#REF!)</f>
        <v>#REF!</v>
      </c>
      <c r="S149" s="111" t="e">
        <f t="shared" si="128"/>
        <v>#REF!</v>
      </c>
      <c r="T149" s="73">
        <v>1997000</v>
      </c>
      <c r="U149" s="73">
        <v>182000</v>
      </c>
      <c r="V149" s="73">
        <v>0</v>
      </c>
      <c r="W149" s="111">
        <f t="shared" si="129"/>
        <v>2179000</v>
      </c>
      <c r="X149" s="114">
        <f t="shared" si="130"/>
        <v>0</v>
      </c>
      <c r="Y149" s="115">
        <f t="shared" si="130"/>
        <v>0</v>
      </c>
      <c r="Z149" s="115">
        <f t="shared" si="130"/>
        <v>0</v>
      </c>
      <c r="AA149" s="115">
        <f t="shared" si="131"/>
        <v>0</v>
      </c>
      <c r="AB149" s="111" t="e">
        <f t="shared" si="136"/>
        <v>#REF!</v>
      </c>
      <c r="AC149" s="114" t="e">
        <f t="shared" si="132"/>
        <v>#REF!</v>
      </c>
      <c r="AD149" s="115" t="e">
        <f t="shared" si="132"/>
        <v>#REF!</v>
      </c>
      <c r="AE149" s="111" t="e">
        <f t="shared" si="133"/>
        <v>#REF!</v>
      </c>
      <c r="AF149" s="111" t="e">
        <f t="shared" si="134"/>
        <v>#REF!</v>
      </c>
      <c r="AG149" s="116"/>
      <c r="AH149" s="76"/>
      <c r="AJ149" s="72">
        <v>2055000</v>
      </c>
      <c r="AK149" s="73">
        <v>186000</v>
      </c>
      <c r="AL149" s="73">
        <v>0</v>
      </c>
      <c r="AM149" s="74">
        <v>2241000</v>
      </c>
    </row>
    <row r="150" spans="1:39" ht="11.4">
      <c r="A150" s="147">
        <v>64020019</v>
      </c>
      <c r="B150" s="155" t="s">
        <v>260</v>
      </c>
      <c r="C150" s="68" t="s">
        <v>179</v>
      </c>
      <c r="D150" s="142" t="s">
        <v>362</v>
      </c>
      <c r="E150" s="68" t="s">
        <v>273</v>
      </c>
      <c r="F150" s="70"/>
      <c r="G150" s="71">
        <v>41989</v>
      </c>
      <c r="H150" s="72" t="e">
        <f t="shared" si="125"/>
        <v>#REF!</v>
      </c>
      <c r="I150" s="73" t="e">
        <f t="shared" si="126"/>
        <v>#REF!</v>
      </c>
      <c r="J150" s="73">
        <v>0</v>
      </c>
      <c r="K150" s="74" t="e">
        <f t="shared" si="124"/>
        <v>#REF!</v>
      </c>
      <c r="L150" s="75"/>
      <c r="M150" s="73">
        <v>1827000</v>
      </c>
      <c r="N150" s="73">
        <v>139000</v>
      </c>
      <c r="O150" s="73">
        <v>0</v>
      </c>
      <c r="P150" s="116">
        <f t="shared" si="127"/>
        <v>1966000</v>
      </c>
      <c r="Q150" s="115" t="e">
        <f>SUM(P150*#REF!)/1000</f>
        <v>#REF!</v>
      </c>
      <c r="R150" s="115" t="e">
        <f>SUM(Q150*#REF!)</f>
        <v>#REF!</v>
      </c>
      <c r="S150" s="111" t="e">
        <f t="shared" si="128"/>
        <v>#REF!</v>
      </c>
      <c r="T150" s="73">
        <v>1827000</v>
      </c>
      <c r="U150" s="73">
        <v>139000</v>
      </c>
      <c r="V150" s="73">
        <v>0</v>
      </c>
      <c r="W150" s="111">
        <f t="shared" si="129"/>
        <v>1966000</v>
      </c>
      <c r="X150" s="114">
        <f t="shared" si="130"/>
        <v>0</v>
      </c>
      <c r="Y150" s="115">
        <f t="shared" si="130"/>
        <v>0</v>
      </c>
      <c r="Z150" s="115">
        <f t="shared" si="130"/>
        <v>0</v>
      </c>
      <c r="AA150" s="115">
        <f t="shared" si="131"/>
        <v>0</v>
      </c>
      <c r="AB150" s="111" t="e">
        <f t="shared" si="136"/>
        <v>#REF!</v>
      </c>
      <c r="AC150" s="114" t="e">
        <f t="shared" si="132"/>
        <v>#REF!</v>
      </c>
      <c r="AD150" s="115" t="e">
        <f t="shared" si="132"/>
        <v>#REF!</v>
      </c>
      <c r="AE150" s="111" t="e">
        <f t="shared" si="133"/>
        <v>#REF!</v>
      </c>
      <c r="AF150" s="111" t="e">
        <f t="shared" si="134"/>
        <v>#REF!</v>
      </c>
      <c r="AG150" s="116"/>
      <c r="AH150" s="76"/>
      <c r="AJ150" s="72">
        <v>1880000</v>
      </c>
      <c r="AK150" s="73">
        <v>142000</v>
      </c>
      <c r="AL150" s="73">
        <v>0</v>
      </c>
      <c r="AM150" s="74">
        <v>2022000</v>
      </c>
    </row>
    <row r="151" spans="1:39" ht="11.4">
      <c r="A151" s="146" t="s">
        <v>247</v>
      </c>
      <c r="B151" s="155" t="s">
        <v>8</v>
      </c>
      <c r="C151" s="68" t="s">
        <v>247</v>
      </c>
      <c r="D151" s="142" t="s">
        <v>247</v>
      </c>
      <c r="E151" s="68" t="s">
        <v>14</v>
      </c>
      <c r="F151" s="70"/>
      <c r="G151" s="71" t="s">
        <v>247</v>
      </c>
      <c r="H151" s="72" t="e">
        <f t="shared" ref="H151" si="137">ROUNDUP(M151*ign/igo,-3)</f>
        <v>#REF!</v>
      </c>
      <c r="I151" s="73" t="e">
        <f t="shared" ref="I151" si="138">ROUNDUP(N151*iin/iio,-3)</f>
        <v>#REF!</v>
      </c>
      <c r="J151" s="73">
        <v>0</v>
      </c>
      <c r="K151" s="74" t="e">
        <f t="shared" ref="K151" si="139">SUM(H151:J151)</f>
        <v>#REF!</v>
      </c>
      <c r="L151" s="75"/>
      <c r="M151" s="73">
        <v>0</v>
      </c>
      <c r="N151" s="73">
        <v>0</v>
      </c>
      <c r="O151" s="73">
        <v>0</v>
      </c>
      <c r="P151" s="116">
        <f t="shared" ref="P151" si="140">SUM(M151:O151)</f>
        <v>0</v>
      </c>
      <c r="Q151" s="115" t="e">
        <f>SUM(P151*#REF!)/1000</f>
        <v>#REF!</v>
      </c>
      <c r="R151" s="115" t="e">
        <f>SUM(Q151*#REF!)</f>
        <v>#REF!</v>
      </c>
      <c r="S151" s="111" t="e">
        <f t="shared" ref="S151" si="141">SUM(Q151:R151)</f>
        <v>#REF!</v>
      </c>
      <c r="T151" s="174">
        <v>0</v>
      </c>
      <c r="U151" s="112">
        <v>0</v>
      </c>
      <c r="V151" s="113">
        <v>0</v>
      </c>
      <c r="W151" s="111">
        <f t="shared" ref="W151" si="142">SUM(T151:V151)</f>
        <v>0</v>
      </c>
      <c r="X151" s="114">
        <f t="shared" ref="X151" si="143">M151-T151</f>
        <v>0</v>
      </c>
      <c r="Y151" s="115">
        <f t="shared" ref="Y151" si="144">N151-U151</f>
        <v>0</v>
      </c>
      <c r="Z151" s="115">
        <f t="shared" ref="Z151" si="145">O151-V151</f>
        <v>0</v>
      </c>
      <c r="AA151" s="115">
        <f t="shared" ref="AA151" si="146">SUM(X151:Z151)</f>
        <v>0</v>
      </c>
      <c r="AB151" s="111" t="e">
        <f t="shared" ref="AB151" si="147">ROUND(AA151*PremieOW/2000,2)</f>
        <v>#REF!</v>
      </c>
      <c r="AC151" s="114" t="e">
        <f t="shared" ref="AC151" si="148">H151-M151</f>
        <v>#REF!</v>
      </c>
      <c r="AD151" s="115" t="e">
        <f t="shared" ref="AD151" si="149">I151-N151</f>
        <v>#REF!</v>
      </c>
      <c r="AE151" s="111" t="e">
        <f t="shared" ref="AE151" si="150">SUM(AC151:AD151)</f>
        <v>#REF!</v>
      </c>
      <c r="AF151" s="111" t="e">
        <f t="shared" ref="AF151" si="151">ROUND(K151*PremieOW/1000,2)</f>
        <v>#REF!</v>
      </c>
      <c r="AG151" s="116"/>
      <c r="AH151" s="76"/>
      <c r="AJ151" s="72">
        <v>0</v>
      </c>
      <c r="AK151" s="73">
        <v>0</v>
      </c>
      <c r="AL151" s="73">
        <v>0</v>
      </c>
      <c r="AM151" s="74">
        <v>0</v>
      </c>
    </row>
    <row r="152" spans="1:39" ht="11.4">
      <c r="A152" s="146" t="s">
        <v>247</v>
      </c>
      <c r="B152" s="155" t="s">
        <v>8</v>
      </c>
      <c r="C152" s="68" t="s">
        <v>247</v>
      </c>
      <c r="D152" s="142" t="s">
        <v>247</v>
      </c>
      <c r="E152" s="68" t="s">
        <v>14</v>
      </c>
      <c r="F152" s="70"/>
      <c r="G152" s="71" t="s">
        <v>247</v>
      </c>
      <c r="H152" s="72" t="e">
        <f t="shared" ref="H152:H153" si="152">ROUNDUP(M152*ign/igo,-3)</f>
        <v>#REF!</v>
      </c>
      <c r="I152" s="73" t="e">
        <f t="shared" ref="I152:I153" si="153">ROUNDUP(N152*iin/iio,-3)</f>
        <v>#REF!</v>
      </c>
      <c r="J152" s="73">
        <v>0</v>
      </c>
      <c r="K152" s="74" t="e">
        <f t="shared" ref="K152:K153" si="154">SUM(H152:J152)</f>
        <v>#REF!</v>
      </c>
      <c r="L152" s="75"/>
      <c r="M152" s="73">
        <v>0</v>
      </c>
      <c r="N152" s="73">
        <v>0</v>
      </c>
      <c r="O152" s="73">
        <v>0</v>
      </c>
      <c r="P152" s="116">
        <f t="shared" ref="P152:P153" si="155">SUM(M152:O152)</f>
        <v>0</v>
      </c>
      <c r="Q152" s="115" t="e">
        <f>SUM(P152*#REF!)/1000</f>
        <v>#REF!</v>
      </c>
      <c r="R152" s="115" t="e">
        <f>SUM(Q152*#REF!)</f>
        <v>#REF!</v>
      </c>
      <c r="S152" s="111" t="e">
        <f t="shared" ref="S152:S153" si="156">SUM(Q152:R152)</f>
        <v>#REF!</v>
      </c>
      <c r="T152" s="174">
        <v>0</v>
      </c>
      <c r="U152" s="112">
        <v>0</v>
      </c>
      <c r="V152" s="113">
        <v>0</v>
      </c>
      <c r="W152" s="111">
        <f t="shared" ref="W152:W153" si="157">SUM(T152:V152)</f>
        <v>0</v>
      </c>
      <c r="X152" s="114">
        <f t="shared" ref="X152:X153" si="158">M152-T152</f>
        <v>0</v>
      </c>
      <c r="Y152" s="115">
        <f t="shared" ref="Y152:Y153" si="159">N152-U152</f>
        <v>0</v>
      </c>
      <c r="Z152" s="115">
        <f t="shared" ref="Z152:Z153" si="160">O152-V152</f>
        <v>0</v>
      </c>
      <c r="AA152" s="115">
        <f t="shared" ref="AA152:AA153" si="161">SUM(X152:Z152)</f>
        <v>0</v>
      </c>
      <c r="AB152" s="111" t="e">
        <f t="shared" ref="AB152:AB153" si="162">ROUND(AA152*PremieOW/2000,2)</f>
        <v>#REF!</v>
      </c>
      <c r="AC152" s="114" t="e">
        <f t="shared" ref="AC152:AC153" si="163">H152-M152</f>
        <v>#REF!</v>
      </c>
      <c r="AD152" s="115" t="e">
        <f t="shared" ref="AD152:AD153" si="164">I152-N152</f>
        <v>#REF!</v>
      </c>
      <c r="AE152" s="111" t="e">
        <f t="shared" ref="AE152:AE153" si="165">SUM(AC152:AD152)</f>
        <v>#REF!</v>
      </c>
      <c r="AF152" s="111" t="e">
        <f t="shared" ref="AF152:AF153" si="166">ROUND(K152*PremieOW/1000,2)</f>
        <v>#REF!</v>
      </c>
      <c r="AG152" s="116"/>
      <c r="AH152" s="76"/>
      <c r="AJ152" s="72">
        <v>0</v>
      </c>
      <c r="AK152" s="73">
        <v>0</v>
      </c>
      <c r="AL152" s="73">
        <v>0</v>
      </c>
      <c r="AM152" s="74">
        <v>0</v>
      </c>
    </row>
    <row r="153" spans="1:39" ht="11.4">
      <c r="A153" s="146" t="s">
        <v>247</v>
      </c>
      <c r="B153" s="155" t="s">
        <v>8</v>
      </c>
      <c r="C153" s="68" t="s">
        <v>247</v>
      </c>
      <c r="D153" s="142" t="s">
        <v>247</v>
      </c>
      <c r="E153" s="68" t="s">
        <v>14</v>
      </c>
      <c r="F153" s="70"/>
      <c r="G153" s="71" t="s">
        <v>247</v>
      </c>
      <c r="H153" s="72" t="e">
        <f t="shared" si="152"/>
        <v>#REF!</v>
      </c>
      <c r="I153" s="73" t="e">
        <f t="shared" si="153"/>
        <v>#REF!</v>
      </c>
      <c r="J153" s="73">
        <v>0</v>
      </c>
      <c r="K153" s="74" t="e">
        <f t="shared" si="154"/>
        <v>#REF!</v>
      </c>
      <c r="L153" s="75"/>
      <c r="M153" s="73">
        <v>0</v>
      </c>
      <c r="N153" s="73">
        <v>0</v>
      </c>
      <c r="O153" s="73">
        <v>0</v>
      </c>
      <c r="P153" s="116">
        <f t="shared" si="155"/>
        <v>0</v>
      </c>
      <c r="Q153" s="115" t="e">
        <f>SUM(P153*#REF!)/1000</f>
        <v>#REF!</v>
      </c>
      <c r="R153" s="115" t="e">
        <f>SUM(Q153*#REF!)</f>
        <v>#REF!</v>
      </c>
      <c r="S153" s="111" t="e">
        <f t="shared" si="156"/>
        <v>#REF!</v>
      </c>
      <c r="T153" s="174">
        <v>0</v>
      </c>
      <c r="U153" s="112">
        <v>0</v>
      </c>
      <c r="V153" s="113">
        <v>0</v>
      </c>
      <c r="W153" s="111">
        <f t="shared" si="157"/>
        <v>0</v>
      </c>
      <c r="X153" s="114">
        <f t="shared" si="158"/>
        <v>0</v>
      </c>
      <c r="Y153" s="115">
        <f t="shared" si="159"/>
        <v>0</v>
      </c>
      <c r="Z153" s="115">
        <f t="shared" si="160"/>
        <v>0</v>
      </c>
      <c r="AA153" s="115">
        <f t="shared" si="161"/>
        <v>0</v>
      </c>
      <c r="AB153" s="111" t="e">
        <f t="shared" si="162"/>
        <v>#REF!</v>
      </c>
      <c r="AC153" s="114" t="e">
        <f t="shared" si="163"/>
        <v>#REF!</v>
      </c>
      <c r="AD153" s="115" t="e">
        <f t="shared" si="164"/>
        <v>#REF!</v>
      </c>
      <c r="AE153" s="111" t="e">
        <f t="shared" si="165"/>
        <v>#REF!</v>
      </c>
      <c r="AF153" s="111" t="e">
        <f t="shared" si="166"/>
        <v>#REF!</v>
      </c>
      <c r="AG153" s="116"/>
      <c r="AH153" s="76"/>
      <c r="AJ153" s="72">
        <v>0</v>
      </c>
      <c r="AK153" s="73">
        <v>0</v>
      </c>
      <c r="AL153" s="73">
        <v>0</v>
      </c>
      <c r="AM153" s="74">
        <v>0</v>
      </c>
    </row>
    <row r="154" spans="1:39" ht="11.4">
      <c r="A154" s="146" t="s">
        <v>247</v>
      </c>
      <c r="B154" s="155" t="s">
        <v>8</v>
      </c>
      <c r="C154" s="68" t="s">
        <v>247</v>
      </c>
      <c r="D154" s="142" t="s">
        <v>247</v>
      </c>
      <c r="E154" s="68" t="s">
        <v>14</v>
      </c>
      <c r="F154" s="70"/>
      <c r="G154" s="71" t="s">
        <v>247</v>
      </c>
      <c r="H154" s="72" t="e">
        <f t="shared" ref="H154" si="167">ROUNDUP(M154*ign/igo,-3)</f>
        <v>#REF!</v>
      </c>
      <c r="I154" s="73" t="e">
        <f t="shared" ref="I154" si="168">ROUNDUP(N154*iin/iio,-3)</f>
        <v>#REF!</v>
      </c>
      <c r="J154" s="73">
        <v>0</v>
      </c>
      <c r="K154" s="74" t="e">
        <f t="shared" ref="K154" si="169">SUM(H154:J154)</f>
        <v>#REF!</v>
      </c>
      <c r="L154" s="75"/>
      <c r="M154" s="73">
        <v>0</v>
      </c>
      <c r="N154" s="73">
        <v>0</v>
      </c>
      <c r="O154" s="73">
        <v>0</v>
      </c>
      <c r="P154" s="116">
        <f t="shared" ref="P154" si="170">SUM(M154:O154)</f>
        <v>0</v>
      </c>
      <c r="Q154" s="115" t="e">
        <f>SUM(P154*#REF!)/1000</f>
        <v>#REF!</v>
      </c>
      <c r="R154" s="115" t="e">
        <f>SUM(Q154*#REF!)</f>
        <v>#REF!</v>
      </c>
      <c r="S154" s="111" t="e">
        <f t="shared" ref="S154" si="171">SUM(Q154:R154)</f>
        <v>#REF!</v>
      </c>
      <c r="T154" s="174">
        <v>0</v>
      </c>
      <c r="U154" s="112">
        <v>0</v>
      </c>
      <c r="V154" s="113">
        <v>0</v>
      </c>
      <c r="W154" s="111">
        <f t="shared" ref="W154" si="172">SUM(T154:V154)</f>
        <v>0</v>
      </c>
      <c r="X154" s="114">
        <f t="shared" ref="X154" si="173">M154-T154</f>
        <v>0</v>
      </c>
      <c r="Y154" s="115">
        <f t="shared" ref="Y154" si="174">N154-U154</f>
        <v>0</v>
      </c>
      <c r="Z154" s="115">
        <f t="shared" ref="Z154" si="175">O154-V154</f>
        <v>0</v>
      </c>
      <c r="AA154" s="115">
        <f t="shared" ref="AA154" si="176">SUM(X154:Z154)</f>
        <v>0</v>
      </c>
      <c r="AB154" s="111" t="e">
        <f t="shared" ref="AB154" si="177">ROUND(AA154*PremieOW/2000,2)</f>
        <v>#REF!</v>
      </c>
      <c r="AC154" s="114" t="e">
        <f t="shared" ref="AC154" si="178">H154-M154</f>
        <v>#REF!</v>
      </c>
      <c r="AD154" s="115" t="e">
        <f t="shared" ref="AD154" si="179">I154-N154</f>
        <v>#REF!</v>
      </c>
      <c r="AE154" s="111" t="e">
        <f t="shared" ref="AE154" si="180">SUM(AC154:AD154)</f>
        <v>#REF!</v>
      </c>
      <c r="AF154" s="111" t="e">
        <f t="shared" ref="AF154" si="181">ROUND(K154*PremieOW/1000,2)</f>
        <v>#REF!</v>
      </c>
      <c r="AG154" s="116"/>
      <c r="AH154" s="76"/>
      <c r="AJ154" s="72">
        <v>0</v>
      </c>
      <c r="AK154" s="73">
        <v>0</v>
      </c>
      <c r="AL154" s="73">
        <v>0</v>
      </c>
      <c r="AM154" s="74">
        <v>0</v>
      </c>
    </row>
    <row r="155" spans="1:39" ht="11.4">
      <c r="A155" s="146" t="s">
        <v>247</v>
      </c>
      <c r="B155" s="155" t="s">
        <v>8</v>
      </c>
      <c r="C155" s="68" t="s">
        <v>247</v>
      </c>
      <c r="D155" s="142" t="s">
        <v>247</v>
      </c>
      <c r="E155" s="68" t="s">
        <v>14</v>
      </c>
      <c r="F155" s="70"/>
      <c r="G155" s="71" t="s">
        <v>247</v>
      </c>
      <c r="H155" s="72" t="e">
        <f t="shared" ref="H155" si="182">ROUNDUP(M155*ign/igo,-3)</f>
        <v>#REF!</v>
      </c>
      <c r="I155" s="73" t="e">
        <f t="shared" ref="I155" si="183">ROUNDUP(N155*iin/iio,-3)</f>
        <v>#REF!</v>
      </c>
      <c r="J155" s="73">
        <v>0</v>
      </c>
      <c r="K155" s="74" t="e">
        <f t="shared" ref="K155" si="184">SUM(H155:J155)</f>
        <v>#REF!</v>
      </c>
      <c r="L155" s="75"/>
      <c r="M155" s="73">
        <v>0</v>
      </c>
      <c r="N155" s="73">
        <v>0</v>
      </c>
      <c r="O155" s="73">
        <v>0</v>
      </c>
      <c r="P155" s="116">
        <f t="shared" ref="P155" si="185">SUM(M155:O155)</f>
        <v>0</v>
      </c>
      <c r="Q155" s="115" t="e">
        <f>SUM(P155*#REF!)/1000</f>
        <v>#REF!</v>
      </c>
      <c r="R155" s="115" t="e">
        <f>SUM(Q155*#REF!)</f>
        <v>#REF!</v>
      </c>
      <c r="S155" s="111" t="e">
        <f t="shared" ref="S155" si="186">SUM(Q155:R155)</f>
        <v>#REF!</v>
      </c>
      <c r="T155" s="174">
        <v>0</v>
      </c>
      <c r="U155" s="112">
        <v>0</v>
      </c>
      <c r="V155" s="113">
        <v>0</v>
      </c>
      <c r="W155" s="111">
        <f t="shared" ref="W155" si="187">SUM(T155:V155)</f>
        <v>0</v>
      </c>
      <c r="X155" s="114">
        <f t="shared" ref="X155" si="188">M155-T155</f>
        <v>0</v>
      </c>
      <c r="Y155" s="115">
        <f t="shared" ref="Y155" si="189">N155-U155</f>
        <v>0</v>
      </c>
      <c r="Z155" s="115">
        <f t="shared" ref="Z155" si="190">O155-V155</f>
        <v>0</v>
      </c>
      <c r="AA155" s="115">
        <f t="shared" ref="AA155" si="191">SUM(X155:Z155)</f>
        <v>0</v>
      </c>
      <c r="AB155" s="111" t="e">
        <f t="shared" ref="AB155" si="192">ROUND(AA155*PremieOW/2000,2)</f>
        <v>#REF!</v>
      </c>
      <c r="AC155" s="114" t="e">
        <f t="shared" ref="AC155" si="193">H155-M155</f>
        <v>#REF!</v>
      </c>
      <c r="AD155" s="115" t="e">
        <f t="shared" ref="AD155" si="194">I155-N155</f>
        <v>#REF!</v>
      </c>
      <c r="AE155" s="111" t="e">
        <f t="shared" ref="AE155" si="195">SUM(AC155:AD155)</f>
        <v>#REF!</v>
      </c>
      <c r="AF155" s="111" t="e">
        <f t="shared" ref="AF155" si="196">ROUND(K155*PremieOW/1000,2)</f>
        <v>#REF!</v>
      </c>
      <c r="AG155" s="116"/>
      <c r="AH155" s="76"/>
      <c r="AJ155" s="72">
        <v>0</v>
      </c>
      <c r="AK155" s="73">
        <v>0</v>
      </c>
      <c r="AL155" s="73">
        <v>0</v>
      </c>
      <c r="AM155" s="74">
        <v>0</v>
      </c>
    </row>
    <row r="156" spans="1:39" ht="11.4">
      <c r="A156" s="146" t="s">
        <v>247</v>
      </c>
      <c r="B156" s="155" t="s">
        <v>8</v>
      </c>
      <c r="C156" s="68" t="s">
        <v>247</v>
      </c>
      <c r="D156" s="142" t="s">
        <v>247</v>
      </c>
      <c r="E156" s="68" t="s">
        <v>14</v>
      </c>
      <c r="F156" s="70"/>
      <c r="G156" s="71" t="s">
        <v>247</v>
      </c>
      <c r="H156" s="72" t="e">
        <f t="shared" ref="H156" si="197">ROUNDUP(M156*ign/igo,-3)</f>
        <v>#REF!</v>
      </c>
      <c r="I156" s="73" t="e">
        <f t="shared" ref="I156" si="198">ROUNDUP(N156*iin/iio,-3)</f>
        <v>#REF!</v>
      </c>
      <c r="J156" s="73">
        <v>0</v>
      </c>
      <c r="K156" s="74" t="e">
        <f t="shared" ref="K156" si="199">SUM(H156:J156)</f>
        <v>#REF!</v>
      </c>
      <c r="L156" s="75"/>
      <c r="M156" s="73">
        <v>0</v>
      </c>
      <c r="N156" s="73">
        <v>0</v>
      </c>
      <c r="O156" s="73">
        <v>0</v>
      </c>
      <c r="P156" s="116">
        <f t="shared" ref="P156" si="200">SUM(M156:O156)</f>
        <v>0</v>
      </c>
      <c r="Q156" s="115" t="e">
        <f>SUM(P156*#REF!)/1000</f>
        <v>#REF!</v>
      </c>
      <c r="R156" s="115" t="e">
        <f>SUM(Q156*#REF!)</f>
        <v>#REF!</v>
      </c>
      <c r="S156" s="111" t="e">
        <f t="shared" ref="S156" si="201">SUM(Q156:R156)</f>
        <v>#REF!</v>
      </c>
      <c r="T156" s="174">
        <v>0</v>
      </c>
      <c r="U156" s="112">
        <v>0</v>
      </c>
      <c r="V156" s="113">
        <v>0</v>
      </c>
      <c r="W156" s="111">
        <f t="shared" ref="W156" si="202">SUM(T156:V156)</f>
        <v>0</v>
      </c>
      <c r="X156" s="114">
        <f t="shared" ref="X156" si="203">M156-T156</f>
        <v>0</v>
      </c>
      <c r="Y156" s="115">
        <f t="shared" ref="Y156" si="204">N156-U156</f>
        <v>0</v>
      </c>
      <c r="Z156" s="115">
        <f t="shared" ref="Z156" si="205">O156-V156</f>
        <v>0</v>
      </c>
      <c r="AA156" s="115">
        <f t="shared" ref="AA156" si="206">SUM(X156:Z156)</f>
        <v>0</v>
      </c>
      <c r="AB156" s="111" t="e">
        <f t="shared" ref="AB156" si="207">ROUND(AA156*PremieOW/2000,2)</f>
        <v>#REF!</v>
      </c>
      <c r="AC156" s="114" t="e">
        <f t="shared" ref="AC156" si="208">H156-M156</f>
        <v>#REF!</v>
      </c>
      <c r="AD156" s="115" t="e">
        <f t="shared" ref="AD156" si="209">I156-N156</f>
        <v>#REF!</v>
      </c>
      <c r="AE156" s="111" t="e">
        <f t="shared" ref="AE156" si="210">SUM(AC156:AD156)</f>
        <v>#REF!</v>
      </c>
      <c r="AF156" s="111" t="e">
        <f t="shared" ref="AF156" si="211">ROUND(K156*PremieOW/1000,2)</f>
        <v>#REF!</v>
      </c>
      <c r="AG156" s="116"/>
      <c r="AH156" s="76"/>
      <c r="AJ156" s="72">
        <v>0</v>
      </c>
      <c r="AK156" s="73">
        <v>0</v>
      </c>
      <c r="AL156" s="73">
        <v>0</v>
      </c>
      <c r="AM156" s="74">
        <v>0</v>
      </c>
    </row>
    <row r="157" spans="1:39" ht="11.4">
      <c r="A157" s="146" t="s">
        <v>247</v>
      </c>
      <c r="B157" s="155" t="s">
        <v>8</v>
      </c>
      <c r="C157" s="68" t="s">
        <v>247</v>
      </c>
      <c r="D157" s="142" t="s">
        <v>247</v>
      </c>
      <c r="E157" s="68" t="s">
        <v>14</v>
      </c>
      <c r="F157" s="70"/>
      <c r="G157" s="71" t="s">
        <v>247</v>
      </c>
      <c r="H157" s="72" t="e">
        <f t="shared" ref="H157" si="212">ROUNDUP(M157*ign/igo,-3)</f>
        <v>#REF!</v>
      </c>
      <c r="I157" s="73" t="e">
        <f t="shared" ref="I157" si="213">ROUNDUP(N157*iin/iio,-3)</f>
        <v>#REF!</v>
      </c>
      <c r="J157" s="73">
        <v>0</v>
      </c>
      <c r="K157" s="74" t="e">
        <f t="shared" ref="K157" si="214">SUM(H157:J157)</f>
        <v>#REF!</v>
      </c>
      <c r="L157" s="75"/>
      <c r="M157" s="73">
        <v>0</v>
      </c>
      <c r="N157" s="73">
        <v>0</v>
      </c>
      <c r="O157" s="73">
        <v>0</v>
      </c>
      <c r="P157" s="116">
        <f t="shared" ref="P157" si="215">SUM(M157:O157)</f>
        <v>0</v>
      </c>
      <c r="Q157" s="115" t="e">
        <f>SUM(P157*#REF!)/1000</f>
        <v>#REF!</v>
      </c>
      <c r="R157" s="115" t="e">
        <f>SUM(Q157*#REF!)</f>
        <v>#REF!</v>
      </c>
      <c r="S157" s="111" t="e">
        <f t="shared" ref="S157" si="216">SUM(Q157:R157)</f>
        <v>#REF!</v>
      </c>
      <c r="T157" s="174">
        <v>0</v>
      </c>
      <c r="U157" s="112">
        <v>0</v>
      </c>
      <c r="V157" s="113">
        <v>0</v>
      </c>
      <c r="W157" s="111">
        <f t="shared" ref="W157" si="217">SUM(T157:V157)</f>
        <v>0</v>
      </c>
      <c r="X157" s="114">
        <f t="shared" ref="X157" si="218">M157-T157</f>
        <v>0</v>
      </c>
      <c r="Y157" s="115">
        <f t="shared" ref="Y157" si="219">N157-U157</f>
        <v>0</v>
      </c>
      <c r="Z157" s="115">
        <f t="shared" ref="Z157" si="220">O157-V157</f>
        <v>0</v>
      </c>
      <c r="AA157" s="115">
        <f t="shared" ref="AA157" si="221">SUM(X157:Z157)</f>
        <v>0</v>
      </c>
      <c r="AB157" s="111" t="e">
        <f t="shared" ref="AB157" si="222">ROUND(AA157*PremieOW/2000,2)</f>
        <v>#REF!</v>
      </c>
      <c r="AC157" s="114" t="e">
        <f t="shared" ref="AC157" si="223">H157-M157</f>
        <v>#REF!</v>
      </c>
      <c r="AD157" s="115" t="e">
        <f t="shared" ref="AD157" si="224">I157-N157</f>
        <v>#REF!</v>
      </c>
      <c r="AE157" s="111" t="e">
        <f t="shared" ref="AE157" si="225">SUM(AC157:AD157)</f>
        <v>#REF!</v>
      </c>
      <c r="AF157" s="111" t="e">
        <f t="shared" ref="AF157" si="226">ROUND(K157*PremieOW/1000,2)</f>
        <v>#REF!</v>
      </c>
      <c r="AG157" s="116"/>
      <c r="AH157" s="76"/>
      <c r="AJ157" s="72">
        <v>0</v>
      </c>
      <c r="AK157" s="73">
        <v>0</v>
      </c>
      <c r="AL157" s="73">
        <v>0</v>
      </c>
      <c r="AM157" s="74">
        <v>0</v>
      </c>
    </row>
    <row r="158" spans="1:39" ht="11.4">
      <c r="A158" s="146" t="s">
        <v>247</v>
      </c>
      <c r="B158" s="155" t="s">
        <v>8</v>
      </c>
      <c r="C158" s="68" t="s">
        <v>247</v>
      </c>
      <c r="D158" s="142" t="s">
        <v>247</v>
      </c>
      <c r="E158" s="68" t="s">
        <v>14</v>
      </c>
      <c r="F158" s="70"/>
      <c r="G158" s="71" t="s">
        <v>247</v>
      </c>
      <c r="H158" s="72" t="e">
        <f t="shared" ref="H158" si="227">ROUNDUP(M158*ign/igo,-3)</f>
        <v>#REF!</v>
      </c>
      <c r="I158" s="73" t="e">
        <f t="shared" ref="I158" si="228">ROUNDUP(N158*iin/iio,-3)</f>
        <v>#REF!</v>
      </c>
      <c r="J158" s="73">
        <v>0</v>
      </c>
      <c r="K158" s="74" t="e">
        <f t="shared" ref="K158" si="229">SUM(H158:J158)</f>
        <v>#REF!</v>
      </c>
      <c r="L158" s="75"/>
      <c r="M158" s="73">
        <v>0</v>
      </c>
      <c r="N158" s="73">
        <v>0</v>
      </c>
      <c r="O158" s="73">
        <v>0</v>
      </c>
      <c r="P158" s="116">
        <f t="shared" ref="P158" si="230">SUM(M158:O158)</f>
        <v>0</v>
      </c>
      <c r="Q158" s="115" t="e">
        <f>SUM(P158*#REF!)/1000</f>
        <v>#REF!</v>
      </c>
      <c r="R158" s="115" t="e">
        <f>SUM(Q158*#REF!)</f>
        <v>#REF!</v>
      </c>
      <c r="S158" s="111" t="e">
        <f t="shared" ref="S158" si="231">SUM(Q158:R158)</f>
        <v>#REF!</v>
      </c>
      <c r="T158" s="174">
        <v>0</v>
      </c>
      <c r="U158" s="112">
        <v>0</v>
      </c>
      <c r="V158" s="113">
        <v>0</v>
      </c>
      <c r="W158" s="111">
        <f t="shared" ref="W158" si="232">SUM(T158:V158)</f>
        <v>0</v>
      </c>
      <c r="X158" s="114">
        <f t="shared" ref="X158" si="233">M158-T158</f>
        <v>0</v>
      </c>
      <c r="Y158" s="115">
        <f t="shared" ref="Y158" si="234">N158-U158</f>
        <v>0</v>
      </c>
      <c r="Z158" s="115">
        <f t="shared" ref="Z158" si="235">O158-V158</f>
        <v>0</v>
      </c>
      <c r="AA158" s="115">
        <f t="shared" ref="AA158" si="236">SUM(X158:Z158)</f>
        <v>0</v>
      </c>
      <c r="AB158" s="111" t="e">
        <f t="shared" ref="AB158" si="237">ROUND(AA158*PremieOW/2000,2)</f>
        <v>#REF!</v>
      </c>
      <c r="AC158" s="114" t="e">
        <f t="shared" ref="AC158" si="238">H158-M158</f>
        <v>#REF!</v>
      </c>
      <c r="AD158" s="115" t="e">
        <f t="shared" ref="AD158" si="239">I158-N158</f>
        <v>#REF!</v>
      </c>
      <c r="AE158" s="111" t="e">
        <f t="shared" ref="AE158" si="240">SUM(AC158:AD158)</f>
        <v>#REF!</v>
      </c>
      <c r="AF158" s="111" t="e">
        <f t="shared" ref="AF158" si="241">ROUND(K158*PremieOW/1000,2)</f>
        <v>#REF!</v>
      </c>
      <c r="AG158" s="116"/>
      <c r="AH158" s="76"/>
      <c r="AJ158" s="72">
        <v>0</v>
      </c>
      <c r="AK158" s="73">
        <v>0</v>
      </c>
      <c r="AL158" s="73">
        <v>0</v>
      </c>
      <c r="AM158" s="74">
        <v>0</v>
      </c>
    </row>
    <row r="159" spans="1:39" ht="11.4">
      <c r="A159" s="146" t="s">
        <v>247</v>
      </c>
      <c r="B159" s="155" t="s">
        <v>8</v>
      </c>
      <c r="C159" s="68" t="s">
        <v>247</v>
      </c>
      <c r="D159" s="142" t="s">
        <v>247</v>
      </c>
      <c r="E159" s="68" t="s">
        <v>14</v>
      </c>
      <c r="F159" s="70"/>
      <c r="G159" s="71" t="s">
        <v>247</v>
      </c>
      <c r="H159" s="72" t="e">
        <f t="shared" ref="H159" si="242">ROUNDUP(M159*ign/igo,-3)</f>
        <v>#REF!</v>
      </c>
      <c r="I159" s="73" t="e">
        <f t="shared" ref="I159" si="243">ROUNDUP(N159*iin/iio,-3)</f>
        <v>#REF!</v>
      </c>
      <c r="J159" s="73">
        <v>0</v>
      </c>
      <c r="K159" s="74" t="e">
        <f t="shared" ref="K159" si="244">SUM(H159:J159)</f>
        <v>#REF!</v>
      </c>
      <c r="L159" s="75"/>
      <c r="M159" s="73">
        <v>0</v>
      </c>
      <c r="N159" s="73">
        <v>0</v>
      </c>
      <c r="O159" s="73">
        <v>0</v>
      </c>
      <c r="P159" s="116">
        <f t="shared" ref="P159" si="245">SUM(M159:O159)</f>
        <v>0</v>
      </c>
      <c r="Q159" s="115" t="e">
        <f>SUM(P159*#REF!)/1000</f>
        <v>#REF!</v>
      </c>
      <c r="R159" s="115" t="e">
        <f>SUM(Q159*#REF!)</f>
        <v>#REF!</v>
      </c>
      <c r="S159" s="111" t="e">
        <f t="shared" ref="S159" si="246">SUM(Q159:R159)</f>
        <v>#REF!</v>
      </c>
      <c r="T159" s="174">
        <v>0</v>
      </c>
      <c r="U159" s="112">
        <v>0</v>
      </c>
      <c r="V159" s="113">
        <v>0</v>
      </c>
      <c r="W159" s="111">
        <f t="shared" ref="W159" si="247">SUM(T159:V159)</f>
        <v>0</v>
      </c>
      <c r="X159" s="114">
        <f t="shared" ref="X159" si="248">M159-T159</f>
        <v>0</v>
      </c>
      <c r="Y159" s="115">
        <f t="shared" ref="Y159" si="249">N159-U159</f>
        <v>0</v>
      </c>
      <c r="Z159" s="115">
        <f t="shared" ref="Z159" si="250">O159-V159</f>
        <v>0</v>
      </c>
      <c r="AA159" s="115">
        <f t="shared" ref="AA159" si="251">SUM(X159:Z159)</f>
        <v>0</v>
      </c>
      <c r="AB159" s="111" t="e">
        <f t="shared" ref="AB159" si="252">ROUND(AA159*PremieOW/2000,2)</f>
        <v>#REF!</v>
      </c>
      <c r="AC159" s="114" t="e">
        <f t="shared" ref="AC159" si="253">H159-M159</f>
        <v>#REF!</v>
      </c>
      <c r="AD159" s="115" t="e">
        <f t="shared" ref="AD159" si="254">I159-N159</f>
        <v>#REF!</v>
      </c>
      <c r="AE159" s="111" t="e">
        <f t="shared" ref="AE159" si="255">SUM(AC159:AD159)</f>
        <v>#REF!</v>
      </c>
      <c r="AF159" s="111" t="e">
        <f t="shared" ref="AF159" si="256">ROUND(K159*PremieOW/1000,2)</f>
        <v>#REF!</v>
      </c>
      <c r="AG159" s="116"/>
      <c r="AH159" s="76"/>
      <c r="AJ159" s="72">
        <v>0</v>
      </c>
      <c r="AK159" s="73">
        <v>0</v>
      </c>
      <c r="AL159" s="73">
        <v>0</v>
      </c>
      <c r="AM159" s="74">
        <v>0</v>
      </c>
    </row>
    <row r="160" spans="1:39">
      <c r="A160" s="150"/>
      <c r="B160" s="155" t="s">
        <v>8</v>
      </c>
      <c r="C160" s="181"/>
      <c r="D160" s="76"/>
      <c r="E160" s="68"/>
      <c r="F160" s="70"/>
      <c r="G160" s="71"/>
      <c r="H160" s="72"/>
      <c r="I160" s="73"/>
      <c r="J160" s="73"/>
      <c r="K160" s="74"/>
      <c r="L160" s="75"/>
      <c r="M160" s="73"/>
      <c r="N160" s="73"/>
      <c r="O160" s="73"/>
      <c r="P160" s="116"/>
      <c r="Q160" s="115"/>
      <c r="R160" s="115"/>
      <c r="S160" s="111"/>
      <c r="T160" s="174"/>
      <c r="U160" s="112"/>
      <c r="V160" s="113"/>
      <c r="W160" s="111"/>
      <c r="X160" s="114"/>
      <c r="Y160" s="115"/>
      <c r="Z160" s="115"/>
      <c r="AA160" s="115"/>
      <c r="AB160" s="111"/>
      <c r="AC160" s="114"/>
      <c r="AD160" s="115"/>
      <c r="AE160" s="111"/>
      <c r="AF160" s="111"/>
      <c r="AG160" s="116"/>
      <c r="AH160" s="76"/>
    </row>
    <row r="161" spans="1:39" ht="10.8" thickBot="1">
      <c r="A161" s="150"/>
      <c r="B161" s="160" t="s">
        <v>8</v>
      </c>
      <c r="C161" s="181"/>
      <c r="D161" s="68"/>
      <c r="E161" s="68"/>
      <c r="F161" s="70"/>
      <c r="G161" s="71"/>
      <c r="H161" s="22" t="e">
        <f t="shared" si="125"/>
        <v>#REF!</v>
      </c>
      <c r="I161" s="22" t="e">
        <f t="shared" si="126"/>
        <v>#REF!</v>
      </c>
      <c r="J161" s="22">
        <v>0</v>
      </c>
      <c r="K161" s="22" t="e">
        <f t="shared" si="124"/>
        <v>#REF!</v>
      </c>
      <c r="L161" s="75"/>
      <c r="M161" s="73">
        <v>0</v>
      </c>
      <c r="N161" s="73">
        <v>0</v>
      </c>
      <c r="O161" s="73">
        <v>0</v>
      </c>
      <c r="P161" s="116">
        <f t="shared" si="127"/>
        <v>0</v>
      </c>
      <c r="Q161" s="115" t="e">
        <f>SUM(P161*#REF!)/1000</f>
        <v>#REF!</v>
      </c>
      <c r="R161" s="115" t="e">
        <f>SUM(Q161*#REF!)</f>
        <v>#REF!</v>
      </c>
      <c r="S161" s="111" t="e">
        <f t="shared" si="128"/>
        <v>#REF!</v>
      </c>
      <c r="T161" s="174">
        <v>0</v>
      </c>
      <c r="U161" s="112">
        <v>0</v>
      </c>
      <c r="V161" s="113">
        <v>0</v>
      </c>
      <c r="W161" s="111">
        <f t="shared" si="129"/>
        <v>0</v>
      </c>
      <c r="X161" s="114">
        <f t="shared" si="130"/>
        <v>0</v>
      </c>
      <c r="Y161" s="115">
        <f t="shared" si="130"/>
        <v>0</v>
      </c>
      <c r="Z161" s="115">
        <f t="shared" si="130"/>
        <v>0</v>
      </c>
      <c r="AA161" s="115">
        <f t="shared" si="131"/>
        <v>0</v>
      </c>
      <c r="AB161" s="111" t="e">
        <f t="shared" si="136"/>
        <v>#REF!</v>
      </c>
      <c r="AC161" s="114" t="e">
        <f t="shared" si="132"/>
        <v>#REF!</v>
      </c>
      <c r="AD161" s="115" t="e">
        <f t="shared" si="132"/>
        <v>#REF!</v>
      </c>
      <c r="AE161" s="111" t="e">
        <f t="shared" si="133"/>
        <v>#REF!</v>
      </c>
      <c r="AF161" s="111" t="e">
        <f t="shared" si="134"/>
        <v>#REF!</v>
      </c>
      <c r="AG161" s="116"/>
      <c r="AH161" s="76"/>
      <c r="AJ161" s="22">
        <v>0</v>
      </c>
      <c r="AK161" s="22">
        <v>0</v>
      </c>
      <c r="AL161" s="22">
        <v>0</v>
      </c>
      <c r="AM161" s="22">
        <v>0</v>
      </c>
    </row>
    <row r="162" spans="1:39" ht="11.4" thickTop="1" thickBot="1">
      <c r="A162" s="151"/>
      <c r="B162" s="182"/>
      <c r="C162" s="3"/>
      <c r="D162" s="3"/>
      <c r="E162" s="20"/>
      <c r="F162" s="21"/>
      <c r="G162" s="62"/>
      <c r="H162" s="58" t="e">
        <f>SUM(H138:H161)</f>
        <v>#REF!</v>
      </c>
      <c r="I162" s="55" t="e">
        <f>SUM(I138:I161)</f>
        <v>#REF!</v>
      </c>
      <c r="J162" s="55">
        <f>SUM(J138:J161)</f>
        <v>0</v>
      </c>
      <c r="K162" s="59" t="e">
        <f>SUM(K138:K161)</f>
        <v>#REF!</v>
      </c>
      <c r="L162" s="24"/>
      <c r="M162" s="3">
        <f t="shared" ref="M162:AE162" si="257">SUM(M138:M161)</f>
        <v>26039000</v>
      </c>
      <c r="N162" s="3">
        <f t="shared" si="257"/>
        <v>2186000</v>
      </c>
      <c r="O162" s="3">
        <f t="shared" si="257"/>
        <v>0</v>
      </c>
      <c r="P162" s="170">
        <f t="shared" si="257"/>
        <v>28225000</v>
      </c>
      <c r="Q162" s="3" t="e">
        <f t="shared" si="257"/>
        <v>#REF!</v>
      </c>
      <c r="R162" s="3" t="e">
        <f t="shared" si="257"/>
        <v>#REF!</v>
      </c>
      <c r="S162" s="179" t="e">
        <f t="shared" si="257"/>
        <v>#REF!</v>
      </c>
      <c r="T162" s="177">
        <f t="shared" si="257"/>
        <v>26039000</v>
      </c>
      <c r="U162" s="118">
        <f t="shared" si="257"/>
        <v>2186000</v>
      </c>
      <c r="V162" s="118">
        <f t="shared" si="257"/>
        <v>0</v>
      </c>
      <c r="W162" s="118">
        <f t="shared" si="257"/>
        <v>28225000</v>
      </c>
      <c r="X162" s="118">
        <f t="shared" si="257"/>
        <v>0</v>
      </c>
      <c r="Y162" s="118">
        <f t="shared" si="257"/>
        <v>0</v>
      </c>
      <c r="Z162" s="118">
        <f t="shared" si="257"/>
        <v>0</v>
      </c>
      <c r="AA162" s="118">
        <f t="shared" si="257"/>
        <v>0</v>
      </c>
      <c r="AB162" s="118" t="e">
        <f t="shared" si="257"/>
        <v>#REF!</v>
      </c>
      <c r="AC162" s="118" t="e">
        <f t="shared" si="257"/>
        <v>#REF!</v>
      </c>
      <c r="AD162" s="118" t="e">
        <f t="shared" si="257"/>
        <v>#REF!</v>
      </c>
      <c r="AE162" s="118" t="e">
        <f t="shared" si="257"/>
        <v>#REF!</v>
      </c>
      <c r="AF162" s="117" t="e">
        <f>SUM(AF138:AF144)</f>
        <v>#REF!</v>
      </c>
      <c r="AG162" s="117" t="e">
        <f>SUM(AG138:AG161)</f>
        <v>#REF!</v>
      </c>
      <c r="AH162" s="20"/>
      <c r="AJ162" s="58">
        <v>26790000</v>
      </c>
      <c r="AK162" s="55">
        <v>2233000</v>
      </c>
      <c r="AL162" s="55">
        <v>0</v>
      </c>
      <c r="AM162" s="59">
        <v>29023000</v>
      </c>
    </row>
    <row r="163" spans="1:39" ht="10.8" thickTop="1">
      <c r="A163" s="152"/>
      <c r="B163" s="157"/>
      <c r="C163" s="55"/>
      <c r="D163" s="55"/>
      <c r="E163" s="56"/>
      <c r="F163" s="57"/>
      <c r="G163" s="63"/>
      <c r="H163" s="12"/>
      <c r="I163" s="2"/>
      <c r="J163" s="2"/>
      <c r="K163" s="13"/>
      <c r="L163" s="60"/>
      <c r="M163" s="55"/>
      <c r="N163" s="55"/>
      <c r="O163" s="55"/>
      <c r="P163" s="125"/>
      <c r="Q163" s="123"/>
      <c r="R163" s="123"/>
      <c r="S163" s="121"/>
      <c r="T163" s="175"/>
      <c r="U163" s="123"/>
      <c r="V163" s="124"/>
      <c r="W163" s="121"/>
      <c r="X163" s="122"/>
      <c r="Y163" s="123"/>
      <c r="Z163" s="123"/>
      <c r="AA163" s="123"/>
      <c r="AB163" s="121"/>
      <c r="AC163" s="122"/>
      <c r="AD163" s="123"/>
      <c r="AE163" s="121"/>
      <c r="AF163" s="121"/>
      <c r="AG163" s="125"/>
      <c r="AH163" s="56"/>
    </row>
    <row r="164" spans="1:39">
      <c r="A164" s="161"/>
      <c r="B164" s="163"/>
      <c r="C164" s="2"/>
      <c r="D164" s="2"/>
      <c r="E164" s="10"/>
      <c r="F164" s="11"/>
      <c r="G164" s="61"/>
      <c r="H164" s="72"/>
      <c r="I164" s="73"/>
      <c r="J164" s="73"/>
      <c r="K164" s="74"/>
      <c r="L164" s="15"/>
      <c r="M164" s="2"/>
      <c r="N164" s="2"/>
      <c r="O164" s="2"/>
      <c r="P164" s="130"/>
      <c r="Q164" s="128"/>
      <c r="R164" s="128"/>
      <c r="S164" s="129"/>
      <c r="T164" s="176"/>
      <c r="U164" s="128"/>
      <c r="V164" s="127"/>
      <c r="W164" s="129"/>
      <c r="X164" s="126"/>
      <c r="Y164" s="128"/>
      <c r="Z164" s="128"/>
      <c r="AA164" s="128"/>
      <c r="AB164" s="129"/>
      <c r="AC164" s="126"/>
      <c r="AD164" s="128"/>
      <c r="AE164" s="129"/>
      <c r="AF164" s="129"/>
      <c r="AG164" s="130"/>
      <c r="AH164" s="10"/>
    </row>
    <row r="165" spans="1:39" ht="10.8" thickBot="1">
      <c r="A165" s="150" t="s">
        <v>8</v>
      </c>
      <c r="B165" s="155" t="s">
        <v>8</v>
      </c>
      <c r="C165" s="68"/>
      <c r="D165" s="68"/>
      <c r="E165" s="76"/>
      <c r="F165" s="70"/>
      <c r="G165" s="71"/>
      <c r="H165" s="22" t="e">
        <f>ROUNDUP(M165*ign/igo,-3)</f>
        <v>#REF!</v>
      </c>
      <c r="I165" s="3" t="e">
        <f>ROUNDUP(N165*iin/iio,-3)</f>
        <v>#REF!</v>
      </c>
      <c r="J165" s="3">
        <v>0</v>
      </c>
      <c r="K165" s="23" t="e">
        <f>SUM(H165:J165)</f>
        <v>#REF!</v>
      </c>
      <c r="L165" s="75"/>
      <c r="M165" s="73">
        <v>0</v>
      </c>
      <c r="N165" s="73">
        <v>0</v>
      </c>
      <c r="O165" s="73">
        <v>0</v>
      </c>
      <c r="P165" s="116">
        <f>SUM(M165:O165)</f>
        <v>0</v>
      </c>
      <c r="Q165" s="115">
        <f>SUM(N165:P165)</f>
        <v>0</v>
      </c>
      <c r="R165" s="115">
        <f>SUM(O165:Q165)</f>
        <v>0</v>
      </c>
      <c r="S165" s="111">
        <f>SUM(P165:R165)</f>
        <v>0</v>
      </c>
      <c r="T165" s="174">
        <v>0</v>
      </c>
      <c r="U165" s="112">
        <v>0</v>
      </c>
      <c r="V165" s="113">
        <v>0</v>
      </c>
      <c r="W165" s="111">
        <f>SUM(T165:V165)</f>
        <v>0</v>
      </c>
      <c r="X165" s="114">
        <f>M165-T165</f>
        <v>0</v>
      </c>
      <c r="Y165" s="115">
        <f>N165-U165</f>
        <v>0</v>
      </c>
      <c r="Z165" s="115">
        <f>O165-V165</f>
        <v>0</v>
      </c>
      <c r="AA165" s="115">
        <f>SUM(X165:Z165)</f>
        <v>0</v>
      </c>
      <c r="AB165" s="111" t="e">
        <f>ROUND(AA165*PremieGM/2000,2)</f>
        <v>#REF!</v>
      </c>
      <c r="AC165" s="114" t="e">
        <f>H165-M165</f>
        <v>#REF!</v>
      </c>
      <c r="AD165" s="115" t="e">
        <f>I165-N165</f>
        <v>#REF!</v>
      </c>
      <c r="AE165" s="111" t="e">
        <f>SUM(AC165:AD165)</f>
        <v>#REF!</v>
      </c>
      <c r="AF165" s="111" t="e">
        <f>ROUND(K165*PremieGM/1000,2)</f>
        <v>#REF!</v>
      </c>
      <c r="AG165" s="116"/>
      <c r="AH165" s="76"/>
      <c r="AJ165" s="22">
        <v>0</v>
      </c>
      <c r="AK165" s="3">
        <v>0</v>
      </c>
      <c r="AL165" s="3">
        <v>0</v>
      </c>
      <c r="AM165" s="23">
        <v>0</v>
      </c>
    </row>
    <row r="166" spans="1:39" ht="11.4" thickTop="1" thickBot="1">
      <c r="A166" s="151"/>
      <c r="B166" s="156"/>
      <c r="C166" s="3"/>
      <c r="D166" s="3"/>
      <c r="E166" s="20"/>
      <c r="F166" s="21"/>
      <c r="G166" s="62"/>
      <c r="H166" s="12" t="e">
        <f>SUM(H165:H165)</f>
        <v>#REF!</v>
      </c>
      <c r="I166" s="2" t="e">
        <f>SUM(I165:I165)</f>
        <v>#REF!</v>
      </c>
      <c r="J166" s="2">
        <f>SUM(J165:J165)</f>
        <v>0</v>
      </c>
      <c r="K166" s="13" t="e">
        <f>SUM(K165:K165)</f>
        <v>#REF!</v>
      </c>
      <c r="L166" s="24"/>
      <c r="M166" s="3">
        <f t="shared" ref="M166:AE166" si="258">SUM(M165:M165)</f>
        <v>0</v>
      </c>
      <c r="N166" s="3">
        <f t="shared" si="258"/>
        <v>0</v>
      </c>
      <c r="O166" s="3">
        <f t="shared" si="258"/>
        <v>0</v>
      </c>
      <c r="P166" s="171">
        <f t="shared" si="258"/>
        <v>0</v>
      </c>
      <c r="Q166" s="120">
        <f>SUM(Q165:Q165)</f>
        <v>0</v>
      </c>
      <c r="R166" s="120">
        <f>SUM(R165:R165)</f>
        <v>0</v>
      </c>
      <c r="S166" s="131">
        <f>SUM(S165:S165)</f>
        <v>0</v>
      </c>
      <c r="T166" s="177">
        <f t="shared" si="258"/>
        <v>0</v>
      </c>
      <c r="U166" s="119">
        <f t="shared" si="258"/>
        <v>0</v>
      </c>
      <c r="V166" s="120">
        <f t="shared" si="258"/>
        <v>0</v>
      </c>
      <c r="W166" s="131">
        <f t="shared" si="258"/>
        <v>0</v>
      </c>
      <c r="X166" s="118">
        <f t="shared" si="258"/>
        <v>0</v>
      </c>
      <c r="Y166" s="119">
        <f t="shared" si="258"/>
        <v>0</v>
      </c>
      <c r="Z166" s="119">
        <f t="shared" si="258"/>
        <v>0</v>
      </c>
      <c r="AA166" s="119">
        <f t="shared" si="258"/>
        <v>0</v>
      </c>
      <c r="AB166" s="117" t="e">
        <f t="shared" si="258"/>
        <v>#REF!</v>
      </c>
      <c r="AC166" s="118" t="e">
        <f t="shared" si="258"/>
        <v>#REF!</v>
      </c>
      <c r="AD166" s="119" t="e">
        <f t="shared" si="258"/>
        <v>#REF!</v>
      </c>
      <c r="AE166" s="117" t="e">
        <f t="shared" si="258"/>
        <v>#REF!</v>
      </c>
      <c r="AF166" s="117" t="e">
        <f>SUM(AF165:AF165)</f>
        <v>#REF!</v>
      </c>
      <c r="AG166" s="117">
        <f>SUM(AG165:AG165)</f>
        <v>0</v>
      </c>
      <c r="AH166" s="20"/>
      <c r="AJ166" s="6">
        <v>0</v>
      </c>
      <c r="AK166" s="6">
        <v>0</v>
      </c>
      <c r="AL166" s="6">
        <v>0</v>
      </c>
      <c r="AM166" s="6">
        <v>0</v>
      </c>
    </row>
    <row r="167" spans="1:39" ht="10.8" thickTop="1">
      <c r="A167" s="161"/>
      <c r="B167" s="163"/>
      <c r="C167" s="2"/>
      <c r="D167" s="2"/>
      <c r="E167" s="10"/>
      <c r="F167" s="11"/>
      <c r="G167" s="61"/>
      <c r="H167" s="12"/>
      <c r="I167" s="2"/>
      <c r="J167" s="2"/>
      <c r="K167" s="13"/>
      <c r="L167" s="15"/>
      <c r="M167" s="2"/>
      <c r="N167" s="2"/>
      <c r="O167" s="2"/>
      <c r="P167" s="130"/>
      <c r="Q167" s="128"/>
      <c r="R167" s="128"/>
      <c r="S167" s="129"/>
      <c r="T167" s="176"/>
      <c r="U167" s="128"/>
      <c r="V167" s="127"/>
      <c r="W167" s="129"/>
      <c r="X167" s="126"/>
      <c r="Y167" s="128"/>
      <c r="Z167" s="128"/>
      <c r="AA167" s="128"/>
      <c r="AB167" s="129"/>
      <c r="AC167" s="126"/>
      <c r="AD167" s="128"/>
      <c r="AE167" s="129"/>
      <c r="AF167" s="129"/>
      <c r="AG167" s="130"/>
      <c r="AH167" s="10"/>
    </row>
    <row r="168" spans="1:39" ht="12" thickBot="1">
      <c r="A168" s="161"/>
      <c r="B168" s="163"/>
      <c r="C168" s="2"/>
      <c r="D168" s="2"/>
      <c r="E168" s="10"/>
      <c r="F168" s="11"/>
      <c r="G168" s="61"/>
      <c r="H168" s="27"/>
      <c r="I168" s="4"/>
      <c r="J168" s="4"/>
      <c r="K168" s="28"/>
      <c r="L168" s="15"/>
      <c r="M168" s="2"/>
      <c r="N168" s="2"/>
      <c r="O168" s="2"/>
      <c r="P168" s="130"/>
      <c r="Q168" s="128"/>
      <c r="R168" s="128"/>
      <c r="S168" s="129"/>
      <c r="T168" s="176"/>
      <c r="U168" s="128"/>
      <c r="V168" s="127"/>
      <c r="W168" s="129"/>
      <c r="X168" s="126"/>
      <c r="Y168" s="128"/>
      <c r="Z168" s="128"/>
      <c r="AA168" s="128"/>
      <c r="AB168" s="129"/>
      <c r="AC168" s="126"/>
      <c r="AD168" s="128"/>
      <c r="AE168" s="129"/>
      <c r="AF168" s="129"/>
      <c r="AG168" s="130"/>
      <c r="AH168" s="10"/>
    </row>
    <row r="169" spans="1:39" s="30" customFormat="1" ht="12.6" thickTop="1" thickBot="1">
      <c r="A169" s="162" t="s">
        <v>7</v>
      </c>
      <c r="B169" s="164" t="s">
        <v>7</v>
      </c>
      <c r="C169" s="4"/>
      <c r="D169" s="4"/>
      <c r="E169" s="25"/>
      <c r="F169" s="26"/>
      <c r="G169" s="64"/>
      <c r="H169" s="27" t="e">
        <f>H134+H162</f>
        <v>#REF!</v>
      </c>
      <c r="I169" s="4" t="e">
        <f>I134+I162</f>
        <v>#REF!</v>
      </c>
      <c r="J169" s="4">
        <f>J134+J162</f>
        <v>0</v>
      </c>
      <c r="K169" s="28" t="e">
        <f>K134+K162</f>
        <v>#REF!</v>
      </c>
      <c r="L169" s="24"/>
      <c r="M169" s="29">
        <f t="shared" ref="M169:AG169" si="259">M134+M162</f>
        <v>136161000</v>
      </c>
      <c r="N169" s="28">
        <f t="shared" si="259"/>
        <v>7449000</v>
      </c>
      <c r="O169" s="4">
        <f t="shared" si="259"/>
        <v>0</v>
      </c>
      <c r="P169" s="172">
        <f t="shared" si="259"/>
        <v>143610000</v>
      </c>
      <c r="Q169" s="135" t="e">
        <f t="shared" si="259"/>
        <v>#REF!</v>
      </c>
      <c r="R169" s="135" t="e">
        <f t="shared" si="259"/>
        <v>#REF!</v>
      </c>
      <c r="S169" s="132" t="e">
        <f t="shared" si="259"/>
        <v>#REF!</v>
      </c>
      <c r="T169" s="178">
        <f t="shared" si="259"/>
        <v>136628000</v>
      </c>
      <c r="U169" s="134">
        <f t="shared" si="259"/>
        <v>7449000</v>
      </c>
      <c r="V169" s="135">
        <f t="shared" si="259"/>
        <v>0</v>
      </c>
      <c r="W169" s="132">
        <f t="shared" si="259"/>
        <v>144077000</v>
      </c>
      <c r="X169" s="133">
        <f t="shared" si="259"/>
        <v>-467000</v>
      </c>
      <c r="Y169" s="134">
        <f t="shared" si="259"/>
        <v>0</v>
      </c>
      <c r="Z169" s="134">
        <f t="shared" si="259"/>
        <v>0</v>
      </c>
      <c r="AA169" s="134">
        <f t="shared" si="259"/>
        <v>-467000</v>
      </c>
      <c r="AB169" s="136" t="e">
        <f t="shared" si="259"/>
        <v>#REF!</v>
      </c>
      <c r="AC169" s="133" t="e">
        <f t="shared" si="259"/>
        <v>#REF!</v>
      </c>
      <c r="AD169" s="134" t="e">
        <f t="shared" si="259"/>
        <v>#REF!</v>
      </c>
      <c r="AE169" s="136" t="e">
        <f t="shared" si="259"/>
        <v>#REF!</v>
      </c>
      <c r="AF169" s="136" t="e">
        <f t="shared" si="259"/>
        <v>#REF!</v>
      </c>
      <c r="AG169" s="136" t="e">
        <f t="shared" si="259"/>
        <v>#REF!</v>
      </c>
      <c r="AH169" s="25"/>
      <c r="AJ169" s="27">
        <v>140110000</v>
      </c>
      <c r="AK169" s="4">
        <v>7620000</v>
      </c>
      <c r="AL169" s="4">
        <v>0</v>
      </c>
      <c r="AM169" s="28">
        <v>147730000</v>
      </c>
    </row>
    <row r="170" spans="1:39" ht="10.8" thickTop="1">
      <c r="A170" s="31"/>
      <c r="B170" s="31"/>
    </row>
    <row r="171" spans="1:39">
      <c r="A171" s="31"/>
      <c r="B171" s="31"/>
      <c r="AG171" s="5">
        <v>32257.25</v>
      </c>
      <c r="AH171" s="32">
        <v>32993.069000000003</v>
      </c>
    </row>
    <row r="172" spans="1:39">
      <c r="A172" s="31"/>
      <c r="B172" s="31"/>
      <c r="AG172" s="40" t="e">
        <f>+AG169-AG171</f>
        <v>#REF!</v>
      </c>
    </row>
    <row r="173" spans="1:39">
      <c r="A173" s="31"/>
      <c r="B173" s="31"/>
    </row>
    <row r="174" spans="1:39">
      <c r="A174" s="31"/>
      <c r="B174" s="31"/>
    </row>
    <row r="175" spans="1:39" ht="11.4">
      <c r="E175" s="35" t="s">
        <v>9</v>
      </c>
      <c r="F175" s="36"/>
      <c r="G175" s="36"/>
      <c r="AH175" s="35" t="s">
        <v>9</v>
      </c>
    </row>
    <row r="176" spans="1:39" ht="11.4">
      <c r="E176" s="35" t="s">
        <v>51</v>
      </c>
      <c r="F176" s="36"/>
      <c r="G176" s="36"/>
      <c r="AH176" s="35" t="s">
        <v>51</v>
      </c>
    </row>
    <row r="177" spans="5:34" ht="13.2">
      <c r="E177" s="65" t="s">
        <v>52</v>
      </c>
      <c r="F177" s="38"/>
      <c r="G177" s="38"/>
      <c r="M177" s="40"/>
      <c r="AH177" s="65" t="s">
        <v>52</v>
      </c>
    </row>
    <row r="178" spans="5:34" ht="13.2">
      <c r="E178" s="65" t="s">
        <v>53</v>
      </c>
      <c r="F178" s="38"/>
      <c r="G178" s="38"/>
      <c r="M178" s="40"/>
      <c r="AH178" s="65" t="s">
        <v>53</v>
      </c>
    </row>
    <row r="179" spans="5:34" ht="13.2">
      <c r="E179" s="66" t="s">
        <v>409</v>
      </c>
      <c r="F179" s="38"/>
      <c r="G179" s="38"/>
      <c r="M179" s="40"/>
      <c r="AH179" s="66" t="s">
        <v>65</v>
      </c>
    </row>
    <row r="180" spans="5:34" ht="13.2">
      <c r="E180" s="66" t="s">
        <v>410</v>
      </c>
      <c r="F180" s="38"/>
      <c r="G180" s="38"/>
      <c r="M180" s="40"/>
      <c r="AH180" s="66" t="s">
        <v>64</v>
      </c>
    </row>
    <row r="181" spans="5:34" ht="12" thickBot="1">
      <c r="E181" s="37"/>
      <c r="F181" s="38"/>
      <c r="G181" s="38"/>
      <c r="H181" s="38"/>
      <c r="I181" s="38"/>
      <c r="M181" s="29" t="s">
        <v>14</v>
      </c>
      <c r="N181" s="28" t="s">
        <v>14</v>
      </c>
      <c r="O181" s="39"/>
      <c r="P181" s="39"/>
      <c r="Q181" s="39"/>
      <c r="R181" s="39"/>
      <c r="S181" s="39"/>
      <c r="T181" s="39"/>
      <c r="U181" s="39"/>
      <c r="V181" s="39"/>
      <c r="W181" s="39"/>
      <c r="X181" s="40"/>
      <c r="AA181" s="28">
        <v>-372799</v>
      </c>
      <c r="AH181" s="37"/>
    </row>
    <row r="182" spans="5:34" ht="23.4" thickTop="1">
      <c r="E182" s="35" t="s">
        <v>54</v>
      </c>
      <c r="F182" s="36"/>
      <c r="G182" s="36"/>
      <c r="AH182" s="35" t="s">
        <v>54</v>
      </c>
    </row>
    <row r="183" spans="5:34" ht="13.2">
      <c r="E183" s="186" t="s">
        <v>411</v>
      </c>
      <c r="F183" s="38"/>
      <c r="G183" s="38"/>
      <c r="M183" s="40"/>
      <c r="AH183" s="65" t="s">
        <v>66</v>
      </c>
    </row>
    <row r="184" spans="5:34" ht="11.4">
      <c r="E184" s="37"/>
      <c r="F184" s="38"/>
      <c r="G184" s="38"/>
      <c r="M184" s="8"/>
      <c r="AH184" s="37"/>
    </row>
    <row r="185" spans="5:34" ht="11.4">
      <c r="E185" s="35" t="s">
        <v>10</v>
      </c>
      <c r="F185" s="36"/>
      <c r="G185" s="36"/>
      <c r="AH185" s="35" t="s">
        <v>10</v>
      </c>
    </row>
    <row r="186" spans="5:34" ht="13.2">
      <c r="E186" s="65" t="s">
        <v>67</v>
      </c>
      <c r="F186" s="38"/>
      <c r="G186" s="38"/>
      <c r="M186" s="40"/>
      <c r="AH186" s="65" t="s">
        <v>67</v>
      </c>
    </row>
    <row r="187" spans="5:34" ht="13.2">
      <c r="E187" s="67" t="s">
        <v>55</v>
      </c>
      <c r="F187" s="38"/>
      <c r="G187" s="38"/>
      <c r="M187" s="40"/>
      <c r="AH187" s="67" t="s">
        <v>55</v>
      </c>
    </row>
    <row r="188" spans="5:34" ht="13.2">
      <c r="E188" s="67" t="s">
        <v>56</v>
      </c>
      <c r="F188" s="38"/>
      <c r="G188" s="38"/>
      <c r="M188" s="40"/>
      <c r="AH188" s="67" t="s">
        <v>56</v>
      </c>
    </row>
    <row r="189" spans="5:34" ht="11.4">
      <c r="E189" s="37"/>
      <c r="F189" s="38"/>
      <c r="G189" s="38"/>
      <c r="M189" s="8"/>
      <c r="AH189" s="37"/>
    </row>
    <row r="190" spans="5:34" ht="11.4">
      <c r="E190" s="35" t="s">
        <v>57</v>
      </c>
      <c r="F190" s="36"/>
      <c r="G190" s="36"/>
      <c r="AH190" s="35" t="s">
        <v>57</v>
      </c>
    </row>
    <row r="191" spans="5:34" ht="13.2">
      <c r="E191" s="65" t="s">
        <v>58</v>
      </c>
      <c r="F191" s="38"/>
      <c r="G191" s="38"/>
      <c r="M191" s="40"/>
      <c r="AH191" s="65" t="s">
        <v>58</v>
      </c>
    </row>
    <row r="192" spans="5:34" ht="13.2">
      <c r="E192" s="65" t="s">
        <v>59</v>
      </c>
      <c r="F192" s="38"/>
      <c r="G192" s="38"/>
      <c r="M192" s="40"/>
      <c r="AH192" s="65" t="s">
        <v>59</v>
      </c>
    </row>
    <row r="193" spans="5:34" ht="13.2">
      <c r="E193" s="65" t="s">
        <v>68</v>
      </c>
      <c r="F193" s="38"/>
      <c r="G193" s="38"/>
      <c r="M193" s="40"/>
      <c r="AH193" s="65" t="s">
        <v>68</v>
      </c>
    </row>
    <row r="194" spans="5:34" ht="11.4">
      <c r="E194" s="37"/>
      <c r="F194" s="38"/>
      <c r="G194" s="38"/>
      <c r="M194" s="8"/>
      <c r="AH194" s="37"/>
    </row>
    <row r="195" spans="5:34" ht="13.2">
      <c r="E195" s="67" t="s">
        <v>60</v>
      </c>
      <c r="F195" s="38"/>
      <c r="G195" s="38"/>
      <c r="M195" s="40"/>
      <c r="AH195" s="67" t="s">
        <v>60</v>
      </c>
    </row>
    <row r="196" spans="5:34" ht="11.4">
      <c r="E196" s="37"/>
      <c r="F196" s="38"/>
      <c r="G196" s="38"/>
      <c r="M196" s="8"/>
      <c r="AH196" s="37"/>
    </row>
    <row r="197" spans="5:34" ht="11.4">
      <c r="E197" s="37"/>
      <c r="F197" s="38"/>
      <c r="G197" s="38"/>
      <c r="AH197" s="37"/>
    </row>
  </sheetData>
  <sheetProtection password="9C79" sheet="1" objects="1" scenarios="1"/>
  <mergeCells count="4">
    <mergeCell ref="M4:P4"/>
    <mergeCell ref="T4:W4"/>
    <mergeCell ref="X4:AB4"/>
    <mergeCell ref="AC4:AE4"/>
  </mergeCells>
  <printOptions gridLines="1"/>
  <pageMargins left="0.23622047244094491" right="0.23622047244094491" top="0.74803149606299213" bottom="0.74803149606299213" header="0.31496062992125984" footer="0.31496062992125984"/>
  <pageSetup paperSize="9" scale="76" fitToHeight="0" orientation="landscape" horizontalDpi="1200" verticalDpi="1200" r:id="rId1"/>
  <headerFooter>
    <oddFooter>&amp;L&amp;F&amp;C&amp;D&amp;RPage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1259D24A43C4DA565A7E02685981D" ma:contentTypeVersion="8" ma:contentTypeDescription="Create a new document." ma:contentTypeScope="" ma:versionID="e5f44c41c3104184f39db5286d339f94">
  <xsd:schema xmlns:xsd="http://www.w3.org/2001/XMLSchema" xmlns:xs="http://www.w3.org/2001/XMLSchema" xmlns:p="http://schemas.microsoft.com/office/2006/metadata/properties" xmlns:ns3="fa53cab7-bd3d-4ff0-abca-bdc5743d97e2" targetNamespace="http://schemas.microsoft.com/office/2006/metadata/properties" ma:root="true" ma:fieldsID="023a86faa3b23f083fd8dbec1cc5b046" ns3:_="">
    <xsd:import namespace="fa53cab7-bd3d-4ff0-abca-bdc5743d97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3cab7-bd3d-4ff0-abca-bdc5743d9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CAAC3D-E43F-447C-AD04-BE8C1F38069F}">
  <ds:schemaRefs>
    <ds:schemaRef ds:uri="http://schemas.microsoft.com/office/infopath/2007/PartnerControls"/>
    <ds:schemaRef ds:uri="http://schemas.microsoft.com/office/2006/documentManagement/types"/>
    <ds:schemaRef ds:uri="fa53cab7-bd3d-4ff0-abca-bdc5743d97e2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8CDBD7-69FA-4A3C-B4E7-55F45C20E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3cab7-bd3d-4ff0-abca-bdc5743d9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9464E-15BA-4867-9D51-7A24675F2D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 per 1 januari 2021</vt:lpstr>
      <vt:lpstr>'specificatie per 1 januari 2021'!Afdrukbereik</vt:lpstr>
      <vt:lpstr>'specificatie per 1 januari 2021'!Afdruktitels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Systeembeheer</dc:creator>
  <cp:lastModifiedBy>Vincent Comijs</cp:lastModifiedBy>
  <cp:lastPrinted>2019-02-21T09:44:02Z</cp:lastPrinted>
  <dcterms:created xsi:type="dcterms:W3CDTF">2001-02-05T09:40:43Z</dcterms:created>
  <dcterms:modified xsi:type="dcterms:W3CDTF">2021-10-19T07:02:19Z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0x0101007571259D24A43C4DA565A7E02685981D</vt:lpwstr>
  </property>
</Properties>
</file>