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gildeopleidingen.sharepoint.com/sites/samenwerken/inkoopcontractmanagement/Gedeelde  documenten/Aanbestedingen/Aanbestedingen 2021/EA Zonnepanelen 2021/4. Nota/"/>
    </mc:Choice>
  </mc:AlternateContent>
  <xr:revisionPtr revIDLastSave="11" documentId="8_{59DBF7B6-5B3F-4AC6-95DD-B76ED39F3CAC}" xr6:coauthVersionLast="46" xr6:coauthVersionMax="46" xr10:uidLastSave="{F99FE582-5C08-4D2D-BB15-BFBD29B5D916}"/>
  <bookViews>
    <workbookView xWindow="-120" yWindow="-120" windowWidth="29040" windowHeight="15840" xr2:uid="{00000000-000D-0000-FFFF-FFFF00000000}"/>
  </bookViews>
  <sheets>
    <sheet name="1. VERGELIJKINGSPRIJS" sheetId="4" r:id="rId1"/>
    <sheet name="2. PRIJZENBLAD GROENVELDSINGEL" sheetId="3" r:id="rId2"/>
    <sheet name="3. PRIJZENBLAD HAGERHOFWEG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F9" i="4"/>
  <c r="D9" i="4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E26" i="5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AA26" i="5" s="1"/>
  <c r="AB26" i="5" s="1"/>
  <c r="C24" i="5"/>
  <c r="F7" i="4" s="1"/>
  <c r="C12" i="5"/>
  <c r="C38" i="5" s="1"/>
  <c r="D38" i="5" s="1"/>
  <c r="D39" i="5" s="1"/>
  <c r="C24" i="3"/>
  <c r="D7" i="4" s="1"/>
  <c r="C12" i="3"/>
  <c r="C38" i="3" s="1"/>
  <c r="J38" i="3" s="1"/>
  <c r="J39" i="3" s="1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D32" i="3"/>
  <c r="E26" i="3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R38" i="5" l="1"/>
  <c r="R39" i="5" s="1"/>
  <c r="J38" i="5"/>
  <c r="J39" i="5" s="1"/>
  <c r="I38" i="5"/>
  <c r="I39" i="5" s="1"/>
  <c r="G38" i="5"/>
  <c r="G39" i="5" s="1"/>
  <c r="F38" i="5"/>
  <c r="F39" i="5" s="1"/>
  <c r="V38" i="5"/>
  <c r="V39" i="5" s="1"/>
  <c r="N38" i="5"/>
  <c r="N39" i="5" s="1"/>
  <c r="Z38" i="5"/>
  <c r="Z39" i="5" s="1"/>
  <c r="E38" i="5"/>
  <c r="E39" i="5" s="1"/>
  <c r="U38" i="5"/>
  <c r="U39" i="5" s="1"/>
  <c r="M38" i="5"/>
  <c r="M39" i="5" s="1"/>
  <c r="Y38" i="5"/>
  <c r="Y39" i="5" s="1"/>
  <c r="W38" i="5"/>
  <c r="W39" i="5" s="1"/>
  <c r="AB38" i="5"/>
  <c r="AB39" i="5" s="1"/>
  <c r="T38" i="5"/>
  <c r="T39" i="5" s="1"/>
  <c r="L38" i="5"/>
  <c r="L39" i="5" s="1"/>
  <c r="Q38" i="5"/>
  <c r="Q39" i="5" s="1"/>
  <c r="O38" i="5"/>
  <c r="O39" i="5" s="1"/>
  <c r="AA38" i="5"/>
  <c r="AA39" i="5" s="1"/>
  <c r="S38" i="5"/>
  <c r="S39" i="5" s="1"/>
  <c r="K38" i="5"/>
  <c r="K39" i="5" s="1"/>
  <c r="X38" i="5"/>
  <c r="X39" i="5" s="1"/>
  <c r="P38" i="5"/>
  <c r="P39" i="5" s="1"/>
  <c r="H38" i="5"/>
  <c r="H39" i="5" s="1"/>
  <c r="H38" i="3"/>
  <c r="H39" i="3" s="1"/>
  <c r="AC32" i="5"/>
  <c r="Y38" i="3"/>
  <c r="Y39" i="3" s="1"/>
  <c r="X38" i="3"/>
  <c r="X39" i="3" s="1"/>
  <c r="Q38" i="3"/>
  <c r="Q39" i="3" s="1"/>
  <c r="P38" i="3"/>
  <c r="P39" i="3" s="1"/>
  <c r="I38" i="3"/>
  <c r="I39" i="3" s="1"/>
  <c r="AC32" i="3"/>
  <c r="W38" i="3"/>
  <c r="W39" i="3" s="1"/>
  <c r="O38" i="3"/>
  <c r="O39" i="3" s="1"/>
  <c r="G38" i="3"/>
  <c r="G39" i="3" s="1"/>
  <c r="F38" i="3"/>
  <c r="F39" i="3" s="1"/>
  <c r="E38" i="3"/>
  <c r="E39" i="3" s="1"/>
  <c r="U38" i="3"/>
  <c r="U39" i="3" s="1"/>
  <c r="M38" i="3"/>
  <c r="M39" i="3" s="1"/>
  <c r="V38" i="3"/>
  <c r="V39" i="3" s="1"/>
  <c r="AB38" i="3"/>
  <c r="AB39" i="3" s="1"/>
  <c r="T38" i="3"/>
  <c r="T39" i="3" s="1"/>
  <c r="L38" i="3"/>
  <c r="L39" i="3" s="1"/>
  <c r="D38" i="3"/>
  <c r="D39" i="3" s="1"/>
  <c r="AA38" i="3"/>
  <c r="AA39" i="3" s="1"/>
  <c r="S38" i="3"/>
  <c r="S39" i="3" s="1"/>
  <c r="K38" i="3"/>
  <c r="K39" i="3" s="1"/>
  <c r="N38" i="3"/>
  <c r="N39" i="3" s="1"/>
  <c r="Z38" i="3"/>
  <c r="Z39" i="3" s="1"/>
  <c r="R38" i="3"/>
  <c r="R39" i="3" s="1"/>
  <c r="AC39" i="5" l="1"/>
  <c r="F13" i="4" s="1"/>
  <c r="AC39" i="3"/>
  <c r="D11" i="4" l="1"/>
  <c r="D13" i="4" s="1"/>
  <c r="H13" i="4" s="1"/>
</calcChain>
</file>

<file path=xl/sharedStrings.xml><?xml version="1.0" encoding="utf-8"?>
<sst xmlns="http://schemas.openxmlformats.org/spreadsheetml/2006/main" count="73" uniqueCount="40">
  <si>
    <t>Invulinstructie</t>
  </si>
  <si>
    <t xml:space="preserve">U vult alleen de groengekleurde cellen in. </t>
  </si>
  <si>
    <t>Europese aanbesteding kenmerk EA_HV2107_CK/MW</t>
  </si>
  <si>
    <t>Jaar</t>
  </si>
  <si>
    <t>Reserv. nieuwe omvormer(s)</t>
  </si>
  <si>
    <t>Exploitatie</t>
  </si>
  <si>
    <t>Investering</t>
  </si>
  <si>
    <t>Panelen</t>
  </si>
  <si>
    <t>Omvormers</t>
  </si>
  <si>
    <t>Draagconstructie</t>
  </si>
  <si>
    <t>Bekabeling</t>
  </si>
  <si>
    <t>Arbeid</t>
  </si>
  <si>
    <t>Subtotaal 1: Investering</t>
  </si>
  <si>
    <t>Monitoring</t>
  </si>
  <si>
    <t>Jaarlijks onderhoud</t>
  </si>
  <si>
    <t>Subtotaal 2: Exploitatie</t>
  </si>
  <si>
    <t>Rendement Panelen in %</t>
  </si>
  <si>
    <t>Aantal panelen</t>
  </si>
  <si>
    <t>Nominaal vermogen in WP per paneel</t>
  </si>
  <si>
    <t>Verwachte opbrengst in kWh</t>
  </si>
  <si>
    <t>Vollasturen per jaar wH/wp</t>
  </si>
  <si>
    <t>Teruglevertarief in €</t>
  </si>
  <si>
    <t>Overige kosten (bijv. inspecties)</t>
  </si>
  <si>
    <t>U vult alleen de groengekleurde cellen in!</t>
  </si>
  <si>
    <t>Groenveldsingel</t>
  </si>
  <si>
    <t>BIJLAGE 5 - PRIJZENBLAD, TABBLAD 1: VERGELIJKINGSPRIJS</t>
  </si>
  <si>
    <t>BIJLAGE 5 - PRIJZENBLAD, TABBLAD 2: GROENVELDSINGEL</t>
  </si>
  <si>
    <t>BIJLAGE 5 - PRIJZENBLAD, TABBLAD 3: HAGERHOFWEG</t>
  </si>
  <si>
    <t>Hagerhofweg</t>
  </si>
  <si>
    <t>TCO prijs</t>
  </si>
  <si>
    <t>Vergelijkingsprijs</t>
  </si>
  <si>
    <t>excl. Btw</t>
  </si>
  <si>
    <t>Rendement (degradatie) Panelen in %</t>
  </si>
  <si>
    <t xml:space="preserve">Subtotaal 3: opbrengst </t>
  </si>
  <si>
    <t>+</t>
  </si>
  <si>
    <t>-</t>
  </si>
  <si>
    <t>Subtotaal 3: verwachte besparing in €</t>
  </si>
  <si>
    <t>subsidiabele opbrengst in kWh</t>
  </si>
  <si>
    <t>Verwijderen en afvoeren tegels</t>
  </si>
  <si>
    <t>In rij 37 geeft u per jaar aan hoeveel stroom de door gekozen panelen in het betreffende jaar nog opwekken.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</si>
</sst>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"/>
    <numFmt numFmtId="166" formatCode="#,##0.0000"/>
    <numFmt numFmtId="167" formatCode="_(&quot;€&quot;\ * #,##0_);_(&quot;€&quot;\ * \(#,##0\);_(&quot;€&quot;\ * &quot;-&quot;??_);_(@_)"/>
    <numFmt numFmtId="168" formatCode="_(&quot;€&quot;\ * #,##0.00_);_(&quot;€&quot;\ * \(#,##0.00\);_(&quot;€&quot;\ * &quot;-&quot;??_);_(@_)"/>
    <numFmt numFmtId="169" formatCode="_ * #,##0_ ;_ * \-#,##0_ ;_ * &quot;-&quot;??_ ;_ @_ 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i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6" tint="0.79998168889431442"/>
        <bgColor rgb="FFFCE4D6"/>
      </patternFill>
    </fill>
    <fill>
      <patternFill patternType="solid">
        <fgColor theme="6" tint="0.79998168889431442"/>
        <bgColor rgb="FFE2EFD9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ck">
        <color rgb="FF256FC4"/>
      </top>
      <bottom/>
      <diagonal/>
    </border>
    <border>
      <left/>
      <right style="thick">
        <color rgb="FF256FC4"/>
      </right>
      <top style="thick">
        <color rgb="FF256FC4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ck">
        <color rgb="FF256FC4"/>
      </right>
      <top/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BFBFBF"/>
      </top>
      <bottom style="thin">
        <color theme="0" tint="-0.1499984740745262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11">
    <xf numFmtId="0" fontId="0" fillId="0" borderId="0" xfId="0"/>
    <xf numFmtId="16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/>
    <xf numFmtId="0" fontId="9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0" fontId="7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/>
    <xf numFmtId="164" fontId="7" fillId="0" borderId="0" xfId="0" applyNumberFormat="1" applyFont="1" applyBorder="1"/>
    <xf numFmtId="0" fontId="11" fillId="0" borderId="0" xfId="0" applyFont="1" applyFill="1" applyBorder="1" applyAlignment="1"/>
    <xf numFmtId="0" fontId="15" fillId="0" borderId="1" xfId="0" applyFont="1" applyBorder="1"/>
    <xf numFmtId="0" fontId="16" fillId="0" borderId="1" xfId="0" applyFont="1" applyBorder="1"/>
    <xf numFmtId="0" fontId="16" fillId="0" borderId="2" xfId="0" applyFont="1" applyBorder="1"/>
    <xf numFmtId="0" fontId="17" fillId="0" borderId="0" xfId="0" applyFont="1" applyAlignment="1">
      <alignment horizontal="right"/>
    </xf>
    <xf numFmtId="0" fontId="6" fillId="0" borderId="0" xfId="0" applyFont="1" applyBorder="1"/>
    <xf numFmtId="0" fontId="14" fillId="0" borderId="0" xfId="0" applyFont="1" applyAlignment="1">
      <alignment horizontal="right"/>
    </xf>
    <xf numFmtId="0" fontId="14" fillId="0" borderId="3" xfId="0" applyFont="1" applyBorder="1"/>
    <xf numFmtId="0" fontId="6" fillId="0" borderId="0" xfId="0" applyFont="1"/>
    <xf numFmtId="0" fontId="6" fillId="0" borderId="5" xfId="0" applyFont="1" applyBorder="1"/>
    <xf numFmtId="3" fontId="17" fillId="0" borderId="0" xfId="0" applyNumberFormat="1" applyFont="1"/>
    <xf numFmtId="0" fontId="14" fillId="0" borderId="5" xfId="0" applyFont="1" applyBorder="1"/>
    <xf numFmtId="167" fontId="17" fillId="0" borderId="0" xfId="0" applyNumberFormat="1" applyFont="1"/>
    <xf numFmtId="0" fontId="6" fillId="0" borderId="0" xfId="0" applyFont="1" applyAlignment="1">
      <alignment horizontal="right"/>
    </xf>
    <xf numFmtId="10" fontId="6" fillId="0" borderId="0" xfId="0" applyNumberFormat="1" applyFont="1" applyAlignment="1">
      <alignment horizontal="right"/>
    </xf>
    <xf numFmtId="10" fontId="6" fillId="0" borderId="0" xfId="0" applyNumberFormat="1" applyFont="1"/>
    <xf numFmtId="168" fontId="6" fillId="0" borderId="0" xfId="0" applyNumberFormat="1" applyFont="1" applyFill="1" applyAlignment="1">
      <alignment horizontal="right"/>
    </xf>
    <xf numFmtId="167" fontId="14" fillId="0" borderId="7" xfId="0" applyNumberFormat="1" applyFont="1" applyFill="1" applyBorder="1" applyAlignment="1">
      <alignment horizontal="left"/>
    </xf>
    <xf numFmtId="167" fontId="6" fillId="0" borderId="0" xfId="0" applyNumberFormat="1" applyFont="1" applyFill="1"/>
    <xf numFmtId="167" fontId="17" fillId="0" borderId="0" xfId="0" applyNumberFormat="1" applyFont="1" applyFill="1"/>
    <xf numFmtId="0" fontId="6" fillId="0" borderId="0" xfId="0" applyFont="1" applyFill="1" applyAlignment="1">
      <alignment horizontal="right"/>
    </xf>
    <xf numFmtId="0" fontId="14" fillId="0" borderId="7" xfId="0" applyFont="1" applyFill="1" applyBorder="1" applyAlignment="1">
      <alignment horizontal="right"/>
    </xf>
    <xf numFmtId="168" fontId="6" fillId="0" borderId="8" xfId="0" applyNumberFormat="1" applyFont="1" applyFill="1" applyBorder="1" applyAlignment="1">
      <alignment horizontal="right"/>
    </xf>
    <xf numFmtId="167" fontId="14" fillId="0" borderId="0" xfId="0" applyNumberFormat="1" applyFont="1" applyFill="1" applyAlignment="1">
      <alignment horizontal="left"/>
    </xf>
    <xf numFmtId="0" fontId="6" fillId="0" borderId="8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167" fontId="6" fillId="3" borderId="8" xfId="0" applyNumberFormat="1" applyFont="1" applyFill="1" applyBorder="1"/>
    <xf numFmtId="167" fontId="18" fillId="4" borderId="8" xfId="0" applyNumberFormat="1" applyFont="1" applyFill="1" applyBorder="1"/>
    <xf numFmtId="0" fontId="5" fillId="0" borderId="0" xfId="0" applyFont="1" applyFill="1" applyAlignment="1">
      <alignment horizontal="right"/>
    </xf>
    <xf numFmtId="0" fontId="14" fillId="0" borderId="0" xfId="0" applyFont="1" applyAlignment="1">
      <alignment horizontal="center"/>
    </xf>
    <xf numFmtId="9" fontId="6" fillId="2" borderId="4" xfId="3" applyFont="1" applyFill="1" applyBorder="1"/>
    <xf numFmtId="9" fontId="6" fillId="2" borderId="3" xfId="3" applyFont="1" applyFill="1" applyBorder="1"/>
    <xf numFmtId="0" fontId="14" fillId="0" borderId="0" xfId="0" applyFont="1" applyBorder="1"/>
    <xf numFmtId="167" fontId="14" fillId="0" borderId="0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165" fontId="5" fillId="0" borderId="3" xfId="0" applyNumberFormat="1" applyFont="1" applyBorder="1"/>
    <xf numFmtId="0" fontId="22" fillId="0" borderId="0" xfId="0" applyFont="1" applyBorder="1"/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left"/>
    </xf>
    <xf numFmtId="164" fontId="24" fillId="0" borderId="0" xfId="0" applyNumberFormat="1" applyFont="1" applyFill="1" applyBorder="1"/>
    <xf numFmtId="164" fontId="22" fillId="0" borderId="0" xfId="0" applyNumberFormat="1" applyFont="1" applyBorder="1"/>
    <xf numFmtId="0" fontId="22" fillId="0" borderId="0" xfId="0" applyFont="1"/>
    <xf numFmtId="166" fontId="6" fillId="0" borderId="0" xfId="0" applyNumberFormat="1" applyFont="1" applyFill="1" applyBorder="1"/>
    <xf numFmtId="9" fontId="6" fillId="0" borderId="0" xfId="3" applyFont="1" applyFill="1" applyBorder="1"/>
    <xf numFmtId="169" fontId="14" fillId="0" borderId="0" xfId="0" applyNumberFormat="1" applyFont="1" applyBorder="1" applyAlignment="1">
      <alignment horizontal="right"/>
    </xf>
    <xf numFmtId="168" fontId="6" fillId="5" borderId="10" xfId="0" applyNumberFormat="1" applyFont="1" applyFill="1" applyBorder="1" applyAlignment="1">
      <alignment horizontal="right"/>
    </xf>
    <xf numFmtId="168" fontId="6" fillId="5" borderId="11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167" fontId="6" fillId="0" borderId="0" xfId="0" applyNumberFormat="1" applyFont="1" applyFill="1" applyBorder="1"/>
    <xf numFmtId="44" fontId="6" fillId="0" borderId="0" xfId="2" applyFont="1" applyFill="1" applyBorder="1"/>
    <xf numFmtId="0" fontId="15" fillId="0" borderId="1" xfId="0" applyFont="1" applyBorder="1" applyAlignment="1">
      <alignment horizontal="center"/>
    </xf>
    <xf numFmtId="169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9" fontId="14" fillId="0" borderId="0" xfId="0" applyNumberFormat="1" applyFont="1" applyFill="1" applyBorder="1" applyAlignment="1">
      <alignment horizontal="right"/>
    </xf>
    <xf numFmtId="167" fontId="17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0" fillId="0" borderId="14" xfId="0" applyBorder="1"/>
    <xf numFmtId="0" fontId="0" fillId="0" borderId="0" xfId="0" applyAlignment="1">
      <alignment vertical="top"/>
    </xf>
    <xf numFmtId="0" fontId="17" fillId="0" borderId="0" xfId="0" applyFont="1" applyAlignment="1">
      <alignment horizontal="right" vertical="top"/>
    </xf>
    <xf numFmtId="0" fontId="4" fillId="0" borderId="7" xfId="0" applyFont="1" applyFill="1" applyBorder="1" applyAlignment="1">
      <alignment horizontal="right"/>
    </xf>
    <xf numFmtId="167" fontId="4" fillId="0" borderId="7" xfId="0" applyNumberFormat="1" applyFont="1" applyFill="1" applyBorder="1" applyAlignment="1">
      <alignment horizontal="left"/>
    </xf>
    <xf numFmtId="0" fontId="0" fillId="0" borderId="14" xfId="0" applyFont="1" applyBorder="1"/>
    <xf numFmtId="0" fontId="0" fillId="0" borderId="0" xfId="0" applyFont="1"/>
    <xf numFmtId="0" fontId="0" fillId="0" borderId="0" xfId="0" applyAlignment="1">
      <alignment horizontal="left"/>
    </xf>
    <xf numFmtId="0" fontId="0" fillId="0" borderId="14" xfId="0" applyBorder="1" applyAlignment="1">
      <alignment horizontal="left"/>
    </xf>
    <xf numFmtId="0" fontId="17" fillId="0" borderId="14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7" fillId="0" borderId="0" xfId="0" applyFont="1" applyBorder="1" applyAlignment="1">
      <alignment horizontal="right" vertical="top"/>
    </xf>
    <xf numFmtId="167" fontId="4" fillId="0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67" fontId="14" fillId="0" borderId="0" xfId="0" applyNumberFormat="1" applyFont="1" applyFill="1" applyBorder="1" applyAlignment="1">
      <alignment horizontal="left"/>
    </xf>
    <xf numFmtId="167" fontId="26" fillId="6" borderId="13" xfId="0" applyNumberFormat="1" applyFont="1" applyFill="1" applyBorder="1"/>
    <xf numFmtId="0" fontId="21" fillId="2" borderId="1" xfId="0" applyFont="1" applyFill="1" applyBorder="1"/>
    <xf numFmtId="3" fontId="6" fillId="0" borderId="3" xfId="3" applyNumberFormat="1" applyFont="1" applyFill="1" applyBorder="1"/>
    <xf numFmtId="0" fontId="3" fillId="2" borderId="6" xfId="0" applyFont="1" applyFill="1" applyBorder="1" applyAlignment="1">
      <alignment horizontal="right"/>
    </xf>
    <xf numFmtId="169" fontId="14" fillId="0" borderId="9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15" xfId="0" applyBorder="1"/>
    <xf numFmtId="0" fontId="0" fillId="0" borderId="16" xfId="0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165" fontId="7" fillId="0" borderId="15" xfId="0" applyNumberFormat="1" applyFont="1" applyBorder="1" applyAlignment="1">
      <alignment horizontal="left"/>
    </xf>
    <xf numFmtId="164" fontId="7" fillId="0" borderId="15" xfId="0" applyNumberFormat="1" applyFont="1" applyBorder="1"/>
    <xf numFmtId="0" fontId="7" fillId="0" borderId="16" xfId="0" applyFont="1" applyBorder="1"/>
    <xf numFmtId="0" fontId="0" fillId="0" borderId="0" xfId="0" applyAlignment="1">
      <alignment horizontal="center"/>
    </xf>
    <xf numFmtId="4" fontId="14" fillId="0" borderId="14" xfId="0" applyNumberFormat="1" applyFont="1" applyBorder="1" applyAlignment="1">
      <alignment horizontal="center"/>
    </xf>
    <xf numFmtId="3" fontId="6" fillId="0" borderId="14" xfId="0" applyNumberFormat="1" applyFont="1" applyFill="1" applyBorder="1"/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right"/>
    </xf>
    <xf numFmtId="0" fontId="1" fillId="0" borderId="0" xfId="0" applyFont="1" applyFill="1" applyAlignment="1">
      <alignment horizontal="right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16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1085850</xdr:colOff>
      <xdr:row>0</xdr:row>
      <xdr:rowOff>276226</xdr:rowOff>
    </xdr:from>
    <xdr:to>
      <xdr:col>8</xdr:col>
      <xdr:colOff>371475</xdr:colOff>
      <xdr:row>1</xdr:row>
      <xdr:rowOff>333376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4723B8-8FF6-464A-B2C8-3CE1732CBE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76226"/>
          <a:ext cx="2276475" cy="40005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16</xdr:row>
      <xdr:rowOff>95250</xdr:rowOff>
    </xdr:from>
    <xdr:to>
      <xdr:col>5</xdr:col>
      <xdr:colOff>819150</xdr:colOff>
      <xdr:row>30</xdr:row>
      <xdr:rowOff>114300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59265C6-A8D6-4B2B-9525-481559227B37}"/>
            </a:ext>
          </a:extLst>
        </xdr:cNvPr>
        <xdr:cNvSpPr txBox="1"/>
      </xdr:nvSpPr>
      <xdr:spPr>
        <a:xfrm>
          <a:off x="714375" y="3505200"/>
          <a:ext cx="4848225" cy="2286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400" b="1"/>
            <a:t>Hoe vult u het prijzenblad </a:t>
          </a:r>
          <a:r>
            <a:rPr lang="nl-NL" sz="1400" b="1" baseline="0"/>
            <a:t>in?</a:t>
          </a:r>
        </a:p>
        <a:p>
          <a:endParaRPr lang="nl-NL" sz="1100" baseline="0"/>
        </a:p>
        <a:p>
          <a:r>
            <a:rPr lang="nl-NL" sz="1100" baseline="0"/>
            <a:t>Tabblad 1 wordt automatisch gevuld door de getallen in tabbladen 2 en 3. U hoeft op dit eerste tabblad niets in te vulen. In cel G13 komt de vergelijkingsprijs waarmee uw aanbieding beoordeeld wordt. </a:t>
          </a:r>
        </a:p>
        <a:p>
          <a:r>
            <a:rPr lang="nl-NL" sz="1100" baseline="0"/>
            <a:t>	</a:t>
          </a:r>
        </a:p>
        <a:p>
          <a:r>
            <a:rPr lang="nl-NL" sz="1100" baseline="0"/>
            <a:t>De tabbladen 2  en 3 hebben betrekking op de locaties. Vul beide tabbladen in. </a:t>
          </a:r>
          <a:r>
            <a:rPr lang="nl-NL" sz="1100" b="1" baseline="0"/>
            <a:t>U vult alleen de GROEN gearceerde cellen in! Breng geen wijzingen aan in de indeling van de werkbladen, cellen of tabbladen.</a:t>
          </a:r>
          <a:r>
            <a:rPr lang="nl-NL" sz="1100" baseline="0"/>
            <a:t> In rij 37 geeft u per jaar aan hoeveel stroom de door gekozen panelen in het betreffende jaar nog opwekken. In rij 31 dient u aan te geven in welk(e) ja(a)r(en) Gilde rekening dient te houden met vervanging van de omvormers en voor welk bedrag. </a:t>
          </a:r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200025</xdr:rowOff>
    </xdr:from>
    <xdr:to>
      <xdr:col>7</xdr:col>
      <xdr:colOff>1617</xdr:colOff>
      <xdr:row>1</xdr:row>
      <xdr:rowOff>200025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8C0879-4EF4-4404-8FD0-6E7B0BC1D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00025"/>
          <a:ext cx="2428875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285750</xdr:rowOff>
    </xdr:from>
    <xdr:to>
      <xdr:col>7</xdr:col>
      <xdr:colOff>114300</xdr:colOff>
      <xdr:row>1</xdr:row>
      <xdr:rowOff>323850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0F76E3E-36D3-4013-8F0F-57C5B08F63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285750"/>
          <a:ext cx="28098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4B90-9856-4ECC-B081-16AC1BCD8597}">
  <dimension ref="A1:J13"/>
  <sheetViews>
    <sheetView showGridLines="0" tabSelected="1" workbookViewId="0">
      <selection activeCell="K11" sqref="K11"/>
    </sheetView>
  </sheetViews>
  <sheetFormatPr defaultRowHeight="12.75" x14ac:dyDescent="0.2"/>
  <cols>
    <col min="2" max="2" width="36.42578125" customWidth="1"/>
    <col min="3" max="3" width="4.140625" customWidth="1"/>
    <col min="4" max="4" width="16.85546875" customWidth="1"/>
    <col min="5" max="5" width="4.5703125" customWidth="1"/>
    <col min="6" max="6" width="20.85546875" customWidth="1"/>
    <col min="7" max="7" width="6.5703125" customWidth="1"/>
    <col min="8" max="8" width="17.42578125" customWidth="1"/>
  </cols>
  <sheetData>
    <row r="1" spans="1:10" s="2" customFormat="1" ht="27" customHeight="1" x14ac:dyDescent="0.2">
      <c r="A1" s="12"/>
      <c r="B1" s="13"/>
      <c r="C1" s="13"/>
      <c r="D1" s="14"/>
      <c r="E1" s="15"/>
      <c r="F1" s="16"/>
      <c r="G1" s="16"/>
      <c r="H1" s="17"/>
      <c r="I1" s="12"/>
      <c r="J1" s="12"/>
    </row>
    <row r="2" spans="1:10" s="2" customFormat="1" ht="27" customHeight="1" x14ac:dyDescent="0.25">
      <c r="A2" s="12"/>
      <c r="B2" s="18" t="s">
        <v>2</v>
      </c>
      <c r="C2" s="18"/>
      <c r="D2" s="18"/>
      <c r="E2" s="18"/>
      <c r="F2" s="18"/>
      <c r="G2" s="18"/>
      <c r="H2" s="17"/>
      <c r="I2" s="12"/>
      <c r="J2" s="12"/>
    </row>
    <row r="3" spans="1:10" s="2" customFormat="1" ht="27" customHeight="1" x14ac:dyDescent="0.3">
      <c r="A3" s="12"/>
      <c r="B3" s="5" t="s">
        <v>25</v>
      </c>
      <c r="C3" s="5"/>
      <c r="D3" s="6"/>
      <c r="E3" s="7"/>
      <c r="F3" s="8"/>
      <c r="G3" s="8"/>
      <c r="H3" s="17"/>
      <c r="I3" s="12"/>
      <c r="J3" s="12"/>
    </row>
    <row r="6" spans="1:10" s="78" customFormat="1" ht="24" customHeight="1" x14ac:dyDescent="0.2">
      <c r="D6" s="79" t="s">
        <v>24</v>
      </c>
      <c r="F6" s="86" t="s">
        <v>28</v>
      </c>
      <c r="G6" s="88"/>
      <c r="H6" s="87" t="s">
        <v>30</v>
      </c>
    </row>
    <row r="7" spans="1:10" ht="15" x14ac:dyDescent="0.25">
      <c r="B7" s="80" t="s">
        <v>12</v>
      </c>
      <c r="C7" s="105" t="s">
        <v>34</v>
      </c>
      <c r="D7" s="81">
        <f>'2. PRIJZENBLAD GROENVELDSINGEL'!C24</f>
        <v>0</v>
      </c>
      <c r="E7" s="105"/>
      <c r="F7" s="81">
        <f>'3. PRIJZENBLAD HAGERHOFWEG'!C24</f>
        <v>0</v>
      </c>
      <c r="G7" s="89"/>
    </row>
    <row r="8" spans="1:10" x14ac:dyDescent="0.2">
      <c r="B8" s="82"/>
      <c r="C8" s="105"/>
      <c r="D8" s="83"/>
      <c r="E8" s="105"/>
      <c r="F8" s="85"/>
      <c r="G8" s="90"/>
    </row>
    <row r="9" spans="1:10" ht="15" x14ac:dyDescent="0.25">
      <c r="B9" s="76" t="s">
        <v>15</v>
      </c>
      <c r="C9" s="105" t="s">
        <v>34</v>
      </c>
      <c r="D9" s="81">
        <f>'2. PRIJZENBLAD GROENVELDSINGEL'!AC32</f>
        <v>0</v>
      </c>
      <c r="E9" s="105"/>
      <c r="F9" s="81">
        <f>'3. PRIJZENBLAD HAGERHOFWEG'!AC32</f>
        <v>0</v>
      </c>
      <c r="G9" s="84"/>
    </row>
    <row r="10" spans="1:10" x14ac:dyDescent="0.2">
      <c r="B10" s="82"/>
      <c r="C10" s="105"/>
      <c r="D10" s="82"/>
      <c r="E10" s="105"/>
      <c r="F10" s="85"/>
      <c r="G10" s="90"/>
    </row>
    <row r="11" spans="1:10" ht="15" x14ac:dyDescent="0.25">
      <c r="B11" s="97" t="s">
        <v>33</v>
      </c>
      <c r="C11" s="105" t="s">
        <v>35</v>
      </c>
      <c r="D11" s="81">
        <f>'2. PRIJZENBLAD GROENVELDSINGEL'!AC39</f>
        <v>0</v>
      </c>
      <c r="E11" s="105"/>
      <c r="F11" s="81">
        <f>'3. PRIJZENBLAD HAGERHOFWEG'!AC39</f>
        <v>0</v>
      </c>
      <c r="G11" s="89"/>
    </row>
    <row r="12" spans="1:10" ht="13.5" thickBot="1" x14ac:dyDescent="0.25">
      <c r="B12" s="77"/>
      <c r="C12" s="105"/>
      <c r="E12" s="105"/>
      <c r="F12" s="85"/>
      <c r="G12" s="90"/>
    </row>
    <row r="13" spans="1:10" ht="15.75" thickBot="1" x14ac:dyDescent="0.3">
      <c r="B13" s="43" t="s">
        <v>29</v>
      </c>
      <c r="C13" s="43"/>
      <c r="D13" s="35">
        <f>D7+D9-D11</f>
        <v>0</v>
      </c>
      <c r="F13" s="35">
        <f>F7+F9-F11</f>
        <v>0</v>
      </c>
      <c r="G13" s="91"/>
      <c r="H13" s="92">
        <f>D13+F13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showGridLines="0" zoomScaleNormal="100" workbookViewId="0">
      <selection activeCell="B31" sqref="B31"/>
    </sheetView>
  </sheetViews>
  <sheetFormatPr defaultColWidth="9.140625" defaultRowHeight="12.75" x14ac:dyDescent="0.2"/>
  <cols>
    <col min="1" max="1" width="9.140625" style="2"/>
    <col min="2" max="2" width="35.5703125" style="2" customWidth="1"/>
    <col min="3" max="3" width="25.85546875" style="3" customWidth="1"/>
    <col min="4" max="4" width="12.28515625" style="4" bestFit="1" customWidth="1"/>
    <col min="5" max="5" width="12.28515625" style="1" bestFit="1" customWidth="1"/>
    <col min="6" max="6" width="12.5703125" style="1" customWidth="1"/>
    <col min="7" max="17" width="12.140625" style="2" bestFit="1" customWidth="1"/>
    <col min="18" max="28" width="11.7109375" style="2" bestFit="1" customWidth="1"/>
    <col min="29" max="29" width="18" style="2" customWidth="1"/>
    <col min="30" max="16384" width="9.140625" style="2"/>
  </cols>
  <sheetData>
    <row r="1" spans="1:30" ht="27" customHeight="1" x14ac:dyDescent="0.2">
      <c r="A1" s="12"/>
      <c r="B1" s="13"/>
      <c r="C1" s="14"/>
      <c r="D1" s="15"/>
      <c r="E1" s="16"/>
      <c r="F1" s="17"/>
      <c r="G1" s="12"/>
      <c r="H1" s="12"/>
    </row>
    <row r="2" spans="1:30" ht="27" customHeight="1" x14ac:dyDescent="0.25">
      <c r="A2" s="12"/>
      <c r="B2" s="18" t="s">
        <v>2</v>
      </c>
      <c r="C2" s="18"/>
      <c r="D2" s="18"/>
      <c r="E2" s="18"/>
      <c r="F2" s="17"/>
      <c r="G2" s="12"/>
      <c r="H2" s="12"/>
    </row>
    <row r="3" spans="1:30" ht="27" customHeight="1" x14ac:dyDescent="0.3">
      <c r="A3" s="12"/>
      <c r="B3" s="5" t="s">
        <v>26</v>
      </c>
      <c r="C3" s="6"/>
      <c r="D3" s="7"/>
      <c r="E3" s="8"/>
      <c r="F3" s="17"/>
      <c r="G3" s="12"/>
      <c r="H3" s="12"/>
    </row>
    <row r="4" spans="1:30" x14ac:dyDescent="0.2">
      <c r="A4" s="12"/>
      <c r="B4" s="9"/>
      <c r="C4" s="6"/>
      <c r="D4" s="7"/>
      <c r="E4" s="8"/>
      <c r="F4" s="17"/>
      <c r="G4" s="12"/>
      <c r="H4" s="12"/>
    </row>
    <row r="5" spans="1:30" x14ac:dyDescent="0.2">
      <c r="A5" s="12"/>
      <c r="B5" s="10" t="s">
        <v>0</v>
      </c>
      <c r="C5" s="6"/>
      <c r="D5" s="7"/>
      <c r="E5" s="8"/>
      <c r="F5" s="17"/>
      <c r="G5" s="12"/>
      <c r="H5" s="12"/>
    </row>
    <row r="6" spans="1:30" s="61" customFormat="1" ht="15.75" x14ac:dyDescent="0.25">
      <c r="A6" s="55"/>
      <c r="B6" s="56" t="s">
        <v>1</v>
      </c>
      <c r="C6" s="57"/>
      <c r="D6" s="58"/>
      <c r="E6" s="59"/>
      <c r="F6" s="60"/>
      <c r="G6" s="55"/>
      <c r="H6" s="55"/>
    </row>
    <row r="7" spans="1:30" s="61" customFormat="1" ht="15.75" x14ac:dyDescent="0.25">
      <c r="A7" s="55"/>
      <c r="B7" s="56" t="s">
        <v>39</v>
      </c>
      <c r="C7" s="57"/>
      <c r="D7" s="58"/>
      <c r="E7" s="59"/>
      <c r="F7" s="60"/>
      <c r="G7" s="55"/>
      <c r="H7" s="55"/>
    </row>
    <row r="8" spans="1:30" ht="23.25" customHeight="1" thickBot="1" x14ac:dyDescent="0.25">
      <c r="A8" s="12"/>
      <c r="B8" s="11"/>
      <c r="C8" s="6"/>
      <c r="D8" s="7"/>
      <c r="E8" s="8"/>
      <c r="F8" s="17"/>
      <c r="G8" s="12"/>
      <c r="H8" s="12"/>
    </row>
    <row r="9" spans="1:30" ht="27.75" customHeight="1" thickTop="1" x14ac:dyDescent="0.25">
      <c r="A9" s="12"/>
      <c r="B9" s="53" t="s">
        <v>20</v>
      </c>
      <c r="C9" s="9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52"/>
      <c r="AD9" s="21"/>
    </row>
    <row r="10" spans="1:30" ht="15" x14ac:dyDescent="0.25">
      <c r="A10" s="12"/>
      <c r="B10" s="22" t="s">
        <v>17</v>
      </c>
      <c r="C10" s="95"/>
      <c r="D10" s="7"/>
      <c r="E10" s="8"/>
      <c r="F10" s="17"/>
      <c r="G10" s="12"/>
      <c r="H10" s="12"/>
      <c r="AD10" s="27"/>
    </row>
    <row r="11" spans="1:30" ht="15" x14ac:dyDescent="0.25">
      <c r="A11" s="12"/>
      <c r="B11" s="22" t="s">
        <v>18</v>
      </c>
      <c r="C11" s="95"/>
      <c r="D11" s="7"/>
      <c r="E11" s="8"/>
      <c r="F11" s="17"/>
      <c r="G11" s="12"/>
      <c r="H11" s="12"/>
      <c r="AD11" s="27"/>
    </row>
    <row r="12" spans="1:30" ht="15" x14ac:dyDescent="0.25">
      <c r="A12" s="12"/>
      <c r="B12" s="22" t="s">
        <v>19</v>
      </c>
      <c r="C12" s="96">
        <f>((C10*C11)*C9)/1000</f>
        <v>0</v>
      </c>
      <c r="D12" s="7"/>
      <c r="E12" s="8"/>
      <c r="F12" s="17"/>
      <c r="G12" s="12"/>
      <c r="H12" s="12"/>
      <c r="AD12" s="27"/>
    </row>
    <row r="13" spans="1:30" ht="15.75" customHeight="1" thickBot="1" x14ac:dyDescent="0.3">
      <c r="A13" s="12"/>
      <c r="B13" s="22"/>
      <c r="C13" s="72"/>
      <c r="D13" s="7"/>
      <c r="E13" s="8"/>
      <c r="F13" s="17"/>
      <c r="G13" s="12"/>
      <c r="H13" s="12"/>
      <c r="AD13" s="27"/>
    </row>
    <row r="14" spans="1:30" ht="16.5" thickTop="1" x14ac:dyDescent="0.25">
      <c r="A14" s="1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71"/>
      <c r="AD14" s="21"/>
    </row>
    <row r="15" spans="1:30" s="26" customFormat="1" ht="15" x14ac:dyDescent="0.25">
      <c r="A15" s="23"/>
      <c r="B15" s="22" t="s">
        <v>6</v>
      </c>
      <c r="C15" s="68" t="s">
        <v>31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7"/>
    </row>
    <row r="16" spans="1:30" s="26" customFormat="1" ht="15" x14ac:dyDescent="0.25">
      <c r="A16" s="23"/>
      <c r="B16" s="67" t="s">
        <v>7</v>
      </c>
      <c r="C16" s="65">
        <v>0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27"/>
    </row>
    <row r="17" spans="1:30" s="26" customFormat="1" ht="15" x14ac:dyDescent="0.25">
      <c r="A17" s="23"/>
      <c r="B17" s="67" t="s">
        <v>8</v>
      </c>
      <c r="C17" s="65"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27"/>
    </row>
    <row r="18" spans="1:30" s="26" customFormat="1" ht="15" x14ac:dyDescent="0.25">
      <c r="A18" s="23"/>
      <c r="B18" s="67" t="s">
        <v>9</v>
      </c>
      <c r="C18" s="65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27"/>
    </row>
    <row r="19" spans="1:30" s="26" customFormat="1" ht="15" x14ac:dyDescent="0.25">
      <c r="A19" s="23"/>
      <c r="B19" s="38" t="s">
        <v>10</v>
      </c>
      <c r="C19" s="66"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27"/>
    </row>
    <row r="20" spans="1:30" s="26" customFormat="1" ht="15" x14ac:dyDescent="0.25">
      <c r="A20" s="23"/>
      <c r="B20" s="46" t="s">
        <v>13</v>
      </c>
      <c r="C20" s="66">
        <v>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27"/>
    </row>
    <row r="21" spans="1:30" s="26" customFormat="1" ht="15" x14ac:dyDescent="0.25">
      <c r="A21" s="23"/>
      <c r="B21" s="38" t="s">
        <v>11</v>
      </c>
      <c r="C21" s="65">
        <v>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27"/>
    </row>
    <row r="22" spans="1:30" s="26" customFormat="1" ht="15" x14ac:dyDescent="0.25">
      <c r="A22" s="23"/>
      <c r="B22" s="110" t="s">
        <v>38</v>
      </c>
      <c r="C22" s="65">
        <v>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27"/>
    </row>
    <row r="23" spans="1:30" s="26" customFormat="1" ht="15" x14ac:dyDescent="0.25">
      <c r="A23" s="23"/>
      <c r="B23" s="76" t="s">
        <v>22</v>
      </c>
      <c r="C23" s="65">
        <v>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37"/>
      <c r="AD23" s="27"/>
    </row>
    <row r="24" spans="1:30" s="26" customFormat="1" ht="15" x14ac:dyDescent="0.25">
      <c r="B24" s="39" t="s">
        <v>12</v>
      </c>
      <c r="C24" s="35">
        <f>SUM(C16:C23)</f>
        <v>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29"/>
    </row>
    <row r="25" spans="1:30" ht="15.75" thickBot="1" x14ac:dyDescent="0.3">
      <c r="A25" s="12"/>
      <c r="B25" s="9"/>
      <c r="C25" s="6"/>
      <c r="D25" s="7"/>
      <c r="E25" s="8"/>
      <c r="F25" s="17"/>
      <c r="G25" s="12"/>
      <c r="H25" s="12"/>
      <c r="AD25" s="27"/>
    </row>
    <row r="26" spans="1:30" ht="16.5" thickTop="1" x14ac:dyDescent="0.25">
      <c r="A26" s="12"/>
      <c r="B26" s="19"/>
      <c r="C26" s="20"/>
      <c r="D26" s="20">
        <v>2021</v>
      </c>
      <c r="E26" s="20">
        <f t="shared" ref="E26:AB26" si="0">D26+1</f>
        <v>2022</v>
      </c>
      <c r="F26" s="20">
        <f t="shared" si="0"/>
        <v>2023</v>
      </c>
      <c r="G26" s="20">
        <f t="shared" si="0"/>
        <v>2024</v>
      </c>
      <c r="H26" s="20">
        <f t="shared" si="0"/>
        <v>2025</v>
      </c>
      <c r="I26" s="20">
        <f t="shared" si="0"/>
        <v>2026</v>
      </c>
      <c r="J26" s="20">
        <f t="shared" si="0"/>
        <v>2027</v>
      </c>
      <c r="K26" s="20">
        <f t="shared" si="0"/>
        <v>2028</v>
      </c>
      <c r="L26" s="20">
        <f t="shared" si="0"/>
        <v>2029</v>
      </c>
      <c r="M26" s="20">
        <f t="shared" si="0"/>
        <v>2030</v>
      </c>
      <c r="N26" s="20">
        <f t="shared" si="0"/>
        <v>2031</v>
      </c>
      <c r="O26" s="20">
        <f t="shared" si="0"/>
        <v>2032</v>
      </c>
      <c r="P26" s="20">
        <f t="shared" si="0"/>
        <v>2033</v>
      </c>
      <c r="Q26" s="20">
        <f t="shared" si="0"/>
        <v>2034</v>
      </c>
      <c r="R26" s="20">
        <f t="shared" si="0"/>
        <v>2035</v>
      </c>
      <c r="S26" s="20">
        <f t="shared" si="0"/>
        <v>2036</v>
      </c>
      <c r="T26" s="20">
        <f t="shared" si="0"/>
        <v>2037</v>
      </c>
      <c r="U26" s="20">
        <f t="shared" si="0"/>
        <v>2038</v>
      </c>
      <c r="V26" s="20">
        <f t="shared" si="0"/>
        <v>2039</v>
      </c>
      <c r="W26" s="20">
        <f t="shared" si="0"/>
        <v>2040</v>
      </c>
      <c r="X26" s="20">
        <f t="shared" si="0"/>
        <v>2041</v>
      </c>
      <c r="Y26" s="20">
        <f t="shared" si="0"/>
        <v>2042</v>
      </c>
      <c r="Z26" s="20">
        <f t="shared" si="0"/>
        <v>2043</v>
      </c>
      <c r="AA26" s="20">
        <f t="shared" si="0"/>
        <v>2044</v>
      </c>
      <c r="AB26" s="20">
        <f t="shared" si="0"/>
        <v>2045</v>
      </c>
      <c r="AC26" s="71"/>
      <c r="AD26" s="21"/>
    </row>
    <row r="27" spans="1:30" s="26" customFormat="1" ht="15" x14ac:dyDescent="0.25">
      <c r="A27" s="23"/>
      <c r="B27" s="24" t="s">
        <v>3</v>
      </c>
      <c r="C27" s="47">
        <v>0</v>
      </c>
      <c r="D27" s="25">
        <v>1</v>
      </c>
      <c r="E27" s="25">
        <v>2</v>
      </c>
      <c r="F27" s="25">
        <v>3</v>
      </c>
      <c r="G27" s="25">
        <v>4</v>
      </c>
      <c r="H27" s="25">
        <v>5</v>
      </c>
      <c r="I27" s="25">
        <v>6</v>
      </c>
      <c r="J27" s="25">
        <v>7</v>
      </c>
      <c r="K27" s="25">
        <v>8</v>
      </c>
      <c r="L27" s="25">
        <v>9</v>
      </c>
      <c r="M27" s="25">
        <v>10</v>
      </c>
      <c r="N27" s="25">
        <v>11</v>
      </c>
      <c r="O27" s="25">
        <v>12</v>
      </c>
      <c r="P27" s="25">
        <v>13</v>
      </c>
      <c r="Q27" s="25">
        <v>14</v>
      </c>
      <c r="R27" s="25">
        <v>15</v>
      </c>
      <c r="S27" s="25">
        <v>16</v>
      </c>
      <c r="T27" s="25">
        <v>17</v>
      </c>
      <c r="U27" s="25">
        <v>18</v>
      </c>
      <c r="V27" s="25">
        <v>19</v>
      </c>
      <c r="W27" s="25">
        <v>20</v>
      </c>
      <c r="X27" s="25">
        <v>21</v>
      </c>
      <c r="Y27" s="25">
        <v>22</v>
      </c>
      <c r="Z27" s="25">
        <v>23</v>
      </c>
      <c r="AA27" s="25">
        <v>24</v>
      </c>
      <c r="AB27" s="25">
        <v>25</v>
      </c>
      <c r="AC27" s="50"/>
      <c r="AD27" s="27"/>
    </row>
    <row r="28" spans="1:30" s="26" customFormat="1" ht="15" x14ac:dyDescent="0.25">
      <c r="B28" s="22" t="s">
        <v>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27"/>
    </row>
    <row r="29" spans="1:30" s="26" customFormat="1" ht="15" x14ac:dyDescent="0.25">
      <c r="B29" s="38" t="s">
        <v>14</v>
      </c>
      <c r="C29" s="36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36"/>
      <c r="AD29" s="27"/>
    </row>
    <row r="30" spans="1:30" s="26" customFormat="1" ht="15" x14ac:dyDescent="0.25">
      <c r="B30" s="38" t="s">
        <v>13</v>
      </c>
      <c r="C30" s="3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36"/>
      <c r="AD30" s="27"/>
    </row>
    <row r="31" spans="1:30" s="26" customFormat="1" ht="15" x14ac:dyDescent="0.25">
      <c r="B31" s="42" t="s">
        <v>4</v>
      </c>
      <c r="C31" s="4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69"/>
      <c r="AD31" s="27"/>
    </row>
    <row r="32" spans="1:30" s="26" customFormat="1" ht="15" x14ac:dyDescent="0.25">
      <c r="B32" s="43" t="s">
        <v>15</v>
      </c>
      <c r="C32" s="41"/>
      <c r="D32" s="41">
        <f>SUM(D29:D31)</f>
        <v>0</v>
      </c>
      <c r="E32" s="41">
        <f t="shared" ref="E32:AB32" si="1">SUM(E29:E31)</f>
        <v>0</v>
      </c>
      <c r="F32" s="41">
        <f t="shared" si="1"/>
        <v>0</v>
      </c>
      <c r="G32" s="41">
        <f t="shared" si="1"/>
        <v>0</v>
      </c>
      <c r="H32" s="41">
        <f t="shared" si="1"/>
        <v>0</v>
      </c>
      <c r="I32" s="41">
        <f t="shared" si="1"/>
        <v>0</v>
      </c>
      <c r="J32" s="41">
        <f t="shared" si="1"/>
        <v>0</v>
      </c>
      <c r="K32" s="41">
        <f t="shared" si="1"/>
        <v>0</v>
      </c>
      <c r="L32" s="41">
        <f t="shared" si="1"/>
        <v>0</v>
      </c>
      <c r="M32" s="41">
        <f t="shared" si="1"/>
        <v>0</v>
      </c>
      <c r="N32" s="41">
        <f t="shared" si="1"/>
        <v>0</v>
      </c>
      <c r="O32" s="41">
        <f t="shared" si="1"/>
        <v>0</v>
      </c>
      <c r="P32" s="41">
        <f t="shared" si="1"/>
        <v>0</v>
      </c>
      <c r="Q32" s="41">
        <f t="shared" si="1"/>
        <v>0</v>
      </c>
      <c r="R32" s="41">
        <f t="shared" si="1"/>
        <v>0</v>
      </c>
      <c r="S32" s="41">
        <f t="shared" si="1"/>
        <v>0</v>
      </c>
      <c r="T32" s="41">
        <f t="shared" si="1"/>
        <v>0</v>
      </c>
      <c r="U32" s="41">
        <f t="shared" si="1"/>
        <v>0</v>
      </c>
      <c r="V32" s="41">
        <f t="shared" si="1"/>
        <v>0</v>
      </c>
      <c r="W32" s="41">
        <f t="shared" si="1"/>
        <v>0</v>
      </c>
      <c r="X32" s="41">
        <f t="shared" si="1"/>
        <v>0</v>
      </c>
      <c r="Y32" s="41">
        <f t="shared" si="1"/>
        <v>0</v>
      </c>
      <c r="Z32" s="41">
        <f t="shared" si="1"/>
        <v>0</v>
      </c>
      <c r="AA32" s="41">
        <f t="shared" si="1"/>
        <v>0</v>
      </c>
      <c r="AB32" s="41">
        <f t="shared" si="1"/>
        <v>0</v>
      </c>
      <c r="AC32" s="41">
        <f>SUM(D32:AB32)</f>
        <v>0</v>
      </c>
      <c r="AD32" s="29"/>
    </row>
    <row r="33" spans="1:30" s="26" customFormat="1" ht="15" x14ac:dyDescent="0.25">
      <c r="B33" s="43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29"/>
    </row>
    <row r="34" spans="1:30" s="26" customFormat="1" ht="15" x14ac:dyDescent="0.25">
      <c r="A34" s="23"/>
      <c r="B34" s="24"/>
      <c r="C34" s="47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50"/>
      <c r="AD34" s="27"/>
    </row>
    <row r="35" spans="1:30" s="26" customFormat="1" ht="15" x14ac:dyDescent="0.25">
      <c r="A35" s="23"/>
      <c r="B35" s="22" t="s">
        <v>37</v>
      </c>
      <c r="C35" s="74"/>
      <c r="D35" s="94">
        <v>583300</v>
      </c>
      <c r="E35" s="94">
        <v>583300</v>
      </c>
      <c r="F35" s="94">
        <v>583300</v>
      </c>
      <c r="G35" s="94">
        <v>583300</v>
      </c>
      <c r="H35" s="94">
        <v>583300</v>
      </c>
      <c r="I35" s="94">
        <v>583300</v>
      </c>
      <c r="J35" s="94">
        <v>583300</v>
      </c>
      <c r="K35" s="94">
        <v>583300</v>
      </c>
      <c r="L35" s="94">
        <v>583300</v>
      </c>
      <c r="M35" s="94">
        <v>583300</v>
      </c>
      <c r="N35" s="94">
        <v>583300</v>
      </c>
      <c r="O35" s="94">
        <v>583300</v>
      </c>
      <c r="P35" s="94">
        <v>583300</v>
      </c>
      <c r="Q35" s="94">
        <v>583300</v>
      </c>
      <c r="R35" s="94">
        <v>583300</v>
      </c>
      <c r="S35" s="94">
        <v>583300</v>
      </c>
      <c r="T35" s="94">
        <v>583300</v>
      </c>
      <c r="U35" s="94">
        <v>583300</v>
      </c>
      <c r="V35" s="94">
        <v>583300</v>
      </c>
      <c r="W35" s="94">
        <v>583300</v>
      </c>
      <c r="X35" s="94">
        <v>583300</v>
      </c>
      <c r="Y35" s="94">
        <v>583300</v>
      </c>
      <c r="Z35" s="94">
        <v>583300</v>
      </c>
      <c r="AA35" s="94">
        <v>583300</v>
      </c>
      <c r="AB35" s="94">
        <v>583300</v>
      </c>
      <c r="AC35" s="63"/>
      <c r="AD35" s="27"/>
    </row>
    <row r="36" spans="1:30" s="26" customFormat="1" ht="15" x14ac:dyDescent="0.25">
      <c r="A36" s="23"/>
      <c r="B36" s="108" t="s">
        <v>21</v>
      </c>
      <c r="C36" s="73"/>
      <c r="D36" s="54">
        <v>5.6559999999999999E-2</v>
      </c>
      <c r="E36" s="54">
        <v>5.7125599999999999E-2</v>
      </c>
      <c r="F36" s="54">
        <v>5.7696855999999998E-2</v>
      </c>
      <c r="G36" s="54">
        <v>5.827382456E-2</v>
      </c>
      <c r="H36" s="54">
        <v>5.8856562805599998E-2</v>
      </c>
      <c r="I36" s="54">
        <v>5.9445128433656E-2</v>
      </c>
      <c r="J36" s="54">
        <v>6.0039579717992557E-2</v>
      </c>
      <c r="K36" s="54">
        <v>6.063997551517248E-2</v>
      </c>
      <c r="L36" s="54">
        <v>6.1246375270324206E-2</v>
      </c>
      <c r="M36" s="54">
        <v>6.1858839023027447E-2</v>
      </c>
      <c r="N36" s="54">
        <v>6.2477427413257722E-2</v>
      </c>
      <c r="O36" s="54">
        <v>6.3102201687390294E-2</v>
      </c>
      <c r="P36" s="54">
        <v>6.3733223704264194E-2</v>
      </c>
      <c r="Q36" s="54">
        <v>6.4370555941306834E-2</v>
      </c>
      <c r="R36" s="54">
        <v>6.50142615007199E-2</v>
      </c>
      <c r="S36" s="54">
        <v>6.5664404115727104E-2</v>
      </c>
      <c r="T36" s="54">
        <v>6.6321048156884374E-2</v>
      </c>
      <c r="U36" s="54">
        <v>6.6984258638453212E-2</v>
      </c>
      <c r="V36" s="54">
        <v>6.765410122483774E-2</v>
      </c>
      <c r="W36" s="54">
        <v>6.8330642237086112E-2</v>
      </c>
      <c r="X36" s="54">
        <v>6.9013948659456967E-2</v>
      </c>
      <c r="Y36" s="54">
        <v>6.9704088146051543E-2</v>
      </c>
      <c r="Z36" s="54">
        <v>7.0401129027512055E-2</v>
      </c>
      <c r="AA36" s="54">
        <v>7.1105140317787183E-2</v>
      </c>
      <c r="AB36" s="54">
        <v>7.1816191720965053E-2</v>
      </c>
      <c r="AC36" s="50"/>
      <c r="AD36" s="27"/>
    </row>
    <row r="37" spans="1:30" s="26" customFormat="1" ht="15" x14ac:dyDescent="0.25">
      <c r="A37" s="23"/>
      <c r="B37" s="108" t="s">
        <v>32</v>
      </c>
      <c r="C37" s="74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49"/>
      <c r="X37" s="49"/>
      <c r="Y37" s="49"/>
      <c r="Z37" s="49"/>
      <c r="AA37" s="49"/>
      <c r="AB37" s="49"/>
      <c r="AC37" s="63"/>
      <c r="AD37" s="27"/>
    </row>
    <row r="38" spans="1:30" s="26" customFormat="1" ht="15" x14ac:dyDescent="0.25">
      <c r="A38" s="23"/>
      <c r="B38" s="109" t="s">
        <v>19</v>
      </c>
      <c r="C38" s="106">
        <f>C12</f>
        <v>0</v>
      </c>
      <c r="D38" s="107">
        <f t="shared" ref="D38:AB38" si="2">$C$38*D37</f>
        <v>0</v>
      </c>
      <c r="E38" s="107">
        <f t="shared" si="2"/>
        <v>0</v>
      </c>
      <c r="F38" s="107">
        <f t="shared" si="2"/>
        <v>0</v>
      </c>
      <c r="G38" s="107">
        <f t="shared" si="2"/>
        <v>0</v>
      </c>
      <c r="H38" s="107">
        <f t="shared" si="2"/>
        <v>0</v>
      </c>
      <c r="I38" s="107">
        <f t="shared" si="2"/>
        <v>0</v>
      </c>
      <c r="J38" s="107">
        <f t="shared" si="2"/>
        <v>0</v>
      </c>
      <c r="K38" s="107">
        <f t="shared" si="2"/>
        <v>0</v>
      </c>
      <c r="L38" s="107">
        <f t="shared" si="2"/>
        <v>0</v>
      </c>
      <c r="M38" s="107">
        <f t="shared" si="2"/>
        <v>0</v>
      </c>
      <c r="N38" s="107">
        <f t="shared" si="2"/>
        <v>0</v>
      </c>
      <c r="O38" s="107">
        <f t="shared" si="2"/>
        <v>0</v>
      </c>
      <c r="P38" s="107">
        <f t="shared" si="2"/>
        <v>0</v>
      </c>
      <c r="Q38" s="107">
        <f t="shared" si="2"/>
        <v>0</v>
      </c>
      <c r="R38" s="107">
        <f t="shared" si="2"/>
        <v>0</v>
      </c>
      <c r="S38" s="107">
        <f t="shared" si="2"/>
        <v>0</v>
      </c>
      <c r="T38" s="107">
        <f t="shared" si="2"/>
        <v>0</v>
      </c>
      <c r="U38" s="107">
        <f t="shared" si="2"/>
        <v>0</v>
      </c>
      <c r="V38" s="107">
        <f t="shared" si="2"/>
        <v>0</v>
      </c>
      <c r="W38" s="107">
        <f t="shared" si="2"/>
        <v>0</v>
      </c>
      <c r="X38" s="107">
        <f t="shared" si="2"/>
        <v>0</v>
      </c>
      <c r="Y38" s="107">
        <f t="shared" si="2"/>
        <v>0</v>
      </c>
      <c r="Z38" s="107">
        <f t="shared" si="2"/>
        <v>0</v>
      </c>
      <c r="AA38" s="107">
        <f t="shared" si="2"/>
        <v>0</v>
      </c>
      <c r="AB38" s="107">
        <f t="shared" si="2"/>
        <v>0</v>
      </c>
      <c r="AC38" s="62"/>
      <c r="AD38" s="27"/>
    </row>
    <row r="39" spans="1:30" s="26" customFormat="1" ht="15" x14ac:dyDescent="0.25">
      <c r="A39" s="23"/>
      <c r="B39" s="43" t="s">
        <v>36</v>
      </c>
      <c r="C39" s="64"/>
      <c r="D39" s="70">
        <f t="shared" ref="D39:AB39" si="3">(D38*D36)</f>
        <v>0</v>
      </c>
      <c r="E39" s="70">
        <f t="shared" si="3"/>
        <v>0</v>
      </c>
      <c r="F39" s="70">
        <f t="shared" si="3"/>
        <v>0</v>
      </c>
      <c r="G39" s="70">
        <f t="shared" si="3"/>
        <v>0</v>
      </c>
      <c r="H39" s="70">
        <f t="shared" si="3"/>
        <v>0</v>
      </c>
      <c r="I39" s="70">
        <f t="shared" si="3"/>
        <v>0</v>
      </c>
      <c r="J39" s="70">
        <f t="shared" si="3"/>
        <v>0</v>
      </c>
      <c r="K39" s="70">
        <f t="shared" si="3"/>
        <v>0</v>
      </c>
      <c r="L39" s="70">
        <f t="shared" si="3"/>
        <v>0</v>
      </c>
      <c r="M39" s="70">
        <f t="shared" si="3"/>
        <v>0</v>
      </c>
      <c r="N39" s="70">
        <f t="shared" si="3"/>
        <v>0</v>
      </c>
      <c r="O39" s="70">
        <f t="shared" si="3"/>
        <v>0</v>
      </c>
      <c r="P39" s="70">
        <f t="shared" si="3"/>
        <v>0</v>
      </c>
      <c r="Q39" s="70">
        <f t="shared" si="3"/>
        <v>0</v>
      </c>
      <c r="R39" s="70">
        <f t="shared" si="3"/>
        <v>0</v>
      </c>
      <c r="S39" s="70">
        <f t="shared" si="3"/>
        <v>0</v>
      </c>
      <c r="T39" s="70">
        <f t="shared" si="3"/>
        <v>0</v>
      </c>
      <c r="U39" s="70">
        <f t="shared" si="3"/>
        <v>0</v>
      </c>
      <c r="V39" s="70">
        <f t="shared" si="3"/>
        <v>0</v>
      </c>
      <c r="W39" s="70">
        <f t="shared" si="3"/>
        <v>0</v>
      </c>
      <c r="X39" s="70">
        <f t="shared" si="3"/>
        <v>0</v>
      </c>
      <c r="Y39" s="70">
        <f t="shared" si="3"/>
        <v>0</v>
      </c>
      <c r="Z39" s="70">
        <f t="shared" si="3"/>
        <v>0</v>
      </c>
      <c r="AA39" s="70">
        <f t="shared" si="3"/>
        <v>0</v>
      </c>
      <c r="AB39" s="70">
        <f t="shared" si="3"/>
        <v>0</v>
      </c>
      <c r="AC39" s="41">
        <f>SUM(D39:AB39)</f>
        <v>0</v>
      </c>
      <c r="AD39" s="27"/>
    </row>
    <row r="40" spans="1:30" s="26" customFormat="1" ht="15" x14ac:dyDescent="0.25"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27"/>
    </row>
    <row r="41" spans="1:30" ht="13.5" thickBot="1" x14ac:dyDescent="0.25">
      <c r="B41" s="100"/>
      <c r="C41" s="101"/>
      <c r="D41" s="102"/>
      <c r="E41" s="103"/>
      <c r="F41" s="103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4"/>
    </row>
  </sheetData>
  <protectedRanges>
    <protectedRange sqref="F34 F36:F37 F27" name="Bereik1_1"/>
  </protectedRanges>
  <conditionalFormatting sqref="C29 D28:AA28">
    <cfRule type="cellIs" dxfId="15" priority="1" operator="lessThan">
      <formula>0</formula>
    </cfRule>
  </conditionalFormatting>
  <conditionalFormatting sqref="E16:AC16">
    <cfRule type="cellIs" dxfId="14" priority="2" operator="lessThan">
      <formula>0</formula>
    </cfRule>
  </conditionalFormatting>
  <conditionalFormatting sqref="C28">
    <cfRule type="cellIs" dxfId="13" priority="3" operator="lessThan">
      <formula>0</formula>
    </cfRule>
  </conditionalFormatting>
  <conditionalFormatting sqref="F18:M18">
    <cfRule type="cellIs" dxfId="12" priority="4" operator="lessThan">
      <formula>0</formula>
    </cfRule>
  </conditionalFormatting>
  <conditionalFormatting sqref="D18:D23 E19:M20 E21:AC23">
    <cfRule type="cellIs" dxfId="11" priority="5" operator="lessThan">
      <formula>0</formula>
    </cfRule>
  </conditionalFormatting>
  <conditionalFormatting sqref="E18">
    <cfRule type="cellIs" dxfId="10" priority="6" operator="lessThan">
      <formula>0</formula>
    </cfRule>
  </conditionalFormatting>
  <conditionalFormatting sqref="N19:AC20">
    <cfRule type="cellIs" dxfId="9" priority="7" operator="lessThan">
      <formula>0</formula>
    </cfRule>
  </conditionalFormatting>
  <conditionalFormatting sqref="N18:AC18">
    <cfRule type="cellIs" dxfId="8" priority="8" operator="lessThan">
      <formula>0</formula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855A-5AD9-4A05-A199-EBED3EEEA11C}">
  <dimension ref="A1:AE41"/>
  <sheetViews>
    <sheetView showGridLines="0" workbookViewId="0">
      <selection activeCell="B42" sqref="B42"/>
    </sheetView>
  </sheetViews>
  <sheetFormatPr defaultRowHeight="12.75" x14ac:dyDescent="0.2"/>
  <cols>
    <col min="2" max="2" width="35.42578125" customWidth="1"/>
    <col min="3" max="3" width="26.42578125" customWidth="1"/>
    <col min="4" max="4" width="11.42578125" bestFit="1" customWidth="1"/>
    <col min="5" max="28" width="12.28515625" customWidth="1"/>
    <col min="29" max="29" width="14.140625" customWidth="1"/>
  </cols>
  <sheetData>
    <row r="1" spans="1:30" ht="26.25" customHeight="1" x14ac:dyDescent="0.2"/>
    <row r="2" spans="1:30" s="2" customFormat="1" ht="27.75" customHeight="1" x14ac:dyDescent="0.25">
      <c r="A2" s="12"/>
      <c r="B2" s="18" t="s">
        <v>2</v>
      </c>
      <c r="C2" s="18"/>
      <c r="D2" s="18"/>
      <c r="E2" s="18"/>
      <c r="F2" s="17"/>
      <c r="G2" s="12"/>
      <c r="H2" s="12"/>
    </row>
    <row r="3" spans="1:30" s="2" customFormat="1" ht="27.75" customHeight="1" x14ac:dyDescent="0.3">
      <c r="A3" s="12"/>
      <c r="B3" s="5" t="s">
        <v>27</v>
      </c>
      <c r="C3" s="6"/>
      <c r="D3" s="7"/>
      <c r="E3" s="8"/>
      <c r="F3" s="17"/>
      <c r="G3" s="12"/>
      <c r="H3" s="12"/>
    </row>
    <row r="4" spans="1:30" s="2" customFormat="1" ht="15.75" customHeight="1" x14ac:dyDescent="0.2">
      <c r="A4" s="12"/>
      <c r="B4" s="9"/>
      <c r="C4" s="6"/>
      <c r="D4" s="7"/>
      <c r="E4" s="8"/>
      <c r="F4" s="17"/>
      <c r="G4" s="12"/>
      <c r="H4" s="12"/>
    </row>
    <row r="5" spans="1:30" s="2" customFormat="1" x14ac:dyDescent="0.2">
      <c r="A5" s="12"/>
      <c r="B5" s="10" t="s">
        <v>0</v>
      </c>
      <c r="C5" s="6"/>
      <c r="D5" s="7"/>
      <c r="E5" s="8"/>
      <c r="F5" s="17"/>
      <c r="G5" s="12"/>
      <c r="H5" s="12"/>
    </row>
    <row r="6" spans="1:30" s="61" customFormat="1" ht="15.75" x14ac:dyDescent="0.25">
      <c r="A6" s="55"/>
      <c r="B6" s="56" t="s">
        <v>23</v>
      </c>
      <c r="C6" s="57"/>
      <c r="D6" s="58"/>
      <c r="E6" s="59"/>
      <c r="F6" s="60"/>
      <c r="G6" s="55"/>
      <c r="H6" s="55"/>
    </row>
    <row r="7" spans="1:30" s="61" customFormat="1" ht="15.75" x14ac:dyDescent="0.25">
      <c r="A7" s="55"/>
      <c r="B7" s="56" t="s">
        <v>39</v>
      </c>
      <c r="C7" s="57"/>
      <c r="D7" s="58"/>
      <c r="E7" s="59"/>
      <c r="F7" s="60"/>
      <c r="G7" s="55"/>
      <c r="H7" s="55"/>
    </row>
    <row r="8" spans="1:30" s="2" customFormat="1" ht="23.25" customHeight="1" thickBot="1" x14ac:dyDescent="0.25">
      <c r="A8" s="12"/>
      <c r="B8" s="11"/>
      <c r="C8" s="6"/>
      <c r="D8" s="7"/>
      <c r="E8" s="8"/>
      <c r="F8" s="17"/>
      <c r="G8" s="12"/>
      <c r="H8" s="12"/>
    </row>
    <row r="9" spans="1:30" s="2" customFormat="1" ht="27.75" customHeight="1" thickTop="1" x14ac:dyDescent="0.25">
      <c r="A9" s="12"/>
      <c r="B9" s="53" t="s">
        <v>20</v>
      </c>
      <c r="C9" s="9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52"/>
      <c r="AD9" s="21"/>
    </row>
    <row r="10" spans="1:30" s="2" customFormat="1" ht="15" x14ac:dyDescent="0.25">
      <c r="A10" s="12"/>
      <c r="B10" s="22" t="s">
        <v>17</v>
      </c>
      <c r="C10" s="95"/>
      <c r="D10" s="7"/>
      <c r="E10" s="8"/>
      <c r="F10" s="17"/>
      <c r="G10" s="12"/>
      <c r="H10" s="12"/>
      <c r="AD10" s="27"/>
    </row>
    <row r="11" spans="1:30" s="2" customFormat="1" ht="15" x14ac:dyDescent="0.25">
      <c r="A11" s="12"/>
      <c r="B11" s="22" t="s">
        <v>18</v>
      </c>
      <c r="C11" s="95"/>
      <c r="D11" s="7"/>
      <c r="E11" s="8"/>
      <c r="F11" s="17"/>
      <c r="G11" s="12"/>
      <c r="H11" s="12"/>
      <c r="AD11" s="27"/>
    </row>
    <row r="12" spans="1:30" s="2" customFormat="1" ht="15" x14ac:dyDescent="0.25">
      <c r="A12" s="12"/>
      <c r="B12" s="22" t="s">
        <v>19</v>
      </c>
      <c r="C12" s="96">
        <f>((C10*C11)*C9)/1000</f>
        <v>0</v>
      </c>
      <c r="D12" s="7"/>
      <c r="E12" s="8"/>
      <c r="F12" s="17"/>
      <c r="G12" s="12"/>
      <c r="H12" s="12"/>
      <c r="AD12" s="27"/>
    </row>
    <row r="13" spans="1:30" s="2" customFormat="1" ht="15.75" customHeight="1" thickBot="1" x14ac:dyDescent="0.3">
      <c r="A13" s="12"/>
      <c r="B13" s="22"/>
      <c r="C13" s="72"/>
      <c r="D13" s="7"/>
      <c r="E13" s="8"/>
      <c r="F13" s="17"/>
      <c r="G13" s="12"/>
      <c r="H13" s="12"/>
      <c r="AD13" s="27"/>
    </row>
    <row r="14" spans="1:30" s="2" customFormat="1" ht="16.5" thickTop="1" x14ac:dyDescent="0.25">
      <c r="A14" s="1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71"/>
      <c r="AD14" s="21"/>
    </row>
    <row r="15" spans="1:30" s="26" customFormat="1" ht="15" x14ac:dyDescent="0.25">
      <c r="A15" s="23"/>
      <c r="B15" s="22" t="s">
        <v>6</v>
      </c>
      <c r="C15" s="6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7"/>
    </row>
    <row r="16" spans="1:30" s="26" customFormat="1" ht="15" x14ac:dyDescent="0.25">
      <c r="A16" s="23"/>
      <c r="B16" s="67" t="s">
        <v>7</v>
      </c>
      <c r="C16" s="65">
        <v>0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27"/>
    </row>
    <row r="17" spans="1:30" s="26" customFormat="1" ht="15" x14ac:dyDescent="0.25">
      <c r="A17" s="23"/>
      <c r="B17" s="67" t="s">
        <v>8</v>
      </c>
      <c r="C17" s="65"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27"/>
    </row>
    <row r="18" spans="1:30" s="26" customFormat="1" ht="15" x14ac:dyDescent="0.25">
      <c r="A18" s="23"/>
      <c r="B18" s="67" t="s">
        <v>9</v>
      </c>
      <c r="C18" s="65"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27"/>
    </row>
    <row r="19" spans="1:30" s="26" customFormat="1" ht="15" x14ac:dyDescent="0.25">
      <c r="A19" s="23"/>
      <c r="B19" s="38" t="s">
        <v>10</v>
      </c>
      <c r="C19" s="66"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27"/>
    </row>
    <row r="20" spans="1:30" s="26" customFormat="1" ht="15" x14ac:dyDescent="0.25">
      <c r="A20" s="23"/>
      <c r="B20" s="46" t="s">
        <v>13</v>
      </c>
      <c r="C20" s="66">
        <v>0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27"/>
    </row>
    <row r="21" spans="1:30" s="26" customFormat="1" ht="15" x14ac:dyDescent="0.25">
      <c r="A21" s="23"/>
      <c r="B21" s="38" t="s">
        <v>11</v>
      </c>
      <c r="C21" s="65">
        <v>0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27"/>
    </row>
    <row r="22" spans="1:30" s="26" customFormat="1" ht="15" x14ac:dyDescent="0.25">
      <c r="A22" s="23"/>
      <c r="B22" s="110" t="s">
        <v>38</v>
      </c>
      <c r="C22" s="65">
        <v>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27"/>
    </row>
    <row r="23" spans="1:30" s="26" customFormat="1" ht="15" x14ac:dyDescent="0.25">
      <c r="A23" s="23"/>
      <c r="B23" s="76" t="s">
        <v>22</v>
      </c>
      <c r="C23" s="65">
        <v>0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37"/>
      <c r="AD23" s="27"/>
    </row>
    <row r="24" spans="1:30" s="26" customFormat="1" ht="15" x14ac:dyDescent="0.25">
      <c r="B24" s="39" t="s">
        <v>12</v>
      </c>
      <c r="C24" s="35">
        <f>SUM(C16:C23)</f>
        <v>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29"/>
    </row>
    <row r="25" spans="1:30" s="2" customFormat="1" ht="15.75" thickBot="1" x14ac:dyDescent="0.3">
      <c r="A25" s="12"/>
      <c r="B25" s="9"/>
      <c r="C25" s="6"/>
      <c r="D25" s="7"/>
      <c r="E25" s="8"/>
      <c r="F25" s="17"/>
      <c r="G25" s="12"/>
      <c r="H25" s="12"/>
      <c r="AD25" s="27"/>
    </row>
    <row r="26" spans="1:30" s="2" customFormat="1" ht="16.5" thickTop="1" x14ac:dyDescent="0.25">
      <c r="A26" s="12"/>
      <c r="B26" s="19"/>
      <c r="C26" s="20"/>
      <c r="D26" s="20">
        <v>2021</v>
      </c>
      <c r="E26" s="20">
        <f t="shared" ref="E26:AB26" si="0">D26+1</f>
        <v>2022</v>
      </c>
      <c r="F26" s="20">
        <f t="shared" si="0"/>
        <v>2023</v>
      </c>
      <c r="G26" s="20">
        <f t="shared" si="0"/>
        <v>2024</v>
      </c>
      <c r="H26" s="20">
        <f t="shared" si="0"/>
        <v>2025</v>
      </c>
      <c r="I26" s="20">
        <f t="shared" si="0"/>
        <v>2026</v>
      </c>
      <c r="J26" s="20">
        <f t="shared" si="0"/>
        <v>2027</v>
      </c>
      <c r="K26" s="20">
        <f t="shared" si="0"/>
        <v>2028</v>
      </c>
      <c r="L26" s="20">
        <f t="shared" si="0"/>
        <v>2029</v>
      </c>
      <c r="M26" s="20">
        <f t="shared" si="0"/>
        <v>2030</v>
      </c>
      <c r="N26" s="20">
        <f t="shared" si="0"/>
        <v>2031</v>
      </c>
      <c r="O26" s="20">
        <f t="shared" si="0"/>
        <v>2032</v>
      </c>
      <c r="P26" s="20">
        <f t="shared" si="0"/>
        <v>2033</v>
      </c>
      <c r="Q26" s="20">
        <f t="shared" si="0"/>
        <v>2034</v>
      </c>
      <c r="R26" s="20">
        <f t="shared" si="0"/>
        <v>2035</v>
      </c>
      <c r="S26" s="20">
        <f t="shared" si="0"/>
        <v>2036</v>
      </c>
      <c r="T26" s="20">
        <f t="shared" si="0"/>
        <v>2037</v>
      </c>
      <c r="U26" s="20">
        <f t="shared" si="0"/>
        <v>2038</v>
      </c>
      <c r="V26" s="20">
        <f t="shared" si="0"/>
        <v>2039</v>
      </c>
      <c r="W26" s="20">
        <f t="shared" si="0"/>
        <v>2040</v>
      </c>
      <c r="X26" s="20">
        <f t="shared" si="0"/>
        <v>2041</v>
      </c>
      <c r="Y26" s="20">
        <f t="shared" si="0"/>
        <v>2042</v>
      </c>
      <c r="Z26" s="20">
        <f t="shared" si="0"/>
        <v>2043</v>
      </c>
      <c r="AA26" s="20">
        <f t="shared" si="0"/>
        <v>2044</v>
      </c>
      <c r="AB26" s="20">
        <f t="shared" si="0"/>
        <v>2045</v>
      </c>
      <c r="AC26" s="71"/>
      <c r="AD26" s="21"/>
    </row>
    <row r="27" spans="1:30" s="26" customFormat="1" ht="15" x14ac:dyDescent="0.25">
      <c r="A27" s="23"/>
      <c r="B27" s="24" t="s">
        <v>3</v>
      </c>
      <c r="C27" s="47">
        <v>0</v>
      </c>
      <c r="D27" s="25">
        <v>1</v>
      </c>
      <c r="E27" s="25">
        <v>2</v>
      </c>
      <c r="F27" s="25">
        <v>3</v>
      </c>
      <c r="G27" s="25">
        <v>4</v>
      </c>
      <c r="H27" s="25">
        <v>5</v>
      </c>
      <c r="I27" s="25">
        <v>6</v>
      </c>
      <c r="J27" s="25">
        <v>7</v>
      </c>
      <c r="K27" s="25">
        <v>8</v>
      </c>
      <c r="L27" s="25">
        <v>9</v>
      </c>
      <c r="M27" s="25">
        <v>10</v>
      </c>
      <c r="N27" s="25">
        <v>11</v>
      </c>
      <c r="O27" s="25">
        <v>12</v>
      </c>
      <c r="P27" s="25">
        <v>13</v>
      </c>
      <c r="Q27" s="25">
        <v>14</v>
      </c>
      <c r="R27" s="25">
        <v>15</v>
      </c>
      <c r="S27" s="25">
        <v>16</v>
      </c>
      <c r="T27" s="25">
        <v>17</v>
      </c>
      <c r="U27" s="25">
        <v>18</v>
      </c>
      <c r="V27" s="25">
        <v>19</v>
      </c>
      <c r="W27" s="25">
        <v>20</v>
      </c>
      <c r="X27" s="25">
        <v>21</v>
      </c>
      <c r="Y27" s="25">
        <v>22</v>
      </c>
      <c r="Z27" s="25">
        <v>23</v>
      </c>
      <c r="AA27" s="25">
        <v>24</v>
      </c>
      <c r="AB27" s="25">
        <v>25</v>
      </c>
      <c r="AC27" s="50"/>
      <c r="AD27" s="27"/>
    </row>
    <row r="28" spans="1:30" s="26" customFormat="1" ht="15" x14ac:dyDescent="0.25">
      <c r="B28" s="22" t="s">
        <v>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27"/>
    </row>
    <row r="29" spans="1:30" s="26" customFormat="1" ht="15" x14ac:dyDescent="0.25">
      <c r="B29" s="38" t="s">
        <v>14</v>
      </c>
      <c r="C29" s="36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36"/>
      <c r="AD29" s="27"/>
    </row>
    <row r="30" spans="1:30" s="26" customFormat="1" ht="15" x14ac:dyDescent="0.25">
      <c r="B30" s="38" t="s">
        <v>13</v>
      </c>
      <c r="C30" s="34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36"/>
      <c r="AD30" s="27"/>
    </row>
    <row r="31" spans="1:30" s="26" customFormat="1" ht="15" x14ac:dyDescent="0.25">
      <c r="B31" s="42" t="s">
        <v>4</v>
      </c>
      <c r="C31" s="40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69"/>
      <c r="AD31" s="27"/>
    </row>
    <row r="32" spans="1:30" s="26" customFormat="1" ht="15" x14ac:dyDescent="0.25">
      <c r="B32" s="43" t="s">
        <v>15</v>
      </c>
      <c r="C32" s="41"/>
      <c r="D32" s="41">
        <f>SUM(D29:D31)</f>
        <v>0</v>
      </c>
      <c r="E32" s="41">
        <f t="shared" ref="E32:AB32" si="1">SUM(E29:E31)</f>
        <v>0</v>
      </c>
      <c r="F32" s="41">
        <f t="shared" si="1"/>
        <v>0</v>
      </c>
      <c r="G32" s="41">
        <f t="shared" si="1"/>
        <v>0</v>
      </c>
      <c r="H32" s="41">
        <f t="shared" si="1"/>
        <v>0</v>
      </c>
      <c r="I32" s="41">
        <f t="shared" si="1"/>
        <v>0</v>
      </c>
      <c r="J32" s="41">
        <f t="shared" si="1"/>
        <v>0</v>
      </c>
      <c r="K32" s="41">
        <f t="shared" si="1"/>
        <v>0</v>
      </c>
      <c r="L32" s="41">
        <f t="shared" si="1"/>
        <v>0</v>
      </c>
      <c r="M32" s="41">
        <f t="shared" si="1"/>
        <v>0</v>
      </c>
      <c r="N32" s="41">
        <f t="shared" si="1"/>
        <v>0</v>
      </c>
      <c r="O32" s="41">
        <f t="shared" si="1"/>
        <v>0</v>
      </c>
      <c r="P32" s="41">
        <f t="shared" si="1"/>
        <v>0</v>
      </c>
      <c r="Q32" s="41">
        <f t="shared" si="1"/>
        <v>0</v>
      </c>
      <c r="R32" s="41">
        <f t="shared" si="1"/>
        <v>0</v>
      </c>
      <c r="S32" s="41">
        <f t="shared" si="1"/>
        <v>0</v>
      </c>
      <c r="T32" s="41">
        <f t="shared" si="1"/>
        <v>0</v>
      </c>
      <c r="U32" s="41">
        <f t="shared" si="1"/>
        <v>0</v>
      </c>
      <c r="V32" s="41">
        <f t="shared" si="1"/>
        <v>0</v>
      </c>
      <c r="W32" s="41">
        <f t="shared" si="1"/>
        <v>0</v>
      </c>
      <c r="X32" s="41">
        <f t="shared" si="1"/>
        <v>0</v>
      </c>
      <c r="Y32" s="41">
        <f t="shared" si="1"/>
        <v>0</v>
      </c>
      <c r="Z32" s="41">
        <f t="shared" si="1"/>
        <v>0</v>
      </c>
      <c r="AA32" s="41">
        <f t="shared" si="1"/>
        <v>0</v>
      </c>
      <c r="AB32" s="41">
        <f t="shared" si="1"/>
        <v>0</v>
      </c>
      <c r="AC32" s="41">
        <f>SUM(D32:AB32)</f>
        <v>0</v>
      </c>
      <c r="AD32" s="29"/>
    </row>
    <row r="33" spans="1:31" s="26" customFormat="1" ht="15" x14ac:dyDescent="0.25">
      <c r="B33" s="43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29"/>
    </row>
    <row r="34" spans="1:31" s="26" customFormat="1" ht="15" x14ac:dyDescent="0.25"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29"/>
    </row>
    <row r="35" spans="1:31" s="26" customFormat="1" ht="15" x14ac:dyDescent="0.25">
      <c r="A35" s="23"/>
      <c r="B35" s="22" t="s">
        <v>37</v>
      </c>
      <c r="C35" s="73"/>
      <c r="D35" s="94">
        <v>435100</v>
      </c>
      <c r="E35" s="94">
        <v>435100</v>
      </c>
      <c r="F35" s="94">
        <v>435100</v>
      </c>
      <c r="G35" s="94">
        <v>435100</v>
      </c>
      <c r="H35" s="94">
        <v>435100</v>
      </c>
      <c r="I35" s="94">
        <v>435100</v>
      </c>
      <c r="J35" s="94">
        <v>435100</v>
      </c>
      <c r="K35" s="94">
        <v>435100</v>
      </c>
      <c r="L35" s="94">
        <v>435100</v>
      </c>
      <c r="M35" s="94">
        <v>435100</v>
      </c>
      <c r="N35" s="94">
        <v>435100</v>
      </c>
      <c r="O35" s="94">
        <v>435100</v>
      </c>
      <c r="P35" s="94">
        <v>435100</v>
      </c>
      <c r="Q35" s="94">
        <v>435100</v>
      </c>
      <c r="R35" s="94">
        <v>435100</v>
      </c>
      <c r="S35" s="94">
        <v>435100</v>
      </c>
      <c r="T35" s="94">
        <v>435100</v>
      </c>
      <c r="U35" s="94">
        <v>435100</v>
      </c>
      <c r="V35" s="94">
        <v>435100</v>
      </c>
      <c r="W35" s="94">
        <v>435100</v>
      </c>
      <c r="X35" s="94">
        <v>435100</v>
      </c>
      <c r="Y35" s="94">
        <v>435100</v>
      </c>
      <c r="Z35" s="94">
        <v>435100</v>
      </c>
      <c r="AA35" s="94">
        <v>435100</v>
      </c>
      <c r="AB35" s="94">
        <v>435100</v>
      </c>
      <c r="AC35" s="50"/>
      <c r="AD35" s="27"/>
    </row>
    <row r="36" spans="1:31" s="26" customFormat="1" ht="15" x14ac:dyDescent="0.25">
      <c r="A36" s="23"/>
      <c r="B36" s="108" t="s">
        <v>21</v>
      </c>
      <c r="C36" s="73"/>
      <c r="D36" s="54">
        <v>5.6559999999999999E-2</v>
      </c>
      <c r="E36" s="54">
        <v>5.7125599999999999E-2</v>
      </c>
      <c r="F36" s="54">
        <v>5.7696855999999998E-2</v>
      </c>
      <c r="G36" s="54">
        <v>5.827382456E-2</v>
      </c>
      <c r="H36" s="54">
        <v>5.8856562805599998E-2</v>
      </c>
      <c r="I36" s="54">
        <v>5.9445128433656E-2</v>
      </c>
      <c r="J36" s="54">
        <v>6.0039579717992557E-2</v>
      </c>
      <c r="K36" s="54">
        <v>6.063997551517248E-2</v>
      </c>
      <c r="L36" s="54">
        <v>6.1246375270324206E-2</v>
      </c>
      <c r="M36" s="54">
        <v>6.1858839023027447E-2</v>
      </c>
      <c r="N36" s="54">
        <v>6.2477427413257722E-2</v>
      </c>
      <c r="O36" s="54">
        <v>6.3102201687390294E-2</v>
      </c>
      <c r="P36" s="54">
        <v>6.3733223704264194E-2</v>
      </c>
      <c r="Q36" s="54">
        <v>6.4370555941306834E-2</v>
      </c>
      <c r="R36" s="54">
        <v>6.50142615007199E-2</v>
      </c>
      <c r="S36" s="54">
        <v>6.5664404115727104E-2</v>
      </c>
      <c r="T36" s="54">
        <v>6.6321048156884374E-2</v>
      </c>
      <c r="U36" s="54">
        <v>6.6984258638453212E-2</v>
      </c>
      <c r="V36" s="54">
        <v>6.765410122483774E-2</v>
      </c>
      <c r="W36" s="54">
        <v>6.8330642237086112E-2</v>
      </c>
      <c r="X36" s="54">
        <v>6.9013948659456967E-2</v>
      </c>
      <c r="Y36" s="54">
        <v>6.9704088146051543E-2</v>
      </c>
      <c r="Z36" s="54">
        <v>7.0401129027512055E-2</v>
      </c>
      <c r="AA36" s="54">
        <v>7.1105140317787183E-2</v>
      </c>
      <c r="AB36" s="54">
        <v>7.1816191720965053E-2</v>
      </c>
      <c r="AC36" s="50"/>
      <c r="AD36" s="27"/>
    </row>
    <row r="37" spans="1:31" s="26" customFormat="1" ht="15" x14ac:dyDescent="0.25">
      <c r="A37" s="23"/>
      <c r="B37" s="108" t="s">
        <v>16</v>
      </c>
      <c r="C37" s="74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49"/>
      <c r="X37" s="49"/>
      <c r="Y37" s="49"/>
      <c r="Z37" s="49"/>
      <c r="AA37" s="49"/>
      <c r="AB37" s="49"/>
      <c r="AC37" s="63"/>
      <c r="AD37" s="27"/>
    </row>
    <row r="38" spans="1:31" s="26" customFormat="1" ht="15" x14ac:dyDescent="0.25">
      <c r="A38" s="23"/>
      <c r="B38" s="109" t="s">
        <v>19</v>
      </c>
      <c r="C38" s="106">
        <f>C12</f>
        <v>0</v>
      </c>
      <c r="D38" s="107">
        <f t="shared" ref="D38:AB38" si="2">$C$38*D37</f>
        <v>0</v>
      </c>
      <c r="E38" s="107">
        <f t="shared" si="2"/>
        <v>0</v>
      </c>
      <c r="F38" s="107">
        <f t="shared" si="2"/>
        <v>0</v>
      </c>
      <c r="G38" s="107">
        <f t="shared" si="2"/>
        <v>0</v>
      </c>
      <c r="H38" s="107">
        <f t="shared" si="2"/>
        <v>0</v>
      </c>
      <c r="I38" s="107">
        <f t="shared" si="2"/>
        <v>0</v>
      </c>
      <c r="J38" s="107">
        <f t="shared" si="2"/>
        <v>0</v>
      </c>
      <c r="K38" s="107">
        <f t="shared" si="2"/>
        <v>0</v>
      </c>
      <c r="L38" s="107">
        <f t="shared" si="2"/>
        <v>0</v>
      </c>
      <c r="M38" s="107">
        <f t="shared" si="2"/>
        <v>0</v>
      </c>
      <c r="N38" s="107">
        <f t="shared" si="2"/>
        <v>0</v>
      </c>
      <c r="O38" s="107">
        <f t="shared" si="2"/>
        <v>0</v>
      </c>
      <c r="P38" s="107">
        <f t="shared" si="2"/>
        <v>0</v>
      </c>
      <c r="Q38" s="107">
        <f t="shared" si="2"/>
        <v>0</v>
      </c>
      <c r="R38" s="107">
        <f t="shared" si="2"/>
        <v>0</v>
      </c>
      <c r="S38" s="107">
        <f t="shared" si="2"/>
        <v>0</v>
      </c>
      <c r="T38" s="107">
        <f t="shared" si="2"/>
        <v>0</v>
      </c>
      <c r="U38" s="107">
        <f t="shared" si="2"/>
        <v>0</v>
      </c>
      <c r="V38" s="107">
        <f t="shared" si="2"/>
        <v>0</v>
      </c>
      <c r="W38" s="107">
        <f t="shared" si="2"/>
        <v>0</v>
      </c>
      <c r="X38" s="107">
        <f t="shared" si="2"/>
        <v>0</v>
      </c>
      <c r="Y38" s="107">
        <f t="shared" si="2"/>
        <v>0</v>
      </c>
      <c r="Z38" s="107">
        <f t="shared" si="2"/>
        <v>0</v>
      </c>
      <c r="AA38" s="107">
        <f t="shared" si="2"/>
        <v>0</v>
      </c>
      <c r="AB38" s="107">
        <f t="shared" si="2"/>
        <v>0</v>
      </c>
      <c r="AC38" s="62"/>
      <c r="AD38" s="27"/>
    </row>
    <row r="39" spans="1:31" s="26" customFormat="1" ht="15" x14ac:dyDescent="0.25">
      <c r="A39" s="23"/>
      <c r="B39" s="43" t="s">
        <v>36</v>
      </c>
      <c r="C39" s="64"/>
      <c r="D39" s="70">
        <f>(D38*D36)</f>
        <v>0</v>
      </c>
      <c r="E39" s="70">
        <f t="shared" ref="E39:AB39" si="3">(E38*E36)</f>
        <v>0</v>
      </c>
      <c r="F39" s="70">
        <f t="shared" si="3"/>
        <v>0</v>
      </c>
      <c r="G39" s="70">
        <f t="shared" si="3"/>
        <v>0</v>
      </c>
      <c r="H39" s="70">
        <f t="shared" si="3"/>
        <v>0</v>
      </c>
      <c r="I39" s="70">
        <f t="shared" si="3"/>
        <v>0</v>
      </c>
      <c r="J39" s="70">
        <f t="shared" si="3"/>
        <v>0</v>
      </c>
      <c r="K39" s="70">
        <f t="shared" si="3"/>
        <v>0</v>
      </c>
      <c r="L39" s="70">
        <f t="shared" si="3"/>
        <v>0</v>
      </c>
      <c r="M39" s="70">
        <f t="shared" si="3"/>
        <v>0</v>
      </c>
      <c r="N39" s="70">
        <f t="shared" si="3"/>
        <v>0</v>
      </c>
      <c r="O39" s="70">
        <f t="shared" si="3"/>
        <v>0</v>
      </c>
      <c r="P39" s="70">
        <f t="shared" si="3"/>
        <v>0</v>
      </c>
      <c r="Q39" s="70">
        <f t="shared" si="3"/>
        <v>0</v>
      </c>
      <c r="R39" s="70">
        <f t="shared" si="3"/>
        <v>0</v>
      </c>
      <c r="S39" s="70">
        <f t="shared" si="3"/>
        <v>0</v>
      </c>
      <c r="T39" s="70">
        <f t="shared" si="3"/>
        <v>0</v>
      </c>
      <c r="U39" s="70">
        <f t="shared" si="3"/>
        <v>0</v>
      </c>
      <c r="V39" s="70">
        <f t="shared" si="3"/>
        <v>0</v>
      </c>
      <c r="W39" s="70">
        <f t="shared" si="3"/>
        <v>0</v>
      </c>
      <c r="X39" s="70">
        <f t="shared" si="3"/>
        <v>0</v>
      </c>
      <c r="Y39" s="70">
        <f t="shared" si="3"/>
        <v>0</v>
      </c>
      <c r="Z39" s="70">
        <f t="shared" si="3"/>
        <v>0</v>
      </c>
      <c r="AA39" s="70">
        <f t="shared" si="3"/>
        <v>0</v>
      </c>
      <c r="AB39" s="70">
        <f t="shared" si="3"/>
        <v>0</v>
      </c>
      <c r="AC39" s="41">
        <f>SUM(D39:AB39)</f>
        <v>0</v>
      </c>
      <c r="AD39" s="27"/>
    </row>
    <row r="40" spans="1:31" s="26" customFormat="1" ht="15" x14ac:dyDescent="0.25">
      <c r="B40" s="31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27"/>
    </row>
    <row r="41" spans="1:31" ht="15.75" thickBot="1" x14ac:dyDescent="0.3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9"/>
      <c r="AE41" s="26"/>
    </row>
  </sheetData>
  <protectedRanges>
    <protectedRange sqref="F27 I37 F36:F37" name="Bereik1_1"/>
  </protectedRanges>
  <conditionalFormatting sqref="C29 D28:AA28">
    <cfRule type="cellIs" dxfId="7" priority="1" operator="lessThan">
      <formula>0</formula>
    </cfRule>
  </conditionalFormatting>
  <conditionalFormatting sqref="E16:AC16">
    <cfRule type="cellIs" dxfId="6" priority="2" operator="lessThan">
      <formula>0</formula>
    </cfRule>
  </conditionalFormatting>
  <conditionalFormatting sqref="C28">
    <cfRule type="cellIs" dxfId="5" priority="3" operator="lessThan">
      <formula>0</formula>
    </cfRule>
  </conditionalFormatting>
  <conditionalFormatting sqref="F18:M18">
    <cfRule type="cellIs" dxfId="4" priority="4" operator="lessThan">
      <formula>0</formula>
    </cfRule>
  </conditionalFormatting>
  <conditionalFormatting sqref="D18:D23 E19:M20 E21:AC23">
    <cfRule type="cellIs" dxfId="3" priority="5" operator="lessThan">
      <formula>0</formula>
    </cfRule>
  </conditionalFormatting>
  <conditionalFormatting sqref="E18">
    <cfRule type="cellIs" dxfId="2" priority="6" operator="lessThan">
      <formula>0</formula>
    </cfRule>
  </conditionalFormatting>
  <conditionalFormatting sqref="N19:AC20">
    <cfRule type="cellIs" dxfId="1" priority="7" operator="lessThan">
      <formula>0</formula>
    </cfRule>
  </conditionalFormatting>
  <conditionalFormatting sqref="N18:AC18">
    <cfRule type="cellIs" dxfId="0" priority="8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3FF15B342304CBDC50EBB22B47170" ma:contentTypeVersion="" ma:contentTypeDescription="Een nieuw document maken." ma:contentTypeScope="" ma:versionID="eed5e0792507dc6e61440d1f2eca098e">
  <xsd:schema xmlns:xsd="http://www.w3.org/2001/XMLSchema" xmlns:xs="http://www.w3.org/2001/XMLSchema" xmlns:p="http://schemas.microsoft.com/office/2006/metadata/properties" xmlns:ns2="01b0b0e7-ed2f-45eb-86a0-beb28c7e15fd" xmlns:ns3="dae1d1f6-f1fc-4d39-b6cb-ebec79cb5813" targetNamespace="http://schemas.microsoft.com/office/2006/metadata/properties" ma:root="true" ma:fieldsID="c3a78446471375a39838919e0a891a88" ns2:_="" ns3:_="">
    <xsd:import namespace="01b0b0e7-ed2f-45eb-86a0-beb28c7e15fd"/>
    <xsd:import namespace="dae1d1f6-f1fc-4d39-b6cb-ebec79cb58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0b0e7-ed2f-45eb-86a0-beb28c7e15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1d1f6-f1fc-4d39-b6cb-ebec79cb5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C9B7E-BF94-45D0-9078-BFD77DF41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EE9AC-2C5D-4C0C-A87C-FD8930972A00}">
  <ds:schemaRefs>
    <ds:schemaRef ds:uri="http://purl.org/dc/dcmitype/"/>
    <ds:schemaRef ds:uri="http://schemas.microsoft.com/office/infopath/2007/PartnerControls"/>
    <ds:schemaRef ds:uri="01b0b0e7-ed2f-45eb-86a0-beb28c7e15f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ae1d1f6-f1fc-4d39-b6cb-ebec79cb581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94F87C-2DA8-47D7-BF21-C8E639048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0b0e7-ed2f-45eb-86a0-beb28c7e15fd"/>
    <ds:schemaRef ds:uri="dae1d1f6-f1fc-4d39-b6cb-ebec79cb5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VERGELIJKINGSPRIJS</vt:lpstr>
      <vt:lpstr>2. PRIJZENBLAD GROENVELDSINGEL</vt:lpstr>
      <vt:lpstr>3. PRIJZENBLAD HAGERHOFWEG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Heijnen</dc:creator>
  <cp:lastModifiedBy>Heijnen, Claudia</cp:lastModifiedBy>
  <cp:lastPrinted>2015-11-23T10:30:30Z</cp:lastPrinted>
  <dcterms:created xsi:type="dcterms:W3CDTF">2014-08-11T12:57:47Z</dcterms:created>
  <dcterms:modified xsi:type="dcterms:W3CDTF">2021-12-13T13:04:46Z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0x01010033D3FF15B342304CBDC50EBB22B47170</vt:lpwstr>
  </property>
</Properties>
</file>