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unitedqualitybv.sharepoint.com/klanten/Docs/Lelystad/EA inzameling diverse afval (898)/03. Tech bestek/"/>
    </mc:Choice>
  </mc:AlternateContent>
  <xr:revisionPtr revIDLastSave="0" documentId="8_{06356D65-BED5-43A5-968D-4A93B7FD5598}" xr6:coauthVersionLast="47" xr6:coauthVersionMax="47" xr10:uidLastSave="{00000000-0000-0000-0000-000000000000}"/>
  <bookViews>
    <workbookView xWindow="-28920" yWindow="-120" windowWidth="29040" windowHeight="15840" activeTab="1" xr2:uid="{79E04781-58DA-428F-A263-EA960BF28EBE}"/>
  </bookViews>
  <sheets>
    <sheet name="Voorblad" sheetId="2" r:id="rId1"/>
    <sheet name="Perceel 1 Prijsinvulformulier" sheetId="1" r:id="rId2"/>
    <sheet name="Perceel 2 Prijsinvulformulier" sheetId="3" r:id="rId3"/>
  </sheets>
  <definedNames>
    <definedName name="_xlnm.Print_Area" localSheetId="1">'Perceel 1 Prijsinvulformulier'!$A$1:$G$343</definedName>
    <definedName name="_xlnm.Print_Area" localSheetId="2">'Perceel 2 Prijsinvulformulier'!$A$1:$G$45</definedName>
    <definedName name="_xlnm.Print_Area" localSheetId="0">Voorblad!$A$1:$J$27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96" i="1" l="1"/>
  <c r="G195" i="1"/>
  <c r="C311" i="1"/>
  <c r="C48" i="1"/>
  <c r="C37" i="1"/>
  <c r="G28" i="3"/>
  <c r="G27" i="3"/>
  <c r="G20" i="3"/>
  <c r="G19" i="3"/>
  <c r="C321" i="1"/>
  <c r="G321" i="1" s="1"/>
  <c r="G320" i="1"/>
  <c r="G319" i="1"/>
  <c r="G318" i="1"/>
  <c r="G317" i="1"/>
  <c r="G21" i="3" l="1"/>
  <c r="G324" i="1"/>
  <c r="G323" i="1"/>
  <c r="G322" i="1"/>
  <c r="G299" i="1"/>
  <c r="G31" i="1"/>
  <c r="C316" i="1" l="1"/>
  <c r="G316" i="1" s="1"/>
  <c r="G315" i="1"/>
  <c r="G314" i="1"/>
  <c r="G311" i="1"/>
  <c r="G310" i="1"/>
  <c r="G309" i="1"/>
  <c r="G308" i="1"/>
  <c r="G307" i="1"/>
  <c r="G306" i="1"/>
  <c r="G305" i="1"/>
  <c r="G304" i="1"/>
  <c r="G303" i="1"/>
  <c r="G302" i="1"/>
  <c r="G301" i="1"/>
  <c r="G300" i="1"/>
  <c r="G7" i="3"/>
  <c r="G15" i="3"/>
  <c r="G14" i="3"/>
  <c r="G8" i="3"/>
  <c r="G6" i="1"/>
  <c r="C291" i="1"/>
  <c r="G291" i="1" s="1"/>
  <c r="G290" i="1"/>
  <c r="G289" i="1"/>
  <c r="G288" i="1"/>
  <c r="G287" i="1"/>
  <c r="C270" i="1"/>
  <c r="G270" i="1" s="1"/>
  <c r="G269" i="1"/>
  <c r="G268" i="1"/>
  <c r="C260" i="1"/>
  <c r="G260" i="1" s="1"/>
  <c r="G259" i="1"/>
  <c r="G258" i="1"/>
  <c r="G257" i="1"/>
  <c r="G256" i="1"/>
  <c r="C243" i="1"/>
  <c r="G243" i="1" s="1"/>
  <c r="G242" i="1"/>
  <c r="G241" i="1"/>
  <c r="C232" i="1"/>
  <c r="G232" i="1" s="1"/>
  <c r="G231" i="1"/>
  <c r="G230" i="1"/>
  <c r="G229" i="1"/>
  <c r="G228" i="1"/>
  <c r="C221" i="1"/>
  <c r="G221" i="1" s="1"/>
  <c r="G220" i="1"/>
  <c r="G219" i="1"/>
  <c r="G218" i="1"/>
  <c r="G217" i="1"/>
  <c r="C210" i="1"/>
  <c r="G210" i="1" s="1"/>
  <c r="G209" i="1"/>
  <c r="G208" i="1"/>
  <c r="G207" i="1"/>
  <c r="C199" i="1"/>
  <c r="G199" i="1" s="1"/>
  <c r="G198" i="1"/>
  <c r="G197" i="1"/>
  <c r="C134" i="1"/>
  <c r="G134" i="1" s="1"/>
  <c r="G133" i="1"/>
  <c r="G132" i="1"/>
  <c r="G131" i="1"/>
  <c r="C119" i="1"/>
  <c r="G119" i="1" s="1"/>
  <c r="G118" i="1"/>
  <c r="G117" i="1"/>
  <c r="C106" i="1"/>
  <c r="G106" i="1" s="1"/>
  <c r="G105" i="1"/>
  <c r="G104" i="1"/>
  <c r="G98" i="1"/>
  <c r="G97" i="1"/>
  <c r="G96" i="1"/>
  <c r="C78" i="1"/>
  <c r="G78" i="1" s="1"/>
  <c r="G77" i="1"/>
  <c r="G76" i="1"/>
  <c r="G48" i="1"/>
  <c r="G47" i="1"/>
  <c r="G46" i="1"/>
  <c r="G37" i="1"/>
  <c r="G35" i="1"/>
  <c r="C64" i="1"/>
  <c r="G63" i="1"/>
  <c r="G45" i="1"/>
  <c r="G9" i="3" l="1"/>
  <c r="G23" i="3" s="1"/>
  <c r="G16" i="3"/>
  <c r="G23" i="1" l="1"/>
  <c r="G22" i="1"/>
  <c r="G21" i="1"/>
  <c r="G286" i="1" l="1"/>
  <c r="G285" i="1"/>
  <c r="G284" i="1"/>
  <c r="G280" i="1"/>
  <c r="G279" i="1"/>
  <c r="G278" i="1"/>
  <c r="G274" i="1"/>
  <c r="G275" i="1" s="1"/>
  <c r="G265" i="1"/>
  <c r="G264" i="1"/>
  <c r="G255" i="1"/>
  <c r="G254" i="1"/>
  <c r="G253" i="1"/>
  <c r="G249" i="1"/>
  <c r="G248" i="1"/>
  <c r="G247" i="1"/>
  <c r="G238" i="1"/>
  <c r="G237" i="1"/>
  <c r="G236" i="1"/>
  <c r="G227" i="1"/>
  <c r="G226" i="1"/>
  <c r="G225" i="1"/>
  <c r="G216" i="1"/>
  <c r="G215" i="1"/>
  <c r="G214" i="1"/>
  <c r="G206" i="1"/>
  <c r="G205" i="1"/>
  <c r="G204" i="1"/>
  <c r="G203" i="1"/>
  <c r="G194" i="1"/>
  <c r="G193" i="1"/>
  <c r="G189" i="1"/>
  <c r="G190" i="1" s="1"/>
  <c r="G185" i="1"/>
  <c r="G186" i="1" s="1"/>
  <c r="G181" i="1"/>
  <c r="G182" i="1" s="1"/>
  <c r="G177" i="1"/>
  <c r="G178" i="1" s="1"/>
  <c r="G173" i="1"/>
  <c r="G174" i="1" s="1"/>
  <c r="G169" i="1"/>
  <c r="G170" i="1" s="1"/>
  <c r="G165" i="1"/>
  <c r="G166" i="1" s="1"/>
  <c r="G161" i="1"/>
  <c r="G162" i="1" s="1"/>
  <c r="G157" i="1"/>
  <c r="G158" i="1" s="1"/>
  <c r="G153" i="1"/>
  <c r="G154" i="1" s="1"/>
  <c r="G145" i="1"/>
  <c r="G146" i="1" s="1"/>
  <c r="G141" i="1"/>
  <c r="G140" i="1"/>
  <c r="G139" i="1"/>
  <c r="G127" i="1"/>
  <c r="G138" i="1"/>
  <c r="G137" i="1"/>
  <c r="G136" i="1"/>
  <c r="G135" i="1"/>
  <c r="G130" i="1"/>
  <c r="G129" i="1"/>
  <c r="G128" i="1"/>
  <c r="G126" i="1"/>
  <c r="G110" i="1"/>
  <c r="G109" i="1"/>
  <c r="G95" i="1"/>
  <c r="G94" i="1"/>
  <c r="G93" i="1"/>
  <c r="G60" i="1"/>
  <c r="G59" i="1"/>
  <c r="G58" i="1"/>
  <c r="G292" i="1" l="1"/>
  <c r="G261" i="1"/>
  <c r="G271" i="1"/>
  <c r="G222" i="1"/>
  <c r="G233" i="1"/>
  <c r="G200" i="1"/>
  <c r="G211" i="1"/>
  <c r="G99" i="1"/>
  <c r="G281" i="1"/>
  <c r="G250" i="1"/>
  <c r="G244" i="1"/>
  <c r="G116" i="1" l="1"/>
  <c r="G115" i="1"/>
  <c r="G114" i="1"/>
  <c r="G120" i="1"/>
  <c r="G80" i="1"/>
  <c r="G79" i="1"/>
  <c r="G75" i="1"/>
  <c r="G74" i="1"/>
  <c r="G73" i="1"/>
  <c r="G72" i="1"/>
  <c r="G71" i="1"/>
  <c r="G70" i="1"/>
  <c r="G69" i="1"/>
  <c r="G68" i="1"/>
  <c r="G62" i="1"/>
  <c r="G61" i="1"/>
  <c r="G57" i="1"/>
  <c r="G54" i="1"/>
  <c r="G55" i="1"/>
  <c r="G56" i="1"/>
  <c r="G39" i="1"/>
  <c r="G53" i="1"/>
  <c r="G52" i="1"/>
  <c r="G44" i="1"/>
  <c r="G38" i="1"/>
  <c r="G36" i="1" l="1"/>
  <c r="G34" i="1"/>
  <c r="G33" i="1"/>
  <c r="G30" i="1"/>
  <c r="G29" i="1"/>
  <c r="G28" i="1"/>
  <c r="G27" i="1"/>
  <c r="G20" i="1"/>
  <c r="G19" i="1"/>
  <c r="G18" i="1"/>
  <c r="G14" i="1"/>
  <c r="G13" i="1"/>
  <c r="G12" i="1"/>
  <c r="G15" i="1" s="1"/>
  <c r="G24" i="1" l="1"/>
  <c r="G8" i="1"/>
  <c r="G7" i="1"/>
  <c r="G9" i="1" s="1"/>
  <c r="G88" i="1"/>
  <c r="G125" i="1"/>
  <c r="G89" i="1"/>
  <c r="G86" i="1"/>
  <c r="G67" i="1"/>
  <c r="G32" i="1"/>
  <c r="G40" i="1" s="1"/>
  <c r="G43" i="1"/>
  <c r="G49" i="1" s="1"/>
  <c r="G65" i="1"/>
  <c r="G66" i="1"/>
  <c r="G84" i="1"/>
  <c r="G85" i="1"/>
  <c r="G87" i="1"/>
  <c r="G102" i="1"/>
  <c r="G103" i="1"/>
  <c r="G107" i="1"/>
  <c r="G108" i="1"/>
  <c r="G123" i="1"/>
  <c r="G124" i="1"/>
  <c r="G149" i="1"/>
  <c r="G298" i="1"/>
  <c r="G142" i="1" l="1"/>
  <c r="G111" i="1"/>
  <c r="G90" i="1"/>
  <c r="G150" i="1"/>
  <c r="G64" i="1" l="1"/>
  <c r="G81" i="1" s="1"/>
  <c r="G294" i="1" s="1"/>
</calcChain>
</file>

<file path=xl/sharedStrings.xml><?xml version="1.0" encoding="utf-8"?>
<sst xmlns="http://schemas.openxmlformats.org/spreadsheetml/2006/main" count="928" uniqueCount="514">
  <si>
    <t>Velden verplicht in te vullen door inschrijver. Inschrijver past alleen de gele cellen aan.</t>
  </si>
  <si>
    <t>per kilo</t>
  </si>
  <si>
    <t>per lediging</t>
  </si>
  <si>
    <t>Subtotalen (AxB) excl. BTW</t>
  </si>
  <si>
    <t>Eenheid</t>
  </si>
  <si>
    <t>Ledigingsfrequentie</t>
  </si>
  <si>
    <t>Aantal (B)</t>
  </si>
  <si>
    <t>Prijs* per eenheid (A) excl. BTW</t>
  </si>
  <si>
    <t>Omschrijving</t>
  </si>
  <si>
    <t>Nr.</t>
  </si>
  <si>
    <t>Optioneel: Naar behoefte van opdrachtgever af te roepen / aan te passen.  
N.B. Telt niet mee in de beoordeling.</t>
  </si>
  <si>
    <t xml:space="preserve">1 x per 2 weken </t>
  </si>
  <si>
    <t>P-13</t>
  </si>
  <si>
    <t>1 x per week</t>
  </si>
  <si>
    <t>op afroep</t>
  </si>
  <si>
    <t>per container per maand</t>
  </si>
  <si>
    <t>P-13.1</t>
  </si>
  <si>
    <t>P-12</t>
  </si>
  <si>
    <t>P-12.1</t>
  </si>
  <si>
    <t>P-11</t>
  </si>
  <si>
    <t>1 x per 2 weken</t>
  </si>
  <si>
    <t>P-11.1</t>
  </si>
  <si>
    <t>P-10</t>
  </si>
  <si>
    <t xml:space="preserve">1 x per week </t>
  </si>
  <si>
    <t>P-10.1</t>
  </si>
  <si>
    <t>P-9</t>
  </si>
  <si>
    <t>P-9.2</t>
  </si>
  <si>
    <t>P-9.1</t>
  </si>
  <si>
    <t>P-8</t>
  </si>
  <si>
    <t>1x per week</t>
  </si>
  <si>
    <t>P-8.3</t>
  </si>
  <si>
    <t>P-8.2</t>
  </si>
  <si>
    <t>P-8.1</t>
  </si>
  <si>
    <t>P-7</t>
  </si>
  <si>
    <t>P-7.2</t>
  </si>
  <si>
    <t>P-7.1</t>
  </si>
  <si>
    <t>P-6.1</t>
  </si>
  <si>
    <t>P-5</t>
  </si>
  <si>
    <t>P-5.1</t>
  </si>
  <si>
    <t>P-4</t>
  </si>
  <si>
    <t>P-4.1</t>
  </si>
  <si>
    <t>P-3</t>
  </si>
  <si>
    <t>P-3.1</t>
  </si>
  <si>
    <t>P-2</t>
  </si>
  <si>
    <t>P-2.1</t>
  </si>
  <si>
    <t>P-1</t>
  </si>
  <si>
    <t>P-1.1</t>
  </si>
  <si>
    <t>Inhoud:</t>
  </si>
  <si>
    <t>Inschrijver vult uitsluitend en verplicht de gele velden in:</t>
  </si>
  <si>
    <t xml:space="preserve"> </t>
  </si>
  <si>
    <t>P-7.3</t>
  </si>
  <si>
    <t>P-9.3</t>
  </si>
  <si>
    <t>Prijs per lediging van de 1100 liter container met restafval, inclusief transport</t>
  </si>
  <si>
    <t>Prijs van de verwerking van restafval van de 1100 liter container</t>
  </si>
  <si>
    <t>P-6</t>
  </si>
  <si>
    <t>nader te bepalen</t>
  </si>
  <si>
    <t>P-2.2</t>
  </si>
  <si>
    <t>P-2.3</t>
  </si>
  <si>
    <t>P-6.2</t>
  </si>
  <si>
    <t>P-6.3</t>
  </si>
  <si>
    <t>P-7.4</t>
  </si>
  <si>
    <t>P-7.5</t>
  </si>
  <si>
    <t>P-7.6</t>
  </si>
  <si>
    <t>P-9.4</t>
  </si>
  <si>
    <t>P-9.5</t>
  </si>
  <si>
    <t>P-11.2</t>
  </si>
  <si>
    <t>P-11.3</t>
  </si>
  <si>
    <t>P-14.1</t>
  </si>
  <si>
    <t>Perceel 1 -PRIJSINVULFORMULIER</t>
  </si>
  <si>
    <t>Naam inschrijver: …………………………………………….................................................</t>
  </si>
  <si>
    <t>1. Locatie Begraafplaats Oostranddreef</t>
  </si>
  <si>
    <t>Prijs  beschikbaar stellen 4 rolcontainers van 500 liter van metaal grijs t.b.v. restafval</t>
  </si>
  <si>
    <t>Subtotaal Begraafplaats Oostlanddreef</t>
  </si>
  <si>
    <t>Prijs per lediging van de 500 liter containers met restafval inclusief transport</t>
  </si>
  <si>
    <t>Prijs van de verwerking van restafval van de 500 liter containers</t>
  </si>
  <si>
    <t>P-1.2</t>
  </si>
  <si>
    <t>P-1.3</t>
  </si>
  <si>
    <t>2. Locatie Strand Bovenwater</t>
  </si>
  <si>
    <t>Subtotaal Strand Bovenwater</t>
  </si>
  <si>
    <t>P-3.2</t>
  </si>
  <si>
    <t>P-3.3</t>
  </si>
  <si>
    <t>3. Locatie Strand Houtrib</t>
  </si>
  <si>
    <t>Subtotaal Strand Houtrib</t>
  </si>
  <si>
    <t>4. Locatie Stadhuis</t>
  </si>
  <si>
    <t>Prijs per lediging van de 660 liter containers met restafval inclusief transport</t>
  </si>
  <si>
    <t>Prijs van de verwerking van restafval van de 660 liter container</t>
  </si>
  <si>
    <t>P-4.2</t>
  </si>
  <si>
    <t>P-4.3</t>
  </si>
  <si>
    <t>P-4.4</t>
  </si>
  <si>
    <t>P-4.5</t>
  </si>
  <si>
    <t>P-4.6</t>
  </si>
  <si>
    <t>P-4.7</t>
  </si>
  <si>
    <t>P-4.8</t>
  </si>
  <si>
    <t>P-4.9</t>
  </si>
  <si>
    <t>Prijs  beschikbaar stellen van 1 rolcontainer van 240 liter kunststof geel t.b.v. glas, de lediging, het transport inclusief de verwerking van het glas</t>
  </si>
  <si>
    <t>Prijs  beschikbaar stellen van 1 rolcontainer van 770 liter kunststof rood t.b.v. koffiebekers, de lediging, het transport inclusief de verwerking van de koffiebekers</t>
  </si>
  <si>
    <t>Subtotaal Stadhuis</t>
  </si>
  <si>
    <t>P-4.10</t>
  </si>
  <si>
    <t>5. Locatie Wijkpost Lelystad-Haven</t>
  </si>
  <si>
    <t>Prijs  beschikbaar stellen van 1 rolcontainer van 240 liter kunststof grijs t.b.v. restafval, de lediging, het transport inclusief de verwerking hiervan</t>
  </si>
  <si>
    <t>P-5.2</t>
  </si>
  <si>
    <t>Subtotaal Wijkpost Lelystad-Haven</t>
  </si>
  <si>
    <t>6. Locatie Depot Wartelstraat</t>
  </si>
  <si>
    <t>Subtotaal Depot Wartelstraat</t>
  </si>
  <si>
    <t xml:space="preserve">Prijs van de verwerking van het restafval uit de 23 m3 perscontainer </t>
  </si>
  <si>
    <t>Prijs  beschikbaar stellen van één 10 m3 open afzetcontainer t.b.v. baksteen- en puinafval</t>
  </si>
  <si>
    <t>1 x per maand</t>
  </si>
  <si>
    <t>P-6.4</t>
  </si>
  <si>
    <t>P-6.5</t>
  </si>
  <si>
    <t>P-6.6</t>
  </si>
  <si>
    <t>Prijs  beschikbaar stellen van één 10 m3 open afzetcontainer t.b.v. bouw- en sloopafval</t>
  </si>
  <si>
    <t xml:space="preserve">Prijs van de verwerking van het baksteen- en puinafval uit de 10 m3 container </t>
  </si>
  <si>
    <t>P-6.7</t>
  </si>
  <si>
    <t>P-6.8</t>
  </si>
  <si>
    <t>P-6.9</t>
  </si>
  <si>
    <t>Prijs van het transport van één 10 m3 afzetcontainer met baksteen- en puinafval</t>
  </si>
  <si>
    <t>P-6.10</t>
  </si>
  <si>
    <t>P-6.11</t>
  </si>
  <si>
    <t>Prijs  beschikbaar stellen van één 10 m3 open afzetcontainer t.b.v. C-hout</t>
  </si>
  <si>
    <t>P-6.12</t>
  </si>
  <si>
    <t>P-6.13</t>
  </si>
  <si>
    <t>P-6.14</t>
  </si>
  <si>
    <t>P-6.15</t>
  </si>
  <si>
    <t>P-6.16</t>
  </si>
  <si>
    <t>P-6.17</t>
  </si>
  <si>
    <t>P-6.18</t>
  </si>
  <si>
    <t>P-6.19</t>
  </si>
  <si>
    <t>P-6.20</t>
  </si>
  <si>
    <t>P-6.21</t>
  </si>
  <si>
    <t>7. Locatie De Borg</t>
  </si>
  <si>
    <t>Subtotaal De Borg</t>
  </si>
  <si>
    <t>8. Locatie Meander oost</t>
  </si>
  <si>
    <t>per container per dag</t>
  </si>
  <si>
    <t>Prijs  beschikbaar stellen van 1 dichte 9 m3 container t.b.v. restafval</t>
  </si>
  <si>
    <t>Subtotaal Meander Oost</t>
  </si>
  <si>
    <t>9. Locatie Brandweergarage</t>
  </si>
  <si>
    <t>Subtotaal Brandweergarage</t>
  </si>
  <si>
    <t>10. Locatie Atolplaza</t>
  </si>
  <si>
    <t>Subtotaal Atolplaza</t>
  </si>
  <si>
    <t>P-10.2</t>
  </si>
  <si>
    <t>P-10.3</t>
  </si>
  <si>
    <t>Prijs van de verwerking van restafval van de 5000 liter ondergrondse container</t>
  </si>
  <si>
    <t>Prijs  beschikbaar stellen 1 rolcontainer van 1100 liter van metaal grijs t.b.v. restafval</t>
  </si>
  <si>
    <t>Prijs per lediging van de 1100 liter containers met restafval inclusief transport</t>
  </si>
  <si>
    <t>• Juli en augustus:
1x per week ledigen 
• Overige maanden:
1x per twee weken
• aanvullend op afroep als vaker lediging nodig is (bv. in zomermaanden)</t>
  </si>
  <si>
    <t>• Juli en augustus:
1x per week 
• Overige maanden:
1x per maand 
• aanvullend: op afroep als vaker lediging nodig is (bv. in zomermaanden)</t>
  </si>
  <si>
    <t>Prijs  beschikbaar stellen 6 rolcontainers van 660 liter van kunststof grijs t.b.v. restafval</t>
  </si>
  <si>
    <t>2 x per week*
*Opdrachtgever behoudt zich het recht voor om niet alle containers op de afgesproken ledigingsdag te laten ledigen. Er zal per afgesproken ledigingsdag altijd minimaal 1 container ter lediging aangeboden worden.
Daarnaast wordt in overleg met inschrijver - afhankelijk van de vulgraad - de meest optimale frequentie gekozen</t>
  </si>
  <si>
    <t>1 x per week*
*in overleg met inschrijver meest optimale frequentie kiezen</t>
  </si>
  <si>
    <t>Prijs  beschikbaar stellen van 6 rolcontainers van 660 liter kunststof blauw t.b.v. OPK</t>
  </si>
  <si>
    <t>per ton</t>
  </si>
  <si>
    <t>Op afroep*
* Meestal 1 x per maand</t>
  </si>
  <si>
    <t>per rit</t>
  </si>
  <si>
    <t>Prijs van het transport van één 10 m3 afzetcontainer met bouw- en sloopafval</t>
  </si>
  <si>
    <t xml:space="preserve">Prijs van de verwerking van het bouw- en sloopafval uit de 10 m3 container </t>
  </si>
  <si>
    <t>Op afroep*
 * Meestal 1 x per 2 weken</t>
  </si>
  <si>
    <t>Prijs  beschikbaar stellen van één 10 m3 open afzetcontainer t.b.v. metalen</t>
  </si>
  <si>
    <t>Op afroep*
* Meestal 1 x maand</t>
  </si>
  <si>
    <t>Prijs van het transport van één 10 m3 afzetcontainer met metalen</t>
  </si>
  <si>
    <t>Prijs  beschikbaar stellen van één 10 m3 open afzetcontainer t.b.v. A- en B-hout</t>
  </si>
  <si>
    <t>Prijs van het transport van de 10 m3 container t.b.v. A- en B-hout</t>
  </si>
  <si>
    <t xml:space="preserve">Prijs van de verwerking van A- en B-hout uit de 10 m3 afzetcontainer </t>
  </si>
  <si>
    <t>Op afroep*
* Meestal 1 x per 2 weken</t>
  </si>
  <si>
    <t>Prijs per transport van de 10 m3 afzetcontainer t.b.v. C-hout</t>
  </si>
  <si>
    <t xml:space="preserve">Prijs van de verwerking van C-hout uit de 10 m3 afzetcontainer </t>
  </si>
  <si>
    <t>Prijs  beschikbaar stellen van één 9 m3 portaalcontainer  (gesloten/dicht, met deuren aan een zijde/achterkant) t.b.v. OPK</t>
  </si>
  <si>
    <t>P-6.22</t>
  </si>
  <si>
    <t>Prijs per transport van de 9 m3 portaalcontainer met OPK</t>
  </si>
  <si>
    <t>P-6.23</t>
  </si>
  <si>
    <t>P-6.24</t>
  </si>
  <si>
    <t xml:space="preserve">Prijs van de verwerking van het Groenafval </t>
  </si>
  <si>
    <t>P-6.25</t>
  </si>
  <si>
    <t>Prijs per transport (plaatsen en na een bepaald aantal dagen transport van de container met restafval naar de verwerkingslocatie) van de 9 m3 dichte container met restafval</t>
  </si>
  <si>
    <t>Prijs van de verwerking van het restafval uit de 9 m3 dichte container</t>
  </si>
  <si>
    <t>per rit (plaatsing en afvoer)</t>
  </si>
  <si>
    <t>Prijs per lediging van de 1300 liter containers met restafval</t>
  </si>
  <si>
    <t xml:space="preserve">
2x per week*
*opdrachtgever behoudt zich het recht voor om per ledigingsdag niet beide containers aan te bieden maar slechts 1.
</t>
  </si>
  <si>
    <t xml:space="preserve">Prijs van de verwerking van het restafval uit de 1300 liter rolcontainers </t>
  </si>
  <si>
    <t>Prijs  beschikbaar stellen van 1 gesloten (portaal)container 9 m3 t.b.v. restafval</t>
  </si>
  <si>
    <t>Prijs  beschikbaar stellen van één rolcontainer  van 1100 liter van kunststof blauw t.b.v. OPK</t>
  </si>
  <si>
    <t xml:space="preserve">Prijs per lediging van de 1100 liter container met OPK, inclusief transport naar de verwerkingslocatie </t>
  </si>
  <si>
    <t>Prijs per lediging van de 1300 liters containers met restafval, inclusief transport van het afval naar de verwerkingslocatie</t>
  </si>
  <si>
    <t>P-9.6</t>
  </si>
  <si>
    <t>Prijs van de verwerking van restafval uit de 1300 liter containers</t>
  </si>
  <si>
    <t>P-9.7</t>
  </si>
  <si>
    <t>P-10.4</t>
  </si>
  <si>
    <t>1x per 6 weken</t>
  </si>
  <si>
    <t>Prijs per lediging van de 5000 liter ondergrondse container  met OPK, inclusief transport van het OPK naar de verwerkingslocatie</t>
  </si>
  <si>
    <t xml:space="preserve">Prijs per lediging van de 5000 liter ondergrondse container  met restafval, inclusief transport van het restafval naar de verwerkingslocatie </t>
  </si>
  <si>
    <t>11. Wigstraat</t>
  </si>
  <si>
    <t>P-11.4</t>
  </si>
  <si>
    <t>Subtotaal Wigstraat</t>
  </si>
  <si>
    <t>P-11.5</t>
  </si>
  <si>
    <t>P-11.6</t>
  </si>
  <si>
    <t>P-11.7</t>
  </si>
  <si>
    <t>1x per 4 weken</t>
  </si>
  <si>
    <t>P-11.8</t>
  </si>
  <si>
    <t>P-11.9</t>
  </si>
  <si>
    <t>P-11.10</t>
  </si>
  <si>
    <t>P-11.11</t>
  </si>
  <si>
    <t>Prijs  beschikbaar stellen drie rolcontainers van 500 liter van metaal grijs t.b.v. restafval</t>
  </si>
  <si>
    <t>Prijs per lediging van de 500 liter containers met restafval, inclusief transport</t>
  </si>
  <si>
    <t>P-11.12</t>
  </si>
  <si>
    <t>P-11.13</t>
  </si>
  <si>
    <t>P-11.14</t>
  </si>
  <si>
    <t>P-11.15</t>
  </si>
  <si>
    <t>Prijs  beschikbaar stellen twee rolcontainers van 1100 liter van metaal grijs t.b.v. restafval</t>
  </si>
  <si>
    <t>Prijs per lediging van de 1100 liter containers met restafval, inclusief transport</t>
  </si>
  <si>
    <t>Prijs van de verwerking van restafval van de 1100 liter containers</t>
  </si>
  <si>
    <t>12. Gymzaal Archipel</t>
  </si>
  <si>
    <t>Subtotaal Gymzaal Archipel</t>
  </si>
  <si>
    <t>13. Gymzaal Gondel</t>
  </si>
  <si>
    <t>Subtotaal Gymzaal Gondel</t>
  </si>
  <si>
    <t>14. Gymzaal Horst</t>
  </si>
  <si>
    <t>Subtotaal Gymzaal Horst</t>
  </si>
  <si>
    <t>15. Gymzaal Karveel</t>
  </si>
  <si>
    <t>P-15.1</t>
  </si>
  <si>
    <t>P-15</t>
  </si>
  <si>
    <t>16. Gymzaal Kempenaar</t>
  </si>
  <si>
    <t>P-16.1</t>
  </si>
  <si>
    <t>Subtotaal Gymzaal Karveel</t>
  </si>
  <si>
    <t>Subtotaal Gymzaal Kempenaar</t>
  </si>
  <si>
    <t>17. Gymzaal Lelystad-Haven</t>
  </si>
  <si>
    <t>P-17.1</t>
  </si>
  <si>
    <t>Subtotaal Gymzaal Lelystad-Haven</t>
  </si>
  <si>
    <t>P-18.1</t>
  </si>
  <si>
    <t>18. Gymzaal Punter</t>
  </si>
  <si>
    <t>Subtotaal Gymzaal Punter</t>
  </si>
  <si>
    <t>P-19.1</t>
  </si>
  <si>
    <t>19. Gymzaal Schouw Noord</t>
  </si>
  <si>
    <t>Subtotaal Gymzaal Schouw Noord</t>
  </si>
  <si>
    <t>P-20.1</t>
  </si>
  <si>
    <t>20. Gymzaal Schouw Zuid</t>
  </si>
  <si>
    <t>Subtotaal Gymzaal Schouw Zuid</t>
  </si>
  <si>
    <t>P-21.1</t>
  </si>
  <si>
    <t>21. Gymzaal Tjalk</t>
  </si>
  <si>
    <t>Subtotaal Gymzaal Tjalk</t>
  </si>
  <si>
    <t>P-22.1</t>
  </si>
  <si>
    <t>22. Gymzaal Voorhof</t>
  </si>
  <si>
    <t>Subtotaal Gymzaal Voorhof</t>
  </si>
  <si>
    <t>P-23.1</t>
  </si>
  <si>
    <t>23. Gymzaal Waterwijk</t>
  </si>
  <si>
    <t>Subtotaal Gymzaal Waterwijk</t>
  </si>
  <si>
    <t>24. Locatie Kindcentrum Zuiderzeewijk</t>
  </si>
  <si>
    <t>P-24.1</t>
  </si>
  <si>
    <t>P-24.2</t>
  </si>
  <si>
    <t>P-24.3</t>
  </si>
  <si>
    <t>P-24.4</t>
  </si>
  <si>
    <t>P-24</t>
  </si>
  <si>
    <t>P-23</t>
  </si>
  <si>
    <t>P-22</t>
  </si>
  <si>
    <t>P-20</t>
  </si>
  <si>
    <t>P-21</t>
  </si>
  <si>
    <t>P-19</t>
  </si>
  <si>
    <t>P-18</t>
  </si>
  <si>
    <t>P-17</t>
  </si>
  <si>
    <t>P-16</t>
  </si>
  <si>
    <t>P-14</t>
  </si>
  <si>
    <t>25. Locatie MFA Dukdalf</t>
  </si>
  <si>
    <t>Subtotaal MFA Dukdalf</t>
  </si>
  <si>
    <t>Subtotaal Kindcentruim Zuiderzeewijk</t>
  </si>
  <si>
    <t>P-25.1</t>
  </si>
  <si>
    <t>P-25.2</t>
  </si>
  <si>
    <t>P-25.3</t>
  </si>
  <si>
    <t>Prijs van de verwerking van restafval van de 1100 liter rolcontainer</t>
  </si>
  <si>
    <t xml:space="preserve">Prijs per lediging van één 1100 liter rolcontainer met restafval, inclusief transport van het restafval naar de verwerkingslocatie </t>
  </si>
  <si>
    <t>Prijs  beschikbaar stellen van 1 rolcontainer van 1100 liter metaal grijs t.b.v. restafval</t>
  </si>
  <si>
    <t>P-25.4</t>
  </si>
  <si>
    <t>P-25</t>
  </si>
  <si>
    <t>P-26.1</t>
  </si>
  <si>
    <t>P-26.2</t>
  </si>
  <si>
    <t>P-26.3</t>
  </si>
  <si>
    <t>P-26.4</t>
  </si>
  <si>
    <t>P-26</t>
  </si>
  <si>
    <t>P-27</t>
  </si>
  <si>
    <t>P-27.1</t>
  </si>
  <si>
    <t>P-27.2</t>
  </si>
  <si>
    <t>P-27.3</t>
  </si>
  <si>
    <t>P-27.4</t>
  </si>
  <si>
    <t>Subtotaal MFA Warande</t>
  </si>
  <si>
    <t>P-28</t>
  </si>
  <si>
    <t>P-28.1</t>
  </si>
  <si>
    <t>P-28.2</t>
  </si>
  <si>
    <t>P-28.3</t>
  </si>
  <si>
    <t>P-28.4</t>
  </si>
  <si>
    <t>Prijs  beschikbaar stellen van 2 rolcontainers van 1300 liter metaal grijs t.b.v. restafval</t>
  </si>
  <si>
    <t xml:space="preserve">Prijs per lediging van twee 1300 liter rolcontainers met restafval, inclusief transport van het restafval naar de verwerkingslocatie </t>
  </si>
  <si>
    <t>Prijs van de verwerking van restafval van de 1300 liter rolcontainers</t>
  </si>
  <si>
    <t>28. MFA Warande</t>
  </si>
  <si>
    <t xml:space="preserve">    </t>
  </si>
  <si>
    <t>29. MFA Kennemerland</t>
  </si>
  <si>
    <t>P-29.1</t>
  </si>
  <si>
    <t>P-29.2</t>
  </si>
  <si>
    <t>P-29.3</t>
  </si>
  <si>
    <t>Prijs  beschikbaar stellen van 1 rolcontainer van 1300 liter metaal grijs t.b.v. restafval</t>
  </si>
  <si>
    <t>2 x per week</t>
  </si>
  <si>
    <t>P-29</t>
  </si>
  <si>
    <t>Subtotaal MFA Kennemerland</t>
  </si>
  <si>
    <t>30. Locatie OBS De Sluis</t>
  </si>
  <si>
    <t>P-30.1</t>
  </si>
  <si>
    <t>P-30.2</t>
  </si>
  <si>
    <t>P-30.3</t>
  </si>
  <si>
    <t>P-30.4</t>
  </si>
  <si>
    <t>P-30</t>
  </si>
  <si>
    <t>Prijs van de verwerking van restafval van de 1300 liter rolcontainer</t>
  </si>
  <si>
    <t>Subtotaal OBS De Sluis</t>
  </si>
  <si>
    <t>31. Locatie Wijkcentrum Zuiderzee</t>
  </si>
  <si>
    <t>P-31.1</t>
  </si>
  <si>
    <t>P-31.2</t>
  </si>
  <si>
    <t>P-31.3</t>
  </si>
  <si>
    <t>P-31.4</t>
  </si>
  <si>
    <t>P-31</t>
  </si>
  <si>
    <t>Subtotaal Wijkcentrum Zuiderzee</t>
  </si>
  <si>
    <t>1x per 2 weken</t>
  </si>
  <si>
    <t>32. Gymzaal Jol</t>
  </si>
  <si>
    <t>P-32.1</t>
  </si>
  <si>
    <t>Subtotaal Gymzaal Jol</t>
  </si>
  <si>
    <t>33. Locatie MFA De Waterbever</t>
  </si>
  <si>
    <t>P-33.1</t>
  </si>
  <si>
    <t>P-33.2</t>
  </si>
  <si>
    <t>P-33.3</t>
  </si>
  <si>
    <t xml:space="preserve">Prijs per lediging van de 1100 liter rolcontainer met restafval, inclusief transport van het restafval naar de verwerkingslocatie </t>
  </si>
  <si>
    <t>Prijs van de verwerking van restafval uit de 1100 liter rolcontainer</t>
  </si>
  <si>
    <t>P-33</t>
  </si>
  <si>
    <t>Subtotaal MFA De Waterbever</t>
  </si>
  <si>
    <t>34. Locatie Basisschool De Brink</t>
  </si>
  <si>
    <t>P-34.1</t>
  </si>
  <si>
    <t>P-34.2</t>
  </si>
  <si>
    <t>P-34.3</t>
  </si>
  <si>
    <t>P-34.4</t>
  </si>
  <si>
    <t>P-34</t>
  </si>
  <si>
    <t>Subtotaal Basisschool De Brink</t>
  </si>
  <si>
    <t>Prijs  beschikbaar stellen van 1 rolcontainer van 1200 liter metaal grijs t.b.v. restafval</t>
  </si>
  <si>
    <t>P-3.4</t>
  </si>
  <si>
    <t>P-3.5</t>
  </si>
  <si>
    <t>P-3.6</t>
  </si>
  <si>
    <t>Prijs  beschikbaar stellen 1 dichte afzetcontainer van 9 m3  t.b.v. restafval</t>
  </si>
  <si>
    <t>Prijs transport van de 9 m3 afzetcontainer met restafval</t>
  </si>
  <si>
    <t>Prijs van de verwerking van restafval uit de 9 m3 container</t>
  </si>
  <si>
    <t>Prijs per lediging van de 1100 liter container met restafval inclusief transport</t>
  </si>
  <si>
    <t>Prijs  beschikbaar stellen van 2 rolcontainers van 240 liter kunststof geel t.b.v. glas, de lediging, het transport inclusief de verwerking van het glas</t>
  </si>
  <si>
    <t xml:space="preserve">
1x per week*
*in overleg met inschrijver meest optimale frequentie kiezen 
</t>
  </si>
  <si>
    <t>Prijs  beschikbaar stellen van 100 afvalzakken t.b.v. de inzameling van koffiebekers in het inzamelmiddel (bekerhouder) van opdrachtgever (de bekers in de zak worden in de container van 770 liter gedeponeerd)</t>
  </si>
  <si>
    <t>Prijs per lediging van de 660 liter containers met OPK, inclusief transport</t>
  </si>
  <si>
    <t>P-5.3</t>
  </si>
  <si>
    <t>Prijs  beschikbaar stellen van 1 rolcontainer van 240 liter kunststof blauw t.b.v. OPK</t>
  </si>
  <si>
    <t>Prijs per lediging van de rolcontainer van 240 liter kunststof blauw t.b.v. OPK, inclusief het transport</t>
  </si>
  <si>
    <t>P-5.4</t>
  </si>
  <si>
    <t>Prijs voor het opknijpen van het Groenafval uit het stortvak in het voertuig van inschrijver en het transport naar de verwerkingslocatie</t>
  </si>
  <si>
    <t>P-8.4</t>
  </si>
  <si>
    <t>P-8.5</t>
  </si>
  <si>
    <t>P-8.6</t>
  </si>
  <si>
    <t xml:space="preserve">Prijs  beschikbaar stellen van 2 (4-wiel)rolcontainers van 1300 liter  metaal grijs t.b.v. restafval </t>
  </si>
  <si>
    <t>Prijs  beschikbaar stellen van 1 (4-wiel)rolcontainer van 1300 liter metaal grijs  t.b.v. restafval</t>
  </si>
  <si>
    <t xml:space="preserve">2 x per week </t>
  </si>
  <si>
    <t xml:space="preserve">Prijs  beschikbaar stellen van 2 rolcontainers van 1300 liter t.b.v. restafval metaal grijs </t>
  </si>
  <si>
    <t>Prijs  beschikbaar stellen één 4-wielrolcontainers van 1100 liter van metaal grijs t.b.v. restafval</t>
  </si>
  <si>
    <t>Prijs  beschikbaar stellen van 1 rolcontainer van  120 liter kunststof groen t.b.v. GFT, de lediging, het transport inclusief de verwerking van het GFT</t>
  </si>
  <si>
    <t>Prijs  beschikbaar stellen van 1 rolcontainer van 240 liter kunststof geel t.b.v. Glas, de lediging, het transport inclusief de verwerking van het Glas</t>
  </si>
  <si>
    <t xml:space="preserve">1x per 2 weken*
*in overleg met inschrijver meest optimale frequentie kiezen </t>
  </si>
  <si>
    <t>Prijs  beschikbaar stellen van 3 rolcontainers van 240 liter kunststof blauw t.b.v. OPK</t>
  </si>
  <si>
    <t>Prijs per ledigng van de rolcontainer van 240 liter met OPK, inclusief transport</t>
  </si>
  <si>
    <t>Prijs van de verwerking van restafval uit de 500 liter containers</t>
  </si>
  <si>
    <t>Prijs  beschikbaar stellen van 5 rolcontainers van 240 liter kunststof blauw t.b.v. OPK</t>
  </si>
  <si>
    <t>Prijs per lediging van 5 rolcontainers van 240 liter kunststof blauw t.b.v. OPK, inclusief transport</t>
  </si>
  <si>
    <t>P-24.5</t>
  </si>
  <si>
    <t>P-25.5</t>
  </si>
  <si>
    <t>Prijs per lediging van de rolcontainer van 240 liter kunststof blauw met OPK</t>
  </si>
  <si>
    <t>P-25.6</t>
  </si>
  <si>
    <t>P-26.5</t>
  </si>
  <si>
    <t>P-26.6</t>
  </si>
  <si>
    <t>Prijs  beschikbaar stellen van 1 rolcontainer van 660 liter kunststof blauw t.b.v. OPK</t>
  </si>
  <si>
    <t>P-27.5</t>
  </si>
  <si>
    <t>P-27.6</t>
  </si>
  <si>
    <t>Prijs per lediging van de rolcontainer van 660 liter kunststof blauw met OPK</t>
  </si>
  <si>
    <t>P-28.5</t>
  </si>
  <si>
    <t>P-28.6</t>
  </si>
  <si>
    <t>Prijs  beschikbaar stellen van 4 rolcontainers van 240 liter kunststof blauw t.b.v. OPK</t>
  </si>
  <si>
    <t xml:space="preserve">Prijs per lediging van de 1300 liter rolcontainer met restafval, inclusief transport van het restafval naar de verwerkingslocatie </t>
  </si>
  <si>
    <t>P-30.5</t>
  </si>
  <si>
    <t>P-30.6</t>
  </si>
  <si>
    <t>P-31.5</t>
  </si>
  <si>
    <t>Prijs per lediging van de rolcontainer van 240 liter kunststof blauw t.b.v. OPK, inclusief transport</t>
  </si>
  <si>
    <t>Prijs  beschikbaar stellen van 1 rolcontainer van 1000 liter metaal grijs t.b.v. restafval</t>
  </si>
  <si>
    <t xml:space="preserve">Prijs per lediging van de 1000 liter rolcontainer met restafval, inclusief transport van het restafval naar de verwerkingslocatie </t>
  </si>
  <si>
    <t>Prijs van de verwerking van restafval uit de 1000 liter rolcontainer</t>
  </si>
  <si>
    <t>Prijs van de verwerking van restafval van de 1200 liter rolcontainer</t>
  </si>
  <si>
    <t xml:space="preserve">Prijs per lediging van de 1200 liter rolcontainer met restafval, inclusief transport van het restafval naar de verwerkingslocatie </t>
  </si>
  <si>
    <t>P-34.5</t>
  </si>
  <si>
    <t>P-34.6</t>
  </si>
  <si>
    <t>Perceel 2 -PRIJSINVULFORMULIER</t>
  </si>
  <si>
    <t>1. Locatie Gemeente Lelystad - Stadhuisplein 2</t>
  </si>
  <si>
    <t xml:space="preserve">Voorwaarden </t>
  </si>
  <si>
    <t>NR.</t>
  </si>
  <si>
    <t>Voorwaarde</t>
  </si>
  <si>
    <t xml:space="preserve">Inschrijver past, op straffe van uitsluiting, alleen de geel gearceerde cellen aan. Inschrijver moet, op straffe van uitsluiting, de geel gearceerde cellen met in achtneming van de overige in dit document opgenomen voorwaarden (en/of eisen) invullen. </t>
  </si>
  <si>
    <t>Dit is de totale inschrijfprijs. De totale inschrijfprijs wordt gebruikt voor de beoordeling van het onderdeel prijs.</t>
  </si>
  <si>
    <t>ALG1</t>
  </si>
  <si>
    <t>ALG2</t>
  </si>
  <si>
    <t>Alle door inschrijver verstrekte tarieven en prijzen zijn marktconform en realistisch. Indien blijkt dat er niet marktconform of realistisch wordt aangeboden, is opdrachtgever gerechtigd de inschrijving ongeldig te verklaren.</t>
  </si>
  <si>
    <t>ALG3</t>
  </si>
  <si>
    <t>De prijzen zoals ingevuld op het Prijsinvulformulier zijn inclusief alle kosten voortkomend uit het programma van eisen, kwalitatieve gunningscriteria en de overige aanbestedingsdocumenten.</t>
  </si>
  <si>
    <t>Het invullen van een 0 prijs is verboden, op straffe van uitsluiting. Als het kosten voor de opdrachtgever betreffen is de minimaal in te dienen prijs € 0,01. Als het opbrengsten voor opdrachtgever betreffen is de minimaal in te dienen prijs €-0,01. Prijzen die opbrengsten voor opdrachtgever betreffen moet inschrijver als negatief getal invullen. Bij opbrengsten / negatieve kosten dient inschrijver de prijs in te vullen met een "min" teken t.b.v. een juiste prijsberekening.</t>
  </si>
  <si>
    <t>Prijs* per eenheid (A) excl. BTW
(1)</t>
  </si>
  <si>
    <t>Aantal (B)   
(2)</t>
  </si>
  <si>
    <t>Ledigingsfrequentie
(3)</t>
  </si>
  <si>
    <r>
      <t xml:space="preserve">Prijs (toeslag) voor het bewerken en afzetten (vermarkten) van het OPK van opdrachtgever in de 660 liter containers, inclusief alle kosten voortkomend uit het Programma van eisen en overige aanbestedingsdocumenten inclusief de kwalitatieve gunningscriteria, de kosten c.q. opbrengst voor de afzet van het OPK en de organisatorische kosten onder de voorwaarden zoals in de aanbestedingsdocumenten is omschreven.
</t>
    </r>
    <r>
      <rPr>
        <b/>
        <sz val="9"/>
        <rFont val="Century Gothic"/>
        <family val="2"/>
      </rPr>
      <t>(5)</t>
    </r>
  </si>
  <si>
    <t xml:space="preserve">Inschrijver moet uitgaan van de marktprijs voor OPK zoals door opdrachtgever bij de eenheidsprijs opgenomen is. </t>
  </si>
  <si>
    <r>
      <t xml:space="preserve">Prijs (toeslag) voor het bewerken en afzetten (vermarkten) van het OPK van opdrachtgever in de 240 liter containers, inclusief alle kosten voortkomend uit het Programma van eisen en overige aanbestedingsdocumenten inclusief de kwalitatieve gunningscriteria, de kosten c.q. opbrengst voor de afzet van het OPK en de organisatorische kosten onder de voorwaarden zoals in de aanbestedingsdocumenten is omschreven.
</t>
    </r>
    <r>
      <rPr>
        <b/>
        <sz val="12"/>
        <rFont val="Century Gothic"/>
        <family val="2"/>
      </rPr>
      <t>(5)</t>
    </r>
  </si>
  <si>
    <r>
      <t xml:space="preserve">Prijs (toeslag) voor het ontvangen, accepteren, bewerken en afzetten (vermarkten) van metalen van  opdrachtgever, inclusief de kosten van alle voorschriften uit het programma van eisen en de overige aanbestedingsdocumenten, de kosten c.q. opbrengst voor de afzet van de metalen en de organisatorische kosten onder de voorwaarden zoals in dit bestek omschreven (prijs per ton)
</t>
    </r>
    <r>
      <rPr>
        <b/>
        <sz val="12"/>
        <color theme="1"/>
        <rFont val="Century Gothic"/>
        <family val="2"/>
      </rPr>
      <t>(8)</t>
    </r>
  </si>
  <si>
    <r>
      <t xml:space="preserve">Prijs van de verwerking van de metalen uit de 10 m3 afzetcontainer onder de voorwaarden zoals in de aanbestedingsdocumenten is omschreven.
</t>
    </r>
    <r>
      <rPr>
        <b/>
        <sz val="12"/>
        <rFont val="Century Gothic"/>
        <family val="2"/>
      </rPr>
      <t>(9)</t>
    </r>
  </si>
  <si>
    <r>
      <t xml:space="preserve">Prijs (toeslag) voor het bewerken en afzetten (vermarkten) van het OPK van opdrachtgever in de 9m3 container, inclusief alle kosten voortkomend uit het Programma van eisen en overige aanbestedingsdocumenten inclusief de kwalitatieve gunningscriteria, de kosten c.q. opbrengst voor de afzet van het OPK en de organisatorische kosten onder de voorwaarden zoals in de aanbestedingsdocumenten is omschreven.
</t>
    </r>
    <r>
      <rPr>
        <b/>
        <sz val="12"/>
        <rFont val="Century Gothic"/>
        <family val="2"/>
      </rPr>
      <t>(5)</t>
    </r>
  </si>
  <si>
    <r>
      <t xml:space="preserve">Prijs (toeslag) voor het bewerken en afzetten (vermarkten) van het OPK van opdrachtgever in de 1100 liter container, inclusief alle kosten voortkomend uit het Programma van eisen en overige aanbestedingsdocumenten inclusief de kwalitatieve gunningscriteria, de kosten c.q. opbrengst voor de afzet van het OPK en de organisatorische kosten onder de voorwaarden zoals in de aanbestedingsdocumenten is omschreven.
</t>
    </r>
    <r>
      <rPr>
        <b/>
        <sz val="12"/>
        <rFont val="Century Gothic"/>
        <family val="2"/>
      </rPr>
      <t>(5)</t>
    </r>
  </si>
  <si>
    <r>
      <t xml:space="preserve">Prijs (toeslag) voor het bewerken en afzetten (vermarkten) van het OPK van opdrachtgever in de 5550 liter ondergrondse container, inclusief alle kosten voortkomend uit het Programma van eisen en overige aanbestedingsdocumenten inclusief de kwalitatieve gunningscriteria, de kosten c.q. opbrengst voor de afzet van het OPK en de organisatorische kosten onder de voorwaarden zoals in de aanbestedingsdocumenten is omschreven.
</t>
    </r>
    <r>
      <rPr>
        <b/>
        <sz val="12"/>
        <rFont val="Century Gothic"/>
        <family val="2"/>
      </rPr>
      <t>(5)</t>
    </r>
  </si>
  <si>
    <r>
      <t xml:space="preserve">Prijs (toeslag) voor het bewerken en afzetten (vermarkten) van het OPK van opdrachtgever in de 240 liter container, inclusief alle kosten voortkomend uit het Programma van eisen en overige aanbestedingsdocumenten inclusief de kwalitatieve gunningscriteria, de kosten c.q. opbrengst voor de afzet van het OPK en de organisatorische kosten onder de voorwaarden zoals in de aanbestedingsdocumenten is omschreven.
</t>
    </r>
    <r>
      <rPr>
        <b/>
        <sz val="12"/>
        <rFont val="Century Gothic"/>
        <family val="2"/>
      </rPr>
      <t>(5)</t>
    </r>
  </si>
  <si>
    <r>
      <t xml:space="preserve">Prijs (toeslag) voor het bewerken en afzetten (vermarkten) van het OPK van opdrachtgever in de 660 liter container, inclusief alle kosten voortkomend uit het Programma van eisen en overige aanbestedingsdocumenten inclusief de kwalitatieve gunningscriteria, de kosten c.q. opbrengst voor de afzet van het OPK en de organisatorische kosten onder de voorwaarden zoals in de aanbestedingsdocumenten is omschreven.
</t>
    </r>
    <r>
      <rPr>
        <b/>
        <sz val="12"/>
        <rFont val="Century Gothic"/>
        <family val="2"/>
      </rPr>
      <t>(5)</t>
    </r>
  </si>
  <si>
    <t>Prijs per lediging van de rolcontainers van 240 liter kunststof blauw t.b.v. OPK, inclusief transport</t>
  </si>
  <si>
    <t>Inschrijfprijs (10)</t>
  </si>
  <si>
    <t>Prijs  beschikbaar stellen van 1 rolcontainer van 120 liter kunststof groen t.b.v. GFT, de lediging, het transport inclusief de verwerking van het GFT</t>
  </si>
  <si>
    <t>P-35</t>
  </si>
  <si>
    <t>Prijs  beschikbaar stellen 1 rolcontainer van 660 liter van kunststof grijs t.b.v. restafval</t>
  </si>
  <si>
    <t>P-37.1</t>
  </si>
  <si>
    <t>P-37.2</t>
  </si>
  <si>
    <t>P-37.3</t>
  </si>
  <si>
    <t>Prijs per lediging van de 660 liter container kunststof grijs met restafval inclusief transport</t>
  </si>
  <si>
    <t>Prijs van de verwerking van restafval van de 660 liter container kunststof grijs</t>
  </si>
  <si>
    <t>Prijs per lediging van de 1100 liter container metaal grijs met restafval inclusief transport</t>
  </si>
  <si>
    <t>Prijs van de verwerking van restafval van de 1100 liter container metaal grijs</t>
  </si>
  <si>
    <t>Prijs  beschikbaar stellen van 1 rolcontainer van 240 liter kunststof groen t.b.v. GFT, de lediging, het transport inclusief de verwerking van het GFT</t>
  </si>
  <si>
    <t>P-39</t>
  </si>
  <si>
    <t>Prijs  beschikbaar stellen van 1  rolcontainer van 660 liter kunststof blauw t.b.v. OPK</t>
  </si>
  <si>
    <t>Prijs per lediging van de 660 liter container (kunststof blauw)  met OPK, inclusief transport</t>
  </si>
  <si>
    <r>
      <t xml:space="preserve">Prijs (toeslag) voor het bewerken en afzetten (vermarkten) van het OPK van opdrachtgever in de 660 liter container, inclusief alle kosten voortkomend uit het Programma van eisen en overige aanbestedingsdocumenten inclusief de kwalitatieve gunningscriteria, de kosten c.q. opbrengst voor de afzet van het OPK en de organisatorische kosten onder de voorwaarden zoals in de aanbestedingsdocumenten is omschreven.
</t>
    </r>
    <r>
      <rPr>
        <b/>
        <sz val="9"/>
        <rFont val="Century Gothic"/>
        <family val="2"/>
      </rPr>
      <t>(5)</t>
    </r>
  </si>
  <si>
    <t>Nader te bepalen</t>
  </si>
  <si>
    <t>P-40.1</t>
  </si>
  <si>
    <t>P-40.2</t>
  </si>
  <si>
    <t>P-40.3</t>
  </si>
  <si>
    <t>per 100 stuks</t>
  </si>
  <si>
    <t>Perceel 1: Prijsinvulformulier</t>
  </si>
  <si>
    <t>Perceel 2: Prijsinvulformulier</t>
  </si>
  <si>
    <t>Prijs  beschikbaar stellen van 1 rolcontainers van 120 liter kunststof groen t.b.v. GFT, de lediging, het transport inclusief de verwerking van het GFT</t>
  </si>
  <si>
    <t>Prijs  beschikbaar stellen van 1 rolcontainers van 240 liter kunststof groen t.b.v. GFT, de lediging, het transport inclusief de verwerking van het GFT</t>
  </si>
  <si>
    <r>
      <t xml:space="preserve">Marktprijs OPK per 04-11-2021 (slotdatum)
Bron: Gemiddelde Bontprijs (1.01/1.02) Nederland &amp; België  zoals vermeld in de Marktberichten Oud Papier en gepubliceerd door de MRB.
</t>
    </r>
    <r>
      <rPr>
        <b/>
        <sz val="11"/>
        <color theme="1"/>
        <rFont val="Century Gothic"/>
        <family val="2"/>
      </rPr>
      <t>(4)</t>
    </r>
  </si>
  <si>
    <t>P-4.11</t>
  </si>
  <si>
    <r>
      <t xml:space="preserve">Marktprijs OPK per 04-11-2021 (slotdatum)
Bron: Gemiddelde Bontprijs (1.01/1.02) Nederland &amp; België  zoals vermeld in de Marktberichten Oud Papier en gepubliceerd door de MRB.
</t>
    </r>
    <r>
      <rPr>
        <b/>
        <sz val="12"/>
        <color theme="1"/>
        <rFont val="Century Gothic"/>
        <family val="2"/>
      </rPr>
      <t>(4)</t>
    </r>
  </si>
  <si>
    <r>
      <t xml:space="preserve">Marktprijs per 01-11-2021 (t.b.v. de metalen uit de 10 m3 container):
conform maandelijkse marktberichten Vraag&amp;Aanbod, Gruisijzer
</t>
    </r>
    <r>
      <rPr>
        <b/>
        <sz val="12"/>
        <rFont val="Century Gothic"/>
        <family val="2"/>
      </rPr>
      <t xml:space="preserve">(7) </t>
    </r>
  </si>
  <si>
    <t>Prijs per lediging van de 1300 liter container met restafval</t>
  </si>
  <si>
    <t>P-36</t>
  </si>
  <si>
    <t>P-38.1</t>
  </si>
  <si>
    <t>P-38.2</t>
  </si>
  <si>
    <t>P-38.3</t>
  </si>
  <si>
    <t>P-41.1</t>
  </si>
  <si>
    <t>P-41.2</t>
  </si>
  <si>
    <t>P-41.3</t>
  </si>
  <si>
    <t>P-42.1</t>
  </si>
  <si>
    <t>P-42.2</t>
  </si>
  <si>
    <t>Prijs  beschikbaar stellen 1  dichte container van 9 m3 t.b.v. restafval</t>
  </si>
  <si>
    <t>P-42.3</t>
  </si>
  <si>
    <t xml:space="preserve">Prijs van de verwerking van het restafval uit de 9 m3 container </t>
  </si>
  <si>
    <t>Prijs per transport van de 9 m3 dichte container met restafval (plaatsen en afvoer)</t>
  </si>
  <si>
    <t>per rit (plaatsen en afvoer)</t>
  </si>
  <si>
    <t>De genoemde hoeveelheden (aantallen) worden alleen gebruikt voor de beoordeling van het onderdeel prijs. Aan de genoemde hoeveelheden (aantallen) kunnen geen rechten worden ontleend. Het aantal kilo's in een container is volledig gebaseerd op aannames aan de hand van een geschatte gemiddelde vulgraad. In bepaalde gevallen - zoals in ieder geval bij de afvalstroom GFT en koffiebekers - is de ledigingsfrequentie ook gebaseerd op aannames. Ook i.v.m. de pandemie COVID-19 is er sprake van schattingen van de aantallen. De prijzen per eenheid zijn van toepassing ongeacht het daadwerkelijke hoeveelheid (aantal).</t>
  </si>
  <si>
    <t>De door het formulier berekende eenheidsprijs is de netto opbrengst (incl. verwerking en vermarkting) waarmee door inschrijver ingeschreven wordt. De netto opbrengst is dus de (actuele) marktprijs vermeerderd met de opslag die door inschrijver is ingevuld (bij (5)). De netto opbrengst is inclusief verwerking en vermarkting van het OPK. De daadwerkelijke netto opbrengst per ingangsdatum van de raamovereenkomst, wordt op basis van deze netto opbrengst a.d.h.v. de ontwikkeling van de marktprijs (conform het programma van eisen), vastgesteld.</t>
  </si>
  <si>
    <t xml:space="preserve">Inschrijver moet uitgaan van de marktprijs voor Metalen zoals door opdrachtgever bij de eenheidsprijs opgenomen is. </t>
  </si>
  <si>
    <r>
      <t xml:space="preserve">Prijs verwerking van het OPK voor opdrachtgever 
</t>
    </r>
    <r>
      <rPr>
        <b/>
        <sz val="12"/>
        <rFont val="Century Gothic"/>
        <family val="2"/>
      </rPr>
      <t>(6)</t>
    </r>
    <r>
      <rPr>
        <sz val="9"/>
        <rFont val="Century Gothic"/>
        <family val="2"/>
      </rPr>
      <t xml:space="preserve">
</t>
    </r>
  </si>
  <si>
    <r>
      <t xml:space="preserve">Prijs verwerking van het OPK voor opdrachtgever 
</t>
    </r>
    <r>
      <rPr>
        <b/>
        <sz val="12"/>
        <rFont val="Century Gothic"/>
        <family val="2"/>
      </rPr>
      <t>(6)</t>
    </r>
  </si>
  <si>
    <r>
      <t xml:space="preserve">Prijs verwerking van het OPK voor opdrachtgever
</t>
    </r>
    <r>
      <rPr>
        <b/>
        <sz val="12"/>
        <rFont val="Century Gothic"/>
        <family val="2"/>
      </rPr>
      <t>(6)</t>
    </r>
  </si>
  <si>
    <t>P-43.1</t>
  </si>
  <si>
    <t>P-43.2</t>
  </si>
  <si>
    <t>P-43.3</t>
  </si>
  <si>
    <t>Prijs  beschikbaar stellen van 1  rolcontainer van 110 liter kunststof blauw t.b.v. OPK</t>
  </si>
  <si>
    <t>Prijs per lediging van de 1100 liter container (kunststof blauw)  met OPK, inclusief transport</t>
  </si>
  <si>
    <r>
      <t xml:space="preserve">Prijs (toeslag) voor het bewerken en afzetten (vermarkten) van het OPK van opdrachtgever in de 1100 liter container, inclusief alle kosten voortkomend uit het Programma van eisen en overige aanbestedingsdocumenten inclusief de kwalitatieve gunningscriteria, de kosten c.q. opbrengst voor de afzet van het OPK en de organisatorische kosten onder de voorwaarden zoals in de aanbestedingsdocumenten is omschreven.
</t>
    </r>
    <r>
      <rPr>
        <b/>
        <sz val="9"/>
        <rFont val="Century Gothic"/>
        <family val="2"/>
      </rPr>
      <t>(5)</t>
    </r>
  </si>
  <si>
    <t>Prijs  beschikbaar stellen 16 rolcontainers van 240 liter (deugdelijk af te sluiten) voor vertrouwelijk papier</t>
  </si>
  <si>
    <t>Prijs  beschikbaar stellen  2 rolcontainers van 240 liter (deugdelijk af te sluiten) voor vertrouwelijk papier</t>
  </si>
  <si>
    <t>I. Archiefvernietiging</t>
  </si>
  <si>
    <t>II. Inzameling, transport, vernietiging en verwerking vertrouwelijk papier</t>
  </si>
  <si>
    <t>Subtotaal Stadhuisplein 2</t>
  </si>
  <si>
    <t>Subtotaal Wigstraat 1</t>
  </si>
  <si>
    <t>2. Locatie Gemeente Lelystad - Wigstraat 1</t>
  </si>
  <si>
    <t>Prijs per lediging van de 1100 liter containers met archiefdossiers, inlcusief het transport (plaatsen en afvoeren container), de vernietiging van de archiefdossiers en de (verdere) verwerking van de archiefdossiers</t>
  </si>
  <si>
    <t xml:space="preserve">Prijs per lediging van de 240 liter containers met vertrouwelijk papier, inclusief het transport, de vernietiging van het vertrouwelijk papier en de (verdere) verwerking van het vertrouwelijk papier
</t>
  </si>
  <si>
    <t>Prijs  beschikbaar stellen 1  rolcontainer1 van 240 liter (deugdelijk af te sluiten) voor vertrouwelijk papier</t>
  </si>
  <si>
    <t xml:space="preserve">Prijs per lediging van de 240 liter container met vertrouwelijk papier, inclusief het transport, de vernietiging van het vertrouwelijk papier en de (verdere) verwerking van het vertrouwelijk papier
</t>
  </si>
  <si>
    <t>Aantal (B)
(2)</t>
  </si>
  <si>
    <t>Frequentie
(3)</t>
  </si>
  <si>
    <t>De genoemde hoeveelheden (aantallen) worden alleen gebruikt voor de beoordeling van het onderdeel prijs. Aan de genoemde hoeveelheden (aantallen) kunnen geen rechten worden ontleend. De (ledigings)frequentie is gebaseerd op aannames. Ook i.v.m. de pandemie COVID-19 is er sprake van schattingen van de aantallen. De prijzen per eenheid zijn van toepassing ongeacht het daadwerkelijke hoeveelheid (aantal).</t>
  </si>
  <si>
    <t>(Ledigings)frequentie
(3)</t>
  </si>
  <si>
    <t>Van de (ledigings)frequentie (op een afgesproken dag) mag door opdrachtgever worden afgeweken aan de hand van een tijdige melding. Als het een extra lediging betreft, dient hiervoor ofwel de eenheidsprijs bij de rolcontainers als meerprijs voor de betreffende locatie in rekening gebracht te worden.Als er sprake is van een afgezegde lediging of een niet aangeboden container, dient hiervoor de eenheidsprijs bij de rolcontainer voor de betreffende locatie in rekening gebracht te worden. Ook is opdrachtgever gerechtigd - door middel van een tijdige melding - containers te laten vervallen en/of locaties te laten vervallen. Verrekening vindt in die gevallen plaats aan de hand van de opgegeven eenheidsprijzen bij de betreffende locatie(s).</t>
  </si>
  <si>
    <t>Inschrijfprijs 
(4)</t>
  </si>
  <si>
    <t>Van de ledigingsfrequentie (op een afgesproken dag) mag door opdrachtgever worden afgeweken aan de hand van een tijdige melding. Als het een extra lediging betreft, dient hiervoor ofwel de eenheidsprijs bij de 2wiel rolcontainers (uitgezonderd OPK) ofwel de eenheidsprijzen bij de 4wielrolcontainers, afzetcontainers en de containers met OPK als meerprijs voor de betreffende locatie in rekening gebracht te worden.Als er sprake is van een afgezegde lediging of een niet aangeboden container, dient hiervoor ofwel de eenheidsprijs bij de 2wiel rolcontainers (uitgezonderd OPK) ofwel de eenheidsprijzen bij de 4wielrolcontainers, afzetcontainers en de containers met OPK als minderprijs voor de betreffende locatie in rekening gebracht te worden. Ook is opdrachtgever gerechtigd - door middel van een tijdige melding - containers te laten vervallen en/of locaties te laten vervallen. Verrekening vindt in die gevallen plaats aan de hand van de opgegeven eenheidsprijzen bij de betreffende locatie(s).</t>
  </si>
  <si>
    <t>Naam</t>
  </si>
  <si>
    <t>Adres en plaats</t>
  </si>
  <si>
    <t>Eigenaar</t>
  </si>
  <si>
    <t>PR-5</t>
  </si>
  <si>
    <t xml:space="preserve">Inschrijver vermeldt in de correcte NAW gegevens van de venietigingslocatie, alsmede de eigenaar van de vernietigingsinrichting. </t>
  </si>
  <si>
    <t>Vernietigingslocatie (5)</t>
  </si>
  <si>
    <t>Vernietigingsmethode</t>
  </si>
  <si>
    <t>Eenheidsprijs - in te vullen door inschrijver - voor het uitvoeren van de verwerking van Metalen conform alle voorwaarden uit het programma van eisen en de overige aanbestedingsdocumenten. Dit betreft een negatief getal (het betreft opbrengsten voor opdrachtgever). Inschrijver moet zelf een minteken voor de in te vullen eenheidsprijs zetten. De minimaal in te dienen prijs is -€ 0,01. De door inschrijver ingevulde opslag is een extra opbrengst (aanvullend op de marktprijs) voor opdrachtgever.  Inschrijvingen met positieve getallen of een 0-prijs (nulprijs) als beantwoording op deze in te vullen eenheidsprijs worden ongeldig verklaard en uitgesloten.</t>
  </si>
  <si>
    <t>Eenheidsprijs - in te vullen door inschrijver - voor het uitvoeren van de verwerking van OPK conform alle voorwaarden uit het programma van eisen en de overige aanbestedingsdocumenten. Dit betreft een negatief getal (het betreft opbrengsten voor opdrachtgever). Inschrijver moet zelf een minteken voor de in te vullen eenheidsprijs zetten. De minimaal in te dienen prijs is -€ 0,01. De door inschrijver ingevulde opslag is een extra opbrengst (aanvullend op de marktprijs) voor opdrachtgever.  Inschrijvingen met positieve getallen of een 0-prijs (nulprijs) als beantwoording op deze in te vullen eenheidsprijs worden ongeldig verklaard en uitgesloten.</t>
  </si>
  <si>
    <t>26. Gebouw Het Baken</t>
  </si>
  <si>
    <t>Subtotaal Gebouw Het Baken</t>
  </si>
  <si>
    <t>27. Gebouw Vossemeerstraat</t>
  </si>
  <si>
    <t>Subtotaal Gebouw Vossemeerstraat</t>
  </si>
  <si>
    <t>Prijs  beschikbaar stellen 5 rolcontainers van 1100 liter van kunststof t.b.v. archiefvernietiging*
*aantal rolcontainers op afroep door opdrachtgever (hier uitgegaan van 5 rolcontainers gedurende 10 dagen)</t>
  </si>
  <si>
    <r>
      <rPr>
        <sz val="9"/>
        <color rgb="FFFF0000"/>
        <rFont val="Century Gothic"/>
        <family val="2"/>
      </rPr>
      <t>1x per 3 weken</t>
    </r>
    <r>
      <rPr>
        <sz val="9"/>
        <rFont val="Century Gothic"/>
        <family val="2"/>
      </rPr>
      <t>*
*Opdrachtgever behoudt zich het recht voor om niet alle containers te laten ledigen. 
In overleg met inschrijver gedurende raamovereenkomst de meest optimale frequentie kiezen.</t>
    </r>
  </si>
  <si>
    <r>
      <rPr>
        <sz val="9"/>
        <color rgb="FFFF0000"/>
        <rFont val="Century Gothic"/>
        <family val="2"/>
      </rPr>
      <t>1x per 2 maanden</t>
    </r>
    <r>
      <rPr>
        <sz val="9"/>
        <rFont val="Century Gothic"/>
        <family val="2"/>
      </rPr>
      <t>*
*Opdrachtgever behoudt zich het recht voor om niet alle containers te laten ledigen. 
In overleg met inschrijver gedurende raamovereenkomst de meest optimale frequentie kiezen.</t>
    </r>
  </si>
  <si>
    <r>
      <t xml:space="preserve">Prijs van de afvoer van de 23 m3 perscontainer van opdrachtgever (kabelafzetsysteem </t>
    </r>
    <r>
      <rPr>
        <sz val="9"/>
        <color rgb="FFFF0000"/>
        <rFont val="Century Gothic"/>
        <family val="2"/>
      </rPr>
      <t>én haakarmsysteem</t>
    </r>
    <r>
      <rPr>
        <sz val="9"/>
        <rFont val="Century Gothic"/>
        <family val="2"/>
      </rPr>
      <t xml:space="preserve">) met restafval, het transport en de lediging van de container en het terugplaatsen van de afzetcontainer op de locatie Depot Wartelstraat </t>
    </r>
  </si>
  <si>
    <r>
      <rPr>
        <sz val="9"/>
        <color rgb="FFFF0000"/>
        <rFont val="Century Gothic"/>
        <family val="2"/>
      </rPr>
      <t>1 x per 2 weken</t>
    </r>
    <r>
      <rPr>
        <sz val="9"/>
        <rFont val="Century Gothic"/>
        <family val="2"/>
      </rPr>
      <t>*
*Opdrachtgever behoudt zich het recht voor om niet alle containers op de afgesproken ledigingsdag te laten ledigen. Er zal per ledigingsdag altijd minimaal 1 container ter lediging aangeboden worden.
Daarnaast wordt in overleg met inschrijver de meest optimale frequentie gekozen</t>
    </r>
  </si>
  <si>
    <t>De door het formulier berekende eenheidsprijs is de netto opbrengst (incl. verwerking en vermarkting) waarmee door inschrijver ingeschreven wordt. De netto opbrengst is dus de (actuele) marktprijs vermeerderd met de opslag die door inschrijver is ingevuld (bij (8)). De netto opbrengst is inclusief verwerking en vermarkting van de Metalen. De daadwerkelijke netto opbrengst per ingangsdatum van de raamovereenkomst, wordt op basis van deze netto opbrengst a.d.h.v. de ontwikkeling van de marktprijs (conform het programma van eisen), vastgesteld.</t>
  </si>
  <si>
    <r>
      <t xml:space="preserve">Behorend bij Nota van inlichtingen 1 Aangepast Prijsinvulformulier
</t>
    </r>
    <r>
      <rPr>
        <sz val="12"/>
        <rFont val="Century Gothic"/>
        <family val="2"/>
      </rPr>
      <t>Behorend bij de Aanbestedingsleidraad ten behoeve van de
 Europese openbare aanbesteding 
"Inzameling, transport en verwerking van het bedrijfsafval afkomstig van en/of specifieke bedrijfsafvalstromen ingezameld op diverse gemeentelijke locaties van Gemeente Lelystad"</t>
    </r>
  </si>
  <si>
    <t>Prijs  beschikbaar stellen van één 20 FT  zeecontainer t.b.v. matrassen</t>
  </si>
  <si>
    <t xml:space="preserve">Prijs per transport van de 20 FT zeecontainer t.b.v. matrassen </t>
  </si>
  <si>
    <t xml:space="preserve">Prijs van de verwerking van matrassen uit de 20 FT zeecontainer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</si>
</sst>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3" x14ac:knownFonts="1">
    <font>
      <sz val="11"/>
      <color theme="1"/>
      <name val="Calibri"/>
      <family val="2"/>
      <scheme val="minor"/>
    </font>
    <font>
      <sz val="10"/>
      <name val="Arial"/>
      <family val="2"/>
    </font>
    <font>
      <sz val="10"/>
      <name val="Century Gothic"/>
      <family val="2"/>
    </font>
    <font>
      <b/>
      <sz val="10"/>
      <color theme="0"/>
      <name val="Century Gothic"/>
      <family val="2"/>
    </font>
    <font>
      <sz val="9"/>
      <name val="Century Gothic"/>
      <family val="2"/>
    </font>
    <font>
      <b/>
      <sz val="9"/>
      <name val="Century Gothic"/>
      <family val="2"/>
    </font>
    <font>
      <b/>
      <sz val="10"/>
      <color indexed="9"/>
      <name val="Century Gothic"/>
      <family val="2"/>
    </font>
    <font>
      <b/>
      <sz val="14"/>
      <color theme="0"/>
      <name val="Century Gothic"/>
      <family val="2"/>
    </font>
    <font>
      <b/>
      <sz val="11"/>
      <name val="Century Gothic"/>
      <family val="2"/>
    </font>
    <font>
      <b/>
      <sz val="11"/>
      <color indexed="9"/>
      <name val="Century Gothic"/>
      <family val="2"/>
    </font>
    <font>
      <b/>
      <sz val="10"/>
      <name val="Century Gothic"/>
      <family val="2"/>
    </font>
    <font>
      <b/>
      <sz val="14"/>
      <color indexed="9"/>
      <name val="Century Gothic"/>
      <family val="2"/>
    </font>
    <font>
      <b/>
      <sz val="12"/>
      <name val="Century Gothic"/>
      <family val="2"/>
    </font>
    <font>
      <sz val="12"/>
      <name val="Century Gothic"/>
      <family val="2"/>
    </font>
    <font>
      <sz val="9"/>
      <color rgb="FFFF0000"/>
      <name val="Century Gothic"/>
      <family val="2"/>
    </font>
    <font>
      <sz val="10"/>
      <color rgb="FFFF0000"/>
      <name val="Century Gothic"/>
      <family val="2"/>
    </font>
    <font>
      <b/>
      <sz val="12"/>
      <color indexed="9"/>
      <name val="Century Gothic"/>
      <family val="2"/>
    </font>
    <font>
      <sz val="11"/>
      <color theme="1"/>
      <name val="Calibri"/>
      <family val="2"/>
      <scheme val="minor"/>
    </font>
    <font>
      <sz val="9"/>
      <color theme="1"/>
      <name val="Century Gothic"/>
      <family val="2"/>
    </font>
    <font>
      <b/>
      <sz val="12"/>
      <color theme="0"/>
      <name val="Century Gothic"/>
      <family val="2"/>
    </font>
    <font>
      <b/>
      <sz val="12"/>
      <color theme="1"/>
      <name val="Century Gothic"/>
      <family val="2"/>
    </font>
    <font>
      <b/>
      <u/>
      <sz val="12"/>
      <name val="Century Gothic"/>
      <family val="2"/>
    </font>
    <font>
      <b/>
      <sz val="11"/>
      <color theme="1"/>
      <name val="Century Gothic"/>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48"/>
        <bgColor indexed="64"/>
      </patternFill>
    </fill>
    <fill>
      <patternFill patternType="solid">
        <fgColor rgb="FF3366FF"/>
        <bgColor indexed="64"/>
      </patternFill>
    </fill>
    <fill>
      <patternFill patternType="solid">
        <fgColor indexed="44"/>
        <bgColor indexed="64"/>
      </patternFill>
    </fill>
  </fills>
  <borders count="65">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style="double">
        <color indexed="64"/>
      </top>
      <bottom/>
      <diagonal/>
    </border>
    <border>
      <left style="thin">
        <color indexed="64"/>
      </left>
      <right style="thin">
        <color indexed="64"/>
      </right>
      <top/>
      <bottom style="double">
        <color indexed="64"/>
      </bottom>
      <diagonal/>
    </border>
    <border>
      <left style="medium">
        <color indexed="64"/>
      </left>
      <right style="thin">
        <color indexed="64"/>
      </right>
      <top/>
      <bottom style="double">
        <color indexed="64"/>
      </bottom>
      <diagonal/>
    </border>
    <border>
      <left/>
      <right/>
      <top style="medium">
        <color indexed="64"/>
      </top>
      <bottom/>
      <diagonal/>
    </border>
    <border>
      <left style="medium">
        <color indexed="64"/>
      </left>
      <right/>
      <top style="medium">
        <color indexed="64"/>
      </top>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medium">
        <color indexed="64"/>
      </left>
      <right style="thin">
        <color indexed="64"/>
      </right>
      <top style="thin">
        <color indexed="64"/>
      </top>
      <bottom/>
      <diagonal/>
    </border>
    <border>
      <left/>
      <right/>
      <top style="double">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top/>
      <bottom style="medium">
        <color rgb="FF006487"/>
      </bottom>
      <diagonal/>
    </border>
    <border>
      <left style="thin">
        <color indexed="64"/>
      </left>
      <right style="medium">
        <color indexed="64"/>
      </right>
      <top/>
      <bottom style="double">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0">
    <xf numFmtId="0" fontId="0"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0" fontId="17" fillId="0" borderId="0"/>
    <xf numFmtId="0" fontId="1" fillId="0" borderId="0"/>
    <xf numFmtId="0" fontId="1" fillId="0" borderId="0"/>
    <xf numFmtId="0" fontId="17" fillId="0" borderId="0"/>
    <xf numFmtId="0" fontId="1" fillId="0" borderId="0"/>
    <xf numFmtId="0" fontId="17" fillId="0" borderId="0"/>
  </cellStyleXfs>
  <cellXfs count="347">
    <xf numFmtId="0" fontId="0" fillId="0" borderId="0" xfId="0"/>
    <xf numFmtId="0" fontId="2" fillId="0" borderId="0" xfId="1" applyFont="1"/>
    <xf numFmtId="0" fontId="2" fillId="0" borderId="0" xfId="1" applyFont="1" applyAlignment="1">
      <alignment vertical="center" wrapText="1"/>
    </xf>
    <xf numFmtId="0" fontId="4" fillId="0" borderId="0" xfId="1" applyFont="1" applyAlignment="1">
      <alignment vertical="center"/>
    </xf>
    <xf numFmtId="0" fontId="4" fillId="0" borderId="0" xfId="1" applyFont="1"/>
    <xf numFmtId="44" fontId="5" fillId="0" borderId="0" xfId="2" applyFont="1" applyBorder="1" applyProtection="1"/>
    <xf numFmtId="0" fontId="5" fillId="0" borderId="0" xfId="1" applyFont="1"/>
    <xf numFmtId="44" fontId="4" fillId="2" borderId="0" xfId="2" applyFont="1" applyFill="1" applyBorder="1" applyAlignment="1" applyProtection="1">
      <alignment horizontal="center" vertical="center" wrapText="1"/>
    </xf>
    <xf numFmtId="44" fontId="4" fillId="0" borderId="0" xfId="1" applyNumberFormat="1" applyFont="1" applyAlignment="1">
      <alignment horizontal="center" vertical="center" wrapText="1"/>
    </xf>
    <xf numFmtId="0" fontId="4" fillId="0" borderId="0" xfId="1" applyFont="1" applyAlignment="1">
      <alignment horizontal="center" vertical="center" wrapText="1"/>
    </xf>
    <xf numFmtId="1" fontId="4" fillId="0" borderId="0" xfId="1" applyNumberFormat="1" applyFont="1" applyAlignment="1">
      <alignment horizontal="center" vertical="center" wrapText="1"/>
    </xf>
    <xf numFmtId="44" fontId="4" fillId="0" borderId="0" xfId="2" applyFont="1" applyFill="1" applyBorder="1" applyAlignment="1" applyProtection="1">
      <alignment horizontal="center" vertical="center" wrapText="1"/>
    </xf>
    <xf numFmtId="0" fontId="5" fillId="0" borderId="0" xfId="1" applyFont="1" applyAlignment="1">
      <alignment vertical="center" wrapText="1"/>
    </xf>
    <xf numFmtId="0" fontId="4" fillId="0" borderId="4" xfId="1" applyFont="1" applyBorder="1" applyAlignment="1">
      <alignment horizontal="center" vertical="center" wrapText="1"/>
    </xf>
    <xf numFmtId="1" fontId="4" fillId="0" borderId="4" xfId="1" applyNumberFormat="1" applyFont="1" applyBorder="1" applyAlignment="1">
      <alignment horizontal="center" vertical="center" wrapText="1"/>
    </xf>
    <xf numFmtId="44" fontId="4" fillId="3" borderId="4" xfId="3" applyFont="1" applyFill="1" applyBorder="1" applyAlignment="1" applyProtection="1">
      <alignment horizontal="center" vertical="center" wrapText="1"/>
      <protection locked="0"/>
    </xf>
    <xf numFmtId="0" fontId="4" fillId="0" borderId="4" xfId="1" applyFont="1" applyBorder="1" applyAlignment="1">
      <alignment vertical="center" wrapText="1"/>
    </xf>
    <xf numFmtId="0" fontId="4" fillId="0" borderId="5" xfId="1" applyFont="1" applyBorder="1" applyAlignment="1">
      <alignment horizontal="center" vertical="center" wrapText="1"/>
    </xf>
    <xf numFmtId="1" fontId="4" fillId="2" borderId="6" xfId="1" applyNumberFormat="1" applyFont="1" applyFill="1" applyBorder="1" applyAlignment="1">
      <alignment horizontal="center" vertical="center" wrapText="1"/>
    </xf>
    <xf numFmtId="44" fontId="4" fillId="0" borderId="8" xfId="1" applyNumberFormat="1" applyFont="1" applyBorder="1" applyAlignment="1">
      <alignment horizontal="center" vertical="center" wrapText="1"/>
    </xf>
    <xf numFmtId="0" fontId="4" fillId="0" borderId="8" xfId="1" applyFont="1" applyBorder="1" applyAlignment="1">
      <alignment horizontal="center" vertical="center" wrapText="1"/>
    </xf>
    <xf numFmtId="1" fontId="4" fillId="0" borderId="8" xfId="1" applyNumberFormat="1" applyFont="1" applyBorder="1" applyAlignment="1">
      <alignment horizontal="center" vertical="center" wrapText="1"/>
    </xf>
    <xf numFmtId="44" fontId="4" fillId="3" borderId="8" xfId="3" applyFont="1" applyFill="1" applyBorder="1" applyAlignment="1" applyProtection="1">
      <alignment horizontal="center" vertical="center" wrapText="1"/>
      <protection locked="0"/>
    </xf>
    <xf numFmtId="0" fontId="4" fillId="0" borderId="8" xfId="1" applyFont="1" applyBorder="1" applyAlignment="1">
      <alignment vertical="center" wrapText="1"/>
    </xf>
    <xf numFmtId="0" fontId="4" fillId="0" borderId="10" xfId="1" applyFont="1" applyBorder="1" applyAlignment="1">
      <alignment horizontal="center" vertical="center" wrapText="1"/>
    </xf>
    <xf numFmtId="0" fontId="6" fillId="4" borderId="7" xfId="1" applyFont="1" applyFill="1" applyBorder="1" applyAlignment="1">
      <alignment horizontal="center" vertical="center" wrapText="1"/>
    </xf>
    <xf numFmtId="0" fontId="6" fillId="4" borderId="11" xfId="1" applyFont="1" applyFill="1" applyBorder="1" applyAlignment="1">
      <alignment vertical="center" wrapText="1"/>
    </xf>
    <xf numFmtId="0" fontId="6" fillId="4" borderId="11" xfId="1" applyFont="1" applyFill="1" applyBorder="1" applyAlignment="1">
      <alignment horizontal="center" vertical="center" wrapText="1"/>
    </xf>
    <xf numFmtId="44" fontId="8" fillId="0" borderId="0" xfId="1" applyNumberFormat="1" applyFont="1" applyAlignment="1">
      <alignment horizontal="center" vertical="center" wrapText="1"/>
    </xf>
    <xf numFmtId="0" fontId="9" fillId="0" borderId="0" xfId="1" applyFont="1" applyAlignment="1">
      <alignment horizontal="center" vertical="center" wrapText="1"/>
    </xf>
    <xf numFmtId="44" fontId="5" fillId="0" borderId="15" xfId="1" applyNumberFormat="1" applyFont="1" applyBorder="1" applyAlignment="1">
      <alignment horizontal="center" vertical="center" wrapText="1"/>
    </xf>
    <xf numFmtId="44" fontId="4" fillId="0" borderId="0" xfId="3" applyFont="1" applyFill="1" applyBorder="1" applyAlignment="1" applyProtection="1">
      <alignment horizontal="center" vertical="center" wrapText="1"/>
    </xf>
    <xf numFmtId="0" fontId="5" fillId="0" borderId="0" xfId="1" applyFont="1" applyAlignment="1">
      <alignment horizontal="center" vertical="center" wrapText="1"/>
    </xf>
    <xf numFmtId="0" fontId="4" fillId="0" borderId="15" xfId="1" applyFont="1" applyBorder="1" applyAlignment="1">
      <alignment horizontal="center" vertical="center" wrapText="1"/>
    </xf>
    <xf numFmtId="1" fontId="4" fillId="0" borderId="15" xfId="1" applyNumberFormat="1" applyFont="1" applyBorder="1" applyAlignment="1">
      <alignment horizontal="center" vertical="center" wrapText="1"/>
    </xf>
    <xf numFmtId="44" fontId="4" fillId="0" borderId="15" xfId="3" applyFont="1" applyFill="1" applyBorder="1" applyAlignment="1" applyProtection="1">
      <alignment horizontal="center" vertical="center" wrapText="1"/>
    </xf>
    <xf numFmtId="0" fontId="5" fillId="0" borderId="15" xfId="1" applyFont="1" applyBorder="1" applyAlignment="1">
      <alignment vertical="center" wrapText="1"/>
    </xf>
    <xf numFmtId="0" fontId="5" fillId="0" borderId="17" xfId="1" applyFont="1" applyBorder="1" applyAlignment="1">
      <alignment horizontal="center" vertical="center" wrapText="1"/>
    </xf>
    <xf numFmtId="0" fontId="4" fillId="0" borderId="18" xfId="1" applyFont="1" applyBorder="1" applyAlignment="1">
      <alignment horizontal="center" vertical="center" wrapText="1"/>
    </xf>
    <xf numFmtId="1" fontId="4" fillId="0" borderId="18" xfId="1" applyNumberFormat="1" applyFont="1" applyBorder="1" applyAlignment="1">
      <alignment horizontal="center" vertical="center" wrapText="1"/>
    </xf>
    <xf numFmtId="44" fontId="4" fillId="3" borderId="18" xfId="3" applyFont="1" applyFill="1" applyBorder="1" applyAlignment="1" applyProtection="1">
      <alignment horizontal="center" vertical="center" wrapText="1"/>
      <protection locked="0"/>
    </xf>
    <xf numFmtId="0" fontId="4" fillId="0" borderId="18" xfId="1" applyFont="1" applyBorder="1" applyAlignment="1">
      <alignment vertical="center" wrapText="1"/>
    </xf>
    <xf numFmtId="0" fontId="4" fillId="0" borderId="19" xfId="1" applyFont="1" applyBorder="1" applyAlignment="1">
      <alignment horizontal="center" vertical="center" wrapText="1"/>
    </xf>
    <xf numFmtId="44" fontId="5" fillId="0" borderId="0" xfId="1" applyNumberFormat="1" applyFont="1" applyAlignment="1">
      <alignment horizontal="center" vertical="center" wrapText="1"/>
    </xf>
    <xf numFmtId="44" fontId="5" fillId="0" borderId="21" xfId="1" applyNumberFormat="1" applyFont="1" applyBorder="1" applyAlignment="1">
      <alignment horizontal="center" vertical="center" wrapText="1"/>
    </xf>
    <xf numFmtId="0" fontId="4" fillId="0" borderId="21" xfId="1" applyFont="1" applyBorder="1" applyAlignment="1">
      <alignment horizontal="center" vertical="center" wrapText="1"/>
    </xf>
    <xf numFmtId="0" fontId="4" fillId="0" borderId="22" xfId="1" applyFont="1" applyBorder="1" applyAlignment="1">
      <alignment horizontal="center" vertical="center" wrapText="1"/>
    </xf>
    <xf numFmtId="1" fontId="4" fillId="0" borderId="22" xfId="1" applyNumberFormat="1" applyFont="1" applyBorder="1" applyAlignment="1">
      <alignment horizontal="center" vertical="center" wrapText="1"/>
    </xf>
    <xf numFmtId="44" fontId="4" fillId="0" borderId="22" xfId="3" applyFont="1" applyFill="1" applyBorder="1" applyAlignment="1" applyProtection="1">
      <alignment horizontal="center" vertical="center" wrapText="1"/>
    </xf>
    <xf numFmtId="0" fontId="5" fillId="0" borderId="22" xfId="1" applyFont="1" applyBorder="1" applyAlignment="1">
      <alignment vertical="center" wrapText="1"/>
    </xf>
    <xf numFmtId="0" fontId="5" fillId="0" borderId="23" xfId="1" applyFont="1" applyBorder="1" applyAlignment="1">
      <alignment horizontal="center" vertical="center" wrapText="1"/>
    </xf>
    <xf numFmtId="44" fontId="5" fillId="0" borderId="24" xfId="1" applyNumberFormat="1" applyFont="1" applyBorder="1" applyAlignment="1">
      <alignment horizontal="center" vertical="center" wrapText="1"/>
    </xf>
    <xf numFmtId="0" fontId="4" fillId="0" borderId="24" xfId="1" applyFont="1" applyBorder="1" applyAlignment="1">
      <alignment horizontal="center" vertical="center" wrapText="1"/>
    </xf>
    <xf numFmtId="1" fontId="4" fillId="0" borderId="24" xfId="1" applyNumberFormat="1" applyFont="1" applyBorder="1" applyAlignment="1">
      <alignment horizontal="center" vertical="center" wrapText="1"/>
    </xf>
    <xf numFmtId="44" fontId="4" fillId="0" borderId="24" xfId="3" applyFont="1" applyFill="1" applyBorder="1" applyAlignment="1" applyProtection="1">
      <alignment horizontal="center" vertical="center" wrapText="1"/>
    </xf>
    <xf numFmtId="0" fontId="5" fillId="0" borderId="24" xfId="1" applyFont="1" applyBorder="1" applyAlignment="1">
      <alignment vertical="center" wrapText="1"/>
    </xf>
    <xf numFmtId="44" fontId="4" fillId="0" borderId="0" xfId="2" applyFont="1" applyFill="1" applyBorder="1" applyAlignment="1" applyProtection="1">
      <alignment horizontal="center" vertical="center" wrapText="1"/>
      <protection locked="0"/>
    </xf>
    <xf numFmtId="0" fontId="2" fillId="0" borderId="0" xfId="1" applyFont="1" applyProtection="1"/>
    <xf numFmtId="0" fontId="2" fillId="0" borderId="26" xfId="1" applyFont="1" applyBorder="1" applyProtection="1"/>
    <xf numFmtId="0" fontId="2" fillId="0" borderId="27" xfId="1" applyFont="1" applyBorder="1" applyProtection="1"/>
    <xf numFmtId="0" fontId="2" fillId="0" borderId="28" xfId="1" applyFont="1" applyBorder="1" applyProtection="1"/>
    <xf numFmtId="0" fontId="2" fillId="0" borderId="29" xfId="1" applyFont="1" applyBorder="1" applyProtection="1"/>
    <xf numFmtId="0" fontId="2" fillId="0" borderId="30" xfId="1" applyFont="1" applyBorder="1" applyProtection="1"/>
    <xf numFmtId="0" fontId="12" fillId="0" borderId="29" xfId="1" applyFont="1" applyBorder="1" applyAlignment="1" applyProtection="1">
      <alignment horizontal="center" vertical="center" wrapText="1"/>
    </xf>
    <xf numFmtId="0" fontId="12" fillId="0" borderId="0" xfId="1" applyFont="1" applyAlignment="1" applyProtection="1">
      <alignment horizontal="center" vertical="center" wrapText="1"/>
    </xf>
    <xf numFmtId="0" fontId="12" fillId="0" borderId="30" xfId="1" applyFont="1" applyBorder="1" applyAlignment="1" applyProtection="1">
      <alignment horizontal="center" vertical="center" wrapText="1"/>
    </xf>
    <xf numFmtId="0" fontId="2" fillId="0" borderId="29" xfId="1" applyFont="1" applyBorder="1" applyAlignment="1" applyProtection="1">
      <alignment vertical="top"/>
    </xf>
    <xf numFmtId="0" fontId="2" fillId="0" borderId="0" xfId="1" applyFont="1" applyAlignment="1" applyProtection="1">
      <alignment vertical="top"/>
    </xf>
    <xf numFmtId="0" fontId="2" fillId="0" borderId="30" xfId="1" applyFont="1" applyBorder="1" applyAlignment="1" applyProtection="1">
      <alignment vertical="top"/>
    </xf>
    <xf numFmtId="0" fontId="13" fillId="0" borderId="0" xfId="1" applyFont="1" applyProtection="1"/>
    <xf numFmtId="0" fontId="2" fillId="0" borderId="31" xfId="1" applyFont="1" applyBorder="1" applyProtection="1"/>
    <xf numFmtId="0" fontId="2" fillId="0" borderId="32" xfId="1" applyFont="1" applyBorder="1" applyProtection="1"/>
    <xf numFmtId="0" fontId="2" fillId="0" borderId="33" xfId="1" applyFont="1" applyBorder="1" applyProtection="1"/>
    <xf numFmtId="1" fontId="14" fillId="0" borderId="4" xfId="1" applyNumberFormat="1" applyFont="1" applyBorder="1" applyAlignment="1">
      <alignment horizontal="center" vertical="center" wrapText="1"/>
    </xf>
    <xf numFmtId="0" fontId="4" fillId="0" borderId="34" xfId="1" applyFont="1" applyBorder="1" applyAlignment="1">
      <alignment horizontal="center" vertical="center" wrapText="1"/>
    </xf>
    <xf numFmtId="44" fontId="4" fillId="3" borderId="7" xfId="3" applyFont="1" applyFill="1" applyBorder="1" applyAlignment="1" applyProtection="1">
      <alignment horizontal="center" vertical="center" wrapText="1"/>
      <protection locked="0"/>
    </xf>
    <xf numFmtId="1" fontId="4" fillId="0" borderId="7" xfId="1" applyNumberFormat="1" applyFont="1" applyBorder="1" applyAlignment="1">
      <alignment horizontal="center" vertical="center" wrapText="1"/>
    </xf>
    <xf numFmtId="0" fontId="4" fillId="0" borderId="7" xfId="1" applyFont="1" applyBorder="1" applyAlignment="1">
      <alignment horizontal="center" vertical="center" wrapText="1"/>
    </xf>
    <xf numFmtId="0" fontId="2" fillId="2" borderId="0" xfId="1" applyFont="1" applyFill="1"/>
    <xf numFmtId="0" fontId="15" fillId="2" borderId="0" xfId="1" applyFont="1" applyFill="1"/>
    <xf numFmtId="0" fontId="4" fillId="0" borderId="35" xfId="1" applyFont="1" applyBorder="1" applyAlignment="1">
      <alignment horizontal="center" vertical="center" wrapText="1"/>
    </xf>
    <xf numFmtId="0" fontId="5" fillId="0" borderId="35" xfId="1" applyFont="1" applyBorder="1" applyAlignment="1">
      <alignment vertical="center" wrapText="1"/>
    </xf>
    <xf numFmtId="44" fontId="4" fillId="0" borderId="35" xfId="3" applyFont="1" applyFill="1" applyBorder="1" applyAlignment="1" applyProtection="1">
      <alignment horizontal="center" vertical="center" wrapText="1"/>
    </xf>
    <xf numFmtId="1" fontId="4" fillId="0" borderId="35" xfId="1" applyNumberFormat="1" applyFont="1" applyBorder="1" applyAlignment="1">
      <alignment horizontal="center" vertical="center" wrapText="1"/>
    </xf>
    <xf numFmtId="44" fontId="4" fillId="0" borderId="35" xfId="1" applyNumberFormat="1" applyFont="1" applyBorder="1" applyAlignment="1">
      <alignment horizontal="center" vertical="center" wrapText="1"/>
    </xf>
    <xf numFmtId="0" fontId="15" fillId="2" borderId="0" xfId="1" applyFont="1" applyFill="1" applyAlignment="1">
      <alignment vertical="center" wrapText="1"/>
    </xf>
    <xf numFmtId="44" fontId="4" fillId="0" borderId="36" xfId="1" applyNumberFormat="1" applyFont="1" applyBorder="1" applyAlignment="1">
      <alignment horizontal="center" vertical="center" wrapText="1"/>
    </xf>
    <xf numFmtId="44" fontId="4" fillId="0" borderId="37" xfId="1" applyNumberFormat="1" applyFont="1" applyBorder="1" applyAlignment="1">
      <alignment horizontal="center" vertical="center" wrapText="1"/>
    </xf>
    <xf numFmtId="44" fontId="5" fillId="0" borderId="38" xfId="1" applyNumberFormat="1" applyFont="1" applyBorder="1" applyAlignment="1">
      <alignment horizontal="center" vertical="center" wrapText="1"/>
    </xf>
    <xf numFmtId="44" fontId="4" fillId="0" borderId="39" xfId="1" applyNumberFormat="1" applyFont="1" applyBorder="1" applyAlignment="1">
      <alignment horizontal="center" vertical="center" wrapText="1"/>
    </xf>
    <xf numFmtId="0" fontId="15" fillId="0" borderId="0" xfId="1" applyFont="1" applyFill="1"/>
    <xf numFmtId="0" fontId="2" fillId="0" borderId="0" xfId="1" applyFont="1" applyFill="1"/>
    <xf numFmtId="0" fontId="5" fillId="0" borderId="40" xfId="1" applyFont="1" applyBorder="1" applyAlignment="1">
      <alignment horizontal="center" vertical="center" wrapText="1"/>
    </xf>
    <xf numFmtId="0" fontId="5" fillId="0" borderId="0" xfId="1" applyFont="1" applyBorder="1" applyAlignment="1">
      <alignment vertical="center" wrapText="1"/>
    </xf>
    <xf numFmtId="1" fontId="4" fillId="0" borderId="0" xfId="1" applyNumberFormat="1" applyFont="1" applyBorder="1" applyAlignment="1">
      <alignment horizontal="center" vertical="center" wrapText="1"/>
    </xf>
    <xf numFmtId="0" fontId="15" fillId="2" borderId="0" xfId="1" applyFont="1" applyFill="1" applyAlignment="1">
      <alignment wrapText="1"/>
    </xf>
    <xf numFmtId="1" fontId="4" fillId="0" borderId="3" xfId="1" applyNumberFormat="1" applyFont="1" applyBorder="1" applyAlignment="1">
      <alignment horizontal="center" vertical="center" wrapText="1"/>
    </xf>
    <xf numFmtId="0" fontId="4" fillId="0" borderId="1" xfId="1" applyFont="1" applyBorder="1" applyAlignment="1">
      <alignment horizontal="center" vertical="center" wrapText="1"/>
    </xf>
    <xf numFmtId="1" fontId="4" fillId="0" borderId="9" xfId="1" applyNumberFormat="1" applyFont="1" applyBorder="1" applyAlignment="1">
      <alignment horizontal="center" vertical="center" wrapText="1"/>
    </xf>
    <xf numFmtId="1" fontId="4" fillId="0" borderId="6" xfId="1" applyNumberFormat="1" applyFont="1" applyBorder="1" applyAlignment="1">
      <alignment horizontal="center" vertical="center" wrapText="1"/>
    </xf>
    <xf numFmtId="0" fontId="4" fillId="2" borderId="4" xfId="4" applyFont="1" applyFill="1" applyBorder="1" applyAlignment="1">
      <alignment horizontal="center" vertical="center" wrapText="1"/>
    </xf>
    <xf numFmtId="0" fontId="4" fillId="0" borderId="6" xfId="4" applyFont="1" applyBorder="1" applyAlignment="1">
      <alignment horizontal="center" vertical="center" wrapText="1"/>
    </xf>
    <xf numFmtId="0" fontId="4" fillId="0" borderId="4" xfId="4" applyFont="1" applyBorder="1" applyAlignment="1">
      <alignment horizontal="center" vertical="center" wrapText="1"/>
    </xf>
    <xf numFmtId="0" fontId="4" fillId="0" borderId="4" xfId="1" applyFont="1" applyFill="1" applyBorder="1" applyAlignment="1">
      <alignment vertical="center" wrapText="1"/>
    </xf>
    <xf numFmtId="1" fontId="4" fillId="0" borderId="4" xfId="1" applyNumberFormat="1" applyFont="1" applyFill="1" applyBorder="1" applyAlignment="1">
      <alignment horizontal="center" vertical="center" wrapText="1"/>
    </xf>
    <xf numFmtId="0" fontId="4" fillId="0" borderId="4" xfId="1" applyFont="1" applyFill="1" applyBorder="1" applyAlignment="1">
      <alignment horizontal="center" vertical="center" wrapText="1"/>
    </xf>
    <xf numFmtId="0" fontId="4" fillId="0" borderId="42" xfId="1" applyFont="1" applyBorder="1" applyAlignment="1">
      <alignment horizontal="center" vertical="center" wrapText="1"/>
    </xf>
    <xf numFmtId="0" fontId="4" fillId="0" borderId="43" xfId="1" applyFont="1" applyBorder="1" applyAlignment="1">
      <alignment vertical="center" wrapText="1"/>
    </xf>
    <xf numFmtId="44" fontId="4" fillId="3" borderId="43" xfId="3" applyFont="1" applyFill="1" applyBorder="1" applyAlignment="1" applyProtection="1">
      <alignment horizontal="center" vertical="center" wrapText="1"/>
      <protection locked="0"/>
    </xf>
    <xf numFmtId="1" fontId="4" fillId="0" borderId="43" xfId="1" applyNumberFormat="1" applyFont="1" applyBorder="1" applyAlignment="1">
      <alignment horizontal="center" vertical="center" wrapText="1"/>
    </xf>
    <xf numFmtId="0" fontId="4" fillId="0" borderId="43" xfId="1" applyFont="1" applyBorder="1" applyAlignment="1">
      <alignment horizontal="center" vertical="center" wrapText="1"/>
    </xf>
    <xf numFmtId="0" fontId="4" fillId="0" borderId="44" xfId="1" applyFont="1" applyBorder="1" applyAlignment="1">
      <alignment horizontal="center" vertical="center" wrapText="1"/>
    </xf>
    <xf numFmtId="0" fontId="4" fillId="0" borderId="6" xfId="1" applyFont="1" applyBorder="1" applyAlignment="1">
      <alignment vertical="center" wrapText="1"/>
    </xf>
    <xf numFmtId="44" fontId="4" fillId="3" borderId="6" xfId="3" applyFont="1" applyFill="1" applyBorder="1" applyAlignment="1" applyProtection="1">
      <alignment horizontal="center" vertical="center" wrapText="1"/>
      <protection locked="0"/>
    </xf>
    <xf numFmtId="0" fontId="4" fillId="0" borderId="6" xfId="1" applyFont="1" applyBorder="1" applyAlignment="1">
      <alignment horizontal="center" vertical="center" wrapText="1"/>
    </xf>
    <xf numFmtId="0" fontId="4" fillId="2" borderId="8" xfId="4" applyFont="1" applyFill="1" applyBorder="1" applyAlignment="1">
      <alignment horizontal="center" vertical="center" wrapText="1"/>
    </xf>
    <xf numFmtId="0" fontId="5" fillId="0" borderId="0" xfId="1" applyFont="1" applyBorder="1" applyAlignment="1">
      <alignment horizontal="center" vertical="center" wrapText="1"/>
    </xf>
    <xf numFmtId="44" fontId="5" fillId="0" borderId="0" xfId="1" applyNumberFormat="1" applyFont="1" applyBorder="1" applyAlignment="1">
      <alignment horizontal="center" vertical="center" wrapText="1"/>
    </xf>
    <xf numFmtId="0" fontId="4" fillId="0" borderId="0" xfId="1" applyFont="1" applyBorder="1" applyAlignment="1">
      <alignment horizontal="center" vertical="center" wrapText="1"/>
    </xf>
    <xf numFmtId="44" fontId="4" fillId="0" borderId="45" xfId="1" applyNumberFormat="1" applyFont="1" applyBorder="1" applyAlignment="1">
      <alignment horizontal="center" vertical="center" wrapText="1"/>
    </xf>
    <xf numFmtId="44" fontId="4" fillId="0" borderId="46" xfId="1" applyNumberFormat="1" applyFont="1" applyBorder="1" applyAlignment="1">
      <alignment horizontal="center" vertical="center" wrapText="1"/>
    </xf>
    <xf numFmtId="44" fontId="4" fillId="0" borderId="47" xfId="1" applyNumberFormat="1" applyFont="1" applyBorder="1" applyAlignment="1">
      <alignment horizontal="center" vertical="center" wrapText="1"/>
    </xf>
    <xf numFmtId="0" fontId="4" fillId="0" borderId="8" xfId="1" applyFont="1" applyFill="1" applyBorder="1" applyAlignment="1">
      <alignment vertical="center" wrapText="1"/>
    </xf>
    <xf numFmtId="0" fontId="18" fillId="0" borderId="4" xfId="5" applyFont="1" applyBorder="1" applyAlignment="1">
      <alignment vertical="center" wrapText="1"/>
    </xf>
    <xf numFmtId="0" fontId="4" fillId="0" borderId="48" xfId="1" applyFont="1" applyBorder="1" applyAlignment="1">
      <alignment horizontal="center" vertical="center" wrapText="1"/>
    </xf>
    <xf numFmtId="1" fontId="4" fillId="0" borderId="11" xfId="1" applyNumberFormat="1" applyFont="1" applyBorder="1" applyAlignment="1">
      <alignment horizontal="center" vertical="center" wrapText="1"/>
    </xf>
    <xf numFmtId="0" fontId="4" fillId="2" borderId="49" xfId="4" applyFont="1" applyFill="1" applyBorder="1" applyAlignment="1">
      <alignment horizontal="center" vertical="center" wrapText="1"/>
    </xf>
    <xf numFmtId="44" fontId="5" fillId="0" borderId="35" xfId="1" applyNumberFormat="1" applyFont="1" applyBorder="1" applyAlignment="1">
      <alignment horizontal="center" vertical="center" wrapText="1"/>
    </xf>
    <xf numFmtId="44" fontId="5" fillId="0" borderId="50" xfId="1" applyNumberFormat="1" applyFont="1" applyBorder="1" applyAlignment="1">
      <alignment horizontal="center" vertical="center" wrapText="1"/>
    </xf>
    <xf numFmtId="0" fontId="4" fillId="0" borderId="7" xfId="4" applyFont="1" applyBorder="1" applyAlignment="1">
      <alignment horizontal="center" vertical="center" wrapText="1"/>
    </xf>
    <xf numFmtId="44" fontId="4" fillId="0" borderId="47" xfId="1" applyNumberFormat="1" applyFont="1" applyFill="1" applyBorder="1" applyAlignment="1">
      <alignment horizontal="center" vertical="center" wrapText="1"/>
    </xf>
    <xf numFmtId="0" fontId="16" fillId="4" borderId="16" xfId="1" applyFont="1" applyFill="1" applyBorder="1" applyAlignment="1">
      <alignment horizontal="center" vertical="center" wrapText="1"/>
    </xf>
    <xf numFmtId="0" fontId="15" fillId="0" borderId="0" xfId="1" applyFont="1" applyFill="1" applyAlignment="1">
      <alignment wrapText="1"/>
    </xf>
    <xf numFmtId="44" fontId="2" fillId="2" borderId="0" xfId="2" applyFont="1" applyFill="1" applyBorder="1" applyAlignment="1" applyProtection="1">
      <alignment horizontal="center" vertical="center" wrapText="1"/>
    </xf>
    <xf numFmtId="0" fontId="5" fillId="2" borderId="0" xfId="1" applyFont="1" applyFill="1"/>
    <xf numFmtId="44" fontId="5" fillId="2" borderId="0" xfId="2" applyFont="1" applyFill="1" applyBorder="1" applyProtection="1"/>
    <xf numFmtId="0" fontId="4" fillId="2" borderId="0" xfId="1" applyFont="1" applyFill="1"/>
    <xf numFmtId="0" fontId="4" fillId="2" borderId="0" xfId="1" applyFont="1" applyFill="1" applyAlignment="1">
      <alignment vertical="center"/>
    </xf>
    <xf numFmtId="0" fontId="10" fillId="6" borderId="16" xfId="6" applyFont="1" applyFill="1" applyBorder="1" applyAlignment="1">
      <alignment vertical="center" wrapText="1"/>
    </xf>
    <xf numFmtId="0" fontId="5" fillId="2" borderId="44" xfId="6" applyFont="1" applyFill="1" applyBorder="1" applyAlignment="1">
      <alignment horizontal="center" vertical="center" wrapText="1"/>
    </xf>
    <xf numFmtId="0" fontId="5" fillId="0" borderId="5" xfId="1" applyFont="1" applyBorder="1" applyAlignment="1">
      <alignment horizontal="center" vertical="center"/>
    </xf>
    <xf numFmtId="0" fontId="5" fillId="0" borderId="19" xfId="1" applyFont="1" applyBorder="1" applyAlignment="1">
      <alignment horizontal="center" vertical="center"/>
    </xf>
    <xf numFmtId="0" fontId="6" fillId="4" borderId="47" xfId="1" applyFont="1" applyFill="1" applyBorder="1" applyAlignment="1">
      <alignment horizontal="center" vertical="center" wrapText="1"/>
    </xf>
    <xf numFmtId="1" fontId="4" fillId="2" borderId="8" xfId="1" applyNumberFormat="1" applyFont="1" applyFill="1" applyBorder="1" applyAlignment="1">
      <alignment horizontal="center" vertical="center" wrapText="1"/>
    </xf>
    <xf numFmtId="0" fontId="4" fillId="0" borderId="34" xfId="1" applyFont="1" applyFill="1" applyBorder="1" applyAlignment="1">
      <alignment horizontal="center" vertical="center" wrapText="1"/>
    </xf>
    <xf numFmtId="0" fontId="4" fillId="0" borderId="44" xfId="1" applyFont="1" applyBorder="1" applyAlignment="1">
      <alignment horizontal="center" vertical="center" wrapText="1"/>
    </xf>
    <xf numFmtId="0" fontId="4" fillId="0" borderId="5" xfId="1" applyFont="1" applyFill="1" applyBorder="1" applyAlignment="1">
      <alignment horizontal="center" vertical="center" wrapText="1"/>
    </xf>
    <xf numFmtId="0" fontId="4" fillId="0" borderId="19" xfId="1" applyFont="1" applyFill="1" applyBorder="1" applyAlignment="1">
      <alignment horizontal="center" vertical="center" wrapText="1"/>
    </xf>
    <xf numFmtId="0" fontId="4" fillId="0" borderId="34" xfId="1" applyFont="1" applyFill="1" applyBorder="1" applyAlignment="1">
      <alignment horizontal="center" vertical="center" wrapText="1"/>
    </xf>
    <xf numFmtId="0" fontId="21" fillId="0" borderId="0" xfId="1" applyFont="1" applyProtection="1"/>
    <xf numFmtId="0" fontId="10" fillId="0" borderId="0" xfId="1" applyFont="1" applyAlignment="1" applyProtection="1">
      <alignment vertical="top"/>
    </xf>
    <xf numFmtId="0" fontId="8" fillId="0" borderId="0" xfId="1" applyFont="1" applyProtection="1"/>
    <xf numFmtId="0" fontId="3" fillId="0" borderId="0" xfId="1" applyFont="1" applyFill="1" applyAlignment="1">
      <alignment horizontal="center" vertical="center" wrapText="1"/>
    </xf>
    <xf numFmtId="1" fontId="18" fillId="0" borderId="4" xfId="1" applyNumberFormat="1" applyFont="1" applyBorder="1" applyAlignment="1">
      <alignment horizontal="center" vertical="center" wrapText="1"/>
    </xf>
    <xf numFmtId="0" fontId="5" fillId="0" borderId="4" xfId="1" applyFont="1" applyBorder="1" applyAlignment="1">
      <alignment horizontal="center" vertical="center" wrapText="1"/>
    </xf>
    <xf numFmtId="0" fontId="18" fillId="0" borderId="4" xfId="1" applyFont="1" applyBorder="1" applyAlignment="1">
      <alignment vertical="center" wrapText="1"/>
    </xf>
    <xf numFmtId="0" fontId="4" fillId="0" borderId="11" xfId="1" applyFont="1" applyFill="1" applyBorder="1" applyAlignment="1">
      <alignment vertical="center" wrapText="1"/>
    </xf>
    <xf numFmtId="1" fontId="4" fillId="0" borderId="11" xfId="1" applyNumberFormat="1" applyFont="1" applyFill="1" applyBorder="1" applyAlignment="1">
      <alignment horizontal="center" vertical="center" wrapText="1"/>
    </xf>
    <xf numFmtId="0" fontId="4" fillId="0" borderId="11" xfId="1" applyFont="1" applyFill="1" applyBorder="1" applyAlignment="1">
      <alignment horizontal="center" vertical="center" wrapText="1"/>
    </xf>
    <xf numFmtId="44" fontId="4" fillId="0" borderId="39" xfId="1" applyNumberFormat="1" applyFont="1" applyFill="1" applyBorder="1" applyAlignment="1">
      <alignment horizontal="center" vertical="center" wrapText="1"/>
    </xf>
    <xf numFmtId="1" fontId="4" fillId="0" borderId="6" xfId="1" applyNumberFormat="1" applyFont="1" applyFill="1" applyBorder="1" applyAlignment="1">
      <alignment horizontal="center" vertical="center" wrapText="1"/>
    </xf>
    <xf numFmtId="0" fontId="4" fillId="0" borderId="6" xfId="1" applyFont="1" applyFill="1" applyBorder="1" applyAlignment="1">
      <alignment horizontal="center" vertical="center" wrapText="1"/>
    </xf>
    <xf numFmtId="44" fontId="4" fillId="0" borderId="37" xfId="1" applyNumberFormat="1" applyFont="1" applyFill="1" applyBorder="1" applyAlignment="1">
      <alignment horizontal="center" vertical="center" wrapText="1"/>
    </xf>
    <xf numFmtId="44" fontId="4" fillId="3" borderId="11" xfId="3" applyFont="1" applyFill="1" applyBorder="1" applyAlignment="1" applyProtection="1">
      <alignment horizontal="center" vertical="center" wrapText="1"/>
      <protection locked="0"/>
    </xf>
    <xf numFmtId="0" fontId="4" fillId="0" borderId="7" xfId="1" applyFont="1" applyFill="1" applyBorder="1" applyAlignment="1">
      <alignment vertical="center" wrapText="1"/>
    </xf>
    <xf numFmtId="0" fontId="4" fillId="0" borderId="6" xfId="1" applyFont="1" applyFill="1" applyBorder="1" applyAlignment="1">
      <alignment vertical="center" wrapText="1"/>
    </xf>
    <xf numFmtId="44" fontId="12" fillId="0" borderId="16" xfId="1" applyNumberFormat="1" applyFont="1" applyBorder="1" applyAlignment="1">
      <alignment horizontal="center" vertical="center" wrapText="1"/>
    </xf>
    <xf numFmtId="0" fontId="4" fillId="3" borderId="4" xfId="9" applyFont="1" applyFill="1" applyBorder="1" applyAlignment="1" applyProtection="1">
      <alignment horizontal="left" vertical="center"/>
      <protection locked="0"/>
    </xf>
    <xf numFmtId="0" fontId="4" fillId="3" borderId="4" xfId="9" applyFont="1" applyFill="1" applyBorder="1" applyAlignment="1" applyProtection="1">
      <alignment horizontal="center" vertical="center" wrapText="1"/>
      <protection locked="0"/>
    </xf>
    <xf numFmtId="44" fontId="4" fillId="0" borderId="4" xfId="3" applyFont="1" applyFill="1" applyBorder="1" applyAlignment="1" applyProtection="1">
      <alignment horizontal="center" vertical="center" wrapText="1"/>
    </xf>
    <xf numFmtId="0" fontId="3" fillId="0" borderId="0" xfId="1" applyFont="1" applyFill="1" applyAlignment="1" applyProtection="1">
      <alignment horizontal="center" vertical="center" wrapText="1"/>
    </xf>
    <xf numFmtId="0" fontId="2" fillId="0" borderId="0" xfId="1" applyFont="1" applyAlignment="1" applyProtection="1">
      <alignment vertical="center" wrapText="1"/>
    </xf>
    <xf numFmtId="0" fontId="6" fillId="4" borderId="19" xfId="1" applyFont="1" applyFill="1" applyBorder="1" applyAlignment="1" applyProtection="1">
      <alignment horizontal="center" vertical="center" wrapText="1"/>
    </xf>
    <xf numFmtId="0" fontId="6" fillId="4" borderId="18" xfId="1" applyFont="1" applyFill="1" applyBorder="1" applyAlignment="1" applyProtection="1">
      <alignment vertical="center" wrapText="1"/>
    </xf>
    <xf numFmtId="0" fontId="6" fillId="4" borderId="18" xfId="1" applyFont="1" applyFill="1" applyBorder="1" applyAlignment="1" applyProtection="1">
      <alignment horizontal="center" vertical="center" wrapText="1"/>
    </xf>
    <xf numFmtId="0" fontId="6" fillId="4" borderId="39" xfId="1" applyFont="1" applyFill="1" applyBorder="1" applyAlignment="1" applyProtection="1">
      <alignment horizontal="center" vertical="center" wrapText="1"/>
    </xf>
    <xf numFmtId="0" fontId="4" fillId="0" borderId="10" xfId="1" applyFont="1" applyBorder="1" applyAlignment="1" applyProtection="1">
      <alignment horizontal="center" vertical="center" wrapText="1"/>
    </xf>
    <xf numFmtId="0" fontId="4" fillId="0" borderId="8" xfId="1" applyFont="1" applyBorder="1" applyAlignment="1" applyProtection="1">
      <alignment vertical="center" wrapText="1"/>
    </xf>
    <xf numFmtId="1" fontId="4" fillId="0" borderId="8" xfId="1" applyNumberFormat="1" applyFont="1" applyBorder="1" applyAlignment="1" applyProtection="1">
      <alignment horizontal="center" vertical="center" wrapText="1"/>
    </xf>
    <xf numFmtId="0" fontId="4" fillId="0" borderId="8" xfId="1" applyFont="1" applyBorder="1" applyAlignment="1" applyProtection="1">
      <alignment horizontal="center" vertical="center" wrapText="1"/>
    </xf>
    <xf numFmtId="44" fontId="4" fillId="0" borderId="36" xfId="1" applyNumberFormat="1" applyFont="1" applyBorder="1" applyAlignment="1" applyProtection="1">
      <alignment horizontal="center" vertical="center" wrapText="1"/>
    </xf>
    <xf numFmtId="0" fontId="2" fillId="2" borderId="0" xfId="1" applyFont="1" applyFill="1" applyAlignment="1" applyProtection="1">
      <alignment wrapText="1"/>
    </xf>
    <xf numFmtId="0" fontId="4" fillId="0" borderId="19" xfId="1" applyFont="1" applyBorder="1" applyAlignment="1" applyProtection="1">
      <alignment horizontal="center" vertical="center" wrapText="1"/>
    </xf>
    <xf numFmtId="0" fontId="4" fillId="0" borderId="18" xfId="1" applyFont="1" applyBorder="1" applyAlignment="1" applyProtection="1">
      <alignment vertical="center" wrapText="1"/>
    </xf>
    <xf numFmtId="1" fontId="4" fillId="0" borderId="18" xfId="1" applyNumberFormat="1" applyFont="1" applyBorder="1" applyAlignment="1" applyProtection="1">
      <alignment horizontal="center" vertical="center" wrapText="1"/>
    </xf>
    <xf numFmtId="0" fontId="4" fillId="0" borderId="18" xfId="1" applyFont="1" applyBorder="1" applyAlignment="1" applyProtection="1">
      <alignment horizontal="center" vertical="center" wrapText="1"/>
    </xf>
    <xf numFmtId="44" fontId="4" fillId="0" borderId="39" xfId="1" applyNumberFormat="1" applyFont="1" applyBorder="1" applyAlignment="1" applyProtection="1">
      <alignment horizontal="center" vertical="center" wrapText="1"/>
    </xf>
    <xf numFmtId="0" fontId="15" fillId="2" borderId="0" xfId="1" applyFont="1" applyFill="1" applyProtection="1"/>
    <xf numFmtId="0" fontId="5" fillId="0" borderId="17" xfId="1" applyFont="1" applyBorder="1" applyAlignment="1" applyProtection="1">
      <alignment horizontal="center" vertical="center" wrapText="1"/>
    </xf>
    <xf numFmtId="0" fontId="5" fillId="0" borderId="15" xfId="1" applyFont="1" applyBorder="1" applyAlignment="1" applyProtection="1">
      <alignment vertical="center" wrapText="1"/>
    </xf>
    <xf numFmtId="1" fontId="4" fillId="0" borderId="15" xfId="1" applyNumberFormat="1" applyFont="1" applyBorder="1" applyAlignment="1" applyProtection="1">
      <alignment horizontal="center" vertical="center" wrapText="1"/>
    </xf>
    <xf numFmtId="0" fontId="4" fillId="0" borderId="15" xfId="1" applyFont="1" applyBorder="1" applyAlignment="1" applyProtection="1">
      <alignment horizontal="center" vertical="center" wrapText="1"/>
    </xf>
    <xf numFmtId="44" fontId="5" fillId="0" borderId="38" xfId="1" applyNumberFormat="1" applyFont="1" applyBorder="1" applyAlignment="1" applyProtection="1">
      <alignment horizontal="center" vertical="center" wrapText="1"/>
    </xf>
    <xf numFmtId="0" fontId="4" fillId="0" borderId="60" xfId="1" applyFont="1" applyFill="1" applyBorder="1" applyAlignment="1" applyProtection="1">
      <alignment horizontal="center" vertical="center" wrapText="1"/>
    </xf>
    <xf numFmtId="0" fontId="4" fillId="0" borderId="61" xfId="1" applyFont="1" applyFill="1" applyBorder="1" applyAlignment="1" applyProtection="1">
      <alignment vertical="center" wrapText="1"/>
    </xf>
    <xf numFmtId="44" fontId="4" fillId="0" borderId="61" xfId="3" applyFont="1" applyFill="1" applyBorder="1" applyAlignment="1" applyProtection="1">
      <alignment horizontal="center" vertical="center" wrapText="1"/>
    </xf>
    <xf numFmtId="1" fontId="4" fillId="0" borderId="61" xfId="1" applyNumberFormat="1" applyFont="1" applyFill="1" applyBorder="1" applyAlignment="1" applyProtection="1">
      <alignment horizontal="center" vertical="center" wrapText="1"/>
    </xf>
    <xf numFmtId="0" fontId="4" fillId="0" borderId="61" xfId="1" applyFont="1" applyFill="1" applyBorder="1" applyAlignment="1" applyProtection="1">
      <alignment horizontal="center" vertical="center" wrapText="1"/>
    </xf>
    <xf numFmtId="44" fontId="4" fillId="0" borderId="61" xfId="1" applyNumberFormat="1" applyFont="1" applyFill="1" applyBorder="1" applyAlignment="1" applyProtection="1">
      <alignment horizontal="center" vertical="center" wrapText="1"/>
    </xf>
    <xf numFmtId="1" fontId="4" fillId="0" borderId="9" xfId="1" applyNumberFormat="1" applyFont="1" applyBorder="1" applyAlignment="1" applyProtection="1">
      <alignment horizontal="center" vertical="center" wrapText="1"/>
    </xf>
    <xf numFmtId="0" fontId="2" fillId="2" borderId="0" xfId="1" applyFont="1" applyFill="1" applyProtection="1"/>
    <xf numFmtId="0" fontId="4" fillId="0" borderId="5" xfId="1" applyFont="1" applyBorder="1" applyAlignment="1" applyProtection="1">
      <alignment horizontal="center" vertical="center" wrapText="1"/>
    </xf>
    <xf numFmtId="0" fontId="4" fillId="0" borderId="4" xfId="1" applyFont="1" applyBorder="1" applyAlignment="1" applyProtection="1">
      <alignment vertical="center" wrapText="1"/>
    </xf>
    <xf numFmtId="1" fontId="4" fillId="0" borderId="3" xfId="1" applyNumberFormat="1" applyFont="1" applyBorder="1" applyAlignment="1" applyProtection="1">
      <alignment horizontal="center" vertical="center" wrapText="1"/>
    </xf>
    <xf numFmtId="0" fontId="4" fillId="2" borderId="4" xfId="4" applyFont="1" applyFill="1" applyBorder="1" applyAlignment="1" applyProtection="1">
      <alignment horizontal="center" vertical="center" wrapText="1"/>
    </xf>
    <xf numFmtId="0" fontId="4" fillId="0" borderId="1" xfId="1" applyFont="1" applyBorder="1" applyAlignment="1" applyProtection="1">
      <alignment horizontal="center" vertical="center" wrapText="1"/>
    </xf>
    <xf numFmtId="44" fontId="4" fillId="0" borderId="37" xfId="1" applyNumberFormat="1" applyFont="1" applyBorder="1" applyAlignment="1" applyProtection="1">
      <alignment horizontal="center" vertical="center" wrapText="1"/>
    </xf>
    <xf numFmtId="0" fontId="4" fillId="0" borderId="24" xfId="1" applyFont="1" applyBorder="1" applyAlignment="1" applyProtection="1">
      <alignment horizontal="center" vertical="center" wrapText="1"/>
    </xf>
    <xf numFmtId="0" fontId="5" fillId="0" borderId="24" xfId="1" applyFont="1" applyBorder="1" applyAlignment="1" applyProtection="1">
      <alignment vertical="center" wrapText="1"/>
    </xf>
    <xf numFmtId="1" fontId="4" fillId="0" borderId="24" xfId="1" applyNumberFormat="1" applyFont="1" applyBorder="1" applyAlignment="1" applyProtection="1">
      <alignment horizontal="center" vertical="center" wrapText="1"/>
    </xf>
    <xf numFmtId="44" fontId="4" fillId="0" borderId="35" xfId="1" applyNumberFormat="1" applyFont="1" applyBorder="1" applyAlignment="1" applyProtection="1">
      <alignment horizontal="center" vertical="center" wrapText="1"/>
    </xf>
    <xf numFmtId="0" fontId="5" fillId="0" borderId="25" xfId="1" applyFont="1" applyBorder="1" applyAlignment="1" applyProtection="1">
      <alignment horizontal="center" vertical="center" wrapText="1"/>
    </xf>
    <xf numFmtId="44" fontId="5" fillId="0" borderId="35" xfId="1" applyNumberFormat="1" applyFont="1" applyBorder="1" applyAlignment="1" applyProtection="1">
      <alignment horizontal="center" vertical="center" wrapText="1"/>
    </xf>
    <xf numFmtId="0" fontId="4" fillId="0" borderId="0" xfId="1" applyFont="1" applyAlignment="1" applyProtection="1">
      <alignment horizontal="center" vertical="center" wrapText="1"/>
    </xf>
    <xf numFmtId="0" fontId="5" fillId="0" borderId="0" xfId="1" applyFont="1" applyAlignment="1" applyProtection="1">
      <alignment vertical="center" wrapText="1"/>
    </xf>
    <xf numFmtId="1" fontId="4" fillId="0" borderId="0" xfId="1" applyNumberFormat="1" applyFont="1" applyAlignment="1" applyProtection="1">
      <alignment horizontal="center" vertical="center" wrapText="1"/>
    </xf>
    <xf numFmtId="0" fontId="16" fillId="4" borderId="16" xfId="1" applyFont="1" applyFill="1" applyBorder="1" applyAlignment="1" applyProtection="1">
      <alignment horizontal="center" vertical="center" wrapText="1"/>
    </xf>
    <xf numFmtId="44" fontId="12" fillId="0" borderId="16" xfId="1" applyNumberFormat="1" applyFont="1" applyBorder="1" applyAlignment="1" applyProtection="1">
      <alignment horizontal="center" vertical="center" wrapText="1"/>
    </xf>
    <xf numFmtId="0" fontId="9" fillId="0" borderId="0" xfId="1" applyFont="1" applyAlignment="1" applyProtection="1">
      <alignment horizontal="center" vertical="center" wrapText="1"/>
    </xf>
    <xf numFmtId="44" fontId="8" fillId="0" borderId="0" xfId="1" applyNumberFormat="1" applyFont="1" applyAlignment="1" applyProtection="1">
      <alignment horizontal="center" vertical="center" wrapText="1"/>
    </xf>
    <xf numFmtId="0" fontId="6" fillId="4" borderId="11" xfId="1" applyFont="1" applyFill="1" applyBorder="1" applyAlignment="1" applyProtection="1">
      <alignment horizontal="center" vertical="center" wrapText="1"/>
    </xf>
    <xf numFmtId="0" fontId="6" fillId="4" borderId="11" xfId="1" applyFont="1" applyFill="1" applyBorder="1" applyAlignment="1" applyProtection="1">
      <alignment vertical="center" wrapText="1"/>
    </xf>
    <xf numFmtId="0" fontId="6" fillId="4" borderId="7" xfId="1" applyFont="1" applyFill="1" applyBorder="1" applyAlignment="1" applyProtection="1">
      <alignment horizontal="center" vertical="center" wrapText="1"/>
    </xf>
    <xf numFmtId="44" fontId="4" fillId="0" borderId="0" xfId="1" applyNumberFormat="1" applyFont="1" applyAlignment="1" applyProtection="1">
      <alignment horizontal="center" vertical="center" wrapText="1"/>
    </xf>
    <xf numFmtId="0" fontId="4" fillId="0" borderId="0" xfId="8" applyFont="1" applyAlignment="1" applyProtection="1">
      <alignment vertical="center"/>
    </xf>
    <xf numFmtId="0" fontId="5" fillId="6" borderId="5" xfId="6" applyFont="1" applyFill="1" applyBorder="1" applyAlignment="1" applyProtection="1">
      <alignment vertical="center" wrapText="1"/>
    </xf>
    <xf numFmtId="0" fontId="5" fillId="6" borderId="4" xfId="6" applyFont="1" applyFill="1" applyBorder="1" applyAlignment="1" applyProtection="1">
      <alignment horizontal="center" vertical="center" wrapText="1"/>
    </xf>
    <xf numFmtId="0" fontId="4" fillId="0" borderId="5" xfId="8" applyFont="1" applyBorder="1" applyAlignment="1" applyProtection="1">
      <alignment vertical="center"/>
    </xf>
    <xf numFmtId="0" fontId="4" fillId="0" borderId="2" xfId="8" applyFont="1" applyFill="1" applyBorder="1" applyAlignment="1" applyProtection="1">
      <alignment vertical="center"/>
    </xf>
    <xf numFmtId="0" fontId="4" fillId="0" borderId="2" xfId="9" applyFont="1" applyFill="1" applyBorder="1" applyAlignment="1" applyProtection="1">
      <alignment horizontal="left" vertical="center"/>
    </xf>
    <xf numFmtId="0" fontId="4" fillId="0" borderId="0" xfId="9" applyFont="1" applyFill="1" applyBorder="1" applyAlignment="1" applyProtection="1">
      <alignment horizontal="left" vertical="center"/>
    </xf>
    <xf numFmtId="0" fontId="4" fillId="0" borderId="0" xfId="9" applyFont="1" applyFill="1" applyBorder="1" applyAlignment="1" applyProtection="1">
      <alignment horizontal="center" vertical="center"/>
    </xf>
    <xf numFmtId="0" fontId="4" fillId="0" borderId="0" xfId="9" applyFont="1" applyFill="1" applyBorder="1" applyAlignment="1" applyProtection="1">
      <alignment horizontal="center" vertical="center" wrapText="1"/>
    </xf>
    <xf numFmtId="0" fontId="5" fillId="0" borderId="0" xfId="1" applyFont="1" applyProtection="1"/>
    <xf numFmtId="0" fontId="4" fillId="0" borderId="0" xfId="1" applyFont="1" applyProtection="1"/>
    <xf numFmtId="0" fontId="4" fillId="0" borderId="0" xfId="1" applyFont="1" applyAlignment="1" applyProtection="1">
      <alignment vertical="center"/>
    </xf>
    <xf numFmtId="0" fontId="10" fillId="6" borderId="16" xfId="6" applyFont="1" applyFill="1" applyBorder="1" applyAlignment="1" applyProtection="1">
      <alignment vertical="center" wrapText="1"/>
    </xf>
    <xf numFmtId="0" fontId="5" fillId="2" borderId="44" xfId="6" applyFont="1" applyFill="1" applyBorder="1" applyAlignment="1" applyProtection="1">
      <alignment horizontal="center" vertical="center" wrapText="1"/>
    </xf>
    <xf numFmtId="0" fontId="5" fillId="0" borderId="5" xfId="1" applyFont="1" applyBorder="1" applyAlignment="1" applyProtection="1">
      <alignment horizontal="center" vertical="center"/>
    </xf>
    <xf numFmtId="0" fontId="5" fillId="0" borderId="62" xfId="8" applyFont="1" applyBorder="1" applyAlignment="1" applyProtection="1">
      <alignment horizontal="center" vertical="center"/>
    </xf>
    <xf numFmtId="1" fontId="14" fillId="0" borderId="3" xfId="1" applyNumberFormat="1" applyFont="1" applyBorder="1" applyAlignment="1" applyProtection="1">
      <alignment horizontal="center" vertical="center" wrapText="1"/>
    </xf>
    <xf numFmtId="1" fontId="14" fillId="0" borderId="18" xfId="1" applyNumberFormat="1" applyFont="1" applyBorder="1" applyAlignment="1">
      <alignment horizontal="center" vertical="center" wrapText="1"/>
    </xf>
    <xf numFmtId="0" fontId="14" fillId="0" borderId="5" xfId="1" applyFont="1" applyBorder="1" applyAlignment="1">
      <alignment horizontal="center" vertical="center" wrapText="1"/>
    </xf>
    <xf numFmtId="0" fontId="12" fillId="0" borderId="29" xfId="1" applyFont="1" applyBorder="1" applyAlignment="1" applyProtection="1">
      <alignment horizontal="center" vertical="center" wrapText="1"/>
    </xf>
    <xf numFmtId="0" fontId="12" fillId="0" borderId="0" xfId="1" applyFont="1" applyAlignment="1" applyProtection="1">
      <alignment horizontal="center" vertical="center" wrapText="1"/>
    </xf>
    <xf numFmtId="0" fontId="12" fillId="0" borderId="30" xfId="1" applyFont="1" applyBorder="1" applyAlignment="1" applyProtection="1">
      <alignment horizontal="center" vertical="center" wrapText="1"/>
    </xf>
    <xf numFmtId="0" fontId="4" fillId="0" borderId="34" xfId="1" applyFont="1" applyFill="1" applyBorder="1" applyAlignment="1">
      <alignment horizontal="center" vertical="center" wrapText="1"/>
    </xf>
    <xf numFmtId="0" fontId="4" fillId="0" borderId="42" xfId="1" applyFont="1" applyFill="1" applyBorder="1" applyAlignment="1">
      <alignment horizontal="center" vertical="center" wrapText="1"/>
    </xf>
    <xf numFmtId="0" fontId="4" fillId="0" borderId="44" xfId="1" applyFont="1" applyFill="1" applyBorder="1" applyAlignment="1">
      <alignment horizontal="center" vertical="center" wrapText="1"/>
    </xf>
    <xf numFmtId="0" fontId="14" fillId="0" borderId="34" xfId="1" applyFont="1" applyFill="1" applyBorder="1" applyAlignment="1">
      <alignment horizontal="center" vertical="center" wrapText="1"/>
    </xf>
    <xf numFmtId="0" fontId="14" fillId="0" borderId="42" xfId="1" applyFont="1" applyFill="1" applyBorder="1" applyAlignment="1">
      <alignment horizontal="center" vertical="center" wrapText="1"/>
    </xf>
    <xf numFmtId="0" fontId="14" fillId="0" borderId="44" xfId="1" applyFont="1" applyFill="1" applyBorder="1" applyAlignment="1">
      <alignment horizontal="center" vertical="center" wrapText="1"/>
    </xf>
    <xf numFmtId="0" fontId="10" fillId="0" borderId="14" xfId="1" applyFont="1" applyBorder="1" applyAlignment="1">
      <alignment horizontal="left" vertical="center" wrapText="1"/>
    </xf>
    <xf numFmtId="0" fontId="10" fillId="0" borderId="13" xfId="1" applyFont="1" applyBorder="1" applyAlignment="1">
      <alignment horizontal="left" vertical="center" wrapText="1"/>
    </xf>
    <xf numFmtId="0" fontId="10" fillId="0" borderId="12" xfId="1" applyFont="1" applyBorder="1" applyAlignment="1">
      <alignment horizontal="left" vertical="center" wrapText="1"/>
    </xf>
    <xf numFmtId="0" fontId="11" fillId="4" borderId="3" xfId="1" applyFont="1" applyFill="1" applyBorder="1" applyAlignment="1" applyProtection="1">
      <alignment horizontal="left" vertical="center" wrapText="1"/>
    </xf>
    <xf numFmtId="0" fontId="11" fillId="4" borderId="2" xfId="1" applyFont="1" applyFill="1" applyBorder="1" applyAlignment="1" applyProtection="1">
      <alignment horizontal="left" vertical="center" wrapText="1"/>
    </xf>
    <xf numFmtId="0" fontId="11" fillId="4" borderId="1" xfId="1" applyFont="1" applyFill="1" applyBorder="1" applyAlignment="1" applyProtection="1">
      <alignment horizontal="left" vertical="center" wrapText="1"/>
    </xf>
    <xf numFmtId="0" fontId="16" fillId="4" borderId="3" xfId="1" applyFont="1" applyFill="1" applyBorder="1" applyAlignment="1">
      <alignment horizontal="left" vertical="center" wrapText="1"/>
    </xf>
    <xf numFmtId="0" fontId="16" fillId="4" borderId="1" xfId="1" applyFont="1" applyFill="1" applyBorder="1" applyAlignment="1">
      <alignment horizontal="left" vertical="center" wrapText="1"/>
    </xf>
    <xf numFmtId="0" fontId="12" fillId="3" borderId="3" xfId="1" applyFont="1" applyFill="1" applyBorder="1" applyAlignment="1" applyProtection="1">
      <alignment horizontal="left"/>
      <protection locked="0"/>
    </xf>
    <xf numFmtId="0" fontId="12" fillId="3" borderId="2" xfId="1" applyFont="1" applyFill="1" applyBorder="1" applyAlignment="1" applyProtection="1">
      <alignment horizontal="left"/>
      <protection locked="0"/>
    </xf>
    <xf numFmtId="0" fontId="12" fillId="3" borderId="1" xfId="1" applyFont="1" applyFill="1" applyBorder="1" applyAlignment="1" applyProtection="1">
      <alignment horizontal="left"/>
      <protection locked="0"/>
    </xf>
    <xf numFmtId="0" fontId="11" fillId="0" borderId="3" xfId="1" applyFont="1" applyFill="1" applyBorder="1" applyAlignment="1">
      <alignment horizontal="left" vertical="center" wrapText="1"/>
    </xf>
    <xf numFmtId="0" fontId="11" fillId="0" borderId="2" xfId="1" applyFont="1" applyFill="1" applyBorder="1" applyAlignment="1">
      <alignment horizontal="left" vertical="center" wrapText="1"/>
    </xf>
    <xf numFmtId="0" fontId="11" fillId="0" borderId="1" xfId="1" applyFont="1" applyFill="1" applyBorder="1" applyAlignment="1">
      <alignment horizontal="left" vertical="center" wrapText="1"/>
    </xf>
    <xf numFmtId="0" fontId="10" fillId="0" borderId="25" xfId="1" applyFont="1" applyFill="1" applyBorder="1" applyAlignment="1">
      <alignment horizontal="left" vertical="center" wrapText="1"/>
    </xf>
    <xf numFmtId="0" fontId="10" fillId="0" borderId="24" xfId="1" applyFont="1" applyFill="1" applyBorder="1" applyAlignment="1">
      <alignment horizontal="left" vertical="center" wrapText="1"/>
    </xf>
    <xf numFmtId="0" fontId="10" fillId="0" borderId="41" xfId="1" applyFont="1" applyFill="1" applyBorder="1" applyAlignment="1">
      <alignment horizontal="left" vertical="center" wrapText="1"/>
    </xf>
    <xf numFmtId="0" fontId="10" fillId="0" borderId="14" xfId="1" applyFont="1" applyFill="1" applyBorder="1" applyAlignment="1">
      <alignment horizontal="left" vertical="center" wrapText="1"/>
    </xf>
    <xf numFmtId="0" fontId="10" fillId="0" borderId="13" xfId="1" applyFont="1" applyFill="1" applyBorder="1" applyAlignment="1">
      <alignment horizontal="left" vertical="center" wrapText="1"/>
    </xf>
    <xf numFmtId="0" fontId="10" fillId="0" borderId="12" xfId="1" applyFont="1" applyFill="1" applyBorder="1" applyAlignment="1">
      <alignment horizontal="left" vertical="center" wrapText="1"/>
    </xf>
    <xf numFmtId="0" fontId="7" fillId="5" borderId="14" xfId="1" applyFont="1" applyFill="1" applyBorder="1" applyAlignment="1">
      <alignment horizontal="left" vertical="center" wrapText="1"/>
    </xf>
    <xf numFmtId="0" fontId="7" fillId="5" borderId="13" xfId="1" applyFont="1" applyFill="1" applyBorder="1" applyAlignment="1">
      <alignment horizontal="left" vertical="center" wrapText="1"/>
    </xf>
    <xf numFmtId="0" fontId="7" fillId="5" borderId="12" xfId="1" applyFont="1" applyFill="1" applyBorder="1" applyAlignment="1">
      <alignment horizontal="left" vertical="center" wrapText="1"/>
    </xf>
    <xf numFmtId="0" fontId="4" fillId="0" borderId="34" xfId="1" applyFont="1" applyBorder="1" applyAlignment="1">
      <alignment horizontal="center" vertical="center" wrapText="1"/>
    </xf>
    <xf numFmtId="0" fontId="4" fillId="0" borderId="42" xfId="1" applyFont="1" applyBorder="1" applyAlignment="1">
      <alignment horizontal="center" vertical="center" wrapText="1"/>
    </xf>
    <xf numFmtId="0" fontId="4" fillId="0" borderId="44" xfId="1" applyFont="1" applyBorder="1" applyAlignment="1">
      <alignment horizontal="center" vertical="center" wrapText="1"/>
    </xf>
    <xf numFmtId="0" fontId="18" fillId="0" borderId="54" xfId="7" applyFont="1" applyBorder="1" applyAlignment="1">
      <alignment horizontal="left" vertical="center"/>
    </xf>
    <xf numFmtId="0" fontId="18" fillId="0" borderId="51" xfId="7" applyFont="1" applyBorder="1" applyAlignment="1">
      <alignment horizontal="left" vertical="center"/>
    </xf>
    <xf numFmtId="0" fontId="18" fillId="0" borderId="52" xfId="7" applyFont="1" applyBorder="1" applyAlignment="1">
      <alignment horizontal="left" vertical="center"/>
    </xf>
    <xf numFmtId="0" fontId="10" fillId="6" borderId="16" xfId="6" applyFont="1" applyFill="1" applyBorder="1" applyAlignment="1">
      <alignment horizontal="left" vertical="center" wrapText="1"/>
    </xf>
    <xf numFmtId="0" fontId="18" fillId="0" borderId="55" xfId="7" applyFont="1" applyBorder="1" applyAlignment="1">
      <alignment horizontal="left" vertical="center" wrapText="1"/>
    </xf>
    <xf numFmtId="0" fontId="18" fillId="0" borderId="56" xfId="7" applyFont="1" applyBorder="1" applyAlignment="1">
      <alignment horizontal="left" vertical="center" wrapText="1"/>
    </xf>
    <xf numFmtId="0" fontId="18" fillId="0" borderId="57" xfId="7" applyFont="1" applyBorder="1" applyAlignment="1">
      <alignment horizontal="left" vertical="center" wrapText="1"/>
    </xf>
    <xf numFmtId="0" fontId="18" fillId="0" borderId="3" xfId="7" applyFont="1" applyBorder="1" applyAlignment="1">
      <alignment horizontal="left" vertical="center" wrapText="1"/>
    </xf>
    <xf numFmtId="0" fontId="18" fillId="0" borderId="2" xfId="7" applyFont="1" applyBorder="1" applyAlignment="1">
      <alignment horizontal="left" vertical="center" wrapText="1"/>
    </xf>
    <xf numFmtId="0" fontId="18" fillId="0" borderId="53" xfId="7" applyFont="1" applyBorder="1" applyAlignment="1">
      <alignment horizontal="left" vertical="center" wrapText="1"/>
    </xf>
    <xf numFmtId="0" fontId="4" fillId="0" borderId="3" xfId="7" applyFont="1" applyBorder="1" applyAlignment="1">
      <alignment horizontal="left" vertical="center" wrapText="1"/>
    </xf>
    <xf numFmtId="0" fontId="4" fillId="0" borderId="2" xfId="7" applyFont="1" applyBorder="1" applyAlignment="1">
      <alignment horizontal="left" vertical="center" wrapText="1"/>
    </xf>
    <xf numFmtId="0" fontId="4" fillId="0" borderId="53" xfId="7" applyFont="1" applyBorder="1" applyAlignment="1">
      <alignment horizontal="left" vertical="center" wrapText="1"/>
    </xf>
    <xf numFmtId="0" fontId="18" fillId="0" borderId="2" xfId="7" applyFont="1" applyBorder="1" applyAlignment="1">
      <alignment horizontal="left" vertical="center"/>
    </xf>
    <xf numFmtId="0" fontId="18" fillId="0" borderId="53" xfId="7" applyFont="1" applyBorder="1" applyAlignment="1">
      <alignment horizontal="left" vertical="center"/>
    </xf>
    <xf numFmtId="0" fontId="18" fillId="0" borderId="40" xfId="7" applyFont="1" applyBorder="1" applyAlignment="1">
      <alignment horizontal="left" vertical="center" wrapText="1"/>
    </xf>
    <xf numFmtId="0" fontId="18" fillId="0" borderId="0" xfId="7" applyFont="1" applyBorder="1" applyAlignment="1">
      <alignment horizontal="left" vertical="center" wrapText="1"/>
    </xf>
    <xf numFmtId="0" fontId="4" fillId="0" borderId="5" xfId="1" applyFont="1" applyFill="1" applyBorder="1" applyAlignment="1">
      <alignment horizontal="center" vertical="center" wrapText="1"/>
    </xf>
    <xf numFmtId="44" fontId="13" fillId="3" borderId="3" xfId="2" applyFont="1" applyFill="1" applyBorder="1" applyAlignment="1" applyProtection="1">
      <alignment horizontal="center" vertical="center" wrapText="1"/>
    </xf>
    <xf numFmtId="44" fontId="13" fillId="3" borderId="1" xfId="2" applyFont="1" applyFill="1" applyBorder="1" applyAlignment="1" applyProtection="1">
      <alignment horizontal="center" vertical="center" wrapText="1"/>
    </xf>
    <xf numFmtId="0" fontId="16" fillId="4" borderId="14" xfId="1" applyFont="1" applyFill="1" applyBorder="1" applyAlignment="1">
      <alignment horizontal="left" vertical="center" wrapText="1"/>
    </xf>
    <xf numFmtId="0" fontId="16" fillId="4" borderId="13" xfId="1" applyFont="1" applyFill="1" applyBorder="1" applyAlignment="1">
      <alignment horizontal="left" vertical="center" wrapText="1"/>
    </xf>
    <xf numFmtId="0" fontId="16" fillId="4" borderId="12" xfId="1" applyFont="1" applyFill="1" applyBorder="1" applyAlignment="1">
      <alignment horizontal="left" vertical="center" wrapText="1"/>
    </xf>
    <xf numFmtId="0" fontId="10" fillId="0" borderId="20" xfId="1" applyFont="1" applyBorder="1" applyAlignment="1">
      <alignment horizontal="left" vertical="center" wrapText="1"/>
    </xf>
    <xf numFmtId="0" fontId="4" fillId="0" borderId="63" xfId="9" applyFont="1" applyBorder="1" applyAlignment="1" applyProtection="1">
      <alignment horizontal="left" vertical="center" wrapText="1"/>
    </xf>
    <xf numFmtId="0" fontId="4" fillId="0" borderId="61" xfId="9" applyFont="1" applyBorder="1" applyAlignment="1" applyProtection="1">
      <alignment horizontal="left" vertical="center" wrapText="1"/>
    </xf>
    <xf numFmtId="0" fontId="4" fillId="0" borderId="64" xfId="9" applyFont="1" applyBorder="1" applyAlignment="1" applyProtection="1">
      <alignment horizontal="left" vertical="center" wrapText="1"/>
    </xf>
    <xf numFmtId="0" fontId="5" fillId="6" borderId="3" xfId="6" applyFont="1" applyFill="1" applyBorder="1" applyAlignment="1" applyProtection="1">
      <alignment horizontal="center" vertical="center" wrapText="1"/>
    </xf>
    <xf numFmtId="0" fontId="5" fillId="6" borderId="1" xfId="6" applyFont="1" applyFill="1" applyBorder="1" applyAlignment="1" applyProtection="1">
      <alignment horizontal="center" vertical="center" wrapText="1"/>
    </xf>
    <xf numFmtId="0" fontId="4" fillId="3" borderId="3" xfId="9" applyFont="1" applyFill="1" applyBorder="1" applyAlignment="1" applyProtection="1">
      <alignment horizontal="center" vertical="center"/>
      <protection locked="0"/>
    </xf>
    <xf numFmtId="0" fontId="4" fillId="3" borderId="1" xfId="9" applyFont="1" applyFill="1" applyBorder="1" applyAlignment="1" applyProtection="1">
      <alignment horizontal="center" vertical="center"/>
      <protection locked="0"/>
    </xf>
    <xf numFmtId="0" fontId="5" fillId="6" borderId="53" xfId="6" applyFont="1" applyFill="1" applyBorder="1" applyAlignment="1" applyProtection="1">
      <alignment horizontal="center" vertical="center" wrapText="1"/>
    </xf>
    <xf numFmtId="0" fontId="4" fillId="3" borderId="3" xfId="9" applyFont="1" applyFill="1" applyBorder="1" applyAlignment="1" applyProtection="1">
      <alignment horizontal="center" vertical="center" wrapText="1"/>
      <protection locked="0"/>
    </xf>
    <xf numFmtId="0" fontId="4" fillId="3" borderId="53" xfId="9" applyFont="1" applyFill="1" applyBorder="1" applyAlignment="1" applyProtection="1">
      <alignment horizontal="center" vertical="center" wrapText="1"/>
      <protection locked="0"/>
    </xf>
    <xf numFmtId="0" fontId="18" fillId="0" borderId="55" xfId="7" applyFont="1" applyBorder="1" applyAlignment="1" applyProtection="1">
      <alignment horizontal="left" vertical="center" wrapText="1"/>
    </xf>
    <xf numFmtId="0" fontId="18" fillId="0" borderId="56" xfId="7" applyFont="1" applyBorder="1" applyAlignment="1" applyProtection="1">
      <alignment horizontal="left" vertical="center" wrapText="1"/>
    </xf>
    <xf numFmtId="0" fontId="18" fillId="0" borderId="57" xfId="7" applyFont="1" applyBorder="1" applyAlignment="1" applyProtection="1">
      <alignment horizontal="left" vertical="center" wrapText="1"/>
    </xf>
    <xf numFmtId="0" fontId="18" fillId="0" borderId="3" xfId="7" applyFont="1" applyBorder="1" applyAlignment="1" applyProtection="1">
      <alignment horizontal="left" vertical="center" wrapText="1"/>
    </xf>
    <xf numFmtId="0" fontId="18" fillId="0" borderId="2" xfId="7" applyFont="1" applyBorder="1" applyAlignment="1" applyProtection="1">
      <alignment horizontal="left" vertical="center" wrapText="1"/>
    </xf>
    <xf numFmtId="0" fontId="18" fillId="0" borderId="53" xfId="7" applyFont="1" applyBorder="1" applyAlignment="1" applyProtection="1">
      <alignment horizontal="left" vertical="center" wrapText="1"/>
    </xf>
    <xf numFmtId="0" fontId="4" fillId="0" borderId="3" xfId="7" applyFont="1" applyBorder="1" applyAlignment="1" applyProtection="1">
      <alignment horizontal="left" vertical="center" wrapText="1"/>
    </xf>
    <xf numFmtId="0" fontId="4" fillId="0" borderId="2" xfId="7" applyFont="1" applyBorder="1" applyAlignment="1" applyProtection="1">
      <alignment horizontal="left" vertical="center" wrapText="1"/>
    </xf>
    <xf numFmtId="0" fontId="4" fillId="0" borderId="53" xfId="7" applyFont="1" applyBorder="1" applyAlignment="1" applyProtection="1">
      <alignment horizontal="left" vertical="center" wrapText="1"/>
    </xf>
    <xf numFmtId="0" fontId="18" fillId="0" borderId="3" xfId="7" applyFont="1" applyBorder="1" applyAlignment="1" applyProtection="1">
      <alignment horizontal="left" vertical="center"/>
    </xf>
    <xf numFmtId="0" fontId="18" fillId="0" borderId="2" xfId="7" applyFont="1" applyBorder="1" applyAlignment="1" applyProtection="1">
      <alignment horizontal="left" vertical="center"/>
    </xf>
    <xf numFmtId="0" fontId="18" fillId="0" borderId="53" xfId="7" applyFont="1" applyBorder="1" applyAlignment="1" applyProtection="1">
      <alignment horizontal="left" vertical="center"/>
    </xf>
    <xf numFmtId="0" fontId="16" fillId="4" borderId="3" xfId="1" applyFont="1" applyFill="1" applyBorder="1" applyAlignment="1" applyProtection="1">
      <alignment horizontal="left" vertical="center" wrapText="1"/>
    </xf>
    <xf numFmtId="0" fontId="16" fillId="4" borderId="1" xfId="1" applyFont="1" applyFill="1" applyBorder="1" applyAlignment="1" applyProtection="1">
      <alignment horizontal="left" vertical="center" wrapText="1"/>
    </xf>
    <xf numFmtId="0" fontId="11" fillId="0" borderId="58" xfId="1" applyFont="1" applyFill="1" applyBorder="1" applyAlignment="1" applyProtection="1">
      <alignment horizontal="left" vertical="center" wrapText="1"/>
    </xf>
    <xf numFmtId="0" fontId="11" fillId="0" borderId="59" xfId="1" applyFont="1" applyFill="1" applyBorder="1" applyAlignment="1" applyProtection="1">
      <alignment horizontal="left" vertical="center" wrapText="1"/>
    </xf>
    <xf numFmtId="0" fontId="11" fillId="0" borderId="48" xfId="1" applyFont="1" applyFill="1" applyBorder="1" applyAlignment="1" applyProtection="1">
      <alignment horizontal="left" vertical="center" wrapText="1"/>
    </xf>
    <xf numFmtId="0" fontId="10" fillId="0" borderId="14" xfId="1" applyFont="1" applyBorder="1" applyAlignment="1" applyProtection="1">
      <alignment horizontal="left" vertical="center" wrapText="1"/>
    </xf>
    <xf numFmtId="0" fontId="10" fillId="0" borderId="13" xfId="1" applyFont="1" applyBorder="1" applyAlignment="1" applyProtection="1">
      <alignment horizontal="left" vertical="center" wrapText="1"/>
    </xf>
    <xf numFmtId="0" fontId="10" fillId="0" borderId="12" xfId="1" applyFont="1" applyBorder="1" applyAlignment="1" applyProtection="1">
      <alignment horizontal="left" vertical="center" wrapText="1"/>
    </xf>
    <xf numFmtId="0" fontId="19" fillId="5" borderId="10" xfId="1" applyFont="1" applyFill="1" applyBorder="1" applyAlignment="1" applyProtection="1">
      <alignment horizontal="left" vertical="center" wrapText="1"/>
    </xf>
    <xf numFmtId="0" fontId="19" fillId="5" borderId="8" xfId="1" applyFont="1" applyFill="1" applyBorder="1" applyAlignment="1" applyProtection="1">
      <alignment horizontal="left" vertical="center" wrapText="1"/>
    </xf>
    <xf numFmtId="0" fontId="19" fillId="5" borderId="36" xfId="1" applyFont="1" applyFill="1" applyBorder="1" applyAlignment="1" applyProtection="1">
      <alignment horizontal="left" vertical="center" wrapText="1"/>
    </xf>
    <xf numFmtId="0" fontId="7" fillId="5" borderId="14" xfId="1" applyFont="1" applyFill="1" applyBorder="1" applyAlignment="1" applyProtection="1">
      <alignment horizontal="left" vertical="center" wrapText="1"/>
    </xf>
    <xf numFmtId="0" fontId="7" fillId="5" borderId="13" xfId="1" applyFont="1" applyFill="1" applyBorder="1" applyAlignment="1" applyProtection="1">
      <alignment horizontal="left" vertical="center" wrapText="1"/>
    </xf>
    <xf numFmtId="0" fontId="7" fillId="5" borderId="12" xfId="1" applyFont="1" applyFill="1" applyBorder="1" applyAlignment="1" applyProtection="1">
      <alignment horizontal="left" vertical="center" wrapText="1"/>
    </xf>
    <xf numFmtId="44" fontId="2" fillId="3" borderId="3" xfId="2" applyFont="1" applyFill="1" applyBorder="1" applyAlignment="1" applyProtection="1">
      <alignment horizontal="center" vertical="center" wrapText="1"/>
    </xf>
    <xf numFmtId="44" fontId="2" fillId="3" borderId="1" xfId="2" applyFont="1" applyFill="1" applyBorder="1" applyAlignment="1" applyProtection="1">
      <alignment horizontal="center" vertical="center" wrapText="1"/>
    </xf>
    <xf numFmtId="0" fontId="16" fillId="4" borderId="14" xfId="1" applyFont="1" applyFill="1" applyBorder="1" applyAlignment="1" applyProtection="1">
      <alignment horizontal="left" vertical="center" wrapText="1"/>
    </xf>
    <xf numFmtId="0" fontId="16" fillId="4" borderId="13" xfId="1" applyFont="1" applyFill="1" applyBorder="1" applyAlignment="1" applyProtection="1">
      <alignment horizontal="left" vertical="center" wrapText="1"/>
    </xf>
    <xf numFmtId="0" fontId="16" fillId="4" borderId="12" xfId="1" applyFont="1" applyFill="1" applyBorder="1" applyAlignment="1" applyProtection="1">
      <alignment horizontal="left" vertical="center" wrapText="1"/>
    </xf>
    <xf numFmtId="0" fontId="10" fillId="6" borderId="16" xfId="6" applyFont="1" applyFill="1" applyBorder="1" applyAlignment="1" applyProtection="1">
      <alignment horizontal="left" vertical="center" wrapText="1"/>
    </xf>
    <xf numFmtId="0" fontId="3" fillId="4" borderId="44" xfId="1" applyFont="1" applyFill="1" applyBorder="1" applyAlignment="1" applyProtection="1">
      <alignment horizontal="left" vertical="center" wrapText="1"/>
    </xf>
    <xf numFmtId="0" fontId="3" fillId="4" borderId="6" xfId="1" applyFont="1" applyFill="1" applyBorder="1" applyAlignment="1" applyProtection="1">
      <alignment horizontal="left" vertical="center" wrapText="1"/>
    </xf>
    <xf numFmtId="0" fontId="3" fillId="4" borderId="46" xfId="1" applyFont="1" applyFill="1" applyBorder="1" applyAlignment="1" applyProtection="1">
      <alignment horizontal="left" vertical="center" wrapText="1"/>
    </xf>
  </cellXfs>
  <cellStyles count="10">
    <cellStyle name="Standaard" xfId="0" builtinId="0"/>
    <cellStyle name="Standaard 10" xfId="1" xr:uid="{001BA348-9647-45B8-BE4E-6BD5F3D2CA95}"/>
    <cellStyle name="Standaard 11" xfId="6" xr:uid="{BCE9BEC1-D6FB-4A36-B3CA-F36346EA2293}"/>
    <cellStyle name="Standaard 2" xfId="8" xr:uid="{829FDEBA-AC68-430E-B52D-FF8D1FD9B7AD}"/>
    <cellStyle name="Standaard 26 2 2 3" xfId="4" xr:uid="{8F021F01-7C0E-485E-81B4-D0F7B6E0DB02}"/>
    <cellStyle name="Standaard 27" xfId="7" xr:uid="{1FB48591-1A40-4564-80DE-7BCE8C1BE164}"/>
    <cellStyle name="Standaard 27 2" xfId="9" xr:uid="{5F53DFDD-BD74-4B89-9FC0-FAE771430734}"/>
    <cellStyle name="Standaard 57" xfId="5" xr:uid="{1684C0D3-E3D1-49B7-9D16-B23CF02D7110}"/>
    <cellStyle name="Valuta 2 2 2" xfId="2" xr:uid="{E01B3C12-BFBB-4EEB-A3FA-AA54A7B95055}"/>
    <cellStyle name="Valuta 3 2" xfId="3" xr:uid="{27A50641-ADDC-4393-ADED-368448CF21B8}"/>
  </cellStyles>
  <dxfs count="0"/>
  <tableStyles count="0" defaultTableStyle="TableStyleMedium2" defaultPivotStyle="PivotStyleLight16"/>
  <colors>
    <mruColors>
      <color rgb="FF3366FF"/>
      <color rgb="FF3366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251460</xdr:colOff>
      <xdr:row>1</xdr:row>
      <xdr:rowOff>83820</xdr:rowOff>
    </xdr:from>
    <xdr:to>
      <xdr:col>7</xdr:col>
      <xdr:colOff>649605</xdr:colOff>
      <xdr:row>2</xdr:row>
      <xdr:rowOff>752475</xdr:rowOff>
    </xdr:to>
    <xdr:pic>
      <xdr:nvPicPr>
        <xdr:cNvPr id="3" name="Afbeelding 2" descr="Inwoner | Gemeente Lelystad">
          <a:extLst>
            <a:ext uri="{FF2B5EF4-FFF2-40B4-BE49-F238E27FC236}">
              <a16:creationId xmlns:a16="http://schemas.microsoft.com/office/drawing/2014/main" id="{F1B771ED-9BD1-4BA7-9DC1-EE90917BABB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6380" y="480060"/>
          <a:ext cx="4086225" cy="204787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A4DDE-0FC3-40FC-8ACB-05A1D6C1A7F2}">
  <sheetPr>
    <tabColor theme="9" tint="-0.249977111117893"/>
    <pageSetUpPr fitToPage="1"/>
  </sheetPr>
  <dimension ref="B1:I25"/>
  <sheetViews>
    <sheetView showGridLines="0" view="pageBreakPreview" topLeftCell="A2" zoomScaleNormal="100" zoomScaleSheetLayoutView="100" workbookViewId="0">
      <selection activeCell="B4" sqref="B4:I4"/>
    </sheetView>
  </sheetViews>
  <sheetFormatPr defaultColWidth="9.109375" defaultRowHeight="13.2" x14ac:dyDescent="0.25"/>
  <cols>
    <col min="1" max="1" width="3.6640625" style="57" customWidth="1"/>
    <col min="2" max="2" width="5.33203125" style="57" customWidth="1"/>
    <col min="3" max="3" width="9.44140625" style="57" bestFit="1" customWidth="1"/>
    <col min="4" max="8" width="13.44140625" style="57" customWidth="1"/>
    <col min="9" max="9" width="11.109375" style="57" customWidth="1"/>
    <col min="10" max="10" width="9.109375" style="57"/>
    <col min="11" max="11" width="98.109375" style="57" bestFit="1" customWidth="1"/>
    <col min="12" max="16384" width="9.109375" style="57"/>
  </cols>
  <sheetData>
    <row r="1" spans="2:9" ht="31.5" customHeight="1" x14ac:dyDescent="0.25"/>
    <row r="2" spans="2:9" ht="108.75" customHeight="1" x14ac:dyDescent="0.25">
      <c r="B2" s="58"/>
      <c r="C2" s="59"/>
      <c r="D2" s="59"/>
      <c r="E2" s="59"/>
      <c r="F2" s="59"/>
      <c r="G2" s="59"/>
      <c r="H2" s="59"/>
      <c r="I2" s="60" t="s">
        <v>49</v>
      </c>
    </row>
    <row r="3" spans="2:9" ht="84" customHeight="1" x14ac:dyDescent="0.25">
      <c r="B3" s="61"/>
      <c r="G3" s="57" t="s">
        <v>49</v>
      </c>
      <c r="I3" s="62"/>
    </row>
    <row r="4" spans="2:9" ht="102.75" customHeight="1" x14ac:dyDescent="0.25">
      <c r="B4" s="243" t="s">
        <v>510</v>
      </c>
      <c r="C4" s="244"/>
      <c r="D4" s="244"/>
      <c r="E4" s="244"/>
      <c r="F4" s="244"/>
      <c r="G4" s="244"/>
      <c r="H4" s="244"/>
      <c r="I4" s="245"/>
    </row>
    <row r="5" spans="2:9" ht="92.25" customHeight="1" x14ac:dyDescent="0.25">
      <c r="B5" s="63"/>
      <c r="C5" s="64"/>
      <c r="D5" s="64"/>
      <c r="E5" s="64"/>
      <c r="F5" s="64"/>
      <c r="G5" s="64"/>
      <c r="H5" s="64"/>
      <c r="I5" s="65"/>
    </row>
    <row r="6" spans="2:9" ht="17.25" customHeight="1" x14ac:dyDescent="0.25">
      <c r="B6" s="66"/>
      <c r="D6" s="149" t="s">
        <v>47</v>
      </c>
      <c r="E6" s="150"/>
      <c r="F6" s="67"/>
      <c r="G6" s="67"/>
      <c r="H6" s="67"/>
      <c r="I6" s="68"/>
    </row>
    <row r="7" spans="2:9" ht="16.5" customHeight="1" x14ac:dyDescent="0.25">
      <c r="B7" s="66"/>
      <c r="D7" s="151" t="s">
        <v>438</v>
      </c>
      <c r="E7" s="150"/>
      <c r="F7" s="67"/>
      <c r="G7" s="67"/>
      <c r="H7" s="67"/>
      <c r="I7" s="68"/>
    </row>
    <row r="8" spans="2:9" ht="16.5" customHeight="1" x14ac:dyDescent="0.25">
      <c r="B8" s="66"/>
      <c r="D8" s="151" t="s">
        <v>439</v>
      </c>
      <c r="E8" s="150"/>
      <c r="F8" s="67"/>
      <c r="G8" s="67"/>
      <c r="H8" s="67"/>
      <c r="I8" s="68"/>
    </row>
    <row r="9" spans="2:9" ht="16.5" customHeight="1" x14ac:dyDescent="0.25">
      <c r="B9" s="66"/>
      <c r="E9" s="67"/>
      <c r="F9" s="67"/>
      <c r="G9" s="67"/>
      <c r="H9" s="67"/>
      <c r="I9" s="68"/>
    </row>
    <row r="10" spans="2:9" ht="16.5" customHeight="1" x14ac:dyDescent="0.25">
      <c r="B10" s="66"/>
      <c r="E10" s="67"/>
      <c r="F10" s="67"/>
      <c r="G10" s="67"/>
      <c r="H10" s="67"/>
      <c r="I10" s="68"/>
    </row>
    <row r="11" spans="2:9" ht="16.5" customHeight="1" x14ac:dyDescent="0.25">
      <c r="B11" s="66"/>
      <c r="D11" s="69"/>
      <c r="E11" s="67"/>
      <c r="F11" s="67"/>
      <c r="G11" s="67"/>
      <c r="H11" s="67"/>
      <c r="I11" s="68"/>
    </row>
    <row r="12" spans="2:9" ht="16.5" customHeight="1" x14ac:dyDescent="0.25">
      <c r="B12" s="66"/>
      <c r="D12" s="69"/>
      <c r="E12" s="67"/>
      <c r="F12" s="67"/>
      <c r="G12" s="67"/>
      <c r="H12" s="67"/>
      <c r="I12" s="68"/>
    </row>
    <row r="13" spans="2:9" ht="16.5" customHeight="1" x14ac:dyDescent="0.25">
      <c r="B13" s="66"/>
      <c r="D13" s="69"/>
      <c r="E13" s="67"/>
      <c r="F13" s="67"/>
      <c r="G13" s="67"/>
      <c r="H13" s="67"/>
      <c r="I13" s="68"/>
    </row>
    <row r="14" spans="2:9" ht="16.5" customHeight="1" x14ac:dyDescent="0.25">
      <c r="B14" s="66"/>
      <c r="D14" s="69"/>
      <c r="E14" s="67"/>
      <c r="F14" s="67"/>
      <c r="G14" s="67"/>
      <c r="H14" s="67"/>
      <c r="I14" s="68"/>
    </row>
    <row r="15" spans="2:9" ht="16.5" customHeight="1" x14ac:dyDescent="0.25">
      <c r="B15" s="66"/>
      <c r="D15" s="69"/>
      <c r="E15" s="67"/>
      <c r="F15" s="67"/>
      <c r="G15" s="67"/>
      <c r="H15" s="67"/>
      <c r="I15" s="68"/>
    </row>
    <row r="16" spans="2:9" ht="16.5" customHeight="1" x14ac:dyDescent="0.25">
      <c r="B16" s="66"/>
      <c r="D16" s="69"/>
      <c r="E16" s="67"/>
      <c r="F16" s="67"/>
      <c r="G16" s="67"/>
      <c r="H16" s="67"/>
      <c r="I16" s="68"/>
    </row>
    <row r="17" spans="2:9" ht="16.5" customHeight="1" x14ac:dyDescent="0.25">
      <c r="B17" s="66"/>
      <c r="D17" s="69"/>
      <c r="E17" s="67"/>
      <c r="F17" s="67"/>
      <c r="G17" s="67"/>
      <c r="H17" s="67"/>
      <c r="I17" s="68"/>
    </row>
    <row r="18" spans="2:9" ht="16.5" customHeight="1" x14ac:dyDescent="0.25">
      <c r="B18" s="66"/>
      <c r="D18" s="69"/>
      <c r="E18" s="67"/>
      <c r="F18" s="67"/>
      <c r="G18" s="67"/>
      <c r="H18" s="67"/>
      <c r="I18" s="68"/>
    </row>
    <row r="19" spans="2:9" ht="16.5" customHeight="1" x14ac:dyDescent="0.25">
      <c r="B19" s="66"/>
      <c r="D19" s="69"/>
      <c r="E19" s="67"/>
      <c r="F19" s="67"/>
      <c r="G19" s="67"/>
      <c r="H19" s="67"/>
      <c r="I19" s="68"/>
    </row>
    <row r="20" spans="2:9" ht="16.5" customHeight="1" x14ac:dyDescent="0.25">
      <c r="B20" s="66"/>
      <c r="D20" s="69"/>
      <c r="E20" s="67"/>
      <c r="F20" s="67"/>
      <c r="G20" s="67"/>
      <c r="H20" s="67"/>
      <c r="I20" s="68"/>
    </row>
    <row r="21" spans="2:9" ht="16.5" customHeight="1" x14ac:dyDescent="0.25">
      <c r="B21" s="66"/>
      <c r="D21" s="69"/>
      <c r="E21" s="67"/>
      <c r="F21" s="67"/>
      <c r="G21" s="67"/>
      <c r="H21" s="67"/>
      <c r="I21" s="68"/>
    </row>
    <row r="22" spans="2:9" ht="16.5" customHeight="1" x14ac:dyDescent="0.25">
      <c r="B22" s="66"/>
      <c r="D22" s="69"/>
      <c r="E22" s="67"/>
      <c r="F22" s="67"/>
      <c r="G22" s="67"/>
      <c r="H22" s="67"/>
      <c r="I22" s="68"/>
    </row>
    <row r="23" spans="2:9" ht="16.5" customHeight="1" x14ac:dyDescent="0.25">
      <c r="B23" s="66"/>
      <c r="D23" s="69"/>
      <c r="E23" s="67"/>
      <c r="F23" s="67"/>
      <c r="G23" s="67"/>
      <c r="H23" s="67"/>
      <c r="I23" s="68"/>
    </row>
    <row r="24" spans="2:9" ht="16.5" customHeight="1" x14ac:dyDescent="0.25">
      <c r="B24" s="66"/>
      <c r="D24" s="69"/>
      <c r="E24" s="67"/>
      <c r="F24" s="67"/>
      <c r="G24" s="67"/>
      <c r="H24" s="67"/>
      <c r="I24" s="68"/>
    </row>
    <row r="25" spans="2:9" ht="16.5" customHeight="1" x14ac:dyDescent="0.25">
      <c r="B25" s="70"/>
      <c r="C25" s="71"/>
      <c r="D25" s="71"/>
      <c r="E25" s="71"/>
      <c r="F25" s="71"/>
      <c r="G25" s="71"/>
      <c r="H25" s="71"/>
      <c r="I25" s="72"/>
    </row>
  </sheetData>
  <sheetProtection algorithmName="SHA-512" hashValue="Rd7wKbNwBtkGpwqwHNnojrClEod92RAVp0uNXnCbMclpwxtIHE5kX5yDxIJF07O/z463oQdVOGB17w5kMssSZg==" saltValue="/BeUhXt43u447Wumhc9B1w==" spinCount="100000" sheet="1" objects="1" scenarios="1"/>
  <mergeCells count="1">
    <mergeCell ref="B4:I4"/>
  </mergeCells>
  <printOptions horizontalCentered="1"/>
  <pageMargins left="0.70866141732283472" right="0.70866141732283472" top="0.47244094488188981" bottom="0.43307086614173229" header="0.31496062992125984" footer="0.31496062992125984"/>
  <pageSetup paperSize="9"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EA13E-1436-4BB3-836E-58A9DA5BCAEE}">
  <sheetPr>
    <pageSetUpPr fitToPage="1"/>
  </sheetPr>
  <dimension ref="A1:M343"/>
  <sheetViews>
    <sheetView showGridLines="0" tabSelected="1" view="pageBreakPreview" topLeftCell="A67" zoomScale="80" zoomScaleNormal="75" zoomScaleSheetLayoutView="80" workbookViewId="0">
      <selection activeCell="B73" sqref="B73"/>
    </sheetView>
  </sheetViews>
  <sheetFormatPr defaultColWidth="8.88671875" defaultRowHeight="13.2" x14ac:dyDescent="0.25"/>
  <cols>
    <col min="1" max="1" width="8.88671875" style="1"/>
    <col min="2" max="2" width="50.6640625" style="1" customWidth="1"/>
    <col min="3" max="3" width="27.5546875" style="1" customWidth="1"/>
    <col min="4" max="4" width="25.6640625" style="1" customWidth="1"/>
    <col min="5" max="5" width="35.33203125" style="1" customWidth="1"/>
    <col min="6" max="6" width="23.109375" style="1" customWidth="1"/>
    <col min="7" max="7" width="32.44140625" style="1" customWidth="1"/>
    <col min="8" max="8" width="42.6640625" style="1" customWidth="1"/>
    <col min="9" max="9" width="8.88671875" style="1"/>
    <col min="10" max="10" width="16.44140625" style="1" bestFit="1" customWidth="1"/>
    <col min="11" max="16384" width="8.88671875" style="1"/>
  </cols>
  <sheetData>
    <row r="1" spans="1:8" ht="57" customHeight="1" x14ac:dyDescent="0.25">
      <c r="A1" s="255" t="s">
        <v>68</v>
      </c>
      <c r="B1" s="256"/>
      <c r="C1" s="256"/>
      <c r="D1" s="256"/>
      <c r="E1" s="256"/>
      <c r="F1" s="256"/>
      <c r="G1" s="257"/>
      <c r="H1" s="152"/>
    </row>
    <row r="2" spans="1:8" ht="48.6" customHeight="1" x14ac:dyDescent="0.25">
      <c r="A2" s="258" t="s">
        <v>48</v>
      </c>
      <c r="B2" s="259"/>
      <c r="C2" s="260" t="s">
        <v>69</v>
      </c>
      <c r="D2" s="261"/>
      <c r="E2" s="261"/>
      <c r="F2" s="261"/>
      <c r="G2" s="262"/>
    </row>
    <row r="3" spans="1:8" ht="32.4" customHeight="1" x14ac:dyDescent="0.25">
      <c r="A3" s="263"/>
      <c r="B3" s="264"/>
      <c r="C3" s="264"/>
      <c r="D3" s="264"/>
      <c r="E3" s="264"/>
      <c r="F3" s="264"/>
      <c r="G3" s="265"/>
    </row>
    <row r="4" spans="1:8" s="2" customFormat="1" ht="55.95" customHeight="1" thickBot="1" x14ac:dyDescent="0.35">
      <c r="A4" s="27" t="s">
        <v>9</v>
      </c>
      <c r="B4" s="26" t="s">
        <v>8</v>
      </c>
      <c r="C4" s="25" t="s">
        <v>403</v>
      </c>
      <c r="D4" s="25" t="s">
        <v>404</v>
      </c>
      <c r="E4" s="25" t="s">
        <v>405</v>
      </c>
      <c r="F4" s="25" t="s">
        <v>4</v>
      </c>
      <c r="G4" s="25" t="s">
        <v>3</v>
      </c>
    </row>
    <row r="5" spans="1:8" ht="28.5" customHeight="1" thickBot="1" x14ac:dyDescent="0.3">
      <c r="A5" s="252" t="s">
        <v>70</v>
      </c>
      <c r="B5" s="253"/>
      <c r="C5" s="253"/>
      <c r="D5" s="253"/>
      <c r="E5" s="253"/>
      <c r="F5" s="253"/>
      <c r="G5" s="254"/>
    </row>
    <row r="6" spans="1:8" ht="28.5" customHeight="1" x14ac:dyDescent="0.25">
      <c r="A6" s="24" t="s">
        <v>46</v>
      </c>
      <c r="B6" s="23" t="s">
        <v>71</v>
      </c>
      <c r="C6" s="22"/>
      <c r="D6" s="21">
        <v>48</v>
      </c>
      <c r="E6" s="21"/>
      <c r="F6" s="20" t="s">
        <v>15</v>
      </c>
      <c r="G6" s="86">
        <f>D6*C6</f>
        <v>0</v>
      </c>
      <c r="H6" s="78"/>
    </row>
    <row r="7" spans="1:8" ht="53.4" customHeight="1" x14ac:dyDescent="0.25">
      <c r="A7" s="17" t="s">
        <v>75</v>
      </c>
      <c r="B7" s="16" t="s">
        <v>73</v>
      </c>
      <c r="C7" s="15"/>
      <c r="D7" s="14">
        <v>208</v>
      </c>
      <c r="E7" s="14" t="s">
        <v>29</v>
      </c>
      <c r="F7" s="13" t="s">
        <v>2</v>
      </c>
      <c r="G7" s="87">
        <f>D7*C7</f>
        <v>0</v>
      </c>
      <c r="H7" s="79"/>
    </row>
    <row r="8" spans="1:8" ht="53.4" customHeight="1" thickBot="1" x14ac:dyDescent="0.3">
      <c r="A8" s="17" t="s">
        <v>76</v>
      </c>
      <c r="B8" s="16" t="s">
        <v>74</v>
      </c>
      <c r="C8" s="15"/>
      <c r="D8" s="153">
        <v>12480</v>
      </c>
      <c r="E8" s="14"/>
      <c r="F8" s="13" t="s">
        <v>1</v>
      </c>
      <c r="G8" s="87">
        <f>D8*C8</f>
        <v>0</v>
      </c>
      <c r="H8" s="85"/>
    </row>
    <row r="9" spans="1:8" ht="28.5" customHeight="1" thickBot="1" x14ac:dyDescent="0.3">
      <c r="A9" s="37" t="s">
        <v>45</v>
      </c>
      <c r="B9" s="36" t="s">
        <v>72</v>
      </c>
      <c r="C9" s="35"/>
      <c r="D9" s="34"/>
      <c r="E9" s="34"/>
      <c r="F9" s="33"/>
      <c r="G9" s="88">
        <f>SUM(G6:G8)</f>
        <v>0</v>
      </c>
    </row>
    <row r="10" spans="1:8" ht="19.95" customHeight="1" thickTop="1" thickBot="1" x14ac:dyDescent="0.3">
      <c r="A10" s="80"/>
      <c r="B10" s="81"/>
      <c r="C10" s="82"/>
      <c r="D10" s="83"/>
      <c r="E10" s="83"/>
      <c r="F10" s="80"/>
      <c r="G10" s="84"/>
    </row>
    <row r="11" spans="1:8" ht="24.6" customHeight="1" thickBot="1" x14ac:dyDescent="0.3">
      <c r="A11" s="252" t="s">
        <v>77</v>
      </c>
      <c r="B11" s="253"/>
      <c r="C11" s="253"/>
      <c r="D11" s="253"/>
      <c r="E11" s="253"/>
      <c r="F11" s="253"/>
      <c r="G11" s="254"/>
    </row>
    <row r="12" spans="1:8" ht="28.5" customHeight="1" x14ac:dyDescent="0.25">
      <c r="A12" s="24" t="s">
        <v>44</v>
      </c>
      <c r="B12" s="23" t="s">
        <v>142</v>
      </c>
      <c r="C12" s="22"/>
      <c r="D12" s="21">
        <v>12</v>
      </c>
      <c r="E12" s="98"/>
      <c r="F12" s="20" t="s">
        <v>15</v>
      </c>
      <c r="G12" s="86">
        <f>D12*C12</f>
        <v>0</v>
      </c>
      <c r="H12" s="78"/>
    </row>
    <row r="13" spans="1:8" ht="123" customHeight="1" x14ac:dyDescent="0.25">
      <c r="A13" s="17" t="s">
        <v>56</v>
      </c>
      <c r="B13" s="16" t="s">
        <v>143</v>
      </c>
      <c r="C13" s="15"/>
      <c r="D13" s="96">
        <v>22</v>
      </c>
      <c r="E13" s="100" t="s">
        <v>145</v>
      </c>
      <c r="F13" s="97" t="s">
        <v>2</v>
      </c>
      <c r="G13" s="87">
        <f>D13*C13</f>
        <v>0</v>
      </c>
      <c r="H13" s="79"/>
    </row>
    <row r="14" spans="1:8" ht="53.4" customHeight="1" thickBot="1" x14ac:dyDescent="0.3">
      <c r="A14" s="17" t="s">
        <v>57</v>
      </c>
      <c r="B14" s="16" t="s">
        <v>53</v>
      </c>
      <c r="C14" s="15"/>
      <c r="D14" s="153">
        <v>2750</v>
      </c>
      <c r="E14" s="99"/>
      <c r="F14" s="13" t="s">
        <v>1</v>
      </c>
      <c r="G14" s="87">
        <f>D14*C14</f>
        <v>0</v>
      </c>
      <c r="H14" s="85"/>
    </row>
    <row r="15" spans="1:8" ht="28.5" customHeight="1" thickBot="1" x14ac:dyDescent="0.3">
      <c r="A15" s="37" t="s">
        <v>43</v>
      </c>
      <c r="B15" s="36" t="s">
        <v>78</v>
      </c>
      <c r="C15" s="35"/>
      <c r="D15" s="34"/>
      <c r="E15" s="34"/>
      <c r="F15" s="33"/>
      <c r="G15" s="88">
        <f>SUM(G12:G14)</f>
        <v>0</v>
      </c>
    </row>
    <row r="16" spans="1:8" ht="28.5" customHeight="1" thickTop="1" thickBot="1" x14ac:dyDescent="0.3">
      <c r="A16" s="52"/>
      <c r="B16" s="55"/>
      <c r="C16" s="54"/>
      <c r="D16" s="53"/>
      <c r="E16" s="53"/>
      <c r="F16" s="52"/>
      <c r="G16" s="84"/>
    </row>
    <row r="17" spans="1:8" ht="28.5" customHeight="1" thickBot="1" x14ac:dyDescent="0.3">
      <c r="A17" s="252" t="s">
        <v>81</v>
      </c>
      <c r="B17" s="253"/>
      <c r="C17" s="253"/>
      <c r="D17" s="253"/>
      <c r="E17" s="253"/>
      <c r="F17" s="253"/>
      <c r="G17" s="254"/>
    </row>
    <row r="18" spans="1:8" ht="28.5" customHeight="1" x14ac:dyDescent="0.25">
      <c r="A18" s="24" t="s">
        <v>42</v>
      </c>
      <c r="B18" s="23" t="s">
        <v>142</v>
      </c>
      <c r="C18" s="22"/>
      <c r="D18" s="21">
        <v>12</v>
      </c>
      <c r="E18" s="98"/>
      <c r="F18" s="20" t="s">
        <v>15</v>
      </c>
      <c r="G18" s="86">
        <f t="shared" ref="G18:G23" si="0">D18*C18</f>
        <v>0</v>
      </c>
      <c r="H18" s="78"/>
    </row>
    <row r="19" spans="1:8" ht="126" customHeight="1" x14ac:dyDescent="0.25">
      <c r="A19" s="17" t="s">
        <v>79</v>
      </c>
      <c r="B19" s="16" t="s">
        <v>339</v>
      </c>
      <c r="C19" s="15"/>
      <c r="D19" s="96">
        <v>28</v>
      </c>
      <c r="E19" s="100" t="s">
        <v>144</v>
      </c>
      <c r="F19" s="97" t="s">
        <v>2</v>
      </c>
      <c r="G19" s="87">
        <f t="shared" si="0"/>
        <v>0</v>
      </c>
      <c r="H19" s="79"/>
    </row>
    <row r="20" spans="1:8" ht="53.4" customHeight="1" x14ac:dyDescent="0.25">
      <c r="A20" s="17" t="s">
        <v>80</v>
      </c>
      <c r="B20" s="16" t="s">
        <v>53</v>
      </c>
      <c r="C20" s="15"/>
      <c r="D20" s="153">
        <v>3500</v>
      </c>
      <c r="E20" s="14"/>
      <c r="F20" s="13" t="s">
        <v>1</v>
      </c>
      <c r="G20" s="87">
        <f t="shared" si="0"/>
        <v>0</v>
      </c>
      <c r="H20" s="85"/>
    </row>
    <row r="21" spans="1:8" ht="28.5" customHeight="1" x14ac:dyDescent="0.25">
      <c r="A21" s="111" t="s">
        <v>333</v>
      </c>
      <c r="B21" s="112" t="s">
        <v>336</v>
      </c>
      <c r="C21" s="113"/>
      <c r="D21" s="99">
        <v>12</v>
      </c>
      <c r="E21" s="109"/>
      <c r="F21" s="114" t="s">
        <v>15</v>
      </c>
      <c r="G21" s="120">
        <f t="shared" si="0"/>
        <v>0</v>
      </c>
      <c r="H21" s="78"/>
    </row>
    <row r="22" spans="1:8" ht="126" customHeight="1" x14ac:dyDescent="0.25">
      <c r="A22" s="17" t="s">
        <v>334</v>
      </c>
      <c r="B22" s="16" t="s">
        <v>337</v>
      </c>
      <c r="C22" s="15"/>
      <c r="D22" s="96">
        <v>28</v>
      </c>
      <c r="E22" s="100" t="s">
        <v>144</v>
      </c>
      <c r="F22" s="97" t="s">
        <v>152</v>
      </c>
      <c r="G22" s="87">
        <f t="shared" si="0"/>
        <v>0</v>
      </c>
      <c r="H22" s="79"/>
    </row>
    <row r="23" spans="1:8" ht="71.400000000000006" customHeight="1" thickBot="1" x14ac:dyDescent="0.3">
      <c r="A23" s="17" t="s">
        <v>335</v>
      </c>
      <c r="B23" s="16" t="s">
        <v>338</v>
      </c>
      <c r="C23" s="15"/>
      <c r="D23" s="104">
        <v>10.88</v>
      </c>
      <c r="E23" s="99"/>
      <c r="F23" s="154" t="s">
        <v>150</v>
      </c>
      <c r="G23" s="87">
        <f t="shared" si="0"/>
        <v>0</v>
      </c>
      <c r="H23" s="85"/>
    </row>
    <row r="24" spans="1:8" ht="28.5" customHeight="1" thickBot="1" x14ac:dyDescent="0.3">
      <c r="A24" s="37" t="s">
        <v>41</v>
      </c>
      <c r="B24" s="36" t="s">
        <v>82</v>
      </c>
      <c r="C24" s="35"/>
      <c r="D24" s="34"/>
      <c r="E24" s="34"/>
      <c r="F24" s="33"/>
      <c r="G24" s="88">
        <f>SUM(G18:G23)</f>
        <v>0</v>
      </c>
    </row>
    <row r="25" spans="1:8" ht="28.5" customHeight="1" thickTop="1" thickBot="1" x14ac:dyDescent="0.3">
      <c r="A25" s="9"/>
      <c r="B25" s="12"/>
      <c r="C25" s="31"/>
      <c r="D25" s="10"/>
      <c r="E25" s="10"/>
      <c r="F25" s="9"/>
      <c r="G25" s="8"/>
    </row>
    <row r="26" spans="1:8" ht="28.5" customHeight="1" thickBot="1" x14ac:dyDescent="0.3">
      <c r="A26" s="252" t="s">
        <v>83</v>
      </c>
      <c r="B26" s="253"/>
      <c r="C26" s="253"/>
      <c r="D26" s="253"/>
      <c r="E26" s="253"/>
      <c r="F26" s="253"/>
      <c r="G26" s="254"/>
    </row>
    <row r="27" spans="1:8" ht="28.5" customHeight="1" x14ac:dyDescent="0.25">
      <c r="A27" s="24" t="s">
        <v>40</v>
      </c>
      <c r="B27" s="23" t="s">
        <v>146</v>
      </c>
      <c r="C27" s="22"/>
      <c r="D27" s="21">
        <v>72</v>
      </c>
      <c r="E27" s="21"/>
      <c r="F27" s="20" t="s">
        <v>15</v>
      </c>
      <c r="G27" s="86">
        <f t="shared" ref="G27:G39" si="1">D27*C27</f>
        <v>0</v>
      </c>
      <c r="H27" s="78"/>
    </row>
    <row r="28" spans="1:8" ht="144" customHeight="1" x14ac:dyDescent="0.25">
      <c r="A28" s="17" t="s">
        <v>86</v>
      </c>
      <c r="B28" s="16" t="s">
        <v>84</v>
      </c>
      <c r="C28" s="15"/>
      <c r="D28" s="14">
        <v>450</v>
      </c>
      <c r="E28" s="100" t="s">
        <v>147</v>
      </c>
      <c r="F28" s="97" t="s">
        <v>2</v>
      </c>
      <c r="G28" s="87">
        <f t="shared" si="1"/>
        <v>0</v>
      </c>
      <c r="H28" s="79"/>
    </row>
    <row r="29" spans="1:8" ht="84" customHeight="1" x14ac:dyDescent="0.25">
      <c r="A29" s="17" t="s">
        <v>87</v>
      </c>
      <c r="B29" s="16" t="s">
        <v>85</v>
      </c>
      <c r="C29" s="15"/>
      <c r="D29" s="153">
        <v>27000</v>
      </c>
      <c r="E29" s="99"/>
      <c r="F29" s="13" t="s">
        <v>1</v>
      </c>
      <c r="G29" s="87">
        <f t="shared" si="1"/>
        <v>0</v>
      </c>
      <c r="H29" s="85"/>
    </row>
    <row r="30" spans="1:8" ht="64.95" customHeight="1" x14ac:dyDescent="0.25">
      <c r="A30" s="17" t="s">
        <v>88</v>
      </c>
      <c r="B30" s="103" t="s">
        <v>440</v>
      </c>
      <c r="C30" s="15"/>
      <c r="D30" s="14">
        <v>52</v>
      </c>
      <c r="E30" s="102" t="s">
        <v>148</v>
      </c>
      <c r="F30" s="97" t="s">
        <v>2</v>
      </c>
      <c r="G30" s="87">
        <f t="shared" si="1"/>
        <v>0</v>
      </c>
      <c r="H30" s="95"/>
    </row>
    <row r="31" spans="1:8" ht="64.95" customHeight="1" x14ac:dyDescent="0.25">
      <c r="A31" s="17" t="s">
        <v>89</v>
      </c>
      <c r="B31" s="103" t="s">
        <v>441</v>
      </c>
      <c r="C31" s="15"/>
      <c r="D31" s="14">
        <v>52</v>
      </c>
      <c r="E31" s="102" t="s">
        <v>148</v>
      </c>
      <c r="F31" s="97" t="s">
        <v>2</v>
      </c>
      <c r="G31" s="87">
        <f t="shared" ref="G31" si="2">D31*C31</f>
        <v>0</v>
      </c>
      <c r="H31" s="95"/>
    </row>
    <row r="32" spans="1:8" ht="64.95" customHeight="1" x14ac:dyDescent="0.25">
      <c r="A32" s="17" t="s">
        <v>90</v>
      </c>
      <c r="B32" s="16" t="s">
        <v>340</v>
      </c>
      <c r="C32" s="15"/>
      <c r="D32" s="101">
        <v>24</v>
      </c>
      <c r="E32" s="101" t="s">
        <v>14</v>
      </c>
      <c r="F32" s="97" t="s">
        <v>2</v>
      </c>
      <c r="G32" s="87">
        <f t="shared" si="1"/>
        <v>0</v>
      </c>
      <c r="H32" s="79"/>
    </row>
    <row r="33" spans="1:13" ht="138.6" customHeight="1" x14ac:dyDescent="0.25">
      <c r="A33" s="17" t="s">
        <v>91</v>
      </c>
      <c r="B33" s="16" t="s">
        <v>149</v>
      </c>
      <c r="C33" s="15"/>
      <c r="D33" s="99">
        <v>72</v>
      </c>
      <c r="E33" s="100"/>
      <c r="F33" s="97" t="s">
        <v>15</v>
      </c>
      <c r="G33" s="87">
        <f t="shared" si="1"/>
        <v>0</v>
      </c>
      <c r="H33" s="79"/>
    </row>
    <row r="34" spans="1:13" ht="132" customHeight="1" x14ac:dyDescent="0.25">
      <c r="A34" s="17" t="s">
        <v>92</v>
      </c>
      <c r="B34" s="16" t="s">
        <v>343</v>
      </c>
      <c r="C34" s="15"/>
      <c r="D34" s="14">
        <v>105</v>
      </c>
      <c r="E34" s="100" t="s">
        <v>508</v>
      </c>
      <c r="F34" s="97" t="s">
        <v>2</v>
      </c>
      <c r="G34" s="87">
        <f t="shared" si="1"/>
        <v>0</v>
      </c>
      <c r="H34" s="79"/>
    </row>
    <row r="35" spans="1:13" ht="132.6" customHeight="1" x14ac:dyDescent="0.25">
      <c r="A35" s="246" t="s">
        <v>93</v>
      </c>
      <c r="B35" s="16" t="s">
        <v>406</v>
      </c>
      <c r="C35" s="15"/>
      <c r="D35" s="73"/>
      <c r="E35" s="99"/>
      <c r="F35" s="13" t="s">
        <v>1</v>
      </c>
      <c r="G35" s="87">
        <f t="shared" ref="G35" si="3">D35*C35</f>
        <v>0</v>
      </c>
      <c r="H35" s="85"/>
    </row>
    <row r="36" spans="1:13" ht="83.4" customHeight="1" x14ac:dyDescent="0.25">
      <c r="A36" s="247"/>
      <c r="B36" s="155" t="s">
        <v>442</v>
      </c>
      <c r="C36" s="169">
        <v>-0.15</v>
      </c>
      <c r="D36" s="73"/>
      <c r="E36" s="99"/>
      <c r="F36" s="13" t="s">
        <v>1</v>
      </c>
      <c r="G36" s="87">
        <f t="shared" si="1"/>
        <v>0</v>
      </c>
      <c r="H36" s="85"/>
    </row>
    <row r="37" spans="1:13" ht="83.4" customHeight="1" x14ac:dyDescent="0.25">
      <c r="A37" s="248"/>
      <c r="B37" s="16" t="s">
        <v>464</v>
      </c>
      <c r="C37" s="169">
        <f>(C35+C36)</f>
        <v>-0.15</v>
      </c>
      <c r="D37" s="73">
        <v>5250</v>
      </c>
      <c r="E37" s="99"/>
      <c r="F37" s="13" t="s">
        <v>1</v>
      </c>
      <c r="G37" s="87">
        <f>C37*D37</f>
        <v>-787.5</v>
      </c>
      <c r="H37" s="293"/>
      <c r="I37" s="294"/>
      <c r="J37" s="294"/>
      <c r="K37" s="294"/>
      <c r="L37" s="294"/>
      <c r="M37" s="294"/>
    </row>
    <row r="38" spans="1:13" s="91" customFormat="1" ht="103.95" customHeight="1" x14ac:dyDescent="0.25">
      <c r="A38" s="148" t="s">
        <v>97</v>
      </c>
      <c r="B38" s="103" t="s">
        <v>95</v>
      </c>
      <c r="C38" s="15"/>
      <c r="D38" s="104">
        <v>52</v>
      </c>
      <c r="E38" s="100" t="s">
        <v>341</v>
      </c>
      <c r="F38" s="105" t="s">
        <v>2</v>
      </c>
      <c r="G38" s="130">
        <f t="shared" si="1"/>
        <v>0</v>
      </c>
      <c r="H38" s="90"/>
    </row>
    <row r="39" spans="1:13" s="91" customFormat="1" ht="64.95" customHeight="1" thickBot="1" x14ac:dyDescent="0.3">
      <c r="A39" s="147" t="s">
        <v>443</v>
      </c>
      <c r="B39" s="156" t="s">
        <v>342</v>
      </c>
      <c r="C39" s="163"/>
      <c r="D39" s="157">
        <v>10</v>
      </c>
      <c r="E39" s="157" t="s">
        <v>14</v>
      </c>
      <c r="F39" s="158" t="s">
        <v>437</v>
      </c>
      <c r="G39" s="159">
        <f t="shared" si="1"/>
        <v>0</v>
      </c>
      <c r="H39" s="132"/>
    </row>
    <row r="40" spans="1:13" ht="28.5" customHeight="1" thickBot="1" x14ac:dyDescent="0.3">
      <c r="A40" s="37" t="s">
        <v>39</v>
      </c>
      <c r="B40" s="36" t="s">
        <v>96</v>
      </c>
      <c r="C40" s="35"/>
      <c r="D40" s="34"/>
      <c r="E40" s="34"/>
      <c r="F40" s="33"/>
      <c r="G40" s="88">
        <f>SUM(G27:G39)</f>
        <v>-787.5</v>
      </c>
    </row>
    <row r="41" spans="1:13" ht="28.5" customHeight="1" thickTop="1" thickBot="1" x14ac:dyDescent="0.3">
      <c r="A41" s="9"/>
      <c r="B41" s="12"/>
      <c r="C41" s="31"/>
      <c r="D41" s="10"/>
      <c r="E41" s="10"/>
      <c r="F41" s="9"/>
      <c r="G41" s="8"/>
    </row>
    <row r="42" spans="1:13" ht="28.5" customHeight="1" thickBot="1" x14ac:dyDescent="0.3">
      <c r="A42" s="252" t="s">
        <v>98</v>
      </c>
      <c r="B42" s="253"/>
      <c r="C42" s="253"/>
      <c r="D42" s="253"/>
      <c r="E42" s="253"/>
      <c r="F42" s="253"/>
      <c r="G42" s="254"/>
    </row>
    <row r="43" spans="1:13" ht="64.95" customHeight="1" x14ac:dyDescent="0.25">
      <c r="A43" s="24" t="s">
        <v>38</v>
      </c>
      <c r="B43" s="23" t="s">
        <v>99</v>
      </c>
      <c r="C43" s="22"/>
      <c r="D43" s="21">
        <v>52</v>
      </c>
      <c r="E43" s="21" t="s">
        <v>13</v>
      </c>
      <c r="F43" s="20" t="s">
        <v>2</v>
      </c>
      <c r="G43" s="86">
        <f>D43*C43</f>
        <v>0</v>
      </c>
      <c r="H43" s="78"/>
    </row>
    <row r="44" spans="1:13" ht="64.95" customHeight="1" x14ac:dyDescent="0.25">
      <c r="A44" s="17" t="s">
        <v>100</v>
      </c>
      <c r="B44" s="16" t="s">
        <v>345</v>
      </c>
      <c r="C44" s="15"/>
      <c r="D44" s="14">
        <v>12</v>
      </c>
      <c r="E44" s="14"/>
      <c r="F44" s="13" t="s">
        <v>15</v>
      </c>
      <c r="G44" s="87">
        <f>D44*C44</f>
        <v>0</v>
      </c>
      <c r="H44" s="78"/>
    </row>
    <row r="45" spans="1:13" ht="64.95" customHeight="1" x14ac:dyDescent="0.25">
      <c r="A45" s="17" t="s">
        <v>344</v>
      </c>
      <c r="B45" s="16" t="s">
        <v>346</v>
      </c>
      <c r="C45" s="15"/>
      <c r="D45" s="14">
        <v>26</v>
      </c>
      <c r="E45" s="14" t="s">
        <v>20</v>
      </c>
      <c r="F45" s="13" t="s">
        <v>2</v>
      </c>
      <c r="G45" s="87">
        <f>D45*C45</f>
        <v>0</v>
      </c>
      <c r="H45" s="78"/>
    </row>
    <row r="46" spans="1:13" ht="132.6" customHeight="1" x14ac:dyDescent="0.25">
      <c r="A46" s="246" t="s">
        <v>347</v>
      </c>
      <c r="B46" s="16" t="s">
        <v>408</v>
      </c>
      <c r="C46" s="15"/>
      <c r="D46" s="73"/>
      <c r="E46" s="99"/>
      <c r="F46" s="13" t="s">
        <v>1</v>
      </c>
      <c r="G46" s="87">
        <f t="shared" ref="G46:G47" si="4">D46*C46</f>
        <v>0</v>
      </c>
      <c r="H46" s="85"/>
    </row>
    <row r="47" spans="1:13" ht="83.4" customHeight="1" x14ac:dyDescent="0.25">
      <c r="A47" s="247"/>
      <c r="B47" s="155" t="s">
        <v>444</v>
      </c>
      <c r="C47" s="169">
        <v>-0.15</v>
      </c>
      <c r="D47" s="73"/>
      <c r="E47" s="99"/>
      <c r="F47" s="13" t="s">
        <v>1</v>
      </c>
      <c r="G47" s="87">
        <f t="shared" si="4"/>
        <v>0</v>
      </c>
      <c r="H47" s="85"/>
    </row>
    <row r="48" spans="1:13" ht="83.4" customHeight="1" thickBot="1" x14ac:dyDescent="0.3">
      <c r="A48" s="248"/>
      <c r="B48" s="16" t="s">
        <v>465</v>
      </c>
      <c r="C48" s="169">
        <f>(C46+C47)</f>
        <v>-0.15</v>
      </c>
      <c r="D48" s="153">
        <v>520</v>
      </c>
      <c r="E48" s="99"/>
      <c r="F48" s="13" t="s">
        <v>1</v>
      </c>
      <c r="G48" s="87">
        <f>C48*D48</f>
        <v>-78</v>
      </c>
      <c r="H48" s="85"/>
    </row>
    <row r="49" spans="1:8" ht="28.5" customHeight="1" thickBot="1" x14ac:dyDescent="0.3">
      <c r="A49" s="37" t="s">
        <v>37</v>
      </c>
      <c r="B49" s="36" t="s">
        <v>101</v>
      </c>
      <c r="C49" s="35"/>
      <c r="D49" s="34"/>
      <c r="E49" s="34"/>
      <c r="F49" s="33"/>
      <c r="G49" s="88">
        <f>SUM(G43:G48)</f>
        <v>-78</v>
      </c>
    </row>
    <row r="50" spans="1:8" ht="28.5" customHeight="1" thickTop="1" thickBot="1" x14ac:dyDescent="0.3">
      <c r="A50" s="92"/>
      <c r="B50" s="93"/>
      <c r="C50" s="31"/>
      <c r="D50" s="94"/>
      <c r="E50" s="94"/>
      <c r="F50" s="52"/>
      <c r="G50" s="127"/>
    </row>
    <row r="51" spans="1:8" ht="24.6" customHeight="1" thickBot="1" x14ac:dyDescent="0.3">
      <c r="A51" s="252" t="s">
        <v>102</v>
      </c>
      <c r="B51" s="253"/>
      <c r="C51" s="253"/>
      <c r="D51" s="253"/>
      <c r="E51" s="253"/>
      <c r="F51" s="253"/>
      <c r="G51" s="254"/>
    </row>
    <row r="52" spans="1:8" ht="71.400000000000006" customHeight="1" x14ac:dyDescent="0.25">
      <c r="A52" s="24" t="s">
        <v>36</v>
      </c>
      <c r="B52" s="122" t="s">
        <v>507</v>
      </c>
      <c r="C52" s="22"/>
      <c r="D52" s="21">
        <v>52</v>
      </c>
      <c r="E52" s="21" t="s">
        <v>23</v>
      </c>
      <c r="F52" s="20" t="s">
        <v>152</v>
      </c>
      <c r="G52" s="86">
        <f t="shared" ref="G52:G80" si="5">D52*C52</f>
        <v>0</v>
      </c>
      <c r="H52" s="78"/>
    </row>
    <row r="53" spans="1:8" ht="64.95" customHeight="1" x14ac:dyDescent="0.25">
      <c r="A53" s="17" t="s">
        <v>58</v>
      </c>
      <c r="B53" s="103" t="s">
        <v>104</v>
      </c>
      <c r="C53" s="15"/>
      <c r="D53" s="73">
        <v>276.89</v>
      </c>
      <c r="E53" s="14"/>
      <c r="F53" s="13" t="s">
        <v>150</v>
      </c>
      <c r="G53" s="87">
        <f t="shared" si="5"/>
        <v>0</v>
      </c>
      <c r="H53" s="78"/>
    </row>
    <row r="54" spans="1:8" ht="28.5" customHeight="1" x14ac:dyDescent="0.25">
      <c r="A54" s="17" t="s">
        <v>59</v>
      </c>
      <c r="B54" s="103" t="s">
        <v>105</v>
      </c>
      <c r="C54" s="15"/>
      <c r="D54" s="14">
        <v>12</v>
      </c>
      <c r="E54" s="100" t="s">
        <v>151</v>
      </c>
      <c r="F54" s="97" t="s">
        <v>15</v>
      </c>
      <c r="G54" s="87">
        <f t="shared" si="5"/>
        <v>0</v>
      </c>
      <c r="H54" s="78"/>
    </row>
    <row r="55" spans="1:8" ht="64.95" customHeight="1" x14ac:dyDescent="0.25">
      <c r="A55" s="17" t="s">
        <v>107</v>
      </c>
      <c r="B55" s="16" t="s">
        <v>115</v>
      </c>
      <c r="C55" s="15"/>
      <c r="D55" s="14">
        <v>12</v>
      </c>
      <c r="E55" s="99" t="s">
        <v>106</v>
      </c>
      <c r="F55" s="13" t="s">
        <v>152</v>
      </c>
      <c r="G55" s="87">
        <f t="shared" si="5"/>
        <v>0</v>
      </c>
      <c r="H55" s="78"/>
    </row>
    <row r="56" spans="1:8" ht="64.95" customHeight="1" x14ac:dyDescent="0.25">
      <c r="A56" s="17" t="s">
        <v>108</v>
      </c>
      <c r="B56" s="16" t="s">
        <v>111</v>
      </c>
      <c r="C56" s="15"/>
      <c r="D56" s="73">
        <v>129.54</v>
      </c>
      <c r="E56" s="14"/>
      <c r="F56" s="13" t="s">
        <v>150</v>
      </c>
      <c r="G56" s="87">
        <f t="shared" si="5"/>
        <v>0</v>
      </c>
      <c r="H56" s="78"/>
    </row>
    <row r="57" spans="1:8" ht="28.5" customHeight="1" x14ac:dyDescent="0.25">
      <c r="A57" s="17" t="s">
        <v>109</v>
      </c>
      <c r="B57" s="16" t="s">
        <v>110</v>
      </c>
      <c r="C57" s="15"/>
      <c r="D57" s="14">
        <v>12</v>
      </c>
      <c r="E57" s="14"/>
      <c r="F57" s="13" t="s">
        <v>15</v>
      </c>
      <c r="G57" s="87">
        <f t="shared" si="5"/>
        <v>0</v>
      </c>
      <c r="H57" s="78"/>
    </row>
    <row r="58" spans="1:8" ht="64.95" customHeight="1" x14ac:dyDescent="0.25">
      <c r="A58" s="17" t="s">
        <v>112</v>
      </c>
      <c r="B58" s="16" t="s">
        <v>153</v>
      </c>
      <c r="C58" s="15"/>
      <c r="D58" s="14">
        <v>26</v>
      </c>
      <c r="E58" s="100" t="s">
        <v>155</v>
      </c>
      <c r="F58" s="97" t="s">
        <v>152</v>
      </c>
      <c r="G58" s="87">
        <f t="shared" ref="G58:G60" si="6">D58*C58</f>
        <v>0</v>
      </c>
      <c r="H58" s="78"/>
    </row>
    <row r="59" spans="1:8" ht="64.95" customHeight="1" x14ac:dyDescent="0.25">
      <c r="A59" s="17" t="s">
        <v>113</v>
      </c>
      <c r="B59" s="16" t="s">
        <v>154</v>
      </c>
      <c r="C59" s="15"/>
      <c r="D59" s="73">
        <v>74.72</v>
      </c>
      <c r="E59" s="99"/>
      <c r="F59" s="13" t="s">
        <v>150</v>
      </c>
      <c r="G59" s="87">
        <f t="shared" si="6"/>
        <v>0</v>
      </c>
      <c r="H59" s="78"/>
    </row>
    <row r="60" spans="1:8" ht="28.5" customHeight="1" x14ac:dyDescent="0.25">
      <c r="A60" s="17" t="s">
        <v>114</v>
      </c>
      <c r="B60" s="16" t="s">
        <v>156</v>
      </c>
      <c r="C60" s="15"/>
      <c r="D60" s="14">
        <v>12</v>
      </c>
      <c r="E60" s="14"/>
      <c r="F60" s="13" t="s">
        <v>15</v>
      </c>
      <c r="G60" s="87">
        <f t="shared" si="6"/>
        <v>0</v>
      </c>
      <c r="H60" s="78"/>
    </row>
    <row r="61" spans="1:8" ht="64.95" customHeight="1" x14ac:dyDescent="0.25">
      <c r="A61" s="17" t="s">
        <v>116</v>
      </c>
      <c r="B61" s="16" t="s">
        <v>158</v>
      </c>
      <c r="C61" s="15"/>
      <c r="D61" s="14">
        <v>12</v>
      </c>
      <c r="E61" s="100" t="s">
        <v>157</v>
      </c>
      <c r="F61" s="97" t="s">
        <v>152</v>
      </c>
      <c r="G61" s="87">
        <f t="shared" si="5"/>
        <v>0</v>
      </c>
      <c r="H61" s="78"/>
    </row>
    <row r="62" spans="1:8" ht="119.4" customHeight="1" x14ac:dyDescent="0.25">
      <c r="A62" s="275" t="s">
        <v>117</v>
      </c>
      <c r="B62" s="123" t="s">
        <v>409</v>
      </c>
      <c r="C62" s="15"/>
      <c r="D62" s="14"/>
      <c r="E62" s="14"/>
      <c r="F62" s="97" t="s">
        <v>150</v>
      </c>
      <c r="G62" s="87">
        <f t="shared" si="5"/>
        <v>0</v>
      </c>
      <c r="H62" s="78"/>
    </row>
    <row r="63" spans="1:8" ht="78" customHeight="1" x14ac:dyDescent="0.25">
      <c r="A63" s="276"/>
      <c r="B63" s="103" t="s">
        <v>445</v>
      </c>
      <c r="C63" s="169">
        <v>-144</v>
      </c>
      <c r="D63" s="14"/>
      <c r="E63" s="14"/>
      <c r="F63" s="97" t="s">
        <v>150</v>
      </c>
      <c r="G63" s="87">
        <f t="shared" ref="G63" si="7">D63*C63</f>
        <v>0</v>
      </c>
      <c r="H63" s="78"/>
    </row>
    <row r="64" spans="1:8" ht="64.95" customHeight="1" x14ac:dyDescent="0.25">
      <c r="A64" s="277"/>
      <c r="B64" s="103" t="s">
        <v>410</v>
      </c>
      <c r="C64" s="169">
        <f>C62+C63</f>
        <v>-144</v>
      </c>
      <c r="D64" s="73">
        <v>16.600000000000001</v>
      </c>
      <c r="E64" s="14"/>
      <c r="F64" s="97" t="s">
        <v>150</v>
      </c>
      <c r="G64" s="87">
        <f t="shared" ref="G64" si="8">D64*C64</f>
        <v>-2390.4</v>
      </c>
      <c r="H64" s="78"/>
    </row>
    <row r="65" spans="1:8" ht="28.5" customHeight="1" x14ac:dyDescent="0.25">
      <c r="A65" s="17" t="s">
        <v>119</v>
      </c>
      <c r="B65" s="16" t="s">
        <v>159</v>
      </c>
      <c r="C65" s="15"/>
      <c r="D65" s="14">
        <v>12</v>
      </c>
      <c r="E65" s="14"/>
      <c r="F65" s="97" t="s">
        <v>15</v>
      </c>
      <c r="G65" s="87">
        <f t="shared" si="5"/>
        <v>0</v>
      </c>
      <c r="H65" s="78"/>
    </row>
    <row r="66" spans="1:8" ht="76.2" customHeight="1" x14ac:dyDescent="0.25">
      <c r="A66" s="17" t="s">
        <v>120</v>
      </c>
      <c r="B66" s="16" t="s">
        <v>160</v>
      </c>
      <c r="C66" s="15"/>
      <c r="D66" s="14">
        <v>26</v>
      </c>
      <c r="E66" s="100" t="s">
        <v>162</v>
      </c>
      <c r="F66" s="97" t="s">
        <v>152</v>
      </c>
      <c r="G66" s="87">
        <f t="shared" si="5"/>
        <v>0</v>
      </c>
      <c r="H66" s="78"/>
    </row>
    <row r="67" spans="1:8" ht="76.2" customHeight="1" x14ac:dyDescent="0.25">
      <c r="A67" s="17" t="s">
        <v>121</v>
      </c>
      <c r="B67" s="16" t="s">
        <v>161</v>
      </c>
      <c r="C67" s="15"/>
      <c r="D67" s="73">
        <v>35.5</v>
      </c>
      <c r="E67" s="99"/>
      <c r="F67" s="13" t="s">
        <v>150</v>
      </c>
      <c r="G67" s="87">
        <f t="shared" si="5"/>
        <v>0</v>
      </c>
      <c r="H67" s="78"/>
    </row>
    <row r="68" spans="1:8" ht="28.5" customHeight="1" x14ac:dyDescent="0.25">
      <c r="A68" s="17" t="s">
        <v>122</v>
      </c>
      <c r="B68" s="16" t="s">
        <v>118</v>
      </c>
      <c r="C68" s="15"/>
      <c r="D68" s="14">
        <v>12</v>
      </c>
      <c r="E68" s="14"/>
      <c r="F68" s="13" t="s">
        <v>15</v>
      </c>
      <c r="G68" s="87">
        <f t="shared" si="5"/>
        <v>0</v>
      </c>
      <c r="H68" s="78"/>
    </row>
    <row r="69" spans="1:8" ht="76.2" customHeight="1" x14ac:dyDescent="0.25">
      <c r="A69" s="17" t="s">
        <v>123</v>
      </c>
      <c r="B69" s="16" t="s">
        <v>163</v>
      </c>
      <c r="C69" s="15"/>
      <c r="D69" s="73">
        <v>6</v>
      </c>
      <c r="E69" s="100" t="s">
        <v>14</v>
      </c>
      <c r="F69" s="97" t="s">
        <v>152</v>
      </c>
      <c r="G69" s="87">
        <f t="shared" si="5"/>
        <v>0</v>
      </c>
      <c r="H69" s="78"/>
    </row>
    <row r="70" spans="1:8" ht="76.2" customHeight="1" x14ac:dyDescent="0.25">
      <c r="A70" s="17" t="s">
        <v>124</v>
      </c>
      <c r="B70" s="16" t="s">
        <v>164</v>
      </c>
      <c r="C70" s="15"/>
      <c r="D70" s="73">
        <v>9.4700000000000006</v>
      </c>
      <c r="E70" s="14"/>
      <c r="F70" s="97" t="s">
        <v>150</v>
      </c>
      <c r="G70" s="87">
        <f t="shared" si="5"/>
        <v>0</v>
      </c>
      <c r="H70" s="78"/>
    </row>
    <row r="71" spans="1:8" ht="28.5" customHeight="1" x14ac:dyDescent="0.25">
      <c r="A71" s="17" t="s">
        <v>125</v>
      </c>
      <c r="B71" s="16" t="s">
        <v>511</v>
      </c>
      <c r="C71" s="15"/>
      <c r="D71" s="14">
        <v>12</v>
      </c>
      <c r="E71" s="14"/>
      <c r="F71" s="97" t="s">
        <v>15</v>
      </c>
      <c r="G71" s="87">
        <f t="shared" si="5"/>
        <v>0</v>
      </c>
      <c r="H71" s="78"/>
    </row>
    <row r="72" spans="1:8" ht="76.2" customHeight="1" x14ac:dyDescent="0.25">
      <c r="A72" s="17" t="s">
        <v>126</v>
      </c>
      <c r="B72" s="16" t="s">
        <v>512</v>
      </c>
      <c r="C72" s="15"/>
      <c r="D72" s="14">
        <v>12</v>
      </c>
      <c r="E72" s="100" t="s">
        <v>151</v>
      </c>
      <c r="F72" s="97" t="s">
        <v>152</v>
      </c>
      <c r="G72" s="87">
        <f t="shared" si="5"/>
        <v>0</v>
      </c>
      <c r="H72" s="78"/>
    </row>
    <row r="73" spans="1:8" ht="76.2" customHeight="1" x14ac:dyDescent="0.25">
      <c r="A73" s="17" t="s">
        <v>127</v>
      </c>
      <c r="B73" s="16" t="s">
        <v>513</v>
      </c>
      <c r="C73" s="15"/>
      <c r="D73" s="14">
        <v>5.34</v>
      </c>
      <c r="E73" s="14"/>
      <c r="F73" s="97" t="s">
        <v>150</v>
      </c>
      <c r="G73" s="87">
        <f t="shared" si="5"/>
        <v>0</v>
      </c>
      <c r="H73" s="78"/>
    </row>
    <row r="74" spans="1:8" ht="49.95" customHeight="1" x14ac:dyDescent="0.25">
      <c r="A74" s="17" t="s">
        <v>128</v>
      </c>
      <c r="B74" s="16" t="s">
        <v>165</v>
      </c>
      <c r="C74" s="15"/>
      <c r="D74" s="14">
        <v>12</v>
      </c>
      <c r="E74" s="14"/>
      <c r="F74" s="13" t="s">
        <v>15</v>
      </c>
      <c r="G74" s="87">
        <f t="shared" si="5"/>
        <v>0</v>
      </c>
      <c r="H74" s="78"/>
    </row>
    <row r="75" spans="1:8" ht="76.2" customHeight="1" x14ac:dyDescent="0.25">
      <c r="A75" s="17" t="s">
        <v>166</v>
      </c>
      <c r="B75" s="16" t="s">
        <v>167</v>
      </c>
      <c r="C75" s="15"/>
      <c r="D75" s="14">
        <v>12</v>
      </c>
      <c r="E75" s="100" t="s">
        <v>151</v>
      </c>
      <c r="F75" s="97" t="s">
        <v>152</v>
      </c>
      <c r="G75" s="87">
        <f t="shared" si="5"/>
        <v>0</v>
      </c>
      <c r="H75" s="78"/>
    </row>
    <row r="76" spans="1:8" ht="132.6" customHeight="1" x14ac:dyDescent="0.25">
      <c r="A76" s="246" t="s">
        <v>168</v>
      </c>
      <c r="B76" s="16" t="s">
        <v>411</v>
      </c>
      <c r="C76" s="15"/>
      <c r="D76" s="73"/>
      <c r="E76" s="99"/>
      <c r="F76" s="13" t="s">
        <v>1</v>
      </c>
      <c r="G76" s="87">
        <f t="shared" si="5"/>
        <v>0</v>
      </c>
      <c r="H76" s="85"/>
    </row>
    <row r="77" spans="1:8" ht="83.4" customHeight="1" x14ac:dyDescent="0.25">
      <c r="A77" s="247"/>
      <c r="B77" s="155" t="s">
        <v>444</v>
      </c>
      <c r="C77" s="169">
        <v>-0.15</v>
      </c>
      <c r="D77" s="73"/>
      <c r="E77" s="99"/>
      <c r="F77" s="13" t="s">
        <v>1</v>
      </c>
      <c r="G77" s="87">
        <f t="shared" si="5"/>
        <v>0</v>
      </c>
      <c r="H77" s="85"/>
    </row>
    <row r="78" spans="1:8" ht="83.4" customHeight="1" x14ac:dyDescent="0.25">
      <c r="A78" s="248"/>
      <c r="B78" s="16" t="s">
        <v>465</v>
      </c>
      <c r="C78" s="169">
        <f>(C76+C77)</f>
        <v>-0.15</v>
      </c>
      <c r="D78" s="14">
        <v>40000</v>
      </c>
      <c r="E78" s="99"/>
      <c r="F78" s="13" t="s">
        <v>1</v>
      </c>
      <c r="G78" s="87">
        <f>C78*D78</f>
        <v>-6000</v>
      </c>
      <c r="H78" s="85"/>
    </row>
    <row r="79" spans="1:8" ht="76.2" customHeight="1" x14ac:dyDescent="0.25">
      <c r="A79" s="17" t="s">
        <v>169</v>
      </c>
      <c r="B79" s="16" t="s">
        <v>348</v>
      </c>
      <c r="C79" s="15"/>
      <c r="D79" s="73">
        <v>9</v>
      </c>
      <c r="E79" s="14" t="s">
        <v>14</v>
      </c>
      <c r="F79" s="13" t="s">
        <v>152</v>
      </c>
      <c r="G79" s="87">
        <f t="shared" si="5"/>
        <v>0</v>
      </c>
      <c r="H79" s="78"/>
    </row>
    <row r="80" spans="1:8" ht="76.2" customHeight="1" thickBot="1" x14ac:dyDescent="0.3">
      <c r="A80" s="42" t="s">
        <v>171</v>
      </c>
      <c r="B80" s="41" t="s">
        <v>170</v>
      </c>
      <c r="C80" s="40"/>
      <c r="D80" s="241">
        <v>69.38</v>
      </c>
      <c r="E80" s="39"/>
      <c r="F80" s="38" t="s">
        <v>150</v>
      </c>
      <c r="G80" s="89">
        <f t="shared" si="5"/>
        <v>0</v>
      </c>
      <c r="H80" s="78"/>
    </row>
    <row r="81" spans="1:8" ht="28.5" customHeight="1" thickBot="1" x14ac:dyDescent="0.3">
      <c r="A81" s="37" t="s">
        <v>54</v>
      </c>
      <c r="B81" s="36" t="s">
        <v>103</v>
      </c>
      <c r="C81" s="35"/>
      <c r="D81" s="34"/>
      <c r="E81" s="34"/>
      <c r="F81" s="33"/>
      <c r="G81" s="88">
        <f>SUM(G52:G80)</f>
        <v>-8390.4</v>
      </c>
    </row>
    <row r="82" spans="1:8" ht="28.5" customHeight="1" thickTop="1" thickBot="1" x14ac:dyDescent="0.3">
      <c r="A82" s="32"/>
      <c r="B82" s="12"/>
      <c r="C82" s="31"/>
      <c r="D82" s="10"/>
      <c r="E82" s="10"/>
      <c r="F82" s="52"/>
      <c r="G82" s="51"/>
    </row>
    <row r="83" spans="1:8" s="91" customFormat="1" ht="24.6" customHeight="1" x14ac:dyDescent="0.25">
      <c r="A83" s="266" t="s">
        <v>129</v>
      </c>
      <c r="B83" s="267"/>
      <c r="C83" s="267"/>
      <c r="D83" s="267"/>
      <c r="E83" s="267"/>
      <c r="F83" s="267"/>
      <c r="G83" s="268"/>
    </row>
    <row r="84" spans="1:8" ht="28.5" customHeight="1" x14ac:dyDescent="0.25">
      <c r="A84" s="17" t="s">
        <v>35</v>
      </c>
      <c r="B84" s="16" t="s">
        <v>133</v>
      </c>
      <c r="C84" s="15"/>
      <c r="D84" s="14">
        <v>5</v>
      </c>
      <c r="E84" s="14"/>
      <c r="F84" s="13" t="s">
        <v>132</v>
      </c>
      <c r="G84" s="87">
        <f t="shared" ref="G84:G89" si="9">D84*C84</f>
        <v>0</v>
      </c>
      <c r="H84" s="78"/>
    </row>
    <row r="85" spans="1:8" ht="55.95" customHeight="1" x14ac:dyDescent="0.25">
      <c r="A85" s="17" t="s">
        <v>34</v>
      </c>
      <c r="B85" s="16" t="s">
        <v>172</v>
      </c>
      <c r="C85" s="15"/>
      <c r="D85" s="14">
        <v>1</v>
      </c>
      <c r="E85" s="14" t="s">
        <v>14</v>
      </c>
      <c r="F85" s="13" t="s">
        <v>174</v>
      </c>
      <c r="G85" s="87">
        <f t="shared" si="9"/>
        <v>0</v>
      </c>
      <c r="H85" s="78"/>
    </row>
    <row r="86" spans="1:8" ht="28.5" customHeight="1" thickBot="1" x14ac:dyDescent="0.3">
      <c r="A86" s="17" t="s">
        <v>50</v>
      </c>
      <c r="B86" s="41" t="s">
        <v>173</v>
      </c>
      <c r="C86" s="15"/>
      <c r="D86" s="14">
        <v>1220</v>
      </c>
      <c r="E86" s="14"/>
      <c r="F86" s="13" t="s">
        <v>1</v>
      </c>
      <c r="G86" s="87">
        <f t="shared" si="9"/>
        <v>0</v>
      </c>
      <c r="H86" s="78"/>
    </row>
    <row r="87" spans="1:8" ht="28.5" customHeight="1" x14ac:dyDescent="0.25">
      <c r="A87" s="17" t="s">
        <v>60</v>
      </c>
      <c r="B87" s="16" t="s">
        <v>352</v>
      </c>
      <c r="C87" s="15"/>
      <c r="D87" s="14">
        <v>24</v>
      </c>
      <c r="E87" s="14"/>
      <c r="F87" s="13" t="s">
        <v>15</v>
      </c>
      <c r="G87" s="87">
        <f t="shared" si="9"/>
        <v>0</v>
      </c>
      <c r="H87" s="78"/>
    </row>
    <row r="88" spans="1:8" ht="75.599999999999994" customHeight="1" x14ac:dyDescent="0.25">
      <c r="A88" s="74" t="s">
        <v>61</v>
      </c>
      <c r="B88" s="16" t="s">
        <v>175</v>
      </c>
      <c r="C88" s="75"/>
      <c r="D88" s="76">
        <v>177</v>
      </c>
      <c r="E88" s="100" t="s">
        <v>176</v>
      </c>
      <c r="F88" s="124" t="s">
        <v>2</v>
      </c>
      <c r="G88" s="121">
        <f t="shared" si="9"/>
        <v>0</v>
      </c>
      <c r="H88" s="78"/>
    </row>
    <row r="89" spans="1:8" ht="28.5" customHeight="1" thickBot="1" x14ac:dyDescent="0.3">
      <c r="A89" s="42" t="s">
        <v>62</v>
      </c>
      <c r="B89" s="41" t="s">
        <v>177</v>
      </c>
      <c r="C89" s="40"/>
      <c r="D89" s="39">
        <v>30090</v>
      </c>
      <c r="E89" s="125"/>
      <c r="F89" s="38" t="s">
        <v>1</v>
      </c>
      <c r="G89" s="89">
        <f t="shared" si="9"/>
        <v>0</v>
      </c>
      <c r="H89" s="79"/>
    </row>
    <row r="90" spans="1:8" ht="28.5" customHeight="1" thickBot="1" x14ac:dyDescent="0.3">
      <c r="A90" s="50" t="s">
        <v>33</v>
      </c>
      <c r="B90" s="49" t="s">
        <v>130</v>
      </c>
      <c r="C90" s="48"/>
      <c r="D90" s="47"/>
      <c r="E90" s="47"/>
      <c r="F90" s="46"/>
      <c r="G90" s="128">
        <f>SUM(G84:G89)</f>
        <v>0</v>
      </c>
    </row>
    <row r="91" spans="1:8" ht="28.2" customHeight="1" thickTop="1" thickBot="1" x14ac:dyDescent="0.3">
      <c r="A91" s="32"/>
      <c r="B91" s="12"/>
      <c r="C91" s="31"/>
      <c r="D91" s="10"/>
      <c r="E91" s="10"/>
      <c r="F91" s="9"/>
      <c r="G91" s="43"/>
    </row>
    <row r="92" spans="1:8" s="91" customFormat="1" ht="24.6" customHeight="1" thickBot="1" x14ac:dyDescent="0.3">
      <c r="A92" s="269" t="s">
        <v>131</v>
      </c>
      <c r="B92" s="270"/>
      <c r="C92" s="270"/>
      <c r="D92" s="270"/>
      <c r="E92" s="270"/>
      <c r="F92" s="270"/>
      <c r="G92" s="271"/>
    </row>
    <row r="93" spans="1:8" ht="28.5" customHeight="1" x14ac:dyDescent="0.25">
      <c r="A93" s="24" t="s">
        <v>32</v>
      </c>
      <c r="B93" s="16" t="s">
        <v>178</v>
      </c>
      <c r="C93" s="15"/>
      <c r="D93" s="14">
        <v>5</v>
      </c>
      <c r="E93" s="14"/>
      <c r="F93" s="13" t="s">
        <v>132</v>
      </c>
      <c r="G93" s="87">
        <f t="shared" ref="G93:G98" si="10">D93*C93</f>
        <v>0</v>
      </c>
      <c r="H93" s="78"/>
    </row>
    <row r="94" spans="1:8" ht="55.95" customHeight="1" x14ac:dyDescent="0.25">
      <c r="A94" s="74" t="s">
        <v>31</v>
      </c>
      <c r="B94" s="16" t="s">
        <v>172</v>
      </c>
      <c r="C94" s="15"/>
      <c r="D94" s="14">
        <v>1</v>
      </c>
      <c r="E94" s="14" t="s">
        <v>14</v>
      </c>
      <c r="F94" s="13" t="s">
        <v>174</v>
      </c>
      <c r="G94" s="87">
        <f t="shared" si="10"/>
        <v>0</v>
      </c>
      <c r="H94" s="78"/>
    </row>
    <row r="95" spans="1:8" ht="28.5" customHeight="1" thickBot="1" x14ac:dyDescent="0.3">
      <c r="A95" s="42" t="s">
        <v>30</v>
      </c>
      <c r="B95" s="41" t="s">
        <v>173</v>
      </c>
      <c r="C95" s="15"/>
      <c r="D95" s="14">
        <v>122</v>
      </c>
      <c r="E95" s="14"/>
      <c r="F95" s="13" t="s">
        <v>1</v>
      </c>
      <c r="G95" s="87">
        <f t="shared" si="10"/>
        <v>0</v>
      </c>
      <c r="H95" s="78"/>
    </row>
    <row r="96" spans="1:8" ht="28.5" customHeight="1" x14ac:dyDescent="0.25">
      <c r="A96" s="17" t="s">
        <v>349</v>
      </c>
      <c r="B96" s="16" t="s">
        <v>353</v>
      </c>
      <c r="C96" s="15"/>
      <c r="D96" s="14">
        <v>12</v>
      </c>
      <c r="E96" s="14"/>
      <c r="F96" s="13" t="s">
        <v>15</v>
      </c>
      <c r="G96" s="87">
        <f t="shared" si="10"/>
        <v>0</v>
      </c>
      <c r="H96" s="78"/>
    </row>
    <row r="97" spans="1:8" ht="75.599999999999994" customHeight="1" x14ac:dyDescent="0.25">
      <c r="A97" s="74" t="s">
        <v>350</v>
      </c>
      <c r="B97" s="16" t="s">
        <v>446</v>
      </c>
      <c r="C97" s="75"/>
      <c r="D97" s="76">
        <v>104</v>
      </c>
      <c r="E97" s="102" t="s">
        <v>354</v>
      </c>
      <c r="F97" s="124" t="s">
        <v>2</v>
      </c>
      <c r="G97" s="121">
        <f t="shared" si="10"/>
        <v>0</v>
      </c>
      <c r="H97" s="78"/>
    </row>
    <row r="98" spans="1:8" ht="28.5" customHeight="1" thickBot="1" x14ac:dyDescent="0.3">
      <c r="A98" s="42" t="s">
        <v>351</v>
      </c>
      <c r="B98" s="41" t="s">
        <v>177</v>
      </c>
      <c r="C98" s="40"/>
      <c r="D98" s="39">
        <v>17680</v>
      </c>
      <c r="E98" s="125"/>
      <c r="F98" s="38" t="s">
        <v>1</v>
      </c>
      <c r="G98" s="89">
        <f t="shared" si="10"/>
        <v>0</v>
      </c>
      <c r="H98" s="79"/>
    </row>
    <row r="99" spans="1:8" ht="28.5" customHeight="1" thickBot="1" x14ac:dyDescent="0.3">
      <c r="A99" s="37" t="s">
        <v>28</v>
      </c>
      <c r="B99" s="36" t="s">
        <v>134</v>
      </c>
      <c r="C99" s="35"/>
      <c r="D99" s="34"/>
      <c r="E99" s="34"/>
      <c r="F99" s="33"/>
      <c r="G99" s="88">
        <f>SUM(G93:G98)</f>
        <v>0</v>
      </c>
    </row>
    <row r="100" spans="1:8" ht="28.5" customHeight="1" thickTop="1" thickBot="1" x14ac:dyDescent="0.3">
      <c r="A100" s="32"/>
      <c r="B100" s="12"/>
      <c r="C100" s="31"/>
      <c r="D100" s="10"/>
      <c r="E100" s="10"/>
      <c r="F100" s="9"/>
      <c r="G100" s="43"/>
    </row>
    <row r="101" spans="1:8" s="91" customFormat="1" ht="24.6" customHeight="1" thickBot="1" x14ac:dyDescent="0.3">
      <c r="A101" s="269" t="s">
        <v>135</v>
      </c>
      <c r="B101" s="270"/>
      <c r="C101" s="270"/>
      <c r="D101" s="270"/>
      <c r="E101" s="270"/>
      <c r="F101" s="270"/>
      <c r="G101" s="271"/>
    </row>
    <row r="102" spans="1:8" ht="28.5" customHeight="1" x14ac:dyDescent="0.25">
      <c r="A102" s="24" t="s">
        <v>27</v>
      </c>
      <c r="B102" s="23" t="s">
        <v>179</v>
      </c>
      <c r="C102" s="22"/>
      <c r="D102" s="21">
        <v>12</v>
      </c>
      <c r="E102" s="21"/>
      <c r="F102" s="20" t="s">
        <v>15</v>
      </c>
      <c r="G102" s="86">
        <f t="shared" ref="G102:G109" si="11">D102*C102</f>
        <v>0</v>
      </c>
      <c r="H102" s="78"/>
    </row>
    <row r="103" spans="1:8" ht="28.5" customHeight="1" x14ac:dyDescent="0.25">
      <c r="A103" s="17" t="s">
        <v>26</v>
      </c>
      <c r="B103" s="16" t="s">
        <v>180</v>
      </c>
      <c r="C103" s="15"/>
      <c r="D103" s="14">
        <v>52</v>
      </c>
      <c r="E103" s="14" t="s">
        <v>23</v>
      </c>
      <c r="F103" s="13" t="s">
        <v>2</v>
      </c>
      <c r="G103" s="87">
        <f t="shared" si="11"/>
        <v>0</v>
      </c>
      <c r="H103" s="78"/>
    </row>
    <row r="104" spans="1:8" ht="132.6" customHeight="1" x14ac:dyDescent="0.25">
      <c r="A104" s="246" t="s">
        <v>51</v>
      </c>
      <c r="B104" s="16" t="s">
        <v>412</v>
      </c>
      <c r="C104" s="15"/>
      <c r="D104" s="73"/>
      <c r="E104" s="99"/>
      <c r="F104" s="13" t="s">
        <v>1</v>
      </c>
      <c r="G104" s="87">
        <f t="shared" si="11"/>
        <v>0</v>
      </c>
      <c r="H104" s="85"/>
    </row>
    <row r="105" spans="1:8" ht="83.4" customHeight="1" x14ac:dyDescent="0.25">
      <c r="A105" s="247"/>
      <c r="B105" s="155" t="s">
        <v>444</v>
      </c>
      <c r="C105" s="169">
        <v>-0.15</v>
      </c>
      <c r="D105" s="73"/>
      <c r="E105" s="99"/>
      <c r="F105" s="13" t="s">
        <v>1</v>
      </c>
      <c r="G105" s="87">
        <f t="shared" si="11"/>
        <v>0</v>
      </c>
      <c r="H105" s="85"/>
    </row>
    <row r="106" spans="1:8" ht="83.4" customHeight="1" x14ac:dyDescent="0.25">
      <c r="A106" s="248"/>
      <c r="B106" s="16" t="s">
        <v>466</v>
      </c>
      <c r="C106" s="169">
        <f>(C104+C105)</f>
        <v>-0.15</v>
      </c>
      <c r="D106" s="14">
        <v>5720</v>
      </c>
      <c r="E106" s="99"/>
      <c r="F106" s="13" t="s">
        <v>1</v>
      </c>
      <c r="G106" s="87">
        <f>C106*D106</f>
        <v>-858</v>
      </c>
      <c r="H106" s="79"/>
    </row>
    <row r="107" spans="1:8" ht="51" customHeight="1" x14ac:dyDescent="0.25">
      <c r="A107" s="17" t="s">
        <v>63</v>
      </c>
      <c r="B107" s="16" t="s">
        <v>355</v>
      </c>
      <c r="C107" s="15"/>
      <c r="D107" s="14">
        <v>24</v>
      </c>
      <c r="E107" s="14"/>
      <c r="F107" s="114" t="s">
        <v>15</v>
      </c>
      <c r="G107" s="87">
        <f t="shared" si="11"/>
        <v>0</v>
      </c>
      <c r="H107" s="78"/>
    </row>
    <row r="108" spans="1:8" ht="51" customHeight="1" x14ac:dyDescent="0.25">
      <c r="A108" s="17" t="s">
        <v>64</v>
      </c>
      <c r="B108" s="16" t="s">
        <v>181</v>
      </c>
      <c r="C108" s="15"/>
      <c r="D108" s="14">
        <v>104</v>
      </c>
      <c r="E108" s="14" t="s">
        <v>23</v>
      </c>
      <c r="F108" s="13" t="s">
        <v>2</v>
      </c>
      <c r="G108" s="87">
        <f t="shared" si="11"/>
        <v>0</v>
      </c>
      <c r="H108" s="78"/>
    </row>
    <row r="109" spans="1:8" ht="28.5" customHeight="1" x14ac:dyDescent="0.25">
      <c r="A109" s="111" t="s">
        <v>182</v>
      </c>
      <c r="B109" s="112" t="s">
        <v>183</v>
      </c>
      <c r="C109" s="113"/>
      <c r="D109" s="99">
        <v>17680</v>
      </c>
      <c r="E109" s="99"/>
      <c r="F109" s="110" t="s">
        <v>1</v>
      </c>
      <c r="G109" s="120">
        <f t="shared" si="11"/>
        <v>0</v>
      </c>
      <c r="H109" s="79"/>
    </row>
    <row r="110" spans="1:8" ht="64.95" customHeight="1" thickBot="1" x14ac:dyDescent="0.3">
      <c r="A110" s="17" t="s">
        <v>184</v>
      </c>
      <c r="B110" s="16" t="s">
        <v>94</v>
      </c>
      <c r="C110" s="15"/>
      <c r="D110" s="101">
        <v>12</v>
      </c>
      <c r="E110" s="126" t="s">
        <v>106</v>
      </c>
      <c r="F110" s="38" t="s">
        <v>15</v>
      </c>
      <c r="G110" s="89">
        <f t="shared" ref="G110" si="12">D110*C110</f>
        <v>0</v>
      </c>
      <c r="H110" s="79"/>
    </row>
    <row r="111" spans="1:8" ht="28.5" customHeight="1" thickBot="1" x14ac:dyDescent="0.3">
      <c r="A111" s="37" t="s">
        <v>25</v>
      </c>
      <c r="B111" s="36" t="s">
        <v>136</v>
      </c>
      <c r="C111" s="35"/>
      <c r="D111" s="34"/>
      <c r="E111" s="34"/>
      <c r="F111" s="33"/>
      <c r="G111" s="88">
        <f>SUM(G102:G110)</f>
        <v>-858</v>
      </c>
    </row>
    <row r="112" spans="1:8" ht="28.5" customHeight="1" thickTop="1" thickBot="1" x14ac:dyDescent="0.3">
      <c r="A112" s="32"/>
      <c r="B112" s="12"/>
      <c r="C112" s="31"/>
      <c r="D112" s="10"/>
      <c r="E112" s="10"/>
      <c r="F112" s="9"/>
      <c r="G112" s="43"/>
    </row>
    <row r="113" spans="1:8" ht="28.5" customHeight="1" thickBot="1" x14ac:dyDescent="0.3">
      <c r="A113" s="252" t="s">
        <v>137</v>
      </c>
      <c r="B113" s="253"/>
      <c r="C113" s="253"/>
      <c r="D113" s="253"/>
      <c r="E113" s="253"/>
      <c r="F113" s="253"/>
      <c r="G113" s="254"/>
    </row>
    <row r="114" spans="1:8" ht="53.4" customHeight="1" x14ac:dyDescent="0.25">
      <c r="A114" s="242" t="s">
        <v>24</v>
      </c>
      <c r="B114" s="16" t="s">
        <v>188</v>
      </c>
      <c r="C114" s="15"/>
      <c r="D114" s="14">
        <v>52</v>
      </c>
      <c r="E114" s="100" t="s">
        <v>23</v>
      </c>
      <c r="F114" s="97" t="s">
        <v>2</v>
      </c>
      <c r="G114" s="87">
        <f t="shared" ref="G114:G118" si="13">D114*C114</f>
        <v>0</v>
      </c>
      <c r="H114" s="79"/>
    </row>
    <row r="115" spans="1:8" ht="53.4" customHeight="1" x14ac:dyDescent="0.25">
      <c r="A115" s="242" t="s">
        <v>139</v>
      </c>
      <c r="B115" s="16" t="s">
        <v>141</v>
      </c>
      <c r="C115" s="15"/>
      <c r="D115" s="153">
        <v>8515</v>
      </c>
      <c r="E115" s="99"/>
      <c r="F115" s="13" t="s">
        <v>1</v>
      </c>
      <c r="G115" s="87">
        <f t="shared" si="13"/>
        <v>0</v>
      </c>
      <c r="H115" s="85"/>
    </row>
    <row r="116" spans="1:8" ht="53.4" customHeight="1" x14ac:dyDescent="0.25">
      <c r="A116" s="242" t="s">
        <v>140</v>
      </c>
      <c r="B116" s="16" t="s">
        <v>187</v>
      </c>
      <c r="C116" s="15"/>
      <c r="D116" s="14">
        <v>8</v>
      </c>
      <c r="E116" s="14" t="s">
        <v>186</v>
      </c>
      <c r="F116" s="13" t="s">
        <v>2</v>
      </c>
      <c r="G116" s="87">
        <f t="shared" si="13"/>
        <v>0</v>
      </c>
      <c r="H116" s="79"/>
    </row>
    <row r="117" spans="1:8" ht="132.6" customHeight="1" x14ac:dyDescent="0.25">
      <c r="A117" s="249" t="s">
        <v>185</v>
      </c>
      <c r="B117" s="16" t="s">
        <v>413</v>
      </c>
      <c r="C117" s="15"/>
      <c r="D117" s="73"/>
      <c r="E117" s="99"/>
      <c r="F117" s="13" t="s">
        <v>1</v>
      </c>
      <c r="G117" s="87">
        <f t="shared" si="13"/>
        <v>0</v>
      </c>
      <c r="H117" s="85"/>
    </row>
    <row r="118" spans="1:8" ht="83.4" customHeight="1" x14ac:dyDescent="0.25">
      <c r="A118" s="250"/>
      <c r="B118" s="155" t="s">
        <v>444</v>
      </c>
      <c r="C118" s="169">
        <v>-0.15</v>
      </c>
      <c r="D118" s="73"/>
      <c r="E118" s="99"/>
      <c r="F118" s="13" t="s">
        <v>1</v>
      </c>
      <c r="G118" s="87">
        <f t="shared" si="13"/>
        <v>0</v>
      </c>
      <c r="H118" s="85"/>
    </row>
    <row r="119" spans="1:8" ht="83.4" customHeight="1" thickBot="1" x14ac:dyDescent="0.3">
      <c r="A119" s="251"/>
      <c r="B119" s="16" t="s">
        <v>465</v>
      </c>
      <c r="C119" s="169">
        <f>(C117+C118)</f>
        <v>-0.15</v>
      </c>
      <c r="D119" s="14">
        <v>1500</v>
      </c>
      <c r="E119" s="99"/>
      <c r="F119" s="13" t="s">
        <v>1</v>
      </c>
      <c r="G119" s="87">
        <f>C119*D119</f>
        <v>-225</v>
      </c>
      <c r="H119" s="85"/>
    </row>
    <row r="120" spans="1:8" ht="28.5" customHeight="1" thickBot="1" x14ac:dyDescent="0.3">
      <c r="A120" s="37" t="s">
        <v>22</v>
      </c>
      <c r="B120" s="36" t="s">
        <v>138</v>
      </c>
      <c r="C120" s="35"/>
      <c r="D120" s="34"/>
      <c r="E120" s="34"/>
      <c r="F120" s="33"/>
      <c r="G120" s="88">
        <f>SUM(G114:G119)</f>
        <v>-225</v>
      </c>
    </row>
    <row r="121" spans="1:8" ht="28.5" customHeight="1" thickTop="1" thickBot="1" x14ac:dyDescent="0.3">
      <c r="A121" s="32"/>
      <c r="B121" s="12"/>
      <c r="C121" s="31"/>
      <c r="D121" s="10"/>
      <c r="E121" s="10"/>
      <c r="F121" s="45"/>
      <c r="G121" s="44"/>
    </row>
    <row r="122" spans="1:8" ht="24.6" customHeight="1" thickBot="1" x14ac:dyDescent="0.3">
      <c r="A122" s="252" t="s">
        <v>189</v>
      </c>
      <c r="B122" s="253"/>
      <c r="C122" s="253"/>
      <c r="D122" s="253"/>
      <c r="E122" s="253"/>
      <c r="F122" s="253"/>
      <c r="G122" s="254"/>
    </row>
    <row r="123" spans="1:8" ht="28.5" customHeight="1" x14ac:dyDescent="0.25">
      <c r="A123" s="24" t="s">
        <v>21</v>
      </c>
      <c r="B123" s="23" t="s">
        <v>356</v>
      </c>
      <c r="C123" s="22"/>
      <c r="D123" s="21">
        <v>12</v>
      </c>
      <c r="E123" s="21"/>
      <c r="F123" s="20" t="s">
        <v>15</v>
      </c>
      <c r="G123" s="86">
        <f>D123*C123</f>
        <v>0</v>
      </c>
      <c r="H123" s="78"/>
    </row>
    <row r="124" spans="1:8" ht="28.5" customHeight="1" x14ac:dyDescent="0.25">
      <c r="A124" s="17" t="s">
        <v>65</v>
      </c>
      <c r="B124" s="16" t="s">
        <v>52</v>
      </c>
      <c r="C124" s="15"/>
      <c r="D124" s="14">
        <v>52</v>
      </c>
      <c r="E124" s="14" t="s">
        <v>13</v>
      </c>
      <c r="F124" s="13" t="s">
        <v>2</v>
      </c>
      <c r="G124" s="87">
        <f>D124*C124</f>
        <v>0</v>
      </c>
      <c r="H124" s="78"/>
    </row>
    <row r="125" spans="1:8" ht="28.5" customHeight="1" x14ac:dyDescent="0.25">
      <c r="A125" s="106" t="s">
        <v>66</v>
      </c>
      <c r="B125" s="107" t="s">
        <v>53</v>
      </c>
      <c r="C125" s="108"/>
      <c r="D125" s="109">
        <v>6500</v>
      </c>
      <c r="E125" s="109"/>
      <c r="F125" s="110" t="s">
        <v>1</v>
      </c>
      <c r="G125" s="119">
        <f>D125*C125</f>
        <v>0</v>
      </c>
      <c r="H125" s="79"/>
    </row>
    <row r="126" spans="1:8" ht="51" customHeight="1" x14ac:dyDescent="0.25">
      <c r="A126" s="17" t="s">
        <v>190</v>
      </c>
      <c r="B126" s="103" t="s">
        <v>357</v>
      </c>
      <c r="C126" s="15"/>
      <c r="D126" s="14">
        <v>52</v>
      </c>
      <c r="E126" s="102" t="s">
        <v>13</v>
      </c>
      <c r="F126" s="97" t="s">
        <v>2</v>
      </c>
      <c r="G126" s="87">
        <f t="shared" ref="G126:G129" si="14">D126*C126</f>
        <v>0</v>
      </c>
      <c r="H126" s="95"/>
    </row>
    <row r="127" spans="1:8" ht="51" customHeight="1" x14ac:dyDescent="0.25">
      <c r="A127" s="17" t="s">
        <v>192</v>
      </c>
      <c r="B127" s="103" t="s">
        <v>358</v>
      </c>
      <c r="C127" s="15"/>
      <c r="D127" s="14">
        <v>6</v>
      </c>
      <c r="E127" s="102" t="s">
        <v>14</v>
      </c>
      <c r="F127" s="97" t="s">
        <v>2</v>
      </c>
      <c r="G127" s="87">
        <f t="shared" ref="G127" si="15">D127*C127</f>
        <v>0</v>
      </c>
      <c r="H127" s="95"/>
    </row>
    <row r="128" spans="1:8" s="91" customFormat="1" ht="103.95" customHeight="1" x14ac:dyDescent="0.25">
      <c r="A128" s="144" t="s">
        <v>193</v>
      </c>
      <c r="B128" s="164" t="s">
        <v>95</v>
      </c>
      <c r="C128" s="15"/>
      <c r="D128" s="104">
        <v>26</v>
      </c>
      <c r="E128" s="129" t="s">
        <v>359</v>
      </c>
      <c r="F128" s="105" t="s">
        <v>2</v>
      </c>
      <c r="G128" s="130">
        <f t="shared" si="14"/>
        <v>0</v>
      </c>
      <c r="H128" s="90"/>
    </row>
    <row r="129" spans="1:8" s="91" customFormat="1" ht="64.95" customHeight="1" x14ac:dyDescent="0.25">
      <c r="A129" s="146" t="s">
        <v>194</v>
      </c>
      <c r="B129" s="103" t="s">
        <v>342</v>
      </c>
      <c r="C129" s="113"/>
      <c r="D129" s="160">
        <v>10</v>
      </c>
      <c r="E129" s="104" t="s">
        <v>14</v>
      </c>
      <c r="F129" s="161" t="s">
        <v>437</v>
      </c>
      <c r="G129" s="162">
        <f t="shared" si="14"/>
        <v>0</v>
      </c>
      <c r="H129" s="90"/>
    </row>
    <row r="130" spans="1:8" ht="64.95" customHeight="1" x14ac:dyDescent="0.25">
      <c r="A130" s="145" t="s">
        <v>196</v>
      </c>
      <c r="B130" s="112" t="s">
        <v>360</v>
      </c>
      <c r="C130" s="15"/>
      <c r="D130" s="14">
        <v>36</v>
      </c>
      <c r="E130" s="102"/>
      <c r="F130" s="13" t="s">
        <v>15</v>
      </c>
      <c r="G130" s="87">
        <f t="shared" ref="G130:G141" si="16">D130*C130</f>
        <v>0</v>
      </c>
      <c r="H130" s="78"/>
    </row>
    <row r="131" spans="1:8" ht="64.95" customHeight="1" x14ac:dyDescent="0.25">
      <c r="A131" s="17" t="s">
        <v>197</v>
      </c>
      <c r="B131" s="16" t="s">
        <v>361</v>
      </c>
      <c r="C131" s="15"/>
      <c r="D131" s="14">
        <v>36</v>
      </c>
      <c r="E131" s="102" t="s">
        <v>195</v>
      </c>
      <c r="F131" s="97" t="s">
        <v>2</v>
      </c>
      <c r="G131" s="87">
        <f t="shared" ref="G131:G133" si="17">D131*C131</f>
        <v>0</v>
      </c>
      <c r="H131" s="78"/>
    </row>
    <row r="132" spans="1:8" ht="132.6" customHeight="1" x14ac:dyDescent="0.25">
      <c r="A132" s="246" t="s">
        <v>198</v>
      </c>
      <c r="B132" s="16" t="s">
        <v>408</v>
      </c>
      <c r="C132" s="15"/>
      <c r="D132" s="73"/>
      <c r="E132" s="99"/>
      <c r="F132" s="13" t="s">
        <v>1</v>
      </c>
      <c r="G132" s="87">
        <f t="shared" si="17"/>
        <v>0</v>
      </c>
      <c r="H132" s="85"/>
    </row>
    <row r="133" spans="1:8" ht="83.4" customHeight="1" x14ac:dyDescent="0.25">
      <c r="A133" s="247"/>
      <c r="B133" s="155" t="s">
        <v>444</v>
      </c>
      <c r="C133" s="169">
        <v>-0.15</v>
      </c>
      <c r="D133" s="73"/>
      <c r="E133" s="99"/>
      <c r="F133" s="13" t="s">
        <v>1</v>
      </c>
      <c r="G133" s="87">
        <f t="shared" si="17"/>
        <v>0</v>
      </c>
      <c r="H133" s="85"/>
    </row>
    <row r="134" spans="1:8" ht="83.4" customHeight="1" x14ac:dyDescent="0.25">
      <c r="A134" s="248"/>
      <c r="B134" s="16" t="s">
        <v>465</v>
      </c>
      <c r="C134" s="169">
        <f>(C132+C133)</f>
        <v>-0.15</v>
      </c>
      <c r="D134" s="153">
        <v>720</v>
      </c>
      <c r="E134" s="99"/>
      <c r="F134" s="13" t="s">
        <v>1</v>
      </c>
      <c r="G134" s="87">
        <f>C134*D134</f>
        <v>-108</v>
      </c>
      <c r="H134" s="85"/>
    </row>
    <row r="135" spans="1:8" ht="64.95" customHeight="1" x14ac:dyDescent="0.25">
      <c r="A135" s="17" t="s">
        <v>199</v>
      </c>
      <c r="B135" s="16" t="s">
        <v>99</v>
      </c>
      <c r="C135" s="15"/>
      <c r="D135" s="14">
        <v>52</v>
      </c>
      <c r="E135" s="102" t="s">
        <v>29</v>
      </c>
      <c r="F135" s="13" t="s">
        <v>2</v>
      </c>
      <c r="G135" s="87">
        <f t="shared" si="16"/>
        <v>0</v>
      </c>
      <c r="H135" s="78"/>
    </row>
    <row r="136" spans="1:8" ht="28.5" customHeight="1" x14ac:dyDescent="0.25">
      <c r="A136" s="17" t="s">
        <v>202</v>
      </c>
      <c r="B136" s="16" t="s">
        <v>200</v>
      </c>
      <c r="C136" s="15"/>
      <c r="D136" s="14">
        <v>36</v>
      </c>
      <c r="E136" s="14"/>
      <c r="F136" s="13" t="s">
        <v>15</v>
      </c>
      <c r="G136" s="87">
        <f t="shared" si="16"/>
        <v>0</v>
      </c>
      <c r="H136" s="78"/>
    </row>
    <row r="137" spans="1:8" ht="28.5" customHeight="1" x14ac:dyDescent="0.25">
      <c r="A137" s="17" t="s">
        <v>199</v>
      </c>
      <c r="B137" s="16" t="s">
        <v>201</v>
      </c>
      <c r="C137" s="15"/>
      <c r="D137" s="14">
        <v>156</v>
      </c>
      <c r="E137" s="14" t="s">
        <v>13</v>
      </c>
      <c r="F137" s="13" t="s">
        <v>2</v>
      </c>
      <c r="G137" s="87">
        <f t="shared" si="16"/>
        <v>0</v>
      </c>
      <c r="H137" s="78"/>
    </row>
    <row r="138" spans="1:8" ht="28.5" customHeight="1" x14ac:dyDescent="0.25">
      <c r="A138" s="17" t="s">
        <v>202</v>
      </c>
      <c r="B138" s="16" t="s">
        <v>362</v>
      </c>
      <c r="C138" s="15"/>
      <c r="D138" s="14">
        <v>9360</v>
      </c>
      <c r="E138" s="14"/>
      <c r="F138" s="13" t="s">
        <v>1</v>
      </c>
      <c r="G138" s="87">
        <f t="shared" si="16"/>
        <v>0</v>
      </c>
      <c r="H138" s="85"/>
    </row>
    <row r="139" spans="1:8" ht="28.5" customHeight="1" x14ac:dyDescent="0.25">
      <c r="A139" s="17" t="s">
        <v>203</v>
      </c>
      <c r="B139" s="16" t="s">
        <v>206</v>
      </c>
      <c r="C139" s="15"/>
      <c r="D139" s="14">
        <v>24</v>
      </c>
      <c r="E139" s="14"/>
      <c r="F139" s="13" t="s">
        <v>15</v>
      </c>
      <c r="G139" s="87">
        <f t="shared" si="16"/>
        <v>0</v>
      </c>
      <c r="H139" s="78"/>
    </row>
    <row r="140" spans="1:8" ht="28.5" customHeight="1" x14ac:dyDescent="0.25">
      <c r="A140" s="17" t="s">
        <v>204</v>
      </c>
      <c r="B140" s="16" t="s">
        <v>207</v>
      </c>
      <c r="C140" s="15"/>
      <c r="D140" s="14">
        <v>104</v>
      </c>
      <c r="E140" s="14" t="s">
        <v>13</v>
      </c>
      <c r="F140" s="13" t="s">
        <v>2</v>
      </c>
      <c r="G140" s="87">
        <f t="shared" si="16"/>
        <v>0</v>
      </c>
      <c r="H140" s="78"/>
    </row>
    <row r="141" spans="1:8" ht="28.5" customHeight="1" thickBot="1" x14ac:dyDescent="0.3">
      <c r="A141" s="106" t="s">
        <v>205</v>
      </c>
      <c r="B141" s="107" t="s">
        <v>208</v>
      </c>
      <c r="C141" s="108"/>
      <c r="D141" s="109">
        <v>13000</v>
      </c>
      <c r="E141" s="109"/>
      <c r="F141" s="110" t="s">
        <v>1</v>
      </c>
      <c r="G141" s="119">
        <f t="shared" si="16"/>
        <v>0</v>
      </c>
      <c r="H141" s="85"/>
    </row>
    <row r="142" spans="1:8" ht="28.5" customHeight="1" thickBot="1" x14ac:dyDescent="0.3">
      <c r="A142" s="37" t="s">
        <v>19</v>
      </c>
      <c r="B142" s="36" t="s">
        <v>191</v>
      </c>
      <c r="C142" s="35"/>
      <c r="D142" s="34"/>
      <c r="E142" s="34"/>
      <c r="F142" s="33"/>
      <c r="G142" s="88">
        <f>SUM(G123:G141)</f>
        <v>-108</v>
      </c>
    </row>
    <row r="143" spans="1:8" ht="28.5" customHeight="1" thickTop="1" thickBot="1" x14ac:dyDescent="0.3">
      <c r="A143" s="32"/>
      <c r="B143" s="12"/>
      <c r="C143" s="31"/>
      <c r="D143" s="10"/>
      <c r="E143" s="10"/>
      <c r="F143" s="9"/>
      <c r="G143" s="43"/>
    </row>
    <row r="144" spans="1:8" ht="24.6" customHeight="1" thickBot="1" x14ac:dyDescent="0.3">
      <c r="A144" s="252" t="s">
        <v>209</v>
      </c>
      <c r="B144" s="253"/>
      <c r="C144" s="253"/>
      <c r="D144" s="253"/>
      <c r="E144" s="253"/>
      <c r="F144" s="253"/>
      <c r="G144" s="254"/>
    </row>
    <row r="145" spans="1:8" ht="64.95" customHeight="1" thickBot="1" x14ac:dyDescent="0.3">
      <c r="A145" s="24" t="s">
        <v>18</v>
      </c>
      <c r="B145" s="23" t="s">
        <v>99</v>
      </c>
      <c r="C145" s="22"/>
      <c r="D145" s="21">
        <v>26</v>
      </c>
      <c r="E145" s="115" t="s">
        <v>20</v>
      </c>
      <c r="F145" s="20" t="s">
        <v>2</v>
      </c>
      <c r="G145" s="86">
        <f>D145*C145</f>
        <v>0</v>
      </c>
      <c r="H145" s="78"/>
    </row>
    <row r="146" spans="1:8" ht="28.5" customHeight="1" thickBot="1" x14ac:dyDescent="0.3">
      <c r="A146" s="37" t="s">
        <v>17</v>
      </c>
      <c r="B146" s="36" t="s">
        <v>210</v>
      </c>
      <c r="C146" s="35"/>
      <c r="D146" s="34"/>
      <c r="E146" s="34"/>
      <c r="F146" s="33"/>
      <c r="G146" s="88">
        <f>SUM(G145:G145)</f>
        <v>0</v>
      </c>
    </row>
    <row r="147" spans="1:8" ht="28.5" customHeight="1" thickTop="1" thickBot="1" x14ac:dyDescent="0.3">
      <c r="A147" s="32"/>
      <c r="B147" s="12"/>
      <c r="C147" s="31"/>
      <c r="D147" s="10"/>
      <c r="E147" s="10"/>
      <c r="F147" s="9"/>
      <c r="G147" s="43"/>
    </row>
    <row r="148" spans="1:8" ht="24.6" customHeight="1" thickBot="1" x14ac:dyDescent="0.3">
      <c r="A148" s="252" t="s">
        <v>211</v>
      </c>
      <c r="B148" s="253"/>
      <c r="C148" s="253"/>
      <c r="D148" s="253"/>
      <c r="E148" s="253"/>
      <c r="F148" s="253"/>
      <c r="G148" s="254"/>
    </row>
    <row r="149" spans="1:8" ht="51" customHeight="1" thickBot="1" x14ac:dyDescent="0.3">
      <c r="A149" s="24" t="s">
        <v>16</v>
      </c>
      <c r="B149" s="23" t="s">
        <v>99</v>
      </c>
      <c r="C149" s="22"/>
      <c r="D149" s="21">
        <v>26</v>
      </c>
      <c r="E149" s="21" t="s">
        <v>11</v>
      </c>
      <c r="F149" s="20" t="s">
        <v>2</v>
      </c>
      <c r="G149" s="86">
        <f>D149*C149</f>
        <v>0</v>
      </c>
    </row>
    <row r="150" spans="1:8" ht="28.5" customHeight="1" thickBot="1" x14ac:dyDescent="0.3">
      <c r="A150" s="37" t="s">
        <v>12</v>
      </c>
      <c r="B150" s="36" t="s">
        <v>212</v>
      </c>
      <c r="C150" s="35"/>
      <c r="D150" s="34"/>
      <c r="E150" s="34"/>
      <c r="F150" s="33"/>
      <c r="G150" s="88">
        <f>SUM(G149:G149)</f>
        <v>0</v>
      </c>
    </row>
    <row r="151" spans="1:8" ht="28.5" customHeight="1" thickTop="1" thickBot="1" x14ac:dyDescent="0.3">
      <c r="A151" s="32"/>
      <c r="B151" s="12"/>
      <c r="C151" s="31"/>
      <c r="D151" s="10"/>
      <c r="E151" s="10"/>
      <c r="F151" s="9"/>
      <c r="G151" s="117"/>
    </row>
    <row r="152" spans="1:8" ht="24.6" customHeight="1" thickBot="1" x14ac:dyDescent="0.3">
      <c r="A152" s="252" t="s">
        <v>213</v>
      </c>
      <c r="B152" s="253"/>
      <c r="C152" s="253"/>
      <c r="D152" s="253"/>
      <c r="E152" s="253"/>
      <c r="F152" s="253"/>
      <c r="G152" s="254"/>
    </row>
    <row r="153" spans="1:8" ht="51" customHeight="1" thickBot="1" x14ac:dyDescent="0.3">
      <c r="A153" s="24" t="s">
        <v>67</v>
      </c>
      <c r="B153" s="23" t="s">
        <v>99</v>
      </c>
      <c r="C153" s="22"/>
      <c r="D153" s="21">
        <v>52</v>
      </c>
      <c r="E153" s="21" t="s">
        <v>13</v>
      </c>
      <c r="F153" s="20" t="s">
        <v>2</v>
      </c>
      <c r="G153" s="86">
        <f>D153*C153</f>
        <v>0</v>
      </c>
    </row>
    <row r="154" spans="1:8" ht="28.5" customHeight="1" thickBot="1" x14ac:dyDescent="0.3">
      <c r="A154" s="37" t="s">
        <v>257</v>
      </c>
      <c r="B154" s="36" t="s">
        <v>214</v>
      </c>
      <c r="C154" s="35"/>
      <c r="D154" s="34"/>
      <c r="E154" s="34"/>
      <c r="F154" s="33"/>
      <c r="G154" s="88">
        <f>SUM(G153:G153)</f>
        <v>0</v>
      </c>
    </row>
    <row r="155" spans="1:8" ht="28.5" customHeight="1" thickTop="1" thickBot="1" x14ac:dyDescent="0.3">
      <c r="A155" s="116"/>
      <c r="B155" s="93"/>
      <c r="C155" s="31"/>
      <c r="D155" s="94"/>
      <c r="E155" s="94"/>
      <c r="F155" s="45"/>
      <c r="G155" s="44"/>
    </row>
    <row r="156" spans="1:8" ht="24.6" customHeight="1" thickBot="1" x14ac:dyDescent="0.3">
      <c r="A156" s="252" t="s">
        <v>215</v>
      </c>
      <c r="B156" s="253"/>
      <c r="C156" s="253"/>
      <c r="D156" s="253"/>
      <c r="E156" s="253"/>
      <c r="F156" s="253"/>
      <c r="G156" s="254"/>
    </row>
    <row r="157" spans="1:8" ht="51" customHeight="1" thickBot="1" x14ac:dyDescent="0.3">
      <c r="A157" s="24" t="s">
        <v>216</v>
      </c>
      <c r="B157" s="23" t="s">
        <v>99</v>
      </c>
      <c r="C157" s="22"/>
      <c r="D157" s="21">
        <v>26</v>
      </c>
      <c r="E157" s="21" t="s">
        <v>11</v>
      </c>
      <c r="F157" s="20" t="s">
        <v>2</v>
      </c>
      <c r="G157" s="86">
        <f>D157*C157</f>
        <v>0</v>
      </c>
    </row>
    <row r="158" spans="1:8" ht="28.5" customHeight="1" thickBot="1" x14ac:dyDescent="0.3">
      <c r="A158" s="37" t="s">
        <v>217</v>
      </c>
      <c r="B158" s="36" t="s">
        <v>220</v>
      </c>
      <c r="C158" s="35"/>
      <c r="D158" s="34"/>
      <c r="E158" s="34"/>
      <c r="F158" s="33"/>
      <c r="G158" s="88">
        <f>SUM(G157:G157)</f>
        <v>0</v>
      </c>
    </row>
    <row r="159" spans="1:8" ht="28.5" customHeight="1" thickTop="1" thickBot="1" x14ac:dyDescent="0.3">
      <c r="A159" s="116"/>
      <c r="B159" s="93"/>
      <c r="C159" s="31"/>
      <c r="D159" s="94"/>
      <c r="E159" s="94"/>
      <c r="F159" s="45"/>
      <c r="G159" s="44"/>
    </row>
    <row r="160" spans="1:8" ht="24.6" customHeight="1" thickBot="1" x14ac:dyDescent="0.3">
      <c r="A160" s="252" t="s">
        <v>218</v>
      </c>
      <c r="B160" s="253"/>
      <c r="C160" s="253"/>
      <c r="D160" s="253"/>
      <c r="E160" s="253"/>
      <c r="F160" s="253"/>
      <c r="G160" s="254"/>
    </row>
    <row r="161" spans="1:7" ht="51" customHeight="1" thickBot="1" x14ac:dyDescent="0.3">
      <c r="A161" s="24" t="s">
        <v>219</v>
      </c>
      <c r="B161" s="23" t="s">
        <v>99</v>
      </c>
      <c r="C161" s="22"/>
      <c r="D161" s="21">
        <v>26</v>
      </c>
      <c r="E161" s="21" t="s">
        <v>11</v>
      </c>
      <c r="F161" s="20" t="s">
        <v>2</v>
      </c>
      <c r="G161" s="86">
        <f>D161*C161</f>
        <v>0</v>
      </c>
    </row>
    <row r="162" spans="1:7" ht="28.5" customHeight="1" thickBot="1" x14ac:dyDescent="0.3">
      <c r="A162" s="37" t="s">
        <v>256</v>
      </c>
      <c r="B162" s="36" t="s">
        <v>221</v>
      </c>
      <c r="C162" s="35"/>
      <c r="D162" s="34"/>
      <c r="E162" s="34"/>
      <c r="F162" s="33"/>
      <c r="G162" s="88">
        <f>SUM(G161:G161)</f>
        <v>0</v>
      </c>
    </row>
    <row r="163" spans="1:7" ht="28.5" customHeight="1" thickTop="1" thickBot="1" x14ac:dyDescent="0.3">
      <c r="A163" s="116"/>
      <c r="B163" s="93"/>
      <c r="C163" s="31"/>
      <c r="D163" s="94"/>
      <c r="E163" s="94"/>
      <c r="F163" s="118"/>
      <c r="G163" s="117"/>
    </row>
    <row r="164" spans="1:7" ht="24.6" customHeight="1" thickBot="1" x14ac:dyDescent="0.3">
      <c r="A164" s="252" t="s">
        <v>222</v>
      </c>
      <c r="B164" s="253"/>
      <c r="C164" s="253"/>
      <c r="D164" s="253"/>
      <c r="E164" s="253"/>
      <c r="F164" s="253"/>
      <c r="G164" s="254"/>
    </row>
    <row r="165" spans="1:7" ht="51" customHeight="1" thickBot="1" x14ac:dyDescent="0.3">
      <c r="A165" s="24" t="s">
        <v>223</v>
      </c>
      <c r="B165" s="23" t="s">
        <v>99</v>
      </c>
      <c r="C165" s="22"/>
      <c r="D165" s="21">
        <v>26</v>
      </c>
      <c r="E165" s="21" t="s">
        <v>11</v>
      </c>
      <c r="F165" s="20" t="s">
        <v>2</v>
      </c>
      <c r="G165" s="86">
        <f>D165*C165</f>
        <v>0</v>
      </c>
    </row>
    <row r="166" spans="1:7" ht="28.5" customHeight="1" thickBot="1" x14ac:dyDescent="0.3">
      <c r="A166" s="37" t="s">
        <v>255</v>
      </c>
      <c r="B166" s="36" t="s">
        <v>224</v>
      </c>
      <c r="C166" s="35"/>
      <c r="D166" s="34"/>
      <c r="E166" s="34"/>
      <c r="F166" s="33"/>
      <c r="G166" s="88">
        <f>SUM(G165:G165)</f>
        <v>0</v>
      </c>
    </row>
    <row r="167" spans="1:7" ht="28.5" customHeight="1" thickTop="1" thickBot="1" x14ac:dyDescent="0.3">
      <c r="A167" s="116"/>
      <c r="B167" s="93"/>
      <c r="C167" s="31"/>
      <c r="D167" s="94"/>
      <c r="E167" s="94"/>
      <c r="F167" s="118"/>
      <c r="G167" s="117"/>
    </row>
    <row r="168" spans="1:7" ht="24.6" customHeight="1" thickBot="1" x14ac:dyDescent="0.3">
      <c r="A168" s="252" t="s">
        <v>226</v>
      </c>
      <c r="B168" s="253"/>
      <c r="C168" s="253"/>
      <c r="D168" s="253"/>
      <c r="E168" s="253"/>
      <c r="F168" s="253"/>
      <c r="G168" s="254"/>
    </row>
    <row r="169" spans="1:7" ht="51" customHeight="1" thickBot="1" x14ac:dyDescent="0.3">
      <c r="A169" s="24" t="s">
        <v>225</v>
      </c>
      <c r="B169" s="23" t="s">
        <v>99</v>
      </c>
      <c r="C169" s="22"/>
      <c r="D169" s="21">
        <v>26</v>
      </c>
      <c r="E169" s="21" t="s">
        <v>11</v>
      </c>
      <c r="F169" s="20" t="s">
        <v>2</v>
      </c>
      <c r="G169" s="86">
        <f>D169*C169</f>
        <v>0</v>
      </c>
    </row>
    <row r="170" spans="1:7" ht="28.5" customHeight="1" thickBot="1" x14ac:dyDescent="0.3">
      <c r="A170" s="37" t="s">
        <v>254</v>
      </c>
      <c r="B170" s="36" t="s">
        <v>227</v>
      </c>
      <c r="C170" s="35"/>
      <c r="D170" s="34"/>
      <c r="E170" s="34"/>
      <c r="F170" s="33"/>
      <c r="G170" s="88">
        <f>SUM(G169:G169)</f>
        <v>0</v>
      </c>
    </row>
    <row r="171" spans="1:7" ht="28.5" customHeight="1" thickTop="1" thickBot="1" x14ac:dyDescent="0.3">
      <c r="A171" s="116"/>
      <c r="B171" s="93"/>
      <c r="C171" s="31"/>
      <c r="D171" s="94"/>
      <c r="E171" s="94"/>
      <c r="F171" s="118"/>
      <c r="G171" s="117"/>
    </row>
    <row r="172" spans="1:7" ht="24.6" customHeight="1" thickBot="1" x14ac:dyDescent="0.3">
      <c r="A172" s="252" t="s">
        <v>229</v>
      </c>
      <c r="B172" s="253"/>
      <c r="C172" s="253"/>
      <c r="D172" s="253"/>
      <c r="E172" s="253"/>
      <c r="F172" s="253"/>
      <c r="G172" s="254"/>
    </row>
    <row r="173" spans="1:7" ht="51" customHeight="1" thickBot="1" x14ac:dyDescent="0.3">
      <c r="A173" s="24" t="s">
        <v>228</v>
      </c>
      <c r="B173" s="23" t="s">
        <v>99</v>
      </c>
      <c r="C173" s="22"/>
      <c r="D173" s="21">
        <v>26</v>
      </c>
      <c r="E173" s="21" t="s">
        <v>11</v>
      </c>
      <c r="F173" s="20" t="s">
        <v>2</v>
      </c>
      <c r="G173" s="86">
        <f>D173*C173</f>
        <v>0</v>
      </c>
    </row>
    <row r="174" spans="1:7" ht="28.5" customHeight="1" thickBot="1" x14ac:dyDescent="0.3">
      <c r="A174" s="37" t="s">
        <v>253</v>
      </c>
      <c r="B174" s="36" t="s">
        <v>230</v>
      </c>
      <c r="C174" s="35"/>
      <c r="D174" s="34"/>
      <c r="E174" s="34"/>
      <c r="F174" s="33"/>
      <c r="G174" s="88">
        <f>SUM(G173:G173)</f>
        <v>0</v>
      </c>
    </row>
    <row r="175" spans="1:7" ht="28.5" customHeight="1" thickTop="1" thickBot="1" x14ac:dyDescent="0.3">
      <c r="A175" s="116"/>
      <c r="B175" s="93"/>
      <c r="C175" s="31"/>
      <c r="D175" s="94"/>
      <c r="E175" s="94"/>
      <c r="F175" s="118"/>
      <c r="G175" s="117"/>
    </row>
    <row r="176" spans="1:7" ht="24.6" customHeight="1" thickBot="1" x14ac:dyDescent="0.3">
      <c r="A176" s="252" t="s">
        <v>232</v>
      </c>
      <c r="B176" s="253"/>
      <c r="C176" s="253"/>
      <c r="D176" s="253"/>
      <c r="E176" s="253"/>
      <c r="F176" s="253"/>
      <c r="G176" s="254"/>
    </row>
    <row r="177" spans="1:7" ht="51" customHeight="1" thickBot="1" x14ac:dyDescent="0.3">
      <c r="A177" s="24" t="s">
        <v>231</v>
      </c>
      <c r="B177" s="23" t="s">
        <v>99</v>
      </c>
      <c r="C177" s="22"/>
      <c r="D177" s="21">
        <v>26</v>
      </c>
      <c r="E177" s="21" t="s">
        <v>11</v>
      </c>
      <c r="F177" s="20" t="s">
        <v>2</v>
      </c>
      <c r="G177" s="86">
        <f>D177*C177</f>
        <v>0</v>
      </c>
    </row>
    <row r="178" spans="1:7" ht="28.5" customHeight="1" thickBot="1" x14ac:dyDescent="0.3">
      <c r="A178" s="37" t="s">
        <v>251</v>
      </c>
      <c r="B178" s="36" t="s">
        <v>233</v>
      </c>
      <c r="C178" s="35"/>
      <c r="D178" s="34"/>
      <c r="E178" s="34"/>
      <c r="F178" s="33"/>
      <c r="G178" s="88">
        <f>SUM(G177:G177)</f>
        <v>0</v>
      </c>
    </row>
    <row r="179" spans="1:7" ht="28.5" customHeight="1" thickTop="1" thickBot="1" x14ac:dyDescent="0.3">
      <c r="A179" s="116"/>
      <c r="B179" s="93"/>
      <c r="C179" s="31"/>
      <c r="D179" s="94"/>
      <c r="E179" s="94"/>
      <c r="F179" s="118"/>
      <c r="G179" s="117"/>
    </row>
    <row r="180" spans="1:7" ht="24.6" customHeight="1" thickBot="1" x14ac:dyDescent="0.3">
      <c r="A180" s="252" t="s">
        <v>235</v>
      </c>
      <c r="B180" s="253"/>
      <c r="C180" s="253"/>
      <c r="D180" s="253"/>
      <c r="E180" s="253"/>
      <c r="F180" s="253"/>
      <c r="G180" s="254"/>
    </row>
    <row r="181" spans="1:7" ht="51" customHeight="1" thickBot="1" x14ac:dyDescent="0.3">
      <c r="A181" s="24" t="s">
        <v>234</v>
      </c>
      <c r="B181" s="23" t="s">
        <v>99</v>
      </c>
      <c r="C181" s="22"/>
      <c r="D181" s="21">
        <v>26</v>
      </c>
      <c r="E181" s="21" t="s">
        <v>11</v>
      </c>
      <c r="F181" s="20" t="s">
        <v>2</v>
      </c>
      <c r="G181" s="86">
        <f>D181*C181</f>
        <v>0</v>
      </c>
    </row>
    <row r="182" spans="1:7" ht="28.5" customHeight="1" thickBot="1" x14ac:dyDescent="0.3">
      <c r="A182" s="37" t="s">
        <v>252</v>
      </c>
      <c r="B182" s="36" t="s">
        <v>236</v>
      </c>
      <c r="C182" s="35"/>
      <c r="D182" s="34"/>
      <c r="E182" s="34"/>
      <c r="F182" s="33"/>
      <c r="G182" s="88">
        <f>SUM(G181:G181)</f>
        <v>0</v>
      </c>
    </row>
    <row r="183" spans="1:7" ht="28.5" customHeight="1" thickTop="1" thickBot="1" x14ac:dyDescent="0.3">
      <c r="A183" s="116"/>
      <c r="B183" s="93"/>
      <c r="C183" s="31"/>
      <c r="D183" s="94"/>
      <c r="E183" s="94"/>
      <c r="F183" s="118"/>
      <c r="G183" s="117"/>
    </row>
    <row r="184" spans="1:7" ht="24.6" customHeight="1" thickBot="1" x14ac:dyDescent="0.3">
      <c r="A184" s="252" t="s">
        <v>238</v>
      </c>
      <c r="B184" s="253"/>
      <c r="C184" s="253"/>
      <c r="D184" s="253"/>
      <c r="E184" s="253"/>
      <c r="F184" s="253"/>
      <c r="G184" s="254"/>
    </row>
    <row r="185" spans="1:7" ht="51" customHeight="1" thickBot="1" x14ac:dyDescent="0.3">
      <c r="A185" s="24" t="s">
        <v>237</v>
      </c>
      <c r="B185" s="23" t="s">
        <v>99</v>
      </c>
      <c r="C185" s="22"/>
      <c r="D185" s="21">
        <v>26</v>
      </c>
      <c r="E185" s="21" t="s">
        <v>11</v>
      </c>
      <c r="F185" s="20" t="s">
        <v>2</v>
      </c>
      <c r="G185" s="86">
        <f>D185*C185</f>
        <v>0</v>
      </c>
    </row>
    <row r="186" spans="1:7" ht="28.5" customHeight="1" thickBot="1" x14ac:dyDescent="0.3">
      <c r="A186" s="37" t="s">
        <v>250</v>
      </c>
      <c r="B186" s="36" t="s">
        <v>239</v>
      </c>
      <c r="C186" s="35"/>
      <c r="D186" s="34"/>
      <c r="E186" s="34"/>
      <c r="F186" s="33"/>
      <c r="G186" s="88">
        <f>SUM(G185:G185)</f>
        <v>0</v>
      </c>
    </row>
    <row r="187" spans="1:7" ht="28.5" customHeight="1" thickTop="1" thickBot="1" x14ac:dyDescent="0.3">
      <c r="A187" s="116"/>
      <c r="B187" s="93"/>
      <c r="C187" s="31"/>
      <c r="D187" s="94"/>
      <c r="E187" s="94"/>
      <c r="F187" s="118"/>
      <c r="G187" s="117"/>
    </row>
    <row r="188" spans="1:7" ht="24.6" customHeight="1" thickBot="1" x14ac:dyDescent="0.3">
      <c r="A188" s="252" t="s">
        <v>241</v>
      </c>
      <c r="B188" s="253"/>
      <c r="C188" s="253"/>
      <c r="D188" s="253"/>
      <c r="E188" s="253"/>
      <c r="F188" s="253"/>
      <c r="G188" s="254"/>
    </row>
    <row r="189" spans="1:7" ht="51" customHeight="1" thickBot="1" x14ac:dyDescent="0.3">
      <c r="A189" s="24" t="s">
        <v>240</v>
      </c>
      <c r="B189" s="23" t="s">
        <v>99</v>
      </c>
      <c r="C189" s="22"/>
      <c r="D189" s="21">
        <v>26</v>
      </c>
      <c r="E189" s="21" t="s">
        <v>11</v>
      </c>
      <c r="F189" s="20" t="s">
        <v>2</v>
      </c>
      <c r="G189" s="86">
        <f>D189*C189</f>
        <v>0</v>
      </c>
    </row>
    <row r="190" spans="1:7" ht="28.5" customHeight="1" thickBot="1" x14ac:dyDescent="0.3">
      <c r="A190" s="37" t="s">
        <v>249</v>
      </c>
      <c r="B190" s="36" t="s">
        <v>242</v>
      </c>
      <c r="C190" s="35"/>
      <c r="D190" s="34"/>
      <c r="E190" s="34"/>
      <c r="F190" s="33"/>
      <c r="G190" s="88">
        <f>SUM(G189:G189)</f>
        <v>0</v>
      </c>
    </row>
    <row r="191" spans="1:7" ht="28.5" customHeight="1" thickTop="1" thickBot="1" x14ac:dyDescent="0.3">
      <c r="A191" s="116"/>
      <c r="B191" s="93"/>
      <c r="C191" s="31"/>
      <c r="D191" s="94"/>
      <c r="E191" s="94"/>
      <c r="F191" s="118"/>
      <c r="G191" s="117"/>
    </row>
    <row r="192" spans="1:7" ht="28.5" customHeight="1" thickBot="1" x14ac:dyDescent="0.3">
      <c r="A192" s="252" t="s">
        <v>243</v>
      </c>
      <c r="B192" s="253"/>
      <c r="C192" s="253"/>
      <c r="D192" s="253"/>
      <c r="E192" s="253"/>
      <c r="F192" s="253"/>
      <c r="G192" s="254"/>
    </row>
    <row r="193" spans="1:8" ht="53.4" customHeight="1" x14ac:dyDescent="0.25">
      <c r="A193" s="242" t="s">
        <v>244</v>
      </c>
      <c r="B193" s="16" t="s">
        <v>188</v>
      </c>
      <c r="C193" s="15"/>
      <c r="D193" s="14">
        <v>26</v>
      </c>
      <c r="E193" s="100" t="s">
        <v>313</v>
      </c>
      <c r="F193" s="13" t="s">
        <v>2</v>
      </c>
      <c r="G193" s="87">
        <f t="shared" ref="G193:G196" si="18">D193*C193</f>
        <v>0</v>
      </c>
      <c r="H193" s="79"/>
    </row>
    <row r="194" spans="1:8" ht="53.4" customHeight="1" x14ac:dyDescent="0.25">
      <c r="A194" s="242" t="s">
        <v>245</v>
      </c>
      <c r="B194" s="16" t="s">
        <v>141</v>
      </c>
      <c r="C194" s="15"/>
      <c r="D194" s="14">
        <v>6270</v>
      </c>
      <c r="E194" s="14"/>
      <c r="F194" s="13" t="s">
        <v>1</v>
      </c>
      <c r="G194" s="87">
        <f t="shared" si="18"/>
        <v>0</v>
      </c>
      <c r="H194" s="85"/>
    </row>
    <row r="195" spans="1:8" ht="64.95" customHeight="1" x14ac:dyDescent="0.25">
      <c r="A195" s="242" t="s">
        <v>246</v>
      </c>
      <c r="B195" s="16" t="s">
        <v>363</v>
      </c>
      <c r="C195" s="15"/>
      <c r="D195" s="14">
        <v>60</v>
      </c>
      <c r="E195" s="129"/>
      <c r="F195" s="77" t="s">
        <v>15</v>
      </c>
      <c r="G195" s="87">
        <f t="shared" si="18"/>
        <v>0</v>
      </c>
      <c r="H195" s="78"/>
    </row>
    <row r="196" spans="1:8" ht="64.95" customHeight="1" x14ac:dyDescent="0.25">
      <c r="A196" s="242" t="s">
        <v>247</v>
      </c>
      <c r="B196" s="16" t="s">
        <v>364</v>
      </c>
      <c r="C196" s="15"/>
      <c r="D196" s="14">
        <v>130</v>
      </c>
      <c r="E196" s="102" t="s">
        <v>20</v>
      </c>
      <c r="F196" s="13" t="s">
        <v>2</v>
      </c>
      <c r="G196" s="87">
        <f t="shared" si="18"/>
        <v>0</v>
      </c>
      <c r="H196" s="78"/>
    </row>
    <row r="197" spans="1:8" ht="132.6" customHeight="1" x14ac:dyDescent="0.25">
      <c r="A197" s="249" t="s">
        <v>365</v>
      </c>
      <c r="B197" s="16" t="s">
        <v>408</v>
      </c>
      <c r="C197" s="15"/>
      <c r="D197" s="73"/>
      <c r="E197" s="99"/>
      <c r="F197" s="114" t="s">
        <v>1</v>
      </c>
      <c r="G197" s="120">
        <f t="shared" ref="G197:G198" si="19">D197*C197</f>
        <v>0</v>
      </c>
      <c r="H197" s="85"/>
    </row>
    <row r="198" spans="1:8" ht="83.4" customHeight="1" x14ac:dyDescent="0.25">
      <c r="A198" s="250"/>
      <c r="B198" s="155" t="s">
        <v>444</v>
      </c>
      <c r="C198" s="169">
        <v>-0.15</v>
      </c>
      <c r="D198" s="73"/>
      <c r="E198" s="99"/>
      <c r="F198" s="13" t="s">
        <v>1</v>
      </c>
      <c r="G198" s="87">
        <f t="shared" si="19"/>
        <v>0</v>
      </c>
      <c r="H198" s="85"/>
    </row>
    <row r="199" spans="1:8" ht="83.4" customHeight="1" thickBot="1" x14ac:dyDescent="0.3">
      <c r="A199" s="251"/>
      <c r="B199" s="16" t="s">
        <v>466</v>
      </c>
      <c r="C199" s="169">
        <f>(C197+C198)</f>
        <v>-0.15</v>
      </c>
      <c r="D199" s="153">
        <v>2600</v>
      </c>
      <c r="E199" s="99"/>
      <c r="F199" s="13" t="s">
        <v>1</v>
      </c>
      <c r="G199" s="87">
        <f>C199*D199</f>
        <v>-390</v>
      </c>
      <c r="H199" s="85"/>
    </row>
    <row r="200" spans="1:8" ht="28.5" customHeight="1" thickBot="1" x14ac:dyDescent="0.3">
      <c r="A200" s="37" t="s">
        <v>248</v>
      </c>
      <c r="B200" s="36" t="s">
        <v>260</v>
      </c>
      <c r="C200" s="35"/>
      <c r="D200" s="34"/>
      <c r="E200" s="34"/>
      <c r="F200" s="33"/>
      <c r="G200" s="88">
        <f>SUM(G193:G199)</f>
        <v>-390</v>
      </c>
    </row>
    <row r="201" spans="1:8" ht="28.5" customHeight="1" thickTop="1" thickBot="1" x14ac:dyDescent="0.3">
      <c r="A201" s="116"/>
      <c r="B201" s="93"/>
      <c r="C201" s="31"/>
      <c r="D201" s="94"/>
      <c r="E201" s="94"/>
      <c r="F201" s="118"/>
      <c r="G201" s="117"/>
    </row>
    <row r="202" spans="1:8" ht="28.5" customHeight="1" thickBot="1" x14ac:dyDescent="0.3">
      <c r="A202" s="252" t="s">
        <v>258</v>
      </c>
      <c r="B202" s="253"/>
      <c r="C202" s="253"/>
      <c r="D202" s="253"/>
      <c r="E202" s="253"/>
      <c r="F202" s="253"/>
      <c r="G202" s="254"/>
    </row>
    <row r="203" spans="1:8" ht="64.95" customHeight="1" x14ac:dyDescent="0.25">
      <c r="A203" s="17" t="s">
        <v>261</v>
      </c>
      <c r="B203" s="16" t="s">
        <v>266</v>
      </c>
      <c r="C203" s="15"/>
      <c r="D203" s="14">
        <v>12</v>
      </c>
      <c r="E203" s="21"/>
      <c r="F203" s="20" t="s">
        <v>15</v>
      </c>
      <c r="G203" s="86">
        <f t="shared" ref="G203:G205" si="20">D203*C203</f>
        <v>0</v>
      </c>
      <c r="H203" s="79"/>
    </row>
    <row r="204" spans="1:8" ht="53.4" customHeight="1" x14ac:dyDescent="0.25">
      <c r="A204" s="17" t="s">
        <v>262</v>
      </c>
      <c r="B204" s="16" t="s">
        <v>321</v>
      </c>
      <c r="C204" s="15"/>
      <c r="D204" s="14">
        <v>26</v>
      </c>
      <c r="E204" s="100" t="s">
        <v>20</v>
      </c>
      <c r="F204" s="13" t="s">
        <v>2</v>
      </c>
      <c r="G204" s="87">
        <f t="shared" si="20"/>
        <v>0</v>
      </c>
      <c r="H204" s="79"/>
    </row>
    <row r="205" spans="1:8" ht="53.4" customHeight="1" x14ac:dyDescent="0.25">
      <c r="A205" s="17" t="s">
        <v>263</v>
      </c>
      <c r="B205" s="16" t="s">
        <v>322</v>
      </c>
      <c r="C205" s="15"/>
      <c r="D205" s="153">
        <v>3250</v>
      </c>
      <c r="E205" s="14"/>
      <c r="F205" s="13" t="s">
        <v>1</v>
      </c>
      <c r="G205" s="87">
        <f t="shared" si="20"/>
        <v>0</v>
      </c>
      <c r="H205" s="79"/>
    </row>
    <row r="206" spans="1:8" ht="64.95" customHeight="1" x14ac:dyDescent="0.25">
      <c r="A206" s="17" t="s">
        <v>267</v>
      </c>
      <c r="B206" s="16" t="s">
        <v>345</v>
      </c>
      <c r="C206" s="15"/>
      <c r="D206" s="14">
        <v>12</v>
      </c>
      <c r="E206" s="129"/>
      <c r="F206" s="77" t="s">
        <v>15</v>
      </c>
      <c r="G206" s="121">
        <f>D206*C206</f>
        <v>0</v>
      </c>
      <c r="H206" s="78"/>
    </row>
    <row r="207" spans="1:8" ht="64.95" customHeight="1" x14ac:dyDescent="0.25">
      <c r="A207" s="17" t="s">
        <v>366</v>
      </c>
      <c r="B207" s="16" t="s">
        <v>367</v>
      </c>
      <c r="C207" s="15"/>
      <c r="D207" s="14">
        <v>26</v>
      </c>
      <c r="E207" s="102" t="s">
        <v>20</v>
      </c>
      <c r="F207" s="13" t="s">
        <v>2</v>
      </c>
      <c r="G207" s="87">
        <f>D207*C207</f>
        <v>0</v>
      </c>
      <c r="H207" s="78"/>
    </row>
    <row r="208" spans="1:8" ht="132.6" customHeight="1" x14ac:dyDescent="0.25">
      <c r="A208" s="246" t="s">
        <v>368</v>
      </c>
      <c r="B208" s="16" t="s">
        <v>414</v>
      </c>
      <c r="C208" s="15"/>
      <c r="D208" s="73"/>
      <c r="E208" s="99"/>
      <c r="F208" s="114" t="s">
        <v>1</v>
      </c>
      <c r="G208" s="120">
        <f t="shared" ref="G208:G209" si="21">D208*C208</f>
        <v>0</v>
      </c>
      <c r="H208" s="85"/>
    </row>
    <row r="209" spans="1:8" ht="83.4" customHeight="1" x14ac:dyDescent="0.25">
      <c r="A209" s="247"/>
      <c r="B209" s="155" t="s">
        <v>444</v>
      </c>
      <c r="C209" s="169">
        <v>-0.14849999999999999</v>
      </c>
      <c r="D209" s="73"/>
      <c r="E209" s="99"/>
      <c r="F209" s="13" t="s">
        <v>1</v>
      </c>
      <c r="G209" s="87">
        <f t="shared" si="21"/>
        <v>0</v>
      </c>
      <c r="H209" s="85"/>
    </row>
    <row r="210" spans="1:8" ht="83.4" customHeight="1" thickBot="1" x14ac:dyDescent="0.3">
      <c r="A210" s="248"/>
      <c r="B210" s="16" t="s">
        <v>465</v>
      </c>
      <c r="C210" s="169">
        <f>(C208+C209)</f>
        <v>-0.14849999999999999</v>
      </c>
      <c r="D210" s="153">
        <v>520</v>
      </c>
      <c r="E210" s="99"/>
      <c r="F210" s="13" t="s">
        <v>1</v>
      </c>
      <c r="G210" s="87">
        <f>C210*D210</f>
        <v>-77.22</v>
      </c>
      <c r="H210" s="85"/>
    </row>
    <row r="211" spans="1:8" ht="28.5" customHeight="1" thickBot="1" x14ac:dyDescent="0.3">
      <c r="A211" s="37" t="s">
        <v>268</v>
      </c>
      <c r="B211" s="36" t="s">
        <v>259</v>
      </c>
      <c r="C211" s="35"/>
      <c r="D211" s="34"/>
      <c r="E211" s="34"/>
      <c r="F211" s="33"/>
      <c r="G211" s="88">
        <f>SUM(G203:G210)</f>
        <v>-77.22</v>
      </c>
    </row>
    <row r="212" spans="1:8" ht="28.5" customHeight="1" thickTop="1" thickBot="1" x14ac:dyDescent="0.3">
      <c r="A212" s="116"/>
      <c r="B212" s="93"/>
      <c r="C212" s="31"/>
      <c r="D212" s="94"/>
      <c r="E212" s="94"/>
      <c r="F212" s="118"/>
      <c r="G212" s="117"/>
    </row>
    <row r="213" spans="1:8" ht="28.5" customHeight="1" thickBot="1" x14ac:dyDescent="0.3">
      <c r="A213" s="252" t="s">
        <v>500</v>
      </c>
      <c r="B213" s="253"/>
      <c r="C213" s="253"/>
      <c r="D213" s="253"/>
      <c r="E213" s="253"/>
      <c r="F213" s="253"/>
      <c r="G213" s="254"/>
    </row>
    <row r="214" spans="1:8" ht="64.95" customHeight="1" x14ac:dyDescent="0.25">
      <c r="A214" s="17" t="s">
        <v>269</v>
      </c>
      <c r="B214" s="16" t="s">
        <v>266</v>
      </c>
      <c r="C214" s="15"/>
      <c r="D214" s="14">
        <v>12</v>
      </c>
      <c r="E214" s="21"/>
      <c r="F214" s="20" t="s">
        <v>15</v>
      </c>
      <c r="G214" s="86">
        <f t="shared" ref="G214:G216" si="22">D214*C214</f>
        <v>0</v>
      </c>
      <c r="H214" s="79"/>
    </row>
    <row r="215" spans="1:8" ht="53.4" customHeight="1" x14ac:dyDescent="0.25">
      <c r="A215" s="17" t="s">
        <v>270</v>
      </c>
      <c r="B215" s="16" t="s">
        <v>321</v>
      </c>
      <c r="C215" s="15"/>
      <c r="D215" s="14">
        <v>52</v>
      </c>
      <c r="E215" s="100" t="s">
        <v>13</v>
      </c>
      <c r="F215" s="13" t="s">
        <v>2</v>
      </c>
      <c r="G215" s="87">
        <f t="shared" si="22"/>
        <v>0</v>
      </c>
      <c r="H215" s="79"/>
    </row>
    <row r="216" spans="1:8" ht="53.4" customHeight="1" x14ac:dyDescent="0.25">
      <c r="A216" s="17" t="s">
        <v>271</v>
      </c>
      <c r="B216" s="16" t="s">
        <v>264</v>
      </c>
      <c r="C216" s="15"/>
      <c r="D216" s="153">
        <v>6500</v>
      </c>
      <c r="E216" s="14"/>
      <c r="F216" s="13" t="s">
        <v>1</v>
      </c>
      <c r="G216" s="87">
        <f t="shared" si="22"/>
        <v>0</v>
      </c>
      <c r="H216" s="79"/>
    </row>
    <row r="217" spans="1:8" ht="64.95" customHeight="1" x14ac:dyDescent="0.25">
      <c r="A217" s="17" t="s">
        <v>272</v>
      </c>
      <c r="B217" s="16" t="s">
        <v>345</v>
      </c>
      <c r="C217" s="15"/>
      <c r="D217" s="14">
        <v>12</v>
      </c>
      <c r="E217" s="129"/>
      <c r="F217" s="77" t="s">
        <v>15</v>
      </c>
      <c r="G217" s="121">
        <f>D217*C217</f>
        <v>0</v>
      </c>
      <c r="H217" s="78"/>
    </row>
    <row r="218" spans="1:8" ht="64.95" customHeight="1" x14ac:dyDescent="0.25">
      <c r="A218" s="17" t="s">
        <v>369</v>
      </c>
      <c r="B218" s="16" t="s">
        <v>367</v>
      </c>
      <c r="C218" s="15"/>
      <c r="D218" s="14">
        <v>52</v>
      </c>
      <c r="E218" s="100" t="s">
        <v>13</v>
      </c>
      <c r="F218" s="13" t="s">
        <v>2</v>
      </c>
      <c r="G218" s="87">
        <f>D218*C218</f>
        <v>0</v>
      </c>
      <c r="H218" s="78"/>
    </row>
    <row r="219" spans="1:8" ht="132.6" customHeight="1" x14ac:dyDescent="0.25">
      <c r="A219" s="246" t="s">
        <v>370</v>
      </c>
      <c r="B219" s="16" t="s">
        <v>414</v>
      </c>
      <c r="C219" s="15"/>
      <c r="D219" s="73"/>
      <c r="E219" s="99"/>
      <c r="F219" s="114" t="s">
        <v>1</v>
      </c>
      <c r="G219" s="120">
        <f t="shared" ref="G219:G220" si="23">D219*C219</f>
        <v>0</v>
      </c>
      <c r="H219" s="85"/>
    </row>
    <row r="220" spans="1:8" ht="83.4" customHeight="1" x14ac:dyDescent="0.25">
      <c r="A220" s="247"/>
      <c r="B220" s="155" t="s">
        <v>444</v>
      </c>
      <c r="C220" s="169">
        <v>-0.15</v>
      </c>
      <c r="D220" s="73"/>
      <c r="E220" s="99"/>
      <c r="F220" s="13" t="s">
        <v>1</v>
      </c>
      <c r="G220" s="87">
        <f t="shared" si="23"/>
        <v>0</v>
      </c>
      <c r="H220" s="85"/>
    </row>
    <row r="221" spans="1:8" ht="83.4" customHeight="1" thickBot="1" x14ac:dyDescent="0.3">
      <c r="A221" s="248"/>
      <c r="B221" s="16" t="s">
        <v>465</v>
      </c>
      <c r="C221" s="169">
        <f>(C219+C220)</f>
        <v>-0.15</v>
      </c>
      <c r="D221" s="153">
        <v>1040</v>
      </c>
      <c r="E221" s="99"/>
      <c r="F221" s="13" t="s">
        <v>1</v>
      </c>
      <c r="G221" s="87">
        <f>C221*D221</f>
        <v>-156</v>
      </c>
      <c r="H221" s="85"/>
    </row>
    <row r="222" spans="1:8" ht="28.5" customHeight="1" thickBot="1" x14ac:dyDescent="0.3">
      <c r="A222" s="37" t="s">
        <v>273</v>
      </c>
      <c r="B222" s="36" t="s">
        <v>501</v>
      </c>
      <c r="C222" s="35"/>
      <c r="D222" s="34"/>
      <c r="E222" s="34"/>
      <c r="F222" s="33"/>
      <c r="G222" s="88">
        <f>SUM(G214:G221)</f>
        <v>-156</v>
      </c>
    </row>
    <row r="223" spans="1:8" ht="28.5" customHeight="1" thickTop="1" thickBot="1" x14ac:dyDescent="0.3">
      <c r="A223" s="116"/>
      <c r="B223" s="93"/>
      <c r="C223" s="31"/>
      <c r="D223" s="94"/>
      <c r="E223" s="94"/>
      <c r="F223" s="118"/>
      <c r="G223" s="117"/>
    </row>
    <row r="224" spans="1:8" ht="28.5" customHeight="1" thickBot="1" x14ac:dyDescent="0.3">
      <c r="A224" s="252" t="s">
        <v>502</v>
      </c>
      <c r="B224" s="253"/>
      <c r="C224" s="253"/>
      <c r="D224" s="253"/>
      <c r="E224" s="253"/>
      <c r="F224" s="253"/>
      <c r="G224" s="254"/>
    </row>
    <row r="225" spans="1:8" ht="64.95" customHeight="1" x14ac:dyDescent="0.25">
      <c r="A225" s="17" t="s">
        <v>275</v>
      </c>
      <c r="B225" s="16" t="s">
        <v>266</v>
      </c>
      <c r="C225" s="15"/>
      <c r="D225" s="14">
        <v>12</v>
      </c>
      <c r="E225" s="21"/>
      <c r="F225" s="20" t="s">
        <v>15</v>
      </c>
      <c r="G225" s="86">
        <f t="shared" ref="G225:G227" si="24">D225*C225</f>
        <v>0</v>
      </c>
      <c r="H225" s="79"/>
    </row>
    <row r="226" spans="1:8" ht="53.4" customHeight="1" x14ac:dyDescent="0.25">
      <c r="A226" s="17" t="s">
        <v>276</v>
      </c>
      <c r="B226" s="16" t="s">
        <v>265</v>
      </c>
      <c r="C226" s="15"/>
      <c r="D226" s="14">
        <v>26</v>
      </c>
      <c r="E226" s="100" t="s">
        <v>20</v>
      </c>
      <c r="F226" s="13" t="s">
        <v>2</v>
      </c>
      <c r="G226" s="87">
        <f t="shared" si="24"/>
        <v>0</v>
      </c>
      <c r="H226" s="79"/>
    </row>
    <row r="227" spans="1:8" ht="53.4" customHeight="1" x14ac:dyDescent="0.25">
      <c r="A227" s="17" t="s">
        <v>277</v>
      </c>
      <c r="B227" s="16" t="s">
        <v>264</v>
      </c>
      <c r="C227" s="15"/>
      <c r="D227" s="153">
        <v>3250</v>
      </c>
      <c r="E227" s="14"/>
      <c r="F227" s="13" t="s">
        <v>1</v>
      </c>
      <c r="G227" s="87">
        <f t="shared" si="24"/>
        <v>0</v>
      </c>
      <c r="H227" s="79"/>
    </row>
    <row r="228" spans="1:8" ht="64.95" customHeight="1" x14ac:dyDescent="0.25">
      <c r="A228" s="17" t="s">
        <v>278</v>
      </c>
      <c r="B228" s="16" t="s">
        <v>371</v>
      </c>
      <c r="C228" s="15"/>
      <c r="D228" s="14">
        <v>12</v>
      </c>
      <c r="E228" s="129"/>
      <c r="F228" s="77" t="s">
        <v>15</v>
      </c>
      <c r="G228" s="121">
        <f>D228*C228</f>
        <v>0</v>
      </c>
      <c r="H228" s="78"/>
    </row>
    <row r="229" spans="1:8" ht="64.95" customHeight="1" x14ac:dyDescent="0.25">
      <c r="A229" s="17" t="s">
        <v>372</v>
      </c>
      <c r="B229" s="16" t="s">
        <v>374</v>
      </c>
      <c r="C229" s="15"/>
      <c r="D229" s="14">
        <v>26</v>
      </c>
      <c r="E229" s="100" t="s">
        <v>20</v>
      </c>
      <c r="F229" s="13" t="s">
        <v>2</v>
      </c>
      <c r="G229" s="87">
        <f>D229*C229</f>
        <v>0</v>
      </c>
      <c r="H229" s="78"/>
    </row>
    <row r="230" spans="1:8" ht="132.6" customHeight="1" x14ac:dyDescent="0.25">
      <c r="A230" s="246" t="s">
        <v>373</v>
      </c>
      <c r="B230" s="16" t="s">
        <v>415</v>
      </c>
      <c r="C230" s="15"/>
      <c r="D230" s="73"/>
      <c r="E230" s="99"/>
      <c r="F230" s="114" t="s">
        <v>1</v>
      </c>
      <c r="G230" s="120">
        <f t="shared" ref="G230:G231" si="25">D230*C230</f>
        <v>0</v>
      </c>
      <c r="H230" s="85"/>
    </row>
    <row r="231" spans="1:8" ht="83.4" customHeight="1" x14ac:dyDescent="0.25">
      <c r="A231" s="247"/>
      <c r="B231" s="155" t="s">
        <v>444</v>
      </c>
      <c r="C231" s="169">
        <v>-0.15</v>
      </c>
      <c r="D231" s="73"/>
      <c r="E231" s="99"/>
      <c r="F231" s="13" t="s">
        <v>1</v>
      </c>
      <c r="G231" s="87">
        <f t="shared" si="25"/>
        <v>0</v>
      </c>
      <c r="H231" s="85"/>
    </row>
    <row r="232" spans="1:8" ht="83.4" customHeight="1" thickBot="1" x14ac:dyDescent="0.3">
      <c r="A232" s="248"/>
      <c r="B232" s="16" t="s">
        <v>465</v>
      </c>
      <c r="C232" s="169">
        <f>(C230+C231)</f>
        <v>-0.15</v>
      </c>
      <c r="D232" s="153">
        <v>1560</v>
      </c>
      <c r="E232" s="99"/>
      <c r="F232" s="13" t="s">
        <v>1</v>
      </c>
      <c r="G232" s="87">
        <f>C232*D232</f>
        <v>-234</v>
      </c>
      <c r="H232" s="85"/>
    </row>
    <row r="233" spans="1:8" ht="28.5" customHeight="1" thickBot="1" x14ac:dyDescent="0.3">
      <c r="A233" s="37" t="s">
        <v>274</v>
      </c>
      <c r="B233" s="36" t="s">
        <v>503</v>
      </c>
      <c r="C233" s="35"/>
      <c r="D233" s="34"/>
      <c r="E233" s="34"/>
      <c r="F233" s="33"/>
      <c r="G233" s="88">
        <f>SUM(G225:G232)</f>
        <v>-234</v>
      </c>
    </row>
    <row r="234" spans="1:8" ht="28.5" customHeight="1" thickTop="1" thickBot="1" x14ac:dyDescent="0.3">
      <c r="A234" s="116"/>
      <c r="B234" s="93"/>
      <c r="C234" s="31"/>
      <c r="D234" s="94"/>
      <c r="E234" s="94"/>
      <c r="F234" s="118"/>
      <c r="G234" s="117"/>
    </row>
    <row r="235" spans="1:8" ht="28.5" customHeight="1" thickBot="1" x14ac:dyDescent="0.3">
      <c r="A235" s="252" t="s">
        <v>288</v>
      </c>
      <c r="B235" s="253"/>
      <c r="C235" s="253"/>
      <c r="D235" s="253"/>
      <c r="E235" s="253"/>
      <c r="F235" s="253"/>
      <c r="G235" s="254"/>
    </row>
    <row r="236" spans="1:8" ht="64.95" customHeight="1" x14ac:dyDescent="0.25">
      <c r="A236" s="17" t="s">
        <v>281</v>
      </c>
      <c r="B236" s="16" t="s">
        <v>285</v>
      </c>
      <c r="C236" s="15"/>
      <c r="D236" s="14">
        <v>24</v>
      </c>
      <c r="E236" s="21"/>
      <c r="F236" s="20" t="s">
        <v>15</v>
      </c>
      <c r="G236" s="86">
        <f t="shared" ref="G236:G238" si="26">D236*C236</f>
        <v>0</v>
      </c>
      <c r="H236" s="79"/>
    </row>
    <row r="237" spans="1:8" ht="53.4" customHeight="1" x14ac:dyDescent="0.25">
      <c r="A237" s="17" t="s">
        <v>282</v>
      </c>
      <c r="B237" s="16" t="s">
        <v>286</v>
      </c>
      <c r="C237" s="15"/>
      <c r="D237" s="14">
        <v>104</v>
      </c>
      <c r="E237" s="100" t="s">
        <v>13</v>
      </c>
      <c r="F237" s="13" t="s">
        <v>2</v>
      </c>
      <c r="G237" s="87">
        <f t="shared" si="26"/>
        <v>0</v>
      </c>
      <c r="H237" s="79"/>
    </row>
    <row r="238" spans="1:8" ht="53.4" customHeight="1" x14ac:dyDescent="0.25">
      <c r="A238" s="17" t="s">
        <v>283</v>
      </c>
      <c r="B238" s="16" t="s">
        <v>287</v>
      </c>
      <c r="C238" s="15"/>
      <c r="D238" s="153">
        <v>17680</v>
      </c>
      <c r="E238" s="14"/>
      <c r="F238" s="13" t="s">
        <v>1</v>
      </c>
      <c r="G238" s="87">
        <f t="shared" si="26"/>
        <v>0</v>
      </c>
      <c r="H238" s="79"/>
    </row>
    <row r="239" spans="1:8" ht="64.95" customHeight="1" x14ac:dyDescent="0.25">
      <c r="A239" s="17" t="s">
        <v>284</v>
      </c>
      <c r="B239" s="16" t="s">
        <v>377</v>
      </c>
      <c r="C239" s="15"/>
      <c r="D239" s="14">
        <v>48</v>
      </c>
      <c r="E239" s="129"/>
      <c r="F239" s="77" t="s">
        <v>15</v>
      </c>
      <c r="G239" s="121" t="s">
        <v>289</v>
      </c>
      <c r="H239" s="78"/>
    </row>
    <row r="240" spans="1:8" ht="64.95" customHeight="1" x14ac:dyDescent="0.25">
      <c r="A240" s="17" t="s">
        <v>375</v>
      </c>
      <c r="B240" s="16" t="s">
        <v>416</v>
      </c>
      <c r="C240" s="15"/>
      <c r="D240" s="14">
        <v>104</v>
      </c>
      <c r="E240" s="102" t="s">
        <v>20</v>
      </c>
      <c r="F240" s="13" t="s">
        <v>2</v>
      </c>
      <c r="G240" s="87" t="s">
        <v>289</v>
      </c>
      <c r="H240" s="78"/>
    </row>
    <row r="241" spans="1:8" ht="132.6" customHeight="1" x14ac:dyDescent="0.25">
      <c r="A241" s="246" t="s">
        <v>376</v>
      </c>
      <c r="B241" s="16" t="s">
        <v>408</v>
      </c>
      <c r="C241" s="15"/>
      <c r="D241" s="73"/>
      <c r="E241" s="99"/>
      <c r="F241" s="114" t="s">
        <v>1</v>
      </c>
      <c r="G241" s="120">
        <f t="shared" ref="G241:G242" si="27">D241*C241</f>
        <v>0</v>
      </c>
      <c r="H241" s="85"/>
    </row>
    <row r="242" spans="1:8" ht="83.4" customHeight="1" x14ac:dyDescent="0.25">
      <c r="A242" s="247"/>
      <c r="B242" s="155" t="s">
        <v>444</v>
      </c>
      <c r="C242" s="169">
        <v>-0.15</v>
      </c>
      <c r="D242" s="73"/>
      <c r="E242" s="99"/>
      <c r="F242" s="13" t="s">
        <v>1</v>
      </c>
      <c r="G242" s="87">
        <f t="shared" si="27"/>
        <v>0</v>
      </c>
      <c r="H242" s="85"/>
    </row>
    <row r="243" spans="1:8" ht="83.4" customHeight="1" thickBot="1" x14ac:dyDescent="0.3">
      <c r="A243" s="248"/>
      <c r="B243" s="16" t="s">
        <v>465</v>
      </c>
      <c r="C243" s="169">
        <f>(C241+C242)</f>
        <v>-0.15</v>
      </c>
      <c r="D243" s="153">
        <v>2080</v>
      </c>
      <c r="E243" s="99"/>
      <c r="F243" s="13" t="s">
        <v>1</v>
      </c>
      <c r="G243" s="87">
        <f>C243*D243</f>
        <v>-312</v>
      </c>
      <c r="H243" s="85"/>
    </row>
    <row r="244" spans="1:8" ht="28.5" customHeight="1" thickBot="1" x14ac:dyDescent="0.3">
      <c r="A244" s="37" t="s">
        <v>280</v>
      </c>
      <c r="B244" s="36" t="s">
        <v>279</v>
      </c>
      <c r="C244" s="35"/>
      <c r="D244" s="34"/>
      <c r="E244" s="34"/>
      <c r="F244" s="33"/>
      <c r="G244" s="88">
        <f>SUM(G236:G243)</f>
        <v>-312</v>
      </c>
    </row>
    <row r="245" spans="1:8" ht="28.5" customHeight="1" thickTop="1" thickBot="1" x14ac:dyDescent="0.3">
      <c r="A245" s="116"/>
      <c r="B245" s="93"/>
      <c r="C245" s="31"/>
      <c r="D245" s="94"/>
      <c r="E245" s="94"/>
      <c r="F245" s="118"/>
      <c r="G245" s="117"/>
    </row>
    <row r="246" spans="1:8" ht="28.5" customHeight="1" thickBot="1" x14ac:dyDescent="0.3">
      <c r="A246" s="252" t="s">
        <v>290</v>
      </c>
      <c r="B246" s="253"/>
      <c r="C246" s="253"/>
      <c r="D246" s="253"/>
      <c r="E246" s="253"/>
      <c r="F246" s="253"/>
      <c r="G246" s="254"/>
    </row>
    <row r="247" spans="1:8" ht="64.95" customHeight="1" x14ac:dyDescent="0.25">
      <c r="A247" s="17" t="s">
        <v>291</v>
      </c>
      <c r="B247" s="16" t="s">
        <v>294</v>
      </c>
      <c r="C247" s="15"/>
      <c r="D247" s="14">
        <v>12</v>
      </c>
      <c r="E247" s="21"/>
      <c r="F247" s="20" t="s">
        <v>15</v>
      </c>
      <c r="G247" s="86">
        <f t="shared" ref="G247:G249" si="28">D247*C247</f>
        <v>0</v>
      </c>
      <c r="H247" s="79"/>
    </row>
    <row r="248" spans="1:8" ht="53.4" customHeight="1" x14ac:dyDescent="0.25">
      <c r="A248" s="17" t="s">
        <v>292</v>
      </c>
      <c r="B248" s="16" t="s">
        <v>286</v>
      </c>
      <c r="C248" s="15"/>
      <c r="D248" s="14">
        <v>104</v>
      </c>
      <c r="E248" s="100" t="s">
        <v>295</v>
      </c>
      <c r="F248" s="13" t="s">
        <v>2</v>
      </c>
      <c r="G248" s="87">
        <f t="shared" si="28"/>
        <v>0</v>
      </c>
      <c r="H248" s="79"/>
    </row>
    <row r="249" spans="1:8" ht="53.4" customHeight="1" thickBot="1" x14ac:dyDescent="0.3">
      <c r="A249" s="17" t="s">
        <v>293</v>
      </c>
      <c r="B249" s="16" t="s">
        <v>287</v>
      </c>
      <c r="C249" s="15"/>
      <c r="D249" s="153">
        <v>17680</v>
      </c>
      <c r="E249" s="14"/>
      <c r="F249" s="13" t="s">
        <v>1</v>
      </c>
      <c r="G249" s="87">
        <f t="shared" si="28"/>
        <v>0</v>
      </c>
      <c r="H249" s="79"/>
    </row>
    <row r="250" spans="1:8" ht="28.5" customHeight="1" thickBot="1" x14ac:dyDescent="0.3">
      <c r="A250" s="37" t="s">
        <v>296</v>
      </c>
      <c r="B250" s="36" t="s">
        <v>297</v>
      </c>
      <c r="C250" s="35"/>
      <c r="D250" s="34"/>
      <c r="E250" s="34"/>
      <c r="F250" s="33"/>
      <c r="G250" s="88">
        <f>SUM(G247:G249)</f>
        <v>0</v>
      </c>
    </row>
    <row r="251" spans="1:8" ht="28.5" customHeight="1" thickTop="1" thickBot="1" x14ac:dyDescent="0.3">
      <c r="A251" s="116"/>
      <c r="B251" s="93"/>
      <c r="C251" s="31"/>
      <c r="D251" s="94"/>
      <c r="E251" s="94"/>
      <c r="F251" s="118"/>
      <c r="G251" s="117"/>
    </row>
    <row r="252" spans="1:8" ht="28.5" customHeight="1" thickBot="1" x14ac:dyDescent="0.3">
      <c r="A252" s="252" t="s">
        <v>298</v>
      </c>
      <c r="B252" s="253"/>
      <c r="C252" s="253"/>
      <c r="D252" s="253"/>
      <c r="E252" s="253"/>
      <c r="F252" s="253"/>
      <c r="G252" s="254"/>
    </row>
    <row r="253" spans="1:8" ht="64.95" customHeight="1" x14ac:dyDescent="0.25">
      <c r="A253" s="17" t="s">
        <v>299</v>
      </c>
      <c r="B253" s="16" t="s">
        <v>294</v>
      </c>
      <c r="C253" s="15"/>
      <c r="D253" s="14">
        <v>12</v>
      </c>
      <c r="E253" s="21"/>
      <c r="F253" s="20" t="s">
        <v>15</v>
      </c>
      <c r="G253" s="86">
        <f t="shared" ref="G253:G255" si="29">D253*C253</f>
        <v>0</v>
      </c>
      <c r="H253" s="79"/>
    </row>
    <row r="254" spans="1:8" ht="53.4" customHeight="1" x14ac:dyDescent="0.25">
      <c r="A254" s="17" t="s">
        <v>300</v>
      </c>
      <c r="B254" s="16" t="s">
        <v>378</v>
      </c>
      <c r="C254" s="15"/>
      <c r="D254" s="14">
        <v>52</v>
      </c>
      <c r="E254" s="100" t="s">
        <v>13</v>
      </c>
      <c r="F254" s="13" t="s">
        <v>2</v>
      </c>
      <c r="G254" s="87">
        <f t="shared" si="29"/>
        <v>0</v>
      </c>
      <c r="H254" s="79"/>
    </row>
    <row r="255" spans="1:8" ht="53.4" customHeight="1" x14ac:dyDescent="0.25">
      <c r="A255" s="17" t="s">
        <v>301</v>
      </c>
      <c r="B255" s="16" t="s">
        <v>304</v>
      </c>
      <c r="C255" s="15"/>
      <c r="D255" s="14">
        <v>8840</v>
      </c>
      <c r="E255" s="14"/>
      <c r="F255" s="13" t="s">
        <v>1</v>
      </c>
      <c r="G255" s="87">
        <f t="shared" si="29"/>
        <v>0</v>
      </c>
      <c r="H255" s="79"/>
    </row>
    <row r="256" spans="1:8" ht="64.95" customHeight="1" x14ac:dyDescent="0.25">
      <c r="A256" s="17" t="s">
        <v>302</v>
      </c>
      <c r="B256" s="16" t="s">
        <v>371</v>
      </c>
      <c r="C256" s="15"/>
      <c r="D256" s="14">
        <v>12</v>
      </c>
      <c r="E256" s="129"/>
      <c r="F256" s="77" t="s">
        <v>15</v>
      </c>
      <c r="G256" s="121">
        <f>D256*C256</f>
        <v>0</v>
      </c>
      <c r="H256" s="78"/>
    </row>
    <row r="257" spans="1:8" ht="64.95" customHeight="1" x14ac:dyDescent="0.25">
      <c r="A257" s="17" t="s">
        <v>379</v>
      </c>
      <c r="B257" s="16" t="s">
        <v>374</v>
      </c>
      <c r="C257" s="15"/>
      <c r="D257" s="14">
        <v>52</v>
      </c>
      <c r="E257" s="100" t="s">
        <v>13</v>
      </c>
      <c r="F257" s="13" t="s">
        <v>2</v>
      </c>
      <c r="G257" s="87">
        <f>D257*C257</f>
        <v>0</v>
      </c>
      <c r="H257" s="78"/>
    </row>
    <row r="258" spans="1:8" ht="132.6" customHeight="1" x14ac:dyDescent="0.25">
      <c r="A258" s="246" t="s">
        <v>380</v>
      </c>
      <c r="B258" s="16" t="s">
        <v>415</v>
      </c>
      <c r="C258" s="15"/>
      <c r="D258" s="73"/>
      <c r="E258" s="99"/>
      <c r="F258" s="114" t="s">
        <v>1</v>
      </c>
      <c r="G258" s="120">
        <f t="shared" ref="G258:G259" si="30">D258*C258</f>
        <v>0</v>
      </c>
      <c r="H258" s="85"/>
    </row>
    <row r="259" spans="1:8" ht="83.4" customHeight="1" x14ac:dyDescent="0.25">
      <c r="A259" s="247"/>
      <c r="B259" s="155" t="s">
        <v>444</v>
      </c>
      <c r="C259" s="169">
        <v>-0.15</v>
      </c>
      <c r="D259" s="73"/>
      <c r="E259" s="99"/>
      <c r="F259" s="13" t="s">
        <v>1</v>
      </c>
      <c r="G259" s="87">
        <f t="shared" si="30"/>
        <v>0</v>
      </c>
      <c r="H259" s="85"/>
    </row>
    <row r="260" spans="1:8" ht="83.4" customHeight="1" thickBot="1" x14ac:dyDescent="0.3">
      <c r="A260" s="248"/>
      <c r="B260" s="16" t="s">
        <v>465</v>
      </c>
      <c r="C260" s="169">
        <f>(C258+C259)</f>
        <v>-0.15</v>
      </c>
      <c r="D260" s="153">
        <v>3120</v>
      </c>
      <c r="E260" s="99"/>
      <c r="F260" s="13" t="s">
        <v>1</v>
      </c>
      <c r="G260" s="87">
        <f>C260*D260</f>
        <v>-468</v>
      </c>
      <c r="H260" s="85"/>
    </row>
    <row r="261" spans="1:8" ht="28.5" customHeight="1" thickBot="1" x14ac:dyDescent="0.3">
      <c r="A261" s="37" t="s">
        <v>303</v>
      </c>
      <c r="B261" s="36" t="s">
        <v>305</v>
      </c>
      <c r="C261" s="35"/>
      <c r="D261" s="34"/>
      <c r="E261" s="34"/>
      <c r="F261" s="33"/>
      <c r="G261" s="88">
        <f>SUM(G253:G260)</f>
        <v>-468</v>
      </c>
    </row>
    <row r="262" spans="1:8" ht="28.5" customHeight="1" thickTop="1" thickBot="1" x14ac:dyDescent="0.3">
      <c r="A262" s="116"/>
      <c r="B262" s="93"/>
      <c r="C262" s="31"/>
      <c r="D262" s="94"/>
      <c r="E262" s="94"/>
      <c r="F262" s="118"/>
      <c r="G262" s="117"/>
    </row>
    <row r="263" spans="1:8" ht="28.5" customHeight="1" thickBot="1" x14ac:dyDescent="0.3">
      <c r="A263" s="252" t="s">
        <v>306</v>
      </c>
      <c r="B263" s="253"/>
      <c r="C263" s="253"/>
      <c r="D263" s="253"/>
      <c r="E263" s="253"/>
      <c r="F263" s="253"/>
      <c r="G263" s="254"/>
    </row>
    <row r="264" spans="1:8" ht="53.4" customHeight="1" x14ac:dyDescent="0.25">
      <c r="A264" s="242" t="s">
        <v>307</v>
      </c>
      <c r="B264" s="16" t="s">
        <v>188</v>
      </c>
      <c r="C264" s="15"/>
      <c r="D264" s="14">
        <v>26</v>
      </c>
      <c r="E264" s="100" t="s">
        <v>20</v>
      </c>
      <c r="F264" s="97" t="s">
        <v>2</v>
      </c>
      <c r="G264" s="87">
        <f t="shared" ref="G264:G265" si="31">D264*C264</f>
        <v>0</v>
      </c>
      <c r="H264" s="79"/>
    </row>
    <row r="265" spans="1:8" ht="53.4" customHeight="1" x14ac:dyDescent="0.25">
      <c r="A265" s="242" t="s">
        <v>308</v>
      </c>
      <c r="B265" s="16" t="s">
        <v>141</v>
      </c>
      <c r="C265" s="15"/>
      <c r="D265" s="153">
        <v>1660</v>
      </c>
      <c r="E265" s="99"/>
      <c r="F265" s="13" t="s">
        <v>1</v>
      </c>
      <c r="G265" s="87">
        <f t="shared" si="31"/>
        <v>0</v>
      </c>
      <c r="H265" s="85"/>
    </row>
    <row r="266" spans="1:8" ht="64.95" customHeight="1" x14ac:dyDescent="0.25">
      <c r="A266" s="242" t="s">
        <v>309</v>
      </c>
      <c r="B266" s="16" t="s">
        <v>345</v>
      </c>
      <c r="C266" s="15"/>
      <c r="D266" s="14">
        <v>12</v>
      </c>
      <c r="E266" s="129"/>
      <c r="F266" s="77" t="s">
        <v>15</v>
      </c>
      <c r="G266" s="121" t="s">
        <v>289</v>
      </c>
      <c r="H266" s="78"/>
    </row>
    <row r="267" spans="1:8" ht="64.95" customHeight="1" x14ac:dyDescent="0.25">
      <c r="A267" s="242" t="s">
        <v>310</v>
      </c>
      <c r="B267" s="16" t="s">
        <v>382</v>
      </c>
      <c r="C267" s="15"/>
      <c r="D267" s="14">
        <v>26</v>
      </c>
      <c r="E267" s="102" t="s">
        <v>20</v>
      </c>
      <c r="F267" s="13" t="s">
        <v>2</v>
      </c>
      <c r="G267" s="87" t="s">
        <v>289</v>
      </c>
      <c r="H267" s="78"/>
    </row>
    <row r="268" spans="1:8" ht="132.6" customHeight="1" x14ac:dyDescent="0.25">
      <c r="A268" s="249" t="s">
        <v>381</v>
      </c>
      <c r="B268" s="16" t="s">
        <v>414</v>
      </c>
      <c r="C268" s="15"/>
      <c r="D268" s="73"/>
      <c r="E268" s="99"/>
      <c r="F268" s="114" t="s">
        <v>1</v>
      </c>
      <c r="G268" s="120">
        <f t="shared" ref="G268:G269" si="32">D268*C268</f>
        <v>0</v>
      </c>
      <c r="H268" s="85"/>
    </row>
    <row r="269" spans="1:8" ht="83.4" customHeight="1" x14ac:dyDescent="0.25">
      <c r="A269" s="250"/>
      <c r="B269" s="155" t="s">
        <v>444</v>
      </c>
      <c r="C269" s="169">
        <v>-0.15</v>
      </c>
      <c r="D269" s="73"/>
      <c r="E269" s="99"/>
      <c r="F269" s="13" t="s">
        <v>1</v>
      </c>
      <c r="G269" s="87">
        <f t="shared" si="32"/>
        <v>0</v>
      </c>
      <c r="H269" s="85"/>
    </row>
    <row r="270" spans="1:8" ht="83.4" customHeight="1" thickBot="1" x14ac:dyDescent="0.3">
      <c r="A270" s="251"/>
      <c r="B270" s="16" t="s">
        <v>465</v>
      </c>
      <c r="C270" s="169">
        <f>(C268+C269)</f>
        <v>-0.15</v>
      </c>
      <c r="D270" s="153">
        <v>520</v>
      </c>
      <c r="E270" s="99"/>
      <c r="F270" s="13" t="s">
        <v>1</v>
      </c>
      <c r="G270" s="87">
        <f>C270*D270</f>
        <v>-78</v>
      </c>
      <c r="H270" s="85"/>
    </row>
    <row r="271" spans="1:8" ht="28.5" customHeight="1" thickBot="1" x14ac:dyDescent="0.3">
      <c r="A271" s="37" t="s">
        <v>311</v>
      </c>
      <c r="B271" s="36" t="s">
        <v>312</v>
      </c>
      <c r="C271" s="35"/>
      <c r="D271" s="34"/>
      <c r="E271" s="34"/>
      <c r="F271" s="33"/>
      <c r="G271" s="88">
        <f>SUM(G264:G270)</f>
        <v>-78</v>
      </c>
    </row>
    <row r="272" spans="1:8" ht="29.4" customHeight="1" thickTop="1" thickBot="1" x14ac:dyDescent="0.3">
      <c r="A272" s="116"/>
      <c r="B272" s="93"/>
      <c r="C272" s="31"/>
      <c r="D272" s="94"/>
      <c r="E272" s="94"/>
      <c r="F272" s="118"/>
      <c r="G272" s="117"/>
    </row>
    <row r="273" spans="1:8" ht="24.6" customHeight="1" thickBot="1" x14ac:dyDescent="0.3">
      <c r="A273" s="252" t="s">
        <v>314</v>
      </c>
      <c r="B273" s="253"/>
      <c r="C273" s="253"/>
      <c r="D273" s="253"/>
      <c r="E273" s="253"/>
      <c r="F273" s="253"/>
      <c r="G273" s="301"/>
    </row>
    <row r="274" spans="1:8" ht="51" customHeight="1" thickBot="1" x14ac:dyDescent="0.3">
      <c r="A274" s="24" t="s">
        <v>315</v>
      </c>
      <c r="B274" s="23" t="s">
        <v>99</v>
      </c>
      <c r="C274" s="22"/>
      <c r="D274" s="21">
        <v>26</v>
      </c>
      <c r="E274" s="21" t="s">
        <v>11</v>
      </c>
      <c r="F274" s="20" t="s">
        <v>2</v>
      </c>
      <c r="G274" s="19">
        <f>D274*C274</f>
        <v>0</v>
      </c>
    </row>
    <row r="275" spans="1:8" ht="28.5" customHeight="1" thickBot="1" x14ac:dyDescent="0.3">
      <c r="A275" s="37" t="s">
        <v>315</v>
      </c>
      <c r="B275" s="36" t="s">
        <v>316</v>
      </c>
      <c r="C275" s="35"/>
      <c r="D275" s="34"/>
      <c r="E275" s="34"/>
      <c r="F275" s="33"/>
      <c r="G275" s="30">
        <f>SUM(G274:G274)</f>
        <v>0</v>
      </c>
    </row>
    <row r="276" spans="1:8" ht="29.4" customHeight="1" thickTop="1" thickBot="1" x14ac:dyDescent="0.3">
      <c r="A276" s="116"/>
      <c r="B276" s="93"/>
      <c r="C276" s="31"/>
      <c r="D276" s="94"/>
      <c r="E276" s="94"/>
      <c r="F276" s="118"/>
      <c r="G276" s="117"/>
    </row>
    <row r="277" spans="1:8" ht="28.5" customHeight="1" thickBot="1" x14ac:dyDescent="0.3">
      <c r="A277" s="252" t="s">
        <v>317</v>
      </c>
      <c r="B277" s="253"/>
      <c r="C277" s="253"/>
      <c r="D277" s="253"/>
      <c r="E277" s="253"/>
      <c r="F277" s="253"/>
      <c r="G277" s="254"/>
    </row>
    <row r="278" spans="1:8" ht="64.95" customHeight="1" x14ac:dyDescent="0.25">
      <c r="A278" s="17" t="s">
        <v>318</v>
      </c>
      <c r="B278" s="16" t="s">
        <v>383</v>
      </c>
      <c r="C278" s="15"/>
      <c r="D278" s="14">
        <v>12</v>
      </c>
      <c r="E278" s="21"/>
      <c r="F278" s="20" t="s">
        <v>15</v>
      </c>
      <c r="G278" s="86">
        <f t="shared" ref="G278:G280" si="33">D278*C278</f>
        <v>0</v>
      </c>
      <c r="H278" s="79"/>
    </row>
    <row r="279" spans="1:8" ht="53.4" customHeight="1" x14ac:dyDescent="0.25">
      <c r="A279" s="17" t="s">
        <v>319</v>
      </c>
      <c r="B279" s="16" t="s">
        <v>384</v>
      </c>
      <c r="C279" s="15"/>
      <c r="D279" s="14">
        <v>52</v>
      </c>
      <c r="E279" s="100" t="s">
        <v>13</v>
      </c>
      <c r="F279" s="13" t="s">
        <v>2</v>
      </c>
      <c r="G279" s="87">
        <f t="shared" si="33"/>
        <v>0</v>
      </c>
      <c r="H279" s="79"/>
    </row>
    <row r="280" spans="1:8" ht="53.4" customHeight="1" thickBot="1" x14ac:dyDescent="0.3">
      <c r="A280" s="17" t="s">
        <v>320</v>
      </c>
      <c r="B280" s="16" t="s">
        <v>385</v>
      </c>
      <c r="C280" s="15"/>
      <c r="D280" s="153">
        <v>6500</v>
      </c>
      <c r="E280" s="14"/>
      <c r="F280" s="13" t="s">
        <v>1</v>
      </c>
      <c r="G280" s="87">
        <f t="shared" si="33"/>
        <v>0</v>
      </c>
      <c r="H280" s="79"/>
    </row>
    <row r="281" spans="1:8" ht="28.5" customHeight="1" thickBot="1" x14ac:dyDescent="0.3">
      <c r="A281" s="37" t="s">
        <v>323</v>
      </c>
      <c r="B281" s="36" t="s">
        <v>324</v>
      </c>
      <c r="C281" s="35"/>
      <c r="D281" s="34"/>
      <c r="E281" s="34"/>
      <c r="F281" s="33"/>
      <c r="G281" s="88">
        <f>SUM(G278:G280)</f>
        <v>0</v>
      </c>
    </row>
    <row r="282" spans="1:8" ht="29.4" customHeight="1" thickTop="1" thickBot="1" x14ac:dyDescent="0.3">
      <c r="A282" s="116"/>
      <c r="B282" s="93"/>
      <c r="C282" s="31"/>
      <c r="D282" s="94"/>
      <c r="E282" s="94"/>
      <c r="F282" s="118"/>
      <c r="G282" s="117"/>
    </row>
    <row r="283" spans="1:8" ht="28.5" customHeight="1" thickBot="1" x14ac:dyDescent="0.3">
      <c r="A283" s="252" t="s">
        <v>325</v>
      </c>
      <c r="B283" s="253"/>
      <c r="C283" s="253"/>
      <c r="D283" s="253"/>
      <c r="E283" s="253"/>
      <c r="F283" s="253"/>
      <c r="G283" s="254"/>
    </row>
    <row r="284" spans="1:8" ht="64.95" customHeight="1" x14ac:dyDescent="0.25">
      <c r="A284" s="17" t="s">
        <v>326</v>
      </c>
      <c r="B284" s="16" t="s">
        <v>332</v>
      </c>
      <c r="C284" s="15"/>
      <c r="D284" s="14">
        <v>12</v>
      </c>
      <c r="E284" s="21"/>
      <c r="F284" s="20" t="s">
        <v>15</v>
      </c>
      <c r="G284" s="86">
        <f t="shared" ref="G284:G286" si="34">D284*C284</f>
        <v>0</v>
      </c>
      <c r="H284" s="79"/>
    </row>
    <row r="285" spans="1:8" ht="53.4" customHeight="1" x14ac:dyDescent="0.25">
      <c r="A285" s="17" t="s">
        <v>327</v>
      </c>
      <c r="B285" s="16" t="s">
        <v>387</v>
      </c>
      <c r="C285" s="15"/>
      <c r="D285" s="14">
        <v>52</v>
      </c>
      <c r="E285" s="100" t="s">
        <v>13</v>
      </c>
      <c r="F285" s="13" t="s">
        <v>2</v>
      </c>
      <c r="G285" s="87">
        <f t="shared" si="34"/>
        <v>0</v>
      </c>
      <c r="H285" s="79"/>
    </row>
    <row r="286" spans="1:8" ht="53.4" customHeight="1" x14ac:dyDescent="0.25">
      <c r="A286" s="17" t="s">
        <v>328</v>
      </c>
      <c r="B286" s="16" t="s">
        <v>386</v>
      </c>
      <c r="C286" s="15"/>
      <c r="D286" s="153">
        <v>7800</v>
      </c>
      <c r="E286" s="14"/>
      <c r="F286" s="13" t="s">
        <v>1</v>
      </c>
      <c r="G286" s="87">
        <f t="shared" si="34"/>
        <v>0</v>
      </c>
      <c r="H286" s="79"/>
    </row>
    <row r="287" spans="1:8" ht="64.95" customHeight="1" x14ac:dyDescent="0.25">
      <c r="A287" s="17" t="s">
        <v>329</v>
      </c>
      <c r="B287" s="16" t="s">
        <v>371</v>
      </c>
      <c r="C287" s="15"/>
      <c r="D287" s="14">
        <v>12</v>
      </c>
      <c r="E287" s="129"/>
      <c r="F287" s="77" t="s">
        <v>15</v>
      </c>
      <c r="G287" s="121">
        <f>D287*C287</f>
        <v>0</v>
      </c>
      <c r="H287" s="78"/>
    </row>
    <row r="288" spans="1:8" ht="64.95" customHeight="1" x14ac:dyDescent="0.25">
      <c r="A288" s="17" t="s">
        <v>388</v>
      </c>
      <c r="B288" s="16" t="s">
        <v>374</v>
      </c>
      <c r="C288" s="15"/>
      <c r="D288" s="14">
        <v>52</v>
      </c>
      <c r="E288" s="100" t="s">
        <v>13</v>
      </c>
      <c r="F288" s="13" t="s">
        <v>2</v>
      </c>
      <c r="G288" s="87">
        <f>D288*C288</f>
        <v>0</v>
      </c>
      <c r="H288" s="78"/>
    </row>
    <row r="289" spans="1:8" ht="132.6" customHeight="1" x14ac:dyDescent="0.25">
      <c r="A289" s="246" t="s">
        <v>389</v>
      </c>
      <c r="B289" s="16" t="s">
        <v>415</v>
      </c>
      <c r="C289" s="15"/>
      <c r="D289" s="73"/>
      <c r="E289" s="99"/>
      <c r="F289" s="114" t="s">
        <v>1</v>
      </c>
      <c r="G289" s="120">
        <f t="shared" ref="G289:G290" si="35">D289*C289</f>
        <v>0</v>
      </c>
      <c r="H289" s="85"/>
    </row>
    <row r="290" spans="1:8" ht="83.4" customHeight="1" x14ac:dyDescent="0.25">
      <c r="A290" s="247"/>
      <c r="B290" s="155" t="s">
        <v>444</v>
      </c>
      <c r="C290" s="169">
        <v>-0.15</v>
      </c>
      <c r="D290" s="73"/>
      <c r="E290" s="99"/>
      <c r="F290" s="13" t="s">
        <v>1</v>
      </c>
      <c r="G290" s="87">
        <f t="shared" si="35"/>
        <v>0</v>
      </c>
      <c r="H290" s="85"/>
    </row>
    <row r="291" spans="1:8" ht="83.4" customHeight="1" thickBot="1" x14ac:dyDescent="0.3">
      <c r="A291" s="248"/>
      <c r="B291" s="16" t="s">
        <v>465</v>
      </c>
      <c r="C291" s="169">
        <f>(C289+C290)</f>
        <v>-0.15</v>
      </c>
      <c r="D291" s="153">
        <v>3120</v>
      </c>
      <c r="E291" s="99"/>
      <c r="F291" s="13" t="s">
        <v>1</v>
      </c>
      <c r="G291" s="87">
        <f>C291*D291</f>
        <v>-468</v>
      </c>
      <c r="H291" s="85"/>
    </row>
    <row r="292" spans="1:8" ht="28.5" customHeight="1" thickBot="1" x14ac:dyDescent="0.3">
      <c r="A292" s="37" t="s">
        <v>330</v>
      </c>
      <c r="B292" s="36" t="s">
        <v>331</v>
      </c>
      <c r="C292" s="35"/>
      <c r="D292" s="34"/>
      <c r="E292" s="34"/>
      <c r="F292" s="33"/>
      <c r="G292" s="88">
        <f>SUM(G284:G291)</f>
        <v>-468</v>
      </c>
    </row>
    <row r="293" spans="1:8" ht="29.4" customHeight="1" thickTop="1" thickBot="1" x14ac:dyDescent="0.3">
      <c r="A293" s="116"/>
      <c r="B293" s="93"/>
      <c r="C293" s="31"/>
      <c r="D293" s="94"/>
      <c r="E293" s="94"/>
      <c r="F293" s="118"/>
      <c r="G293" s="117"/>
    </row>
    <row r="294" spans="1:8" ht="40.950000000000003" customHeight="1" thickBot="1" x14ac:dyDescent="0.3">
      <c r="A294" s="9"/>
      <c r="B294" s="12"/>
      <c r="C294" s="56"/>
      <c r="D294" s="10"/>
      <c r="E294" s="10"/>
      <c r="F294" s="131" t="s">
        <v>417</v>
      </c>
      <c r="G294" s="166">
        <f>SUM(G9,G15,G24,G40,G49,G81,G90,G99,G111,G120,G142,G146,G150,G154,G158,G162,G166,G170,G174,G178,G182,G186,G190,G200,G211,G222,G233,G244,G250,G261,G271,G275,G281,G292)</f>
        <v>-12630.119999999999</v>
      </c>
    </row>
    <row r="295" spans="1:8" ht="28.5" customHeight="1" thickBot="1" x14ac:dyDescent="0.3">
      <c r="A295" s="9"/>
      <c r="B295" s="12"/>
      <c r="C295" s="11"/>
      <c r="D295" s="10"/>
      <c r="E295" s="10"/>
      <c r="F295" s="29"/>
      <c r="G295" s="28"/>
    </row>
    <row r="296" spans="1:8" ht="54" customHeight="1" thickBot="1" x14ac:dyDescent="0.3">
      <c r="A296" s="272" t="s">
        <v>10</v>
      </c>
      <c r="B296" s="273"/>
      <c r="C296" s="273"/>
      <c r="D296" s="273"/>
      <c r="E296" s="273"/>
      <c r="F296" s="273"/>
      <c r="G296" s="274"/>
    </row>
    <row r="297" spans="1:8" s="2" customFormat="1" ht="55.95" customHeight="1" thickBot="1" x14ac:dyDescent="0.35">
      <c r="A297" s="27" t="s">
        <v>9</v>
      </c>
      <c r="B297" s="26" t="s">
        <v>8</v>
      </c>
      <c r="C297" s="25" t="s">
        <v>7</v>
      </c>
      <c r="D297" s="25" t="s">
        <v>6</v>
      </c>
      <c r="E297" s="25" t="s">
        <v>5</v>
      </c>
      <c r="F297" s="25" t="s">
        <v>4</v>
      </c>
      <c r="G297" s="142" t="s">
        <v>3</v>
      </c>
    </row>
    <row r="298" spans="1:8" ht="70.95" customHeight="1" x14ac:dyDescent="0.25">
      <c r="A298" s="24" t="s">
        <v>419</v>
      </c>
      <c r="B298" s="122" t="s">
        <v>418</v>
      </c>
      <c r="C298" s="22"/>
      <c r="D298" s="21">
        <v>1</v>
      </c>
      <c r="E298" s="143" t="s">
        <v>55</v>
      </c>
      <c r="F298" s="20" t="s">
        <v>2</v>
      </c>
      <c r="G298" s="86">
        <f t="shared" ref="G298:G302" si="36">D298*C298</f>
        <v>0</v>
      </c>
    </row>
    <row r="299" spans="1:8" ht="70.95" customHeight="1" x14ac:dyDescent="0.25">
      <c r="A299" s="145" t="s">
        <v>447</v>
      </c>
      <c r="B299" s="165" t="s">
        <v>428</v>
      </c>
      <c r="C299" s="113"/>
      <c r="D299" s="99">
        <v>1</v>
      </c>
      <c r="E299" s="18" t="s">
        <v>55</v>
      </c>
      <c r="F299" s="114" t="s">
        <v>2</v>
      </c>
      <c r="G299" s="120">
        <f t="shared" ref="G299" si="37">D299*C299</f>
        <v>0</v>
      </c>
    </row>
    <row r="300" spans="1:8" ht="28.5" customHeight="1" x14ac:dyDescent="0.25">
      <c r="A300" s="17" t="s">
        <v>421</v>
      </c>
      <c r="B300" s="16" t="s">
        <v>420</v>
      </c>
      <c r="C300" s="15"/>
      <c r="D300" s="14">
        <v>1</v>
      </c>
      <c r="E300" s="14"/>
      <c r="F300" s="13" t="s">
        <v>15</v>
      </c>
      <c r="G300" s="87">
        <f t="shared" si="36"/>
        <v>0</v>
      </c>
      <c r="H300" s="78"/>
    </row>
    <row r="301" spans="1:8" ht="48" customHeight="1" x14ac:dyDescent="0.25">
      <c r="A301" s="17" t="s">
        <v>422</v>
      </c>
      <c r="B301" s="16" t="s">
        <v>424</v>
      </c>
      <c r="C301" s="15"/>
      <c r="D301" s="14">
        <v>1</v>
      </c>
      <c r="E301" s="100" t="s">
        <v>55</v>
      </c>
      <c r="F301" s="13" t="s">
        <v>2</v>
      </c>
      <c r="G301" s="87">
        <f t="shared" si="36"/>
        <v>0</v>
      </c>
      <c r="H301" s="79"/>
    </row>
    <row r="302" spans="1:8" ht="84" customHeight="1" x14ac:dyDescent="0.25">
      <c r="A302" s="17" t="s">
        <v>423</v>
      </c>
      <c r="B302" s="16" t="s">
        <v>425</v>
      </c>
      <c r="C302" s="15"/>
      <c r="D302" s="153">
        <v>60</v>
      </c>
      <c r="E302" s="14"/>
      <c r="F302" s="13" t="s">
        <v>1</v>
      </c>
      <c r="G302" s="87">
        <f t="shared" si="36"/>
        <v>0</v>
      </c>
      <c r="H302" s="85"/>
    </row>
    <row r="303" spans="1:8" ht="28.5" customHeight="1" x14ac:dyDescent="0.25">
      <c r="A303" s="17" t="s">
        <v>448</v>
      </c>
      <c r="B303" s="16" t="s">
        <v>142</v>
      </c>
      <c r="C303" s="15"/>
      <c r="D303" s="14">
        <v>1</v>
      </c>
      <c r="E303" s="14"/>
      <c r="F303" s="13" t="s">
        <v>15</v>
      </c>
      <c r="G303" s="87">
        <f t="shared" ref="G303:G310" si="38">D303*C303</f>
        <v>0</v>
      </c>
      <c r="H303" s="78"/>
    </row>
    <row r="304" spans="1:8" ht="144" customHeight="1" x14ac:dyDescent="0.25">
      <c r="A304" s="17" t="s">
        <v>449</v>
      </c>
      <c r="B304" s="16" t="s">
        <v>426</v>
      </c>
      <c r="C304" s="15"/>
      <c r="D304" s="14">
        <v>1</v>
      </c>
      <c r="E304" s="100" t="s">
        <v>55</v>
      </c>
      <c r="F304" s="13" t="s">
        <v>2</v>
      </c>
      <c r="G304" s="87">
        <f t="shared" si="38"/>
        <v>0</v>
      </c>
      <c r="H304" s="79"/>
    </row>
    <row r="305" spans="1:8" ht="84" customHeight="1" x14ac:dyDescent="0.25">
      <c r="A305" s="17" t="s">
        <v>450</v>
      </c>
      <c r="B305" s="16" t="s">
        <v>427</v>
      </c>
      <c r="C305" s="15"/>
      <c r="D305" s="153">
        <v>125</v>
      </c>
      <c r="E305" s="14"/>
      <c r="F305" s="13" t="s">
        <v>1</v>
      </c>
      <c r="G305" s="87">
        <f t="shared" si="38"/>
        <v>0</v>
      </c>
      <c r="H305" s="85"/>
    </row>
    <row r="306" spans="1:8" ht="64.95" customHeight="1" x14ac:dyDescent="0.25">
      <c r="A306" s="17" t="s">
        <v>429</v>
      </c>
      <c r="B306" s="16" t="s">
        <v>94</v>
      </c>
      <c r="C306" s="15"/>
      <c r="D306" s="102">
        <v>1</v>
      </c>
      <c r="E306" s="102" t="s">
        <v>55</v>
      </c>
      <c r="F306" s="13" t="s">
        <v>2</v>
      </c>
      <c r="G306" s="87">
        <f t="shared" si="38"/>
        <v>0</v>
      </c>
      <c r="H306" s="79"/>
    </row>
    <row r="307" spans="1:8" ht="138.6" customHeight="1" x14ac:dyDescent="0.25">
      <c r="A307" s="17" t="s">
        <v>434</v>
      </c>
      <c r="B307" s="16" t="s">
        <v>430</v>
      </c>
      <c r="C307" s="15"/>
      <c r="D307" s="14">
        <v>1</v>
      </c>
      <c r="E307" s="100"/>
      <c r="F307" s="13" t="s">
        <v>15</v>
      </c>
      <c r="G307" s="87">
        <f t="shared" si="38"/>
        <v>0</v>
      </c>
      <c r="H307" s="79"/>
    </row>
    <row r="308" spans="1:8" ht="132" customHeight="1" x14ac:dyDescent="0.25">
      <c r="A308" s="17" t="s">
        <v>435</v>
      </c>
      <c r="B308" s="16" t="s">
        <v>431</v>
      </c>
      <c r="C308" s="15"/>
      <c r="D308" s="14">
        <v>1</v>
      </c>
      <c r="E308" s="100" t="s">
        <v>433</v>
      </c>
      <c r="F308" s="13" t="s">
        <v>2</v>
      </c>
      <c r="G308" s="87">
        <f t="shared" si="38"/>
        <v>0</v>
      </c>
      <c r="H308" s="79"/>
    </row>
    <row r="309" spans="1:8" ht="132.6" customHeight="1" x14ac:dyDescent="0.25">
      <c r="A309" s="295" t="s">
        <v>436</v>
      </c>
      <c r="B309" s="16" t="s">
        <v>432</v>
      </c>
      <c r="C309" s="15"/>
      <c r="D309" s="73"/>
      <c r="E309" s="14"/>
      <c r="F309" s="13" t="s">
        <v>1</v>
      </c>
      <c r="G309" s="87">
        <f t="shared" si="38"/>
        <v>0</v>
      </c>
      <c r="H309" s="85"/>
    </row>
    <row r="310" spans="1:8" ht="83.4" customHeight="1" x14ac:dyDescent="0.25">
      <c r="A310" s="295"/>
      <c r="B310" s="155" t="s">
        <v>442</v>
      </c>
      <c r="C310" s="169">
        <v>-0.15</v>
      </c>
      <c r="D310" s="73"/>
      <c r="E310" s="14"/>
      <c r="F310" s="13" t="s">
        <v>1</v>
      </c>
      <c r="G310" s="87">
        <f t="shared" si="38"/>
        <v>0</v>
      </c>
      <c r="H310" s="85"/>
    </row>
    <row r="311" spans="1:8" ht="83.4" customHeight="1" x14ac:dyDescent="0.25">
      <c r="A311" s="295"/>
      <c r="B311" s="16" t="s">
        <v>464</v>
      </c>
      <c r="C311" s="169">
        <f>(C309+C310)</f>
        <v>-0.15</v>
      </c>
      <c r="D311" s="153">
        <v>60</v>
      </c>
      <c r="E311" s="14"/>
      <c r="F311" s="13" t="s">
        <v>1</v>
      </c>
      <c r="G311" s="87">
        <f>C311*D311</f>
        <v>-9</v>
      </c>
      <c r="H311" s="85"/>
    </row>
    <row r="312" spans="1:8" ht="64.95" customHeight="1" x14ac:dyDescent="0.25">
      <c r="A312" s="17" t="s">
        <v>451</v>
      </c>
      <c r="B312" s="16" t="s">
        <v>345</v>
      </c>
      <c r="C312" s="15"/>
      <c r="D312" s="14">
        <v>1</v>
      </c>
      <c r="E312" s="102"/>
      <c r="F312" s="13" t="s">
        <v>15</v>
      </c>
      <c r="G312" s="87" t="s">
        <v>289</v>
      </c>
      <c r="H312" s="78"/>
    </row>
    <row r="313" spans="1:8" ht="64.95" customHeight="1" x14ac:dyDescent="0.25">
      <c r="A313" s="17" t="s">
        <v>452</v>
      </c>
      <c r="B313" s="16" t="s">
        <v>382</v>
      </c>
      <c r="C313" s="15"/>
      <c r="D313" s="14">
        <v>1</v>
      </c>
      <c r="E313" s="102" t="s">
        <v>55</v>
      </c>
      <c r="F313" s="13" t="s">
        <v>2</v>
      </c>
      <c r="G313" s="87" t="s">
        <v>289</v>
      </c>
      <c r="H313" s="78"/>
    </row>
    <row r="314" spans="1:8" ht="132.6" customHeight="1" x14ac:dyDescent="0.25">
      <c r="A314" s="295" t="s">
        <v>453</v>
      </c>
      <c r="B314" s="16" t="s">
        <v>414</v>
      </c>
      <c r="C314" s="15"/>
      <c r="D314" s="73"/>
      <c r="E314" s="14"/>
      <c r="F314" s="13" t="s">
        <v>1</v>
      </c>
      <c r="G314" s="87">
        <f t="shared" ref="G314:G315" si="39">D314*C314</f>
        <v>0</v>
      </c>
      <c r="H314" s="85"/>
    </row>
    <row r="315" spans="1:8" ht="83.4" customHeight="1" x14ac:dyDescent="0.25">
      <c r="A315" s="295"/>
      <c r="B315" s="155" t="s">
        <v>444</v>
      </c>
      <c r="C315" s="169">
        <v>-0.15</v>
      </c>
      <c r="D315" s="73"/>
      <c r="E315" s="14"/>
      <c r="F315" s="13" t="s">
        <v>1</v>
      </c>
      <c r="G315" s="87">
        <f t="shared" si="39"/>
        <v>0</v>
      </c>
      <c r="H315" s="85"/>
    </row>
    <row r="316" spans="1:8" ht="83.4" customHeight="1" x14ac:dyDescent="0.25">
      <c r="A316" s="246"/>
      <c r="B316" s="16" t="s">
        <v>465</v>
      </c>
      <c r="C316" s="169">
        <f>(C314+C315)</f>
        <v>-0.15</v>
      </c>
      <c r="D316" s="153">
        <v>20</v>
      </c>
      <c r="E316" s="14"/>
      <c r="F316" s="13" t="s">
        <v>1</v>
      </c>
      <c r="G316" s="87">
        <f>+C316*D316</f>
        <v>-3</v>
      </c>
      <c r="H316" s="85"/>
    </row>
    <row r="317" spans="1:8" ht="138.6" customHeight="1" x14ac:dyDescent="0.25">
      <c r="A317" s="17" t="s">
        <v>454</v>
      </c>
      <c r="B317" s="16" t="s">
        <v>470</v>
      </c>
      <c r="C317" s="15"/>
      <c r="D317" s="14">
        <v>1</v>
      </c>
      <c r="E317" s="100"/>
      <c r="F317" s="13" t="s">
        <v>15</v>
      </c>
      <c r="G317" s="87">
        <f t="shared" ref="G317:G320" si="40">D317*C317</f>
        <v>0</v>
      </c>
      <c r="H317" s="79"/>
    </row>
    <row r="318" spans="1:8" ht="132" customHeight="1" x14ac:dyDescent="0.25">
      <c r="A318" s="17" t="s">
        <v>455</v>
      </c>
      <c r="B318" s="16" t="s">
        <v>471</v>
      </c>
      <c r="C318" s="15"/>
      <c r="D318" s="14">
        <v>1</v>
      </c>
      <c r="E318" s="100" t="s">
        <v>433</v>
      </c>
      <c r="F318" s="13" t="s">
        <v>2</v>
      </c>
      <c r="G318" s="87">
        <f t="shared" si="40"/>
        <v>0</v>
      </c>
      <c r="H318" s="79"/>
    </row>
    <row r="319" spans="1:8" ht="132.6" customHeight="1" x14ac:dyDescent="0.25">
      <c r="A319" s="295" t="s">
        <v>457</v>
      </c>
      <c r="B319" s="16" t="s">
        <v>472</v>
      </c>
      <c r="C319" s="15"/>
      <c r="D319" s="73"/>
      <c r="E319" s="14"/>
      <c r="F319" s="13" t="s">
        <v>1</v>
      </c>
      <c r="G319" s="87">
        <f t="shared" si="40"/>
        <v>0</v>
      </c>
      <c r="H319" s="85"/>
    </row>
    <row r="320" spans="1:8" ht="83.4" customHeight="1" x14ac:dyDescent="0.25">
      <c r="A320" s="295"/>
      <c r="B320" s="155" t="s">
        <v>442</v>
      </c>
      <c r="C320" s="169">
        <v>-0.15</v>
      </c>
      <c r="D320" s="73"/>
      <c r="E320" s="14"/>
      <c r="F320" s="13" t="s">
        <v>1</v>
      </c>
      <c r="G320" s="87">
        <f t="shared" si="40"/>
        <v>0</v>
      </c>
      <c r="H320" s="85"/>
    </row>
    <row r="321" spans="1:8" ht="83.4" customHeight="1" x14ac:dyDescent="0.25">
      <c r="A321" s="295"/>
      <c r="B321" s="16" t="s">
        <v>464</v>
      </c>
      <c r="C321" s="169">
        <f>(C319+C320)</f>
        <v>-0.15</v>
      </c>
      <c r="D321" s="153">
        <v>100</v>
      </c>
      <c r="E321" s="14"/>
      <c r="F321" s="13" t="s">
        <v>1</v>
      </c>
      <c r="G321" s="87">
        <f>C321*D321</f>
        <v>-15</v>
      </c>
      <c r="H321" s="85"/>
    </row>
    <row r="322" spans="1:8" ht="30" customHeight="1" x14ac:dyDescent="0.25">
      <c r="A322" s="17" t="s">
        <v>467</v>
      </c>
      <c r="B322" s="112" t="s">
        <v>456</v>
      </c>
      <c r="C322" s="113"/>
      <c r="D322" s="99">
        <v>1</v>
      </c>
      <c r="E322" s="99"/>
      <c r="F322" s="114" t="s">
        <v>132</v>
      </c>
      <c r="G322" s="120">
        <f t="shared" ref="G322:G324" si="41">D322*C322</f>
        <v>0</v>
      </c>
      <c r="H322" s="78"/>
    </row>
    <row r="323" spans="1:8" ht="48" customHeight="1" x14ac:dyDescent="0.25">
      <c r="A323" s="17" t="s">
        <v>468</v>
      </c>
      <c r="B323" s="16" t="s">
        <v>459</v>
      </c>
      <c r="C323" s="15"/>
      <c r="D323" s="14">
        <v>1</v>
      </c>
      <c r="E323" s="100" t="s">
        <v>55</v>
      </c>
      <c r="F323" s="13" t="s">
        <v>460</v>
      </c>
      <c r="G323" s="87">
        <f t="shared" si="41"/>
        <v>0</v>
      </c>
      <c r="H323" s="79"/>
    </row>
    <row r="324" spans="1:8" ht="84" customHeight="1" x14ac:dyDescent="0.25">
      <c r="A324" s="17" t="s">
        <v>469</v>
      </c>
      <c r="B324" s="16" t="s">
        <v>458</v>
      </c>
      <c r="C324" s="15"/>
      <c r="D324" s="153">
        <v>1</v>
      </c>
      <c r="E324" s="14"/>
      <c r="F324" s="13" t="s">
        <v>1</v>
      </c>
      <c r="G324" s="87">
        <f t="shared" si="41"/>
        <v>0</v>
      </c>
      <c r="H324" s="85"/>
    </row>
    <row r="325" spans="1:8" x14ac:dyDescent="0.25">
      <c r="A325" s="9"/>
      <c r="B325" s="12"/>
      <c r="C325" s="11"/>
      <c r="D325" s="10"/>
      <c r="E325" s="10"/>
      <c r="F325" s="9"/>
      <c r="G325" s="8"/>
    </row>
    <row r="326" spans="1:8" ht="45" customHeight="1" x14ac:dyDescent="0.3">
      <c r="A326" s="296" t="s">
        <v>0</v>
      </c>
      <c r="B326" s="297"/>
      <c r="C326" s="6"/>
      <c r="D326" s="5"/>
      <c r="E326" s="5"/>
      <c r="F326" s="4"/>
      <c r="G326" s="3"/>
    </row>
    <row r="327" spans="1:8" ht="36" customHeight="1" thickBot="1" x14ac:dyDescent="0.35">
      <c r="A327" s="133"/>
      <c r="B327" s="133"/>
      <c r="C327" s="134"/>
      <c r="D327" s="135"/>
      <c r="E327" s="135"/>
      <c r="F327" s="136"/>
      <c r="G327" s="137"/>
    </row>
    <row r="328" spans="1:8" ht="36" customHeight="1" thickBot="1" x14ac:dyDescent="0.3">
      <c r="A328" s="298" t="s">
        <v>392</v>
      </c>
      <c r="B328" s="299"/>
      <c r="C328" s="299"/>
      <c r="D328" s="299"/>
      <c r="E328" s="299"/>
      <c r="F328" s="299"/>
      <c r="G328" s="300"/>
    </row>
    <row r="329" spans="1:8" ht="22.95" customHeight="1" thickBot="1" x14ac:dyDescent="0.3">
      <c r="A329" s="138" t="s">
        <v>393</v>
      </c>
      <c r="B329" s="281" t="s">
        <v>394</v>
      </c>
      <c r="C329" s="281"/>
      <c r="D329" s="281"/>
      <c r="E329" s="281"/>
      <c r="F329" s="281"/>
      <c r="G329" s="281"/>
    </row>
    <row r="330" spans="1:8" ht="34.950000000000003" customHeight="1" x14ac:dyDescent="0.25">
      <c r="A330" s="139" t="s">
        <v>397</v>
      </c>
      <c r="B330" s="282" t="s">
        <v>395</v>
      </c>
      <c r="C330" s="283"/>
      <c r="D330" s="283"/>
      <c r="E330" s="283"/>
      <c r="F330" s="283"/>
      <c r="G330" s="284"/>
    </row>
    <row r="331" spans="1:8" ht="34.950000000000003" customHeight="1" x14ac:dyDescent="0.25">
      <c r="A331" s="139" t="s">
        <v>398</v>
      </c>
      <c r="B331" s="282" t="s">
        <v>399</v>
      </c>
      <c r="C331" s="283"/>
      <c r="D331" s="283"/>
      <c r="E331" s="283"/>
      <c r="F331" s="283"/>
      <c r="G331" s="284"/>
    </row>
    <row r="332" spans="1:8" ht="34.950000000000003" customHeight="1" x14ac:dyDescent="0.25">
      <c r="A332" s="139" t="s">
        <v>400</v>
      </c>
      <c r="B332" s="282" t="s">
        <v>402</v>
      </c>
      <c r="C332" s="283"/>
      <c r="D332" s="283"/>
      <c r="E332" s="283"/>
      <c r="F332" s="283"/>
      <c r="G332" s="284"/>
    </row>
    <row r="333" spans="1:8" ht="34.950000000000003" customHeight="1" x14ac:dyDescent="0.25">
      <c r="A333" s="139">
        <v>1</v>
      </c>
      <c r="B333" s="282" t="s">
        <v>401</v>
      </c>
      <c r="C333" s="283"/>
      <c r="D333" s="283"/>
      <c r="E333" s="283"/>
      <c r="F333" s="283"/>
      <c r="G333" s="284"/>
    </row>
    <row r="334" spans="1:8" ht="42.6" customHeight="1" x14ac:dyDescent="0.25">
      <c r="A334" s="140">
        <v>2</v>
      </c>
      <c r="B334" s="285" t="s">
        <v>461</v>
      </c>
      <c r="C334" s="286"/>
      <c r="D334" s="286"/>
      <c r="E334" s="286"/>
      <c r="F334" s="286"/>
      <c r="G334" s="287"/>
    </row>
    <row r="335" spans="1:8" ht="75" customHeight="1" x14ac:dyDescent="0.25">
      <c r="A335" s="140">
        <v>3</v>
      </c>
      <c r="B335" s="288" t="s">
        <v>490</v>
      </c>
      <c r="C335" s="289"/>
      <c r="D335" s="289"/>
      <c r="E335" s="289"/>
      <c r="F335" s="289"/>
      <c r="G335" s="290"/>
    </row>
    <row r="336" spans="1:8" ht="20.399999999999999" customHeight="1" x14ac:dyDescent="0.25">
      <c r="A336" s="140">
        <v>4</v>
      </c>
      <c r="B336" s="285" t="s">
        <v>407</v>
      </c>
      <c r="C336" s="291"/>
      <c r="D336" s="291"/>
      <c r="E336" s="291"/>
      <c r="F336" s="291"/>
      <c r="G336" s="292"/>
    </row>
    <row r="337" spans="1:7" ht="58.5" customHeight="1" x14ac:dyDescent="0.25">
      <c r="A337" s="140">
        <v>5</v>
      </c>
      <c r="B337" s="288" t="s">
        <v>499</v>
      </c>
      <c r="C337" s="289"/>
      <c r="D337" s="289"/>
      <c r="E337" s="289"/>
      <c r="F337" s="289"/>
      <c r="G337" s="290"/>
    </row>
    <row r="338" spans="1:7" ht="52.95" customHeight="1" x14ac:dyDescent="0.25">
      <c r="A338" s="140">
        <v>6</v>
      </c>
      <c r="B338" s="285" t="s">
        <v>462</v>
      </c>
      <c r="C338" s="286"/>
      <c r="D338" s="286"/>
      <c r="E338" s="286"/>
      <c r="F338" s="286"/>
      <c r="G338" s="287"/>
    </row>
    <row r="339" spans="1:7" ht="20.399999999999999" customHeight="1" x14ac:dyDescent="0.25">
      <c r="A339" s="140">
        <v>7</v>
      </c>
      <c r="B339" s="285" t="s">
        <v>463</v>
      </c>
      <c r="C339" s="291"/>
      <c r="D339" s="291"/>
      <c r="E339" s="291"/>
      <c r="F339" s="291"/>
      <c r="G339" s="292"/>
    </row>
    <row r="340" spans="1:7" ht="53.4" customHeight="1" x14ac:dyDescent="0.25">
      <c r="A340" s="140">
        <v>8</v>
      </c>
      <c r="B340" s="288" t="s">
        <v>498</v>
      </c>
      <c r="C340" s="289"/>
      <c r="D340" s="289"/>
      <c r="E340" s="289"/>
      <c r="F340" s="289"/>
      <c r="G340" s="290"/>
    </row>
    <row r="341" spans="1:7" ht="52.95" customHeight="1" x14ac:dyDescent="0.25">
      <c r="A341" s="140">
        <v>9</v>
      </c>
      <c r="B341" s="285" t="s">
        <v>509</v>
      </c>
      <c r="C341" s="286"/>
      <c r="D341" s="286"/>
      <c r="E341" s="286"/>
      <c r="F341" s="286"/>
      <c r="G341" s="287"/>
    </row>
    <row r="342" spans="1:7" ht="27.6" customHeight="1" thickBot="1" x14ac:dyDescent="0.3">
      <c r="A342" s="141">
        <v>10</v>
      </c>
      <c r="B342" s="278" t="s">
        <v>396</v>
      </c>
      <c r="C342" s="279"/>
      <c r="D342" s="279"/>
      <c r="E342" s="279"/>
      <c r="F342" s="279"/>
      <c r="G342" s="280"/>
    </row>
    <row r="343" spans="1:7" ht="13.8" x14ac:dyDescent="0.3">
      <c r="A343" s="7"/>
      <c r="B343" s="7"/>
      <c r="C343" s="6"/>
      <c r="D343" s="5"/>
      <c r="E343" s="5"/>
      <c r="F343" s="4"/>
      <c r="G343" s="3"/>
    </row>
  </sheetData>
  <mergeCells count="74">
    <mergeCell ref="H37:M37"/>
    <mergeCell ref="A319:A321"/>
    <mergeCell ref="B339:G339"/>
    <mergeCell ref="A326:B326"/>
    <mergeCell ref="A101:G101"/>
    <mergeCell ref="A309:A311"/>
    <mergeCell ref="A314:A316"/>
    <mergeCell ref="A328:G328"/>
    <mergeCell ref="A213:G213"/>
    <mergeCell ref="A224:G224"/>
    <mergeCell ref="A235:G235"/>
    <mergeCell ref="A263:G263"/>
    <mergeCell ref="A273:G273"/>
    <mergeCell ref="A277:G277"/>
    <mergeCell ref="A268:A270"/>
    <mergeCell ref="A180:G180"/>
    <mergeCell ref="B342:G342"/>
    <mergeCell ref="B329:G329"/>
    <mergeCell ref="B330:G330"/>
    <mergeCell ref="B334:G334"/>
    <mergeCell ref="B337:G337"/>
    <mergeCell ref="B336:G336"/>
    <mergeCell ref="B331:G331"/>
    <mergeCell ref="B333:G333"/>
    <mergeCell ref="B332:G332"/>
    <mergeCell ref="B335:G335"/>
    <mergeCell ref="B340:G340"/>
    <mergeCell ref="B338:G338"/>
    <mergeCell ref="B341:G341"/>
    <mergeCell ref="A296:G296"/>
    <mergeCell ref="A5:G5"/>
    <mergeCell ref="A11:G11"/>
    <mergeCell ref="A17:G17"/>
    <mergeCell ref="A184:G184"/>
    <mergeCell ref="A188:G188"/>
    <mergeCell ref="A192:G192"/>
    <mergeCell ref="A156:G156"/>
    <mergeCell ref="A160:G160"/>
    <mergeCell ref="A164:G164"/>
    <mergeCell ref="A168:G168"/>
    <mergeCell ref="A172:G172"/>
    <mergeCell ref="A252:G252"/>
    <mergeCell ref="A289:A291"/>
    <mergeCell ref="A283:G283"/>
    <mergeCell ref="A62:A64"/>
    <mergeCell ref="A1:G1"/>
    <mergeCell ref="A2:B2"/>
    <mergeCell ref="C2:G2"/>
    <mergeCell ref="A3:G3"/>
    <mergeCell ref="A152:G152"/>
    <mergeCell ref="A35:A37"/>
    <mergeCell ref="A46:A48"/>
    <mergeCell ref="A26:G26"/>
    <mergeCell ref="A42:G42"/>
    <mergeCell ref="A51:G51"/>
    <mergeCell ref="A148:G148"/>
    <mergeCell ref="A113:G113"/>
    <mergeCell ref="A122:G122"/>
    <mergeCell ref="A144:G144"/>
    <mergeCell ref="A83:G83"/>
    <mergeCell ref="A92:G92"/>
    <mergeCell ref="A76:A78"/>
    <mergeCell ref="A104:A106"/>
    <mergeCell ref="A117:A119"/>
    <mergeCell ref="A132:A134"/>
    <mergeCell ref="A258:A260"/>
    <mergeCell ref="A246:G246"/>
    <mergeCell ref="A176:G176"/>
    <mergeCell ref="A197:A199"/>
    <mergeCell ref="A208:A210"/>
    <mergeCell ref="A219:A221"/>
    <mergeCell ref="A230:A232"/>
    <mergeCell ref="A241:A243"/>
    <mergeCell ref="A202:G202"/>
  </mergeCells>
  <dataValidations disablePrompts="1" count="1">
    <dataValidation operator="lessThanOrEqual" allowBlank="1" showInputMessage="1" showErrorMessage="1" sqref="B329:B342 H37" xr:uid="{E1759980-6F94-4818-9A0D-785202FDFCF4}"/>
  </dataValidations>
  <pageMargins left="0.98425196850393704" right="0.98425196850393704" top="0.98425196850393704" bottom="0.98425196850393704" header="0.51181102362204722" footer="0.51181102362204722"/>
  <pageSetup paperSize="9" scale="60" fitToHeight="0" orientation="landscape" r:id="rId1"/>
  <headerFooter>
    <oddHeader>&amp;L&amp;F&amp;R&amp;A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B437B-EEF5-44FC-B120-39C1D308F2C7}">
  <sheetPr>
    <pageSetUpPr fitToPage="1"/>
  </sheetPr>
  <dimension ref="A1:H45"/>
  <sheetViews>
    <sheetView showGridLines="0" view="pageBreakPreview" topLeftCell="A34" zoomScale="80" zoomScaleNormal="75" zoomScaleSheetLayoutView="80" workbookViewId="0">
      <selection activeCell="B8" sqref="B8"/>
    </sheetView>
  </sheetViews>
  <sheetFormatPr defaultColWidth="8.88671875" defaultRowHeight="13.2" x14ac:dyDescent="0.25"/>
  <cols>
    <col min="1" max="1" width="8.88671875" style="57"/>
    <col min="2" max="2" width="50.6640625" style="57" customWidth="1"/>
    <col min="3" max="3" width="27.5546875" style="57" customWidth="1"/>
    <col min="4" max="4" width="25.6640625" style="57" customWidth="1"/>
    <col min="5" max="5" width="35.33203125" style="57" customWidth="1"/>
    <col min="6" max="6" width="23.109375" style="57" customWidth="1"/>
    <col min="7" max="7" width="32.44140625" style="57" customWidth="1"/>
    <col min="8" max="8" width="42.6640625" style="57" customWidth="1"/>
    <col min="9" max="9" width="8.88671875" style="57"/>
    <col min="10" max="10" width="16.44140625" style="57" bestFit="1" customWidth="1"/>
    <col min="11" max="16384" width="8.88671875" style="57"/>
  </cols>
  <sheetData>
    <row r="1" spans="1:8" ht="57" customHeight="1" x14ac:dyDescent="0.25">
      <c r="A1" s="255" t="s">
        <v>390</v>
      </c>
      <c r="B1" s="256"/>
      <c r="C1" s="256"/>
      <c r="D1" s="256"/>
      <c r="E1" s="256"/>
      <c r="F1" s="256"/>
      <c r="G1" s="257"/>
      <c r="H1" s="170"/>
    </row>
    <row r="2" spans="1:8" ht="48.6" customHeight="1" x14ac:dyDescent="0.25">
      <c r="A2" s="324" t="s">
        <v>48</v>
      </c>
      <c r="B2" s="325"/>
      <c r="C2" s="260" t="s">
        <v>69</v>
      </c>
      <c r="D2" s="261"/>
      <c r="E2" s="261"/>
      <c r="F2" s="261"/>
      <c r="G2" s="262"/>
    </row>
    <row r="3" spans="1:8" ht="32.4" customHeight="1" thickBot="1" x14ac:dyDescent="0.3">
      <c r="A3" s="326"/>
      <c r="B3" s="327"/>
      <c r="C3" s="327"/>
      <c r="D3" s="327"/>
      <c r="E3" s="327"/>
      <c r="F3" s="327"/>
      <c r="G3" s="328"/>
    </row>
    <row r="4" spans="1:8" s="171" customFormat="1" ht="55.95" customHeight="1" x14ac:dyDescent="0.3">
      <c r="A4" s="332" t="s">
        <v>475</v>
      </c>
      <c r="B4" s="333"/>
      <c r="C4" s="333"/>
      <c r="D4" s="333"/>
      <c r="E4" s="333"/>
      <c r="F4" s="333"/>
      <c r="G4" s="334"/>
    </row>
    <row r="5" spans="1:8" s="171" customFormat="1" ht="55.95" customHeight="1" thickBot="1" x14ac:dyDescent="0.35">
      <c r="A5" s="172" t="s">
        <v>9</v>
      </c>
      <c r="B5" s="173" t="s">
        <v>8</v>
      </c>
      <c r="C5" s="174" t="s">
        <v>403</v>
      </c>
      <c r="D5" s="174" t="s">
        <v>484</v>
      </c>
      <c r="E5" s="174" t="s">
        <v>485</v>
      </c>
      <c r="F5" s="174" t="s">
        <v>4</v>
      </c>
      <c r="G5" s="175" t="s">
        <v>3</v>
      </c>
    </row>
    <row r="6" spans="1:8" ht="40.950000000000003" customHeight="1" thickBot="1" x14ac:dyDescent="0.3">
      <c r="A6" s="329" t="s">
        <v>391</v>
      </c>
      <c r="B6" s="330"/>
      <c r="C6" s="330"/>
      <c r="D6" s="330"/>
      <c r="E6" s="330"/>
      <c r="F6" s="330"/>
      <c r="G6" s="331"/>
    </row>
    <row r="7" spans="1:8" ht="60.6" customHeight="1" x14ac:dyDescent="0.25">
      <c r="A7" s="176" t="s">
        <v>46</v>
      </c>
      <c r="B7" s="177" t="s">
        <v>504</v>
      </c>
      <c r="C7" s="22"/>
      <c r="D7" s="178">
        <v>50</v>
      </c>
      <c r="E7" s="178" t="s">
        <v>14</v>
      </c>
      <c r="F7" s="179" t="s">
        <v>132</v>
      </c>
      <c r="G7" s="180">
        <f>D7*C7</f>
        <v>0</v>
      </c>
      <c r="H7" s="181"/>
    </row>
    <row r="8" spans="1:8" ht="64.95" customHeight="1" thickBot="1" x14ac:dyDescent="0.3">
      <c r="A8" s="182" t="s">
        <v>75</v>
      </c>
      <c r="B8" s="183" t="s">
        <v>480</v>
      </c>
      <c r="C8" s="40"/>
      <c r="D8" s="184">
        <v>5</v>
      </c>
      <c r="E8" s="184" t="s">
        <v>14</v>
      </c>
      <c r="F8" s="185" t="s">
        <v>2</v>
      </c>
      <c r="G8" s="186">
        <f>D8*C8</f>
        <v>0</v>
      </c>
      <c r="H8" s="187"/>
    </row>
    <row r="9" spans="1:8" ht="38.4" customHeight="1" thickBot="1" x14ac:dyDescent="0.3">
      <c r="A9" s="188" t="s">
        <v>45</v>
      </c>
      <c r="B9" s="189" t="s">
        <v>477</v>
      </c>
      <c r="C9" s="35"/>
      <c r="D9" s="190"/>
      <c r="E9" s="190"/>
      <c r="F9" s="191"/>
      <c r="G9" s="192">
        <f>SUM(G7:G8)</f>
        <v>0</v>
      </c>
    </row>
    <row r="10" spans="1:8" ht="53.4" customHeight="1" thickTop="1" thickBot="1" x14ac:dyDescent="0.3">
      <c r="A10" s="193"/>
      <c r="B10" s="194"/>
      <c r="C10" s="195"/>
      <c r="D10" s="196"/>
      <c r="E10" s="196"/>
      <c r="F10" s="197"/>
      <c r="G10" s="198"/>
      <c r="H10" s="187"/>
    </row>
    <row r="11" spans="1:8" ht="35.4" customHeight="1" x14ac:dyDescent="0.25">
      <c r="A11" s="332" t="s">
        <v>476</v>
      </c>
      <c r="B11" s="333"/>
      <c r="C11" s="333"/>
      <c r="D11" s="333"/>
      <c r="E11" s="333"/>
      <c r="F11" s="333"/>
      <c r="G11" s="334"/>
    </row>
    <row r="12" spans="1:8" s="171" customFormat="1" ht="55.95" customHeight="1" thickBot="1" x14ac:dyDescent="0.35">
      <c r="A12" s="172" t="s">
        <v>9</v>
      </c>
      <c r="B12" s="173" t="s">
        <v>8</v>
      </c>
      <c r="C12" s="174" t="s">
        <v>403</v>
      </c>
      <c r="D12" s="174" t="s">
        <v>484</v>
      </c>
      <c r="E12" s="174" t="s">
        <v>487</v>
      </c>
      <c r="F12" s="174" t="s">
        <v>4</v>
      </c>
      <c r="G12" s="175" t="s">
        <v>3</v>
      </c>
    </row>
    <row r="13" spans="1:8" ht="39" customHeight="1" thickBot="1" x14ac:dyDescent="0.3">
      <c r="A13" s="329" t="s">
        <v>391</v>
      </c>
      <c r="B13" s="330"/>
      <c r="C13" s="330"/>
      <c r="D13" s="330"/>
      <c r="E13" s="330"/>
      <c r="F13" s="330"/>
      <c r="G13" s="331"/>
    </row>
    <row r="14" spans="1:8" ht="28.5" customHeight="1" x14ac:dyDescent="0.25">
      <c r="A14" s="176" t="s">
        <v>44</v>
      </c>
      <c r="B14" s="177" t="s">
        <v>473</v>
      </c>
      <c r="C14" s="22"/>
      <c r="D14" s="178">
        <v>192</v>
      </c>
      <c r="E14" s="199"/>
      <c r="F14" s="179" t="s">
        <v>15</v>
      </c>
      <c r="G14" s="180">
        <f>D14*C14</f>
        <v>0</v>
      </c>
      <c r="H14" s="200"/>
    </row>
    <row r="15" spans="1:8" ht="123" customHeight="1" thickBot="1" x14ac:dyDescent="0.3">
      <c r="A15" s="201" t="s">
        <v>56</v>
      </c>
      <c r="B15" s="202" t="s">
        <v>481</v>
      </c>
      <c r="C15" s="15"/>
      <c r="D15" s="240">
        <v>147</v>
      </c>
      <c r="E15" s="204" t="s">
        <v>505</v>
      </c>
      <c r="F15" s="205" t="s">
        <v>2</v>
      </c>
      <c r="G15" s="206">
        <f>D15*C15</f>
        <v>0</v>
      </c>
      <c r="H15" s="187"/>
    </row>
    <row r="16" spans="1:8" ht="28.5" customHeight="1" thickBot="1" x14ac:dyDescent="0.3">
      <c r="A16" s="188" t="s">
        <v>43</v>
      </c>
      <c r="B16" s="189" t="s">
        <v>477</v>
      </c>
      <c r="C16" s="35"/>
      <c r="D16" s="190"/>
      <c r="E16" s="190"/>
      <c r="F16" s="191"/>
      <c r="G16" s="192">
        <f>SUM(G14:G15)</f>
        <v>0</v>
      </c>
    </row>
    <row r="17" spans="1:8" ht="28.5" customHeight="1" thickTop="1" thickBot="1" x14ac:dyDescent="0.3">
      <c r="A17" s="207"/>
      <c r="B17" s="208"/>
      <c r="C17" s="54"/>
      <c r="D17" s="209"/>
      <c r="E17" s="209"/>
      <c r="F17" s="207"/>
      <c r="G17" s="210"/>
    </row>
    <row r="18" spans="1:8" ht="39" customHeight="1" thickBot="1" x14ac:dyDescent="0.3">
      <c r="A18" s="329" t="s">
        <v>479</v>
      </c>
      <c r="B18" s="330"/>
      <c r="C18" s="330"/>
      <c r="D18" s="330"/>
      <c r="E18" s="330"/>
      <c r="F18" s="330"/>
      <c r="G18" s="331"/>
    </row>
    <row r="19" spans="1:8" ht="28.5" customHeight="1" x14ac:dyDescent="0.25">
      <c r="A19" s="176" t="s">
        <v>42</v>
      </c>
      <c r="B19" s="177" t="s">
        <v>474</v>
      </c>
      <c r="C19" s="22"/>
      <c r="D19" s="178">
        <v>24</v>
      </c>
      <c r="E19" s="199"/>
      <c r="F19" s="179" t="s">
        <v>15</v>
      </c>
      <c r="G19" s="180">
        <f>D19*C19</f>
        <v>0</v>
      </c>
      <c r="H19" s="200"/>
    </row>
    <row r="20" spans="1:8" ht="123" customHeight="1" thickBot="1" x14ac:dyDescent="0.3">
      <c r="A20" s="201" t="s">
        <v>79</v>
      </c>
      <c r="B20" s="202" t="s">
        <v>481</v>
      </c>
      <c r="C20" s="15"/>
      <c r="D20" s="240">
        <v>9</v>
      </c>
      <c r="E20" s="204" t="s">
        <v>506</v>
      </c>
      <c r="F20" s="205" t="s">
        <v>2</v>
      </c>
      <c r="G20" s="206">
        <f>D20*C20</f>
        <v>0</v>
      </c>
      <c r="H20" s="187"/>
    </row>
    <row r="21" spans="1:8" ht="28.5" customHeight="1" thickBot="1" x14ac:dyDescent="0.3">
      <c r="A21" s="188" t="s">
        <v>41</v>
      </c>
      <c r="B21" s="189" t="s">
        <v>478</v>
      </c>
      <c r="C21" s="35"/>
      <c r="D21" s="190"/>
      <c r="E21" s="190"/>
      <c r="F21" s="191"/>
      <c r="G21" s="192">
        <f>SUM(G19:G20)</f>
        <v>0</v>
      </c>
    </row>
    <row r="22" spans="1:8" ht="28.5" customHeight="1" thickTop="1" thickBot="1" x14ac:dyDescent="0.3">
      <c r="A22" s="211"/>
      <c r="B22" s="208"/>
      <c r="C22" s="54"/>
      <c r="D22" s="209"/>
      <c r="E22" s="209"/>
      <c r="F22" s="207"/>
      <c r="G22" s="212"/>
    </row>
    <row r="23" spans="1:8" ht="40.950000000000003" customHeight="1" thickBot="1" x14ac:dyDescent="0.3">
      <c r="A23" s="213"/>
      <c r="B23" s="214"/>
      <c r="C23" s="11"/>
      <c r="D23" s="215"/>
      <c r="E23" s="215"/>
      <c r="F23" s="216" t="s">
        <v>489</v>
      </c>
      <c r="G23" s="217">
        <f>SUM(G21,G16,G9)</f>
        <v>0</v>
      </c>
    </row>
    <row r="24" spans="1:8" ht="28.5" customHeight="1" thickBot="1" x14ac:dyDescent="0.3">
      <c r="A24" s="213"/>
      <c r="B24" s="214"/>
      <c r="C24" s="11"/>
      <c r="D24" s="215"/>
      <c r="E24" s="215"/>
      <c r="F24" s="218"/>
      <c r="G24" s="219"/>
    </row>
    <row r="25" spans="1:8" ht="54" customHeight="1" thickBot="1" x14ac:dyDescent="0.3">
      <c r="A25" s="335" t="s">
        <v>10</v>
      </c>
      <c r="B25" s="336"/>
      <c r="C25" s="336"/>
      <c r="D25" s="336"/>
      <c r="E25" s="336"/>
      <c r="F25" s="336"/>
      <c r="G25" s="337"/>
    </row>
    <row r="26" spans="1:8" s="171" customFormat="1" ht="55.95" customHeight="1" thickBot="1" x14ac:dyDescent="0.35">
      <c r="A26" s="220" t="s">
        <v>9</v>
      </c>
      <c r="B26" s="221" t="s">
        <v>8</v>
      </c>
      <c r="C26" s="222" t="s">
        <v>7</v>
      </c>
      <c r="D26" s="222" t="s">
        <v>6</v>
      </c>
      <c r="E26" s="222" t="s">
        <v>5</v>
      </c>
      <c r="F26" s="222" t="s">
        <v>4</v>
      </c>
      <c r="G26" s="222" t="s">
        <v>3</v>
      </c>
    </row>
    <row r="27" spans="1:8" ht="28.5" customHeight="1" x14ac:dyDescent="0.25">
      <c r="A27" s="176" t="s">
        <v>40</v>
      </c>
      <c r="B27" s="177" t="s">
        <v>482</v>
      </c>
      <c r="C27" s="22"/>
      <c r="D27" s="178">
        <v>1</v>
      </c>
      <c r="E27" s="199"/>
      <c r="F27" s="179" t="s">
        <v>15</v>
      </c>
      <c r="G27" s="180">
        <f>D27*C27</f>
        <v>0</v>
      </c>
      <c r="H27" s="200"/>
    </row>
    <row r="28" spans="1:8" ht="78" customHeight="1" x14ac:dyDescent="0.25">
      <c r="A28" s="201" t="s">
        <v>86</v>
      </c>
      <c r="B28" s="202" t="s">
        <v>483</v>
      </c>
      <c r="C28" s="15"/>
      <c r="D28" s="203">
        <v>15</v>
      </c>
      <c r="E28" s="204" t="s">
        <v>55</v>
      </c>
      <c r="F28" s="205" t="s">
        <v>2</v>
      </c>
      <c r="G28" s="206">
        <f>D28*C28</f>
        <v>0</v>
      </c>
      <c r="H28" s="187"/>
    </row>
    <row r="29" spans="1:8" x14ac:dyDescent="0.25">
      <c r="A29" s="213"/>
      <c r="B29" s="214"/>
      <c r="C29" s="11"/>
      <c r="D29" s="215"/>
      <c r="E29" s="215"/>
      <c r="F29" s="213"/>
      <c r="G29" s="223"/>
    </row>
    <row r="30" spans="1:8" s="224" customFormat="1" ht="45.6" customHeight="1" x14ac:dyDescent="0.3">
      <c r="A30" s="344" t="s">
        <v>496</v>
      </c>
      <c r="B30" s="345"/>
      <c r="C30" s="345"/>
      <c r="D30" s="345"/>
      <c r="E30" s="345"/>
      <c r="F30" s="345"/>
      <c r="G30" s="346"/>
    </row>
    <row r="31" spans="1:8" s="224" customFormat="1" ht="42" customHeight="1" x14ac:dyDescent="0.3">
      <c r="A31" s="225" t="s">
        <v>393</v>
      </c>
      <c r="B31" s="226" t="s">
        <v>491</v>
      </c>
      <c r="C31" s="305" t="s">
        <v>492</v>
      </c>
      <c r="D31" s="306"/>
      <c r="E31" s="226" t="s">
        <v>497</v>
      </c>
      <c r="F31" s="305" t="s">
        <v>493</v>
      </c>
      <c r="G31" s="309"/>
    </row>
    <row r="32" spans="1:8" s="224" customFormat="1" ht="34.200000000000003" customHeight="1" x14ac:dyDescent="0.3">
      <c r="A32" s="227" t="s">
        <v>494</v>
      </c>
      <c r="B32" s="167"/>
      <c r="C32" s="307"/>
      <c r="D32" s="308"/>
      <c r="E32" s="168"/>
      <c r="F32" s="310"/>
      <c r="G32" s="311"/>
    </row>
    <row r="33" spans="1:7" s="224" customFormat="1" ht="39" customHeight="1" x14ac:dyDescent="0.3">
      <c r="A33" s="228"/>
      <c r="B33" s="229"/>
      <c r="C33" s="230"/>
      <c r="D33" s="231"/>
      <c r="E33" s="232"/>
      <c r="F33" s="232"/>
      <c r="G33" s="232"/>
    </row>
    <row r="34" spans="1:7" ht="36" customHeight="1" x14ac:dyDescent="0.3">
      <c r="A34" s="338" t="s">
        <v>0</v>
      </c>
      <c r="B34" s="339"/>
      <c r="C34" s="233"/>
      <c r="D34" s="5"/>
      <c r="E34" s="5"/>
      <c r="F34" s="234"/>
      <c r="G34" s="235"/>
    </row>
    <row r="35" spans="1:7" ht="36" customHeight="1" thickBot="1" x14ac:dyDescent="0.35">
      <c r="A35" s="7"/>
      <c r="B35" s="7"/>
      <c r="C35" s="233"/>
      <c r="D35" s="5"/>
      <c r="E35" s="5"/>
      <c r="F35" s="234"/>
      <c r="G35" s="235"/>
    </row>
    <row r="36" spans="1:7" ht="36" customHeight="1" thickBot="1" x14ac:dyDescent="0.3">
      <c r="A36" s="340" t="s">
        <v>392</v>
      </c>
      <c r="B36" s="341"/>
      <c r="C36" s="341"/>
      <c r="D36" s="341"/>
      <c r="E36" s="341"/>
      <c r="F36" s="341"/>
      <c r="G36" s="342"/>
    </row>
    <row r="37" spans="1:7" ht="22.95" customHeight="1" thickBot="1" x14ac:dyDescent="0.3">
      <c r="A37" s="236" t="s">
        <v>393</v>
      </c>
      <c r="B37" s="343" t="s">
        <v>394</v>
      </c>
      <c r="C37" s="343"/>
      <c r="D37" s="343"/>
      <c r="E37" s="343"/>
      <c r="F37" s="343"/>
      <c r="G37" s="343"/>
    </row>
    <row r="38" spans="1:7" ht="34.950000000000003" customHeight="1" x14ac:dyDescent="0.25">
      <c r="A38" s="237" t="s">
        <v>397</v>
      </c>
      <c r="B38" s="312" t="s">
        <v>395</v>
      </c>
      <c r="C38" s="313"/>
      <c r="D38" s="313"/>
      <c r="E38" s="313"/>
      <c r="F38" s="313"/>
      <c r="G38" s="314"/>
    </row>
    <row r="39" spans="1:7" ht="34.950000000000003" customHeight="1" x14ac:dyDescent="0.25">
      <c r="A39" s="237" t="s">
        <v>398</v>
      </c>
      <c r="B39" s="312" t="s">
        <v>399</v>
      </c>
      <c r="C39" s="313"/>
      <c r="D39" s="313"/>
      <c r="E39" s="313"/>
      <c r="F39" s="313"/>
      <c r="G39" s="314"/>
    </row>
    <row r="40" spans="1:7" ht="34.950000000000003" customHeight="1" x14ac:dyDescent="0.25">
      <c r="A40" s="237" t="s">
        <v>400</v>
      </c>
      <c r="B40" s="312" t="s">
        <v>402</v>
      </c>
      <c r="C40" s="313"/>
      <c r="D40" s="313"/>
      <c r="E40" s="313"/>
      <c r="F40" s="313"/>
      <c r="G40" s="314"/>
    </row>
    <row r="41" spans="1:7" ht="34.950000000000003" customHeight="1" x14ac:dyDescent="0.25">
      <c r="A41" s="237">
        <v>1</v>
      </c>
      <c r="B41" s="312" t="s">
        <v>401</v>
      </c>
      <c r="C41" s="313"/>
      <c r="D41" s="313"/>
      <c r="E41" s="313"/>
      <c r="F41" s="313"/>
      <c r="G41" s="314"/>
    </row>
    <row r="42" spans="1:7" ht="42.6" customHeight="1" x14ac:dyDescent="0.25">
      <c r="A42" s="238">
        <v>2</v>
      </c>
      <c r="B42" s="315" t="s">
        <v>486</v>
      </c>
      <c r="C42" s="316"/>
      <c r="D42" s="316"/>
      <c r="E42" s="316"/>
      <c r="F42" s="316"/>
      <c r="G42" s="317"/>
    </row>
    <row r="43" spans="1:7" ht="67.2" customHeight="1" x14ac:dyDescent="0.25">
      <c r="A43" s="238">
        <v>3</v>
      </c>
      <c r="B43" s="318" t="s">
        <v>488</v>
      </c>
      <c r="C43" s="319"/>
      <c r="D43" s="319"/>
      <c r="E43" s="319"/>
      <c r="F43" s="319"/>
      <c r="G43" s="320"/>
    </row>
    <row r="44" spans="1:7" ht="27.6" customHeight="1" x14ac:dyDescent="0.25">
      <c r="A44" s="238">
        <v>4</v>
      </c>
      <c r="B44" s="321" t="s">
        <v>396</v>
      </c>
      <c r="C44" s="322"/>
      <c r="D44" s="322"/>
      <c r="E44" s="322"/>
      <c r="F44" s="322"/>
      <c r="G44" s="323"/>
    </row>
    <row r="45" spans="1:7" s="224" customFormat="1" ht="39" customHeight="1" thickBot="1" x14ac:dyDescent="0.35">
      <c r="A45" s="239">
        <v>5</v>
      </c>
      <c r="B45" s="302" t="s">
        <v>495</v>
      </c>
      <c r="C45" s="303"/>
      <c r="D45" s="303"/>
      <c r="E45" s="303"/>
      <c r="F45" s="303"/>
      <c r="G45" s="304"/>
    </row>
  </sheetData>
  <sheetProtection algorithmName="SHA-512" hashValue="yWmgNkWU+5WmiKOM7cTDe5rnK0K+FbX99PuP2RqJi7dBpSw71RZ6aQXqUDFr/zIjV9USN0O2AcCArv9Um0PYxA==" saltValue="hNu3+1avR0kAnep39Eue1g==" spinCount="100000" sheet="1" objects="1" scenarios="1"/>
  <mergeCells count="26">
    <mergeCell ref="A11:G11"/>
    <mergeCell ref="A25:G25"/>
    <mergeCell ref="A34:B34"/>
    <mergeCell ref="B39:G39"/>
    <mergeCell ref="A13:G13"/>
    <mergeCell ref="A18:G18"/>
    <mergeCell ref="A36:G36"/>
    <mergeCell ref="B37:G37"/>
    <mergeCell ref="B38:G38"/>
    <mergeCell ref="A30:G30"/>
    <mergeCell ref="A1:G1"/>
    <mergeCell ref="A2:B2"/>
    <mergeCell ref="C2:G2"/>
    <mergeCell ref="A3:G3"/>
    <mergeCell ref="A6:G6"/>
    <mergeCell ref="A4:G4"/>
    <mergeCell ref="B45:G45"/>
    <mergeCell ref="C31:D31"/>
    <mergeCell ref="C32:D32"/>
    <mergeCell ref="F31:G31"/>
    <mergeCell ref="F32:G32"/>
    <mergeCell ref="B40:G40"/>
    <mergeCell ref="B41:G41"/>
    <mergeCell ref="B42:G42"/>
    <mergeCell ref="B43:G43"/>
    <mergeCell ref="B44:G44"/>
  </mergeCells>
  <dataValidations count="1">
    <dataValidation operator="lessThanOrEqual" allowBlank="1" showInputMessage="1" showErrorMessage="1" sqref="H30:H33 H45 B37:B45 C45 B31:B33 C31 D33 C32:C33 E31:F31 E32:F33 G33" xr:uid="{0664248A-44DA-411F-9269-30A4C7D16ACF}"/>
  </dataValidations>
  <pageMargins left="0.98425196850393704" right="0.98425196850393704" top="0.98425196850393704" bottom="0.98425196850393704" header="0.51181102362204722" footer="0.51181102362204722"/>
  <pageSetup paperSize="9" scale="60" fitToHeight="0" orientation="landscape" horizontalDpi="4294967293" verticalDpi="4294967293" r:id="rId1"/>
  <headerFooter>
    <oddHeader>&amp;L&amp;F&amp;R&amp;A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Yvon Jongkind</DisplayName>
        <AccountId>35</AccountId>
        <AccountType/>
      </UserInfo>
      <UserInfo>
        <DisplayName>Rene Janssen</DisplayName>
        <AccountId>27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2142FF-3848-4E91-B9AE-FEDE6C5CD637}">
  <ds:schemaRefs>
    <ds:schemaRef ds:uri="962d65e8-ec2e-4f08-b510-02888a857b6e"/>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 ds:uri="http://www.w3.org/XML/1998/namespace"/>
    <ds:schemaRef ds:uri="b77e2b43-37d4-4532-953b-53983e0992e2"/>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70054726-FC60-4D66-8828-136E236C93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F2122D-0B68-4E31-8A17-D0A9DECF4F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Voorblad</vt:lpstr>
      <vt:lpstr>Perceel 1 Prijsinvulformulier</vt:lpstr>
      <vt:lpstr>Perceel 2 Prijsinvulformulier</vt:lpstr>
      <vt:lpstr>'Perceel 1 Prijsinvulformulier'!Afdrukbereik</vt:lpstr>
      <vt:lpstr>'Perceel 2 Prijsinvulformulier'!Afdrukbereik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Ingrid Bruijgom</dc:creator>
  <cp:lastModifiedBy>Ingrid Bruijgom</cp:lastModifiedBy>
  <cp:lastPrinted>2021-11-15T09:23:09Z</cp:lastPrinted>
  <dcterms:created xsi:type="dcterms:W3CDTF">2021-02-15T10:03:38Z</dcterms:created>
  <dcterms:modified xsi:type="dcterms:W3CDTF">2022-02-09T15:34:00Z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ies>
</file>