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nkoopprojecten\Infra &amp; Facilitair\2021-67 Wasinstallatie Legmeerpolder\10. Productie inschrijvingsleidraad en bijlagen\Actuele bijlagen bij leidraden\"/>
    </mc:Choice>
  </mc:AlternateContent>
  <xr:revisionPtr revIDLastSave="0" documentId="13_ncr:1_{4D06190C-BD69-468D-A4BD-DD2DA3EF6FD9}" xr6:coauthVersionLast="45" xr6:coauthVersionMax="45" xr10:uidLastSave="{00000000-0000-0000-0000-000000000000}"/>
  <bookViews>
    <workbookView xWindow="-120" yWindow="-120" windowWidth="29040" windowHeight="15840" xr2:uid="{3C6D4F4E-9678-4D13-BE12-A33EE5D9FF51}"/>
  </bookViews>
  <sheets>
    <sheet name="Inschrijfstaat 2020-17 " sheetId="1" r:id="rId1"/>
    <sheet name="Rekenblad EMVI" sheetId="2" r:id="rId2"/>
  </sheets>
  <definedNames>
    <definedName name="_xlnm.Print_Area" localSheetId="0">'Inschrijfstaat 2020-17 '!$A$2:$I$42</definedName>
    <definedName name="_xlnm.Print_Area" localSheetId="1">'Rekenblad EMVI'!$A$1:$J$28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9" i="1" l="1"/>
  <c r="H37" i="1"/>
  <c r="H28" i="1"/>
  <c r="G26" i="1"/>
  <c r="G17" i="1"/>
  <c r="C32" i="1"/>
  <c r="C33" i="1"/>
  <c r="B20" i="2" l="1"/>
  <c r="G19" i="2"/>
  <c r="B19" i="2"/>
  <c r="B18" i="2"/>
  <c r="B12" i="2"/>
  <c r="E10" i="2"/>
  <c r="E9" i="2"/>
  <c r="E8" i="2"/>
  <c r="E7" i="2"/>
  <c r="G20" i="2"/>
  <c r="G12" i="2" l="1"/>
  <c r="G18" i="2"/>
  <c r="E14" i="2" l="1"/>
  <c r="G14" i="2" s="1"/>
  <c r="G16" i="2" l="1"/>
  <c r="G22" i="2" s="1"/>
</calcChain>
</file>

<file path=xl/sharedStrings.xml><?xml version="1.0" encoding="utf-8"?>
<sst xmlns="http://schemas.openxmlformats.org/spreadsheetml/2006/main" count="58" uniqueCount="56">
  <si>
    <t>Totaal</t>
  </si>
  <si>
    <t>Pos.nr.</t>
  </si>
  <si>
    <t>Onderdeel</t>
  </si>
  <si>
    <t>Kwaliteitscriterium</t>
  </si>
  <si>
    <t>Plan van Aanpak</t>
  </si>
  <si>
    <t>Maximale kwaliteitswaarde</t>
  </si>
  <si>
    <t>Behaalde 
kwaliteitswaarde</t>
  </si>
  <si>
    <t>Rapport cijfer</t>
  </si>
  <si>
    <t>% van kwaliteitswaarde</t>
  </si>
  <si>
    <t>Rekenblad EMVI voor de Inschrijver</t>
  </si>
  <si>
    <t>Cijfer*</t>
  </si>
  <si>
    <t>*) De inschrijver kan met het rekenblad EMVI bepalen wat het effect is van een rapportcijfer op de fictieve inschrijvingsprijs</t>
  </si>
  <si>
    <t>Naam Inschrijver</t>
  </si>
  <si>
    <t>Naam inschrijvende onderneming invullen</t>
  </si>
  <si>
    <t>Inschrijver dient in deze sheet de geel gemarkeerde velden in te vullen</t>
  </si>
  <si>
    <t>Onderhoud jaar 1</t>
  </si>
  <si>
    <t>Onderhoud jaar 2</t>
  </si>
  <si>
    <t>Onderhoud jaar 3</t>
  </si>
  <si>
    <t>Onderhoud jaar 4</t>
  </si>
  <si>
    <t>Onderhoud jaar 5</t>
  </si>
  <si>
    <t>Onderhoud jaar 6</t>
  </si>
  <si>
    <t>Onderhoud jaar 7</t>
  </si>
  <si>
    <t>Onderhoud jaar 8</t>
  </si>
  <si>
    <t>Inschrijfprijs (initiële) Opdracht</t>
  </si>
  <si>
    <t xml:space="preserve">Opslagen materialen: </t>
  </si>
  <si>
    <t xml:space="preserve">Opslagen onderaannemers: </t>
  </si>
  <si>
    <t>Eenheidsprijs
in Euros, 
excl. BTW</t>
  </si>
  <si>
    <t>Inschrijfprijs
in Euros, 
excl. BTW</t>
  </si>
  <si>
    <t>1A</t>
  </si>
  <si>
    <t>1B</t>
  </si>
  <si>
    <t>1C</t>
  </si>
  <si>
    <t>1D</t>
  </si>
  <si>
    <t>Beschikbaarheid en betrouwbaarheid van de installatie</t>
  </si>
  <si>
    <t>Klimaatbestendigheid</t>
  </si>
  <si>
    <t>Planning en betrouwbaarheid</t>
  </si>
  <si>
    <t>Voorkomen van hinder voor de exploitatie</t>
  </si>
  <si>
    <t>Onderhoud en beheer</t>
  </si>
  <si>
    <t>Totaal behaalde kwaliteitswaarde</t>
  </si>
  <si>
    <t>Subtotaal fictieve inschrijvingsprijs</t>
  </si>
  <si>
    <t>Fictieve inschrijvingsprijs</t>
  </si>
  <si>
    <t>Inschrijver kan aan getoonde informatie geen rechten ontlenen.</t>
  </si>
  <si>
    <t>U kunt per kwaliteitscriterium een rapportcijfer 4,6,8 of 10 kiezen. De berekening van de fictieve inschrijvingsprijs vindt automatisch plaats.</t>
  </si>
  <si>
    <t>De waarden van inschrijfprijzen en opties worden automatisch overgenomen uit het Inschrijfstaat 2020-17</t>
  </si>
  <si>
    <t>Wasinstallatie met wateropvangsysteem Legmeerpolder</t>
  </si>
  <si>
    <t>Optie onderhoud jaar 5-8:</t>
  </si>
  <si>
    <t>Subtotaal onderhoud jaar 1-4</t>
  </si>
  <si>
    <t>Subtotaal onderhoud jaar 5-8</t>
  </si>
  <si>
    <t>Voorrijkosten storing: 10 x per jaar</t>
  </si>
  <si>
    <t>Tarieven correctief onderhoud en SLA</t>
  </si>
  <si>
    <t>Kosten manuur: 160 uur</t>
  </si>
  <si>
    <t>Uurtarief</t>
  </si>
  <si>
    <t>Aantal</t>
  </si>
  <si>
    <t>Tarief per keer</t>
  </si>
  <si>
    <t>Installatie  Realisatie</t>
  </si>
  <si>
    <t>Inschrijfprijs Correctief onderhoud</t>
  </si>
  <si>
    <t>Inschrijfprijs totaal aanbesteding Wasinstallatie met wateropvangsysteem Legmeerpolder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</si>
</sst>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#,##0.00_ ;\-#,##0.00\ "/>
    <numFmt numFmtId="166" formatCode="_ [$€-2]\ * #,##0.00_ ;_ [$€-2]\ * \-#,##0.00_ ;_ [$€-2]\ * &quot;-&quot;??_ ;_ @_ 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i/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44" fontId="0" fillId="0" borderId="0" xfId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/>
    <xf numFmtId="164" fontId="0" fillId="0" borderId="0" xfId="0" applyNumberFormat="1"/>
    <xf numFmtId="44" fontId="0" fillId="0" borderId="0" xfId="0" applyNumberFormat="1"/>
    <xf numFmtId="9" fontId="0" fillId="0" borderId="0" xfId="2" applyFont="1" applyAlignment="1">
      <alignment horizontal="center"/>
    </xf>
    <xf numFmtId="0" fontId="0" fillId="0" borderId="1" xfId="0" applyBorder="1"/>
    <xf numFmtId="0" fontId="0" fillId="2" borderId="0" xfId="0" applyFill="1" applyAlignment="1" applyProtection="1">
      <alignment horizontal="center" vertical="center"/>
      <protection locked="0"/>
    </xf>
    <xf numFmtId="44" fontId="3" fillId="0" borderId="2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Font="1"/>
    <xf numFmtId="0" fontId="0" fillId="2" borderId="0" xfId="0" applyFill="1"/>
    <xf numFmtId="44" fontId="0" fillId="2" borderId="0" xfId="1" applyFont="1" applyFill="1" applyAlignment="1">
      <alignment vertical="center"/>
    </xf>
    <xf numFmtId="44" fontId="0" fillId="0" borderId="0" xfId="1" applyFont="1" applyFill="1" applyAlignment="1">
      <alignment vertical="center"/>
    </xf>
    <xf numFmtId="44" fontId="0" fillId="0" borderId="0" xfId="1" applyFont="1" applyAlignment="1">
      <alignment horizontal="right" vertical="center"/>
    </xf>
    <xf numFmtId="44" fontId="2" fillId="0" borderId="0" xfId="1" applyFont="1" applyBorder="1"/>
    <xf numFmtId="44" fontId="3" fillId="0" borderId="2" xfId="1" applyFont="1" applyBorder="1" applyAlignment="1">
      <alignment vertical="center"/>
    </xf>
    <xf numFmtId="44" fontId="1" fillId="0" borderId="2" xfId="1" applyFont="1" applyBorder="1"/>
    <xf numFmtId="0" fontId="3" fillId="0" borderId="0" xfId="0" applyFont="1"/>
    <xf numFmtId="9" fontId="0" fillId="2" borderId="0" xfId="2" applyFont="1" applyFill="1" applyAlignment="1">
      <alignment vertical="center"/>
    </xf>
    <xf numFmtId="44" fontId="3" fillId="0" borderId="0" xfId="1" applyFont="1" applyBorder="1" applyAlignment="1">
      <alignment vertical="center"/>
    </xf>
    <xf numFmtId="0" fontId="0" fillId="0" borderId="0" xfId="1" applyNumberFormat="1" applyFont="1" applyFill="1" applyAlignment="1">
      <alignment vertical="center"/>
    </xf>
    <xf numFmtId="0" fontId="5" fillId="0" borderId="0" xfId="0" applyFont="1"/>
    <xf numFmtId="0" fontId="6" fillId="0" borderId="0" xfId="0" applyFont="1"/>
    <xf numFmtId="9" fontId="0" fillId="0" borderId="0" xfId="2" applyFont="1" applyFill="1" applyAlignment="1">
      <alignment vertical="center"/>
    </xf>
    <xf numFmtId="165" fontId="0" fillId="0" borderId="0" xfId="1" applyNumberFormat="1" applyFont="1" applyAlignment="1">
      <alignment vertical="center"/>
    </xf>
    <xf numFmtId="166" fontId="0" fillId="2" borderId="0" xfId="1" applyNumberFormat="1" applyFont="1" applyFill="1" applyAlignment="1">
      <alignment vertical="center"/>
    </xf>
    <xf numFmtId="44" fontId="1" fillId="3" borderId="2" xfId="1" applyFont="1" applyFill="1" applyBorder="1"/>
    <xf numFmtId="44" fontId="1" fillId="3" borderId="0" xfId="1" applyFont="1" applyFill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365-C948-4701-8017-4A9778CDE47B}">
  <sheetPr>
    <pageSetUpPr fitToPage="1"/>
  </sheetPr>
  <dimension ref="A2:J43"/>
  <sheetViews>
    <sheetView showGridLines="0" tabSelected="1" view="pageLayout" topLeftCell="A13" zoomScaleNormal="100" workbookViewId="0">
      <selection activeCell="I39" sqref="I39"/>
    </sheetView>
  </sheetViews>
  <sheetFormatPr defaultRowHeight="12.75" x14ac:dyDescent="0.2"/>
  <cols>
    <col min="1" max="1" width="15.7109375" style="5" customWidth="1"/>
    <col min="2" max="2" width="50.85546875" customWidth="1"/>
    <col min="3" max="4" width="17.28515625" style="2" customWidth="1"/>
    <col min="5" max="5" width="16.140625" style="2" customWidth="1"/>
    <col min="6" max="6" width="2" customWidth="1"/>
    <col min="7" max="8" width="16.140625" style="2" customWidth="1"/>
    <col min="9" max="9" width="17.85546875" style="2" bestFit="1" customWidth="1"/>
    <col min="10" max="10" width="16.140625" style="2" customWidth="1"/>
  </cols>
  <sheetData>
    <row r="2" spans="1:10" x14ac:dyDescent="0.2">
      <c r="A2" t="s">
        <v>12</v>
      </c>
      <c r="B2" s="21" t="s">
        <v>13</v>
      </c>
      <c r="C2"/>
      <c r="D2"/>
      <c r="E2"/>
      <c r="G2"/>
      <c r="H2"/>
      <c r="I2"/>
      <c r="J2"/>
    </row>
    <row r="3" spans="1:10" x14ac:dyDescent="0.2">
      <c r="A3"/>
      <c r="C3"/>
      <c r="D3"/>
      <c r="E3"/>
      <c r="G3"/>
      <c r="H3"/>
      <c r="I3"/>
      <c r="J3"/>
    </row>
    <row r="4" spans="1:10" x14ac:dyDescent="0.2">
      <c r="A4" t="s">
        <v>14</v>
      </c>
      <c r="C4"/>
      <c r="D4"/>
      <c r="E4"/>
      <c r="G4"/>
      <c r="H4"/>
      <c r="I4"/>
      <c r="J4"/>
    </row>
    <row r="5" spans="1:10" x14ac:dyDescent="0.2">
      <c r="A5"/>
      <c r="C5"/>
      <c r="D5"/>
      <c r="E5"/>
      <c r="G5"/>
      <c r="H5"/>
      <c r="I5"/>
      <c r="J5"/>
    </row>
    <row r="7" spans="1:10" s="4" customFormat="1" ht="38.25" x14ac:dyDescent="0.2">
      <c r="A7" s="6" t="s">
        <v>1</v>
      </c>
      <c r="B7" s="7" t="s">
        <v>2</v>
      </c>
      <c r="C7" s="8" t="s">
        <v>26</v>
      </c>
      <c r="D7" s="8"/>
      <c r="E7" s="8"/>
      <c r="F7" s="7"/>
      <c r="G7" s="8" t="s">
        <v>27</v>
      </c>
      <c r="H7" s="8" t="s">
        <v>27</v>
      </c>
      <c r="I7" s="8" t="s">
        <v>27</v>
      </c>
      <c r="J7" s="8"/>
    </row>
    <row r="8" spans="1:10" s="4" customFormat="1" ht="13.5" thickBot="1" x14ac:dyDescent="0.25">
      <c r="A8" s="6"/>
      <c r="B8" s="7" t="s">
        <v>53</v>
      </c>
      <c r="C8" s="8"/>
      <c r="D8" s="8"/>
      <c r="E8" s="8"/>
      <c r="F8" s="7"/>
      <c r="G8" s="8"/>
      <c r="H8" s="8"/>
      <c r="I8" s="8"/>
      <c r="J8" s="8"/>
    </row>
    <row r="9" spans="1:10" ht="13.5" thickBot="1" x14ac:dyDescent="0.25">
      <c r="A9" s="5">
        <v>1</v>
      </c>
      <c r="B9" t="s">
        <v>43</v>
      </c>
      <c r="G9" s="37">
        <v>0</v>
      </c>
    </row>
    <row r="10" spans="1:10" x14ac:dyDescent="0.2">
      <c r="G10" s="31"/>
    </row>
    <row r="11" spans="1:10" x14ac:dyDescent="0.2">
      <c r="B11" s="19" t="s">
        <v>36</v>
      </c>
      <c r="G11" s="31"/>
    </row>
    <row r="12" spans="1:10" x14ac:dyDescent="0.2">
      <c r="C12" s="23"/>
      <c r="D12" s="23"/>
    </row>
    <row r="13" spans="1:10" x14ac:dyDescent="0.2">
      <c r="A13" s="5">
        <v>2</v>
      </c>
      <c r="B13" t="s">
        <v>15</v>
      </c>
      <c r="C13" s="22">
        <v>0</v>
      </c>
      <c r="F13" s="2"/>
    </row>
    <row r="14" spans="1:10" x14ac:dyDescent="0.2">
      <c r="A14" s="5">
        <v>3</v>
      </c>
      <c r="B14" t="s">
        <v>16</v>
      </c>
      <c r="C14" s="22">
        <v>0</v>
      </c>
    </row>
    <row r="15" spans="1:10" x14ac:dyDescent="0.2">
      <c r="A15" s="5">
        <v>4</v>
      </c>
      <c r="B15" t="s">
        <v>17</v>
      </c>
      <c r="C15" s="22">
        <v>0</v>
      </c>
      <c r="F15" s="2"/>
    </row>
    <row r="16" spans="1:10" ht="13.5" thickBot="1" x14ac:dyDescent="0.25">
      <c r="A16" s="5">
        <v>5</v>
      </c>
      <c r="B16" t="s">
        <v>18</v>
      </c>
      <c r="C16" s="22">
        <v>0</v>
      </c>
    </row>
    <row r="17" spans="1:10" ht="13.5" thickBot="1" x14ac:dyDescent="0.25">
      <c r="E17" s="24" t="s">
        <v>45</v>
      </c>
      <c r="G17" s="37">
        <f>SUM(C13:C16)</f>
        <v>0</v>
      </c>
    </row>
    <row r="18" spans="1:10" x14ac:dyDescent="0.2">
      <c r="E18" s="24"/>
    </row>
    <row r="19" spans="1:10" x14ac:dyDescent="0.2">
      <c r="E19" s="24"/>
      <c r="J19" s="25"/>
    </row>
    <row r="20" spans="1:10" x14ac:dyDescent="0.2">
      <c r="E20" s="24"/>
    </row>
    <row r="21" spans="1:10" x14ac:dyDescent="0.2">
      <c r="B21" t="s">
        <v>44</v>
      </c>
      <c r="E21" s="24"/>
    </row>
    <row r="22" spans="1:10" x14ac:dyDescent="0.2">
      <c r="A22" s="5">
        <v>8</v>
      </c>
      <c r="B22" t="s">
        <v>19</v>
      </c>
      <c r="C22" s="36">
        <v>0</v>
      </c>
    </row>
    <row r="23" spans="1:10" x14ac:dyDescent="0.2">
      <c r="A23" s="5">
        <v>9</v>
      </c>
      <c r="B23" t="s">
        <v>20</v>
      </c>
      <c r="C23" s="36">
        <v>0</v>
      </c>
    </row>
    <row r="24" spans="1:10" x14ac:dyDescent="0.2">
      <c r="A24" s="5">
        <v>10</v>
      </c>
      <c r="B24" t="s">
        <v>21</v>
      </c>
      <c r="C24" s="36">
        <v>0</v>
      </c>
    </row>
    <row r="25" spans="1:10" ht="13.5" thickBot="1" x14ac:dyDescent="0.25">
      <c r="A25" s="5">
        <v>11</v>
      </c>
      <c r="B25" t="s">
        <v>22</v>
      </c>
      <c r="C25" s="36">
        <v>0</v>
      </c>
    </row>
    <row r="26" spans="1:10" ht="13.5" thickBot="1" x14ac:dyDescent="0.25">
      <c r="E26" s="24" t="s">
        <v>46</v>
      </c>
      <c r="G26" s="37">
        <f>SUM(C22:C25)</f>
        <v>0</v>
      </c>
    </row>
    <row r="27" spans="1:10" ht="13.5" thickBot="1" x14ac:dyDescent="0.25">
      <c r="E27" s="24"/>
    </row>
    <row r="28" spans="1:10" ht="15.75" thickBot="1" x14ac:dyDescent="0.25">
      <c r="B28" s="32" t="s">
        <v>23</v>
      </c>
      <c r="E28" s="24"/>
      <c r="H28" s="37">
        <f>+G9+G17+G26</f>
        <v>0</v>
      </c>
    </row>
    <row r="29" spans="1:10" ht="15" x14ac:dyDescent="0.2">
      <c r="B29" s="32"/>
      <c r="E29" s="24"/>
      <c r="H29" s="38"/>
    </row>
    <row r="30" spans="1:10" x14ac:dyDescent="0.2">
      <c r="A30" s="19"/>
      <c r="B30" s="19" t="s">
        <v>48</v>
      </c>
    </row>
    <row r="31" spans="1:10" x14ac:dyDescent="0.2">
      <c r="A31" s="19"/>
      <c r="B31" s="19"/>
      <c r="D31" s="2" t="s">
        <v>52</v>
      </c>
      <c r="E31" s="2" t="s">
        <v>50</v>
      </c>
      <c r="G31" s="2" t="s">
        <v>51</v>
      </c>
    </row>
    <row r="32" spans="1:10" x14ac:dyDescent="0.2">
      <c r="A32"/>
      <c r="B32" t="s">
        <v>47</v>
      </c>
      <c r="C32" s="22">
        <f>D32*G32</f>
        <v>0</v>
      </c>
      <c r="D32" s="22">
        <v>0</v>
      </c>
      <c r="G32" s="35">
        <v>10</v>
      </c>
    </row>
    <row r="33" spans="1:10" x14ac:dyDescent="0.2">
      <c r="A33"/>
      <c r="B33" t="s">
        <v>49</v>
      </c>
      <c r="C33" s="22">
        <f>E33*G33</f>
        <v>0</v>
      </c>
      <c r="E33" s="22">
        <v>0</v>
      </c>
      <c r="G33" s="35">
        <v>160</v>
      </c>
    </row>
    <row r="34" spans="1:10" x14ac:dyDescent="0.2">
      <c r="A34"/>
      <c r="B34" t="s">
        <v>24</v>
      </c>
      <c r="C34" s="34"/>
      <c r="D34" s="34"/>
      <c r="E34" s="29">
        <v>0.1</v>
      </c>
    </row>
    <row r="35" spans="1:10" x14ac:dyDescent="0.2">
      <c r="A35"/>
      <c r="B35" t="s">
        <v>25</v>
      </c>
      <c r="C35" s="34"/>
      <c r="D35" s="34"/>
      <c r="E35" s="29">
        <v>0.1</v>
      </c>
    </row>
    <row r="36" spans="1:10" ht="13.5" thickBot="1" x14ac:dyDescent="0.25">
      <c r="E36" s="24"/>
    </row>
    <row r="37" spans="1:10" ht="15.75" thickBot="1" x14ac:dyDescent="0.25">
      <c r="B37" s="32" t="s">
        <v>54</v>
      </c>
      <c r="H37" s="27">
        <f>SUM(C32:C33)</f>
        <v>0</v>
      </c>
      <c r="J37" s="25"/>
    </row>
    <row r="38" spans="1:10" ht="13.5" thickBot="1" x14ac:dyDescent="0.25"/>
    <row r="39" spans="1:10" ht="18.75" thickBot="1" x14ac:dyDescent="0.3">
      <c r="B39" s="33" t="s">
        <v>55</v>
      </c>
      <c r="F39" s="20"/>
      <c r="I39" s="26">
        <f>H28+H37</f>
        <v>0</v>
      </c>
    </row>
    <row r="40" spans="1:10" ht="15.75" x14ac:dyDescent="0.25">
      <c r="B40" s="28"/>
      <c r="F40" s="20"/>
      <c r="I40" s="30"/>
    </row>
    <row r="42" spans="1:10" x14ac:dyDescent="0.2">
      <c r="A42"/>
    </row>
    <row r="43" spans="1:10" x14ac:dyDescent="0.2">
      <c r="B43" s="18"/>
    </row>
  </sheetData>
  <dataConsolidate/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&amp;LAanbesteding 2021-67 Wasinstallatie met wateropvangsysteem
Legmeerpolder
&amp;CBijlage 6B - Inschrjifstaat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C69B-03FE-4D2A-BF18-93D7B11CD91A}">
  <sheetPr>
    <pageSetUpPr fitToPage="1"/>
  </sheetPr>
  <dimension ref="A2:J28"/>
  <sheetViews>
    <sheetView showGridLines="0" workbookViewId="0">
      <selection activeCell="C10" sqref="C10"/>
    </sheetView>
  </sheetViews>
  <sheetFormatPr defaultRowHeight="12.75" x14ac:dyDescent="0.2"/>
  <cols>
    <col min="2" max="2" width="55.85546875" customWidth="1"/>
    <col min="3" max="3" width="14.28515625" customWidth="1"/>
    <col min="4" max="4" width="9.140625" style="5"/>
    <col min="5" max="5" width="15.5703125" customWidth="1"/>
    <col min="6" max="6" width="5.5703125" customWidth="1"/>
    <col min="7" max="7" width="16.5703125" bestFit="1" customWidth="1"/>
    <col min="10" max="10" width="15.28515625" style="3" customWidth="1"/>
  </cols>
  <sheetData>
    <row r="2" spans="1:10" x14ac:dyDescent="0.2">
      <c r="B2" t="s">
        <v>9</v>
      </c>
    </row>
    <row r="5" spans="1:10" s="5" customFormat="1" ht="38.25" x14ac:dyDescent="0.2">
      <c r="B5" s="10" t="s">
        <v>3</v>
      </c>
      <c r="C5" s="9" t="s">
        <v>5</v>
      </c>
      <c r="D5" s="5" t="s">
        <v>10</v>
      </c>
      <c r="E5" s="9" t="s">
        <v>6</v>
      </c>
      <c r="F5" s="9"/>
      <c r="G5" s="5" t="s">
        <v>0</v>
      </c>
      <c r="I5" s="9" t="s">
        <v>7</v>
      </c>
      <c r="J5" s="9" t="s">
        <v>8</v>
      </c>
    </row>
    <row r="6" spans="1:10" x14ac:dyDescent="0.2">
      <c r="B6" t="s">
        <v>4</v>
      </c>
      <c r="G6" s="1"/>
      <c r="I6" s="3">
        <v>10</v>
      </c>
      <c r="J6" s="14">
        <v>1</v>
      </c>
    </row>
    <row r="7" spans="1:10" x14ac:dyDescent="0.2">
      <c r="A7" t="s">
        <v>28</v>
      </c>
      <c r="B7" t="s">
        <v>32</v>
      </c>
      <c r="C7" s="11">
        <v>80000</v>
      </c>
      <c r="D7" s="16">
        <v>10</v>
      </c>
      <c r="E7" s="12">
        <f>VLOOKUP(D7,$I$6:$J$9,2,FALSE)*C7</f>
        <v>80000</v>
      </c>
      <c r="F7" s="12"/>
      <c r="I7" s="3">
        <v>8</v>
      </c>
      <c r="J7" s="14">
        <v>0.8</v>
      </c>
    </row>
    <row r="8" spans="1:10" x14ac:dyDescent="0.2">
      <c r="A8" t="s">
        <v>29</v>
      </c>
      <c r="B8" t="s">
        <v>33</v>
      </c>
      <c r="C8" s="11">
        <v>60000</v>
      </c>
      <c r="D8" s="16">
        <v>6</v>
      </c>
      <c r="E8" s="12">
        <f t="shared" ref="E8:E10" si="0">VLOOKUP(D8,$I$6:$J$9,2,FALSE)*C8</f>
        <v>24000</v>
      </c>
      <c r="F8" s="12"/>
      <c r="I8" s="3">
        <v>6</v>
      </c>
      <c r="J8" s="14">
        <v>0.4</v>
      </c>
    </row>
    <row r="9" spans="1:10" x14ac:dyDescent="0.2">
      <c r="A9" t="s">
        <v>30</v>
      </c>
      <c r="B9" t="s">
        <v>34</v>
      </c>
      <c r="C9" s="11">
        <v>30000</v>
      </c>
      <c r="D9" s="16">
        <v>6</v>
      </c>
      <c r="E9" s="12">
        <f t="shared" si="0"/>
        <v>12000</v>
      </c>
      <c r="F9" s="12"/>
      <c r="I9" s="3">
        <v>4</v>
      </c>
      <c r="J9" s="14">
        <v>0</v>
      </c>
    </row>
    <row r="10" spans="1:10" x14ac:dyDescent="0.2">
      <c r="A10" t="s">
        <v>31</v>
      </c>
      <c r="B10" t="s">
        <v>35</v>
      </c>
      <c r="C10" s="11">
        <v>30000</v>
      </c>
      <c r="D10" s="16">
        <v>4</v>
      </c>
      <c r="E10" s="12">
        <f t="shared" si="0"/>
        <v>0</v>
      </c>
      <c r="F10" s="12"/>
      <c r="I10" s="3"/>
      <c r="J10" s="14"/>
    </row>
    <row r="11" spans="1:10" x14ac:dyDescent="0.2">
      <c r="C11" s="11"/>
      <c r="E11" s="12"/>
      <c r="F11" s="12"/>
      <c r="I11" s="3"/>
      <c r="J11" s="14"/>
    </row>
    <row r="12" spans="1:10" x14ac:dyDescent="0.2">
      <c r="B12" t="str">
        <f>+'Inschrijfstaat 2020-17 '!B28</f>
        <v>Inschrijfprijs (initiële) Opdracht</v>
      </c>
      <c r="E12" s="12"/>
      <c r="F12" s="12"/>
      <c r="G12" s="13">
        <f>+'Inschrijfstaat 2020-17 '!H28</f>
        <v>0</v>
      </c>
    </row>
    <row r="14" spans="1:10" x14ac:dyDescent="0.2">
      <c r="B14" t="s">
        <v>37</v>
      </c>
      <c r="E14" s="13">
        <f>SUM(E7:E13)</f>
        <v>116000</v>
      </c>
      <c r="F14" s="13"/>
      <c r="G14" s="13">
        <f>+E14</f>
        <v>116000</v>
      </c>
    </row>
    <row r="15" spans="1:10" ht="13.5" thickBot="1" x14ac:dyDescent="0.25">
      <c r="G15" s="15"/>
    </row>
    <row r="16" spans="1:10" x14ac:dyDescent="0.2">
      <c r="B16" t="s">
        <v>38</v>
      </c>
      <c r="G16" s="13">
        <f>+G12-G14</f>
        <v>-116000</v>
      </c>
    </row>
    <row r="18" spans="2:10" x14ac:dyDescent="0.2">
      <c r="B18" s="13" t="str">
        <f>+'Inschrijfstaat 2020-17 '!E17</f>
        <v>Subtotaal onderhoud jaar 1-4</v>
      </c>
      <c r="G18" s="13">
        <f>+'Inschrijfstaat 2020-17 '!G17</f>
        <v>0</v>
      </c>
    </row>
    <row r="19" spans="2:10" x14ac:dyDescent="0.2">
      <c r="B19" t="e">
        <f>+'Inschrijfstaat 2020-17 '!#REF!</f>
        <v>#REF!</v>
      </c>
      <c r="G19" s="13" t="e">
        <f>+'Inschrijfstaat 2020-17 '!#REF!</f>
        <v>#REF!</v>
      </c>
    </row>
    <row r="20" spans="2:10" x14ac:dyDescent="0.2">
      <c r="B20" s="13" t="str">
        <f>+'Inschrijfstaat 2020-17 '!E26</f>
        <v>Subtotaal onderhoud jaar 5-8</v>
      </c>
      <c r="G20" s="13">
        <f>+'Inschrijfstaat 2020-17 '!G26</f>
        <v>0</v>
      </c>
    </row>
    <row r="21" spans="2:10" ht="13.5" thickBot="1" x14ac:dyDescent="0.25">
      <c r="G21" s="13"/>
    </row>
    <row r="22" spans="2:10" s="4" customFormat="1" ht="25.5" customHeight="1" thickBot="1" x14ac:dyDescent="0.25">
      <c r="B22" s="4" t="s">
        <v>39</v>
      </c>
      <c r="D22" s="5"/>
      <c r="G22" s="17">
        <f>+G16+G18</f>
        <v>-116000</v>
      </c>
      <c r="J22" s="5"/>
    </row>
    <row r="25" spans="2:10" x14ac:dyDescent="0.2">
      <c r="B25" t="s">
        <v>11</v>
      </c>
    </row>
    <row r="26" spans="2:10" x14ac:dyDescent="0.2">
      <c r="B26" t="s">
        <v>41</v>
      </c>
    </row>
    <row r="27" spans="2:10" x14ac:dyDescent="0.2">
      <c r="B27" t="s">
        <v>42</v>
      </c>
    </row>
    <row r="28" spans="2:10" x14ac:dyDescent="0.2">
      <c r="B28" t="s">
        <v>40</v>
      </c>
    </row>
  </sheetData>
  <dataValidations count="1">
    <dataValidation type="list" allowBlank="1" showInputMessage="1" showErrorMessage="1" sqref="D7:D10" xr:uid="{C270AC48-5E56-42DF-A5FC-4B0F2C9DF6CC}">
      <formula1>$I$6:$I$10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9B37AACDD924C9E174E412542C177" ma:contentTypeVersion="4" ma:contentTypeDescription="Een nieuw document maken." ma:contentTypeScope="" ma:versionID="33aed7098cfbee0f200839b5fc19e8b1">
  <xsd:schema xmlns:xsd="http://www.w3.org/2001/XMLSchema" xmlns:xs="http://www.w3.org/2001/XMLSchema" xmlns:p="http://schemas.microsoft.com/office/2006/metadata/properties" xmlns:ns2="09a17edb-05eb-435c-af4d-6ac2b2ce7b5a" xmlns:ns3="a56660f6-50a4-4823-bb65-7543b5e782a4" targetNamespace="http://schemas.microsoft.com/office/2006/metadata/properties" ma:root="true" ma:fieldsID="c0a670a59bb72a3dc7a42d44c6ec6f5f" ns2:_="" ns3:_="">
    <xsd:import namespace="09a17edb-05eb-435c-af4d-6ac2b2ce7b5a"/>
    <xsd:import namespace="a56660f6-50a4-4823-bb65-7543b5e78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a17edb-05eb-435c-af4d-6ac2b2ce7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660f6-50a4-4823-bb65-7543b5e782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17EFF2-58E8-4B0D-8C0F-3EC9D41404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CA7FA1-67B9-4CA2-B05B-69A9047C8134}">
  <ds:schemaRefs>
    <ds:schemaRef ds:uri="http://schemas.openxmlformats.org/package/2006/metadata/core-properties"/>
    <ds:schemaRef ds:uri="http://purl.org/dc/dcmitype/"/>
    <ds:schemaRef ds:uri="a56660f6-50a4-4823-bb65-7543b5e782a4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09a17edb-05eb-435c-af4d-6ac2b2ce7b5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F6C218-A8F8-409B-9870-03C24B9BB2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a17edb-05eb-435c-af4d-6ac2b2ce7b5a"/>
    <ds:schemaRef ds:uri="a56660f6-50a4-4823-bb65-7543b5e782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Inschrijfstaat 2020-17 </vt:lpstr>
      <vt:lpstr>Rekenblad EMVI</vt:lpstr>
      <vt:lpstr>'Inschrijfstaat 2020-17 '!Afdrukbereik</vt:lpstr>
      <vt:lpstr>'Rekenblad EMVI'!Afdrukbereik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2020-09 Aanbesteding Dillidur NZVW Noord</dc:title>
  <dc:creator>ottor</dc:creator>
  <cp:lastModifiedBy>Tahamata</cp:lastModifiedBy>
  <cp:lastPrinted>2020-05-19T11:40:14Z</cp:lastPrinted>
  <dcterms:created xsi:type="dcterms:W3CDTF">2020-03-02T07:03:15Z</dcterms:created>
  <dcterms:modified xsi:type="dcterms:W3CDTF">2021-10-26T12:36:07Z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0x0101003E29B37AACDD924C9E174E412542C177</vt:lpwstr>
  </property>
</Properties>
</file>