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am Inkoop\Aanbestedingen\0.3 GWW\Onkruidbeheersing op verharding\02 Specificatie\01 Aanvraag\01 Concept\"/>
    </mc:Choice>
  </mc:AlternateContent>
  <xr:revisionPtr revIDLastSave="0" documentId="13_ncr:1_{210E7928-95F6-4B75-A9BD-FD3D3D0BEC96}" xr6:coauthVersionLast="47" xr6:coauthVersionMax="47" xr10:uidLastSave="{00000000-0000-0000-0000-000000000000}"/>
  <bookViews>
    <workbookView xWindow="32145" yWindow="1710" windowWidth="21600" windowHeight="11385" activeTab="1" xr2:uid="{B5D1E395-45B4-4601-8C25-70F8927A1814}"/>
  </bookViews>
  <sheets>
    <sheet name="Inzet duurzaam materieel" sheetId="1" r:id="rId1"/>
    <sheet name="CO2 prestatieladd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F10" i="1"/>
  <c r="H10" i="1"/>
  <c r="J10" i="1"/>
  <c r="L10" i="1"/>
  <c r="N10" i="1"/>
  <c r="M10" i="1" s="1"/>
  <c r="C8" i="2"/>
  <c r="C6" i="2"/>
  <c r="C4" i="2"/>
  <c r="B32" i="1"/>
  <c r="B33" i="1"/>
  <c r="B34" i="1"/>
  <c r="B35" i="1"/>
  <c r="B36" i="1"/>
  <c r="B31" i="1"/>
  <c r="B20" i="1"/>
  <c r="B21" i="1"/>
  <c r="B22" i="1"/>
  <c r="B23" i="1"/>
  <c r="B24" i="1"/>
  <c r="B19" i="1"/>
  <c r="C11" i="2" l="1"/>
  <c r="B13" i="1"/>
  <c r="A32" i="1" l="1"/>
  <c r="A33" i="1"/>
  <c r="A34" i="1"/>
  <c r="A35" i="1"/>
  <c r="A36" i="1"/>
  <c r="A31" i="1"/>
  <c r="A20" i="1"/>
  <c r="A21" i="1"/>
  <c r="A22" i="1"/>
  <c r="A23" i="1"/>
  <c r="A24" i="1"/>
  <c r="A19" i="1"/>
  <c r="L32" i="1" l="1"/>
  <c r="L33" i="1"/>
  <c r="L34" i="1"/>
  <c r="L35" i="1"/>
  <c r="L36" i="1"/>
  <c r="L31" i="1"/>
  <c r="J32" i="1"/>
  <c r="J33" i="1"/>
  <c r="J34" i="1"/>
  <c r="J35" i="1"/>
  <c r="J36" i="1"/>
  <c r="J31" i="1"/>
  <c r="H32" i="1"/>
  <c r="H33" i="1"/>
  <c r="H34" i="1"/>
  <c r="H35" i="1"/>
  <c r="H36" i="1"/>
  <c r="H31" i="1"/>
  <c r="F32" i="1"/>
  <c r="F33" i="1"/>
  <c r="F34" i="1"/>
  <c r="F35" i="1"/>
  <c r="F36" i="1"/>
  <c r="F31" i="1"/>
  <c r="D32" i="1"/>
  <c r="D33" i="1"/>
  <c r="D34" i="1"/>
  <c r="D35" i="1"/>
  <c r="D36" i="1"/>
  <c r="D31" i="1"/>
  <c r="L20" i="1"/>
  <c r="L21" i="1"/>
  <c r="L22" i="1"/>
  <c r="L23" i="1"/>
  <c r="L24" i="1"/>
  <c r="L19" i="1"/>
  <c r="J20" i="1"/>
  <c r="J21" i="1"/>
  <c r="J22" i="1"/>
  <c r="J23" i="1"/>
  <c r="J24" i="1"/>
  <c r="J19" i="1"/>
  <c r="H20" i="1"/>
  <c r="H21" i="1"/>
  <c r="H22" i="1"/>
  <c r="H23" i="1"/>
  <c r="H24" i="1"/>
  <c r="H19" i="1"/>
  <c r="F20" i="1"/>
  <c r="F21" i="1"/>
  <c r="F22" i="1"/>
  <c r="F23" i="1"/>
  <c r="F24" i="1"/>
  <c r="F19" i="1"/>
  <c r="D20" i="1"/>
  <c r="D21" i="1"/>
  <c r="D22" i="1"/>
  <c r="D23" i="1"/>
  <c r="D24" i="1"/>
  <c r="D19" i="1"/>
  <c r="B37" i="1"/>
  <c r="N36" i="1"/>
  <c r="N35" i="1"/>
  <c r="M35" i="1" s="1"/>
  <c r="N34" i="1"/>
  <c r="M34" i="1" s="1"/>
  <c r="N33" i="1"/>
  <c r="M33" i="1" s="1"/>
  <c r="N32" i="1"/>
  <c r="M32" i="1" s="1"/>
  <c r="N31" i="1"/>
  <c r="B25" i="1"/>
  <c r="N24" i="1"/>
  <c r="M24" i="1" s="1"/>
  <c r="N23" i="1"/>
  <c r="M23" i="1" s="1"/>
  <c r="N22" i="1"/>
  <c r="M22" i="1" s="1"/>
  <c r="N21" i="1"/>
  <c r="M21" i="1" s="1"/>
  <c r="N20" i="1"/>
  <c r="M20" i="1" s="1"/>
  <c r="N19" i="1"/>
  <c r="M36" i="1" l="1"/>
  <c r="N25" i="1"/>
  <c r="M25" i="1" s="1"/>
  <c r="N37" i="1"/>
  <c r="M37" i="1" s="1"/>
  <c r="M31" i="1"/>
  <c r="M19" i="1"/>
  <c r="L12" i="1" l="1"/>
  <c r="L11" i="1"/>
  <c r="L9" i="1"/>
  <c r="L8" i="1"/>
  <c r="L7" i="1"/>
  <c r="J12" i="1"/>
  <c r="J11" i="1"/>
  <c r="J9" i="1"/>
  <c r="J8" i="1"/>
  <c r="J7" i="1"/>
  <c r="H12" i="1"/>
  <c r="H11" i="1"/>
  <c r="H9" i="1"/>
  <c r="H8" i="1"/>
  <c r="H7" i="1"/>
  <c r="F12" i="1"/>
  <c r="F11" i="1"/>
  <c r="F9" i="1"/>
  <c r="F8" i="1"/>
  <c r="F7" i="1"/>
  <c r="D7" i="1"/>
  <c r="D8" i="1"/>
  <c r="D9" i="1"/>
  <c r="D11" i="1"/>
  <c r="D12" i="1"/>
  <c r="N7" i="1"/>
  <c r="N8" i="1"/>
  <c r="N9" i="1"/>
  <c r="N11" i="1"/>
  <c r="N12" i="1"/>
  <c r="N13" i="1" l="1"/>
  <c r="M12" i="1"/>
  <c r="M11" i="1"/>
  <c r="M9" i="1"/>
  <c r="M8" i="1"/>
  <c r="M7" i="1"/>
  <c r="M13" i="1" l="1"/>
  <c r="E44" i="1" s="1"/>
</calcChain>
</file>

<file path=xl/sharedStrings.xml><?xml version="1.0" encoding="utf-8"?>
<sst xmlns="http://schemas.openxmlformats.org/spreadsheetml/2006/main" count="94" uniqueCount="47">
  <si>
    <t>Weging in %</t>
  </si>
  <si>
    <t>Electrisch / H2</t>
  </si>
  <si>
    <t>BTL = Biomass To Liquid: basisgrondstof biomassa.</t>
  </si>
  <si>
    <t>HVO = Hydrotreated Vegetable Oil: basisgrondstof afgewerkte plantaardige oliën.</t>
  </si>
  <si>
    <t>HVO20 of hoger / CNG</t>
  </si>
  <si>
    <t>(Plug in) Hybride met benzine</t>
  </si>
  <si>
    <t>HVO&lt;20 / BTL</t>
  </si>
  <si>
    <t>Soorten brandstof/aandrijving + weging in %</t>
  </si>
  <si>
    <t>CNG = Compressed Natural Gas: samengeperst aardgas (methaan)</t>
  </si>
  <si>
    <t>H2 = Waterstof</t>
  </si>
  <si>
    <t>TOTAAL</t>
  </si>
  <si>
    <t>Maximale gewogen score:</t>
  </si>
  <si>
    <t>Gewogen score</t>
  </si>
  <si>
    <t>Totaal gewogen score</t>
  </si>
  <si>
    <t>Totaal gewogen score Duurzaam materieel</t>
  </si>
  <si>
    <t>Niveau</t>
  </si>
  <si>
    <t>Niveau inschrijver op inschrijvingsdatum</t>
  </si>
  <si>
    <t>Gewogen score CO2-prestatieladder</t>
  </si>
  <si>
    <t>Conventio-neel / overig</t>
  </si>
  <si>
    <t>De gewogen score voor de CO2 prestatieladder wordt als volgt bepaald:</t>
  </si>
  <si>
    <t>Getekend voor akkoord:</t>
  </si>
  <si>
    <t>Naam inschrijver</t>
  </si>
  <si>
    <t>Naam tekenbevoegde</t>
  </si>
  <si>
    <t>Handtekening</t>
  </si>
  <si>
    <t>Datum</t>
  </si>
  <si>
    <t>versie:</t>
  </si>
  <si>
    <t>datum:</t>
  </si>
  <si>
    <t>Alleen blauw gearceerde cellen invullen</t>
  </si>
  <si>
    <r>
      <t>Het 1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contractjaar</t>
    </r>
  </si>
  <si>
    <r>
      <t>Het 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contractjaar</t>
    </r>
  </si>
  <si>
    <r>
      <t>Het 3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en 4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contractjaar</t>
    </r>
  </si>
  <si>
    <t>K.1 Inzet duurzaam materieel</t>
  </si>
  <si>
    <t>K.2 CO2-prestatieladder</t>
  </si>
  <si>
    <t>Totaal gewogen score voor K.1</t>
  </si>
  <si>
    <t>Transportbus</t>
  </si>
  <si>
    <t>Personenauto</t>
  </si>
  <si>
    <t>0.2</t>
  </si>
  <si>
    <t>Geen</t>
  </si>
  <si>
    <r>
      <t>Niveau inschrijver op startdatum 2</t>
    </r>
    <r>
      <rPr>
        <b/>
        <vertAlign val="superscript"/>
        <sz val="10"/>
        <color theme="1"/>
        <rFont val="Arial"/>
        <family val="2"/>
      </rPr>
      <t>e</t>
    </r>
    <r>
      <rPr>
        <b/>
        <sz val="10"/>
        <color theme="1"/>
        <rFont val="Arial"/>
        <family val="2"/>
      </rPr>
      <t xml:space="preserve"> contractjaar</t>
    </r>
  </si>
  <si>
    <r>
      <t>Niveau inschrijver op startdatum 3</t>
    </r>
    <r>
      <rPr>
        <b/>
        <vertAlign val="superscript"/>
        <sz val="10"/>
        <color theme="1"/>
        <rFont val="Arial"/>
        <family val="2"/>
      </rPr>
      <t>e</t>
    </r>
    <r>
      <rPr>
        <b/>
        <sz val="10"/>
        <color theme="1"/>
        <rFont val="Arial"/>
        <family val="2"/>
      </rPr>
      <t xml:space="preserve"> en 4</t>
    </r>
    <r>
      <rPr>
        <b/>
        <vertAlign val="superscript"/>
        <sz val="10"/>
        <color theme="1"/>
        <rFont val="Arial"/>
        <family val="2"/>
      </rPr>
      <t>e</t>
    </r>
    <r>
      <rPr>
        <b/>
        <sz val="10"/>
        <color theme="1"/>
        <rFont val="Arial"/>
        <family val="2"/>
      </rPr>
      <t xml:space="preserve"> contractjaar</t>
    </r>
  </si>
  <si>
    <r>
      <t>Gewogen score startdatum
2</t>
    </r>
    <r>
      <rPr>
        <vertAlign val="superscript"/>
        <sz val="8"/>
        <color theme="1"/>
        <rFont val="Arial"/>
        <family val="2"/>
      </rPr>
      <t>e</t>
    </r>
    <r>
      <rPr>
        <sz val="8"/>
        <color theme="1"/>
        <rFont val="Arial"/>
        <family val="2"/>
      </rPr>
      <t xml:space="preserve"> jaar</t>
    </r>
  </si>
  <si>
    <t>Gewogen score
inschrijvings-datum</t>
  </si>
  <si>
    <r>
      <t>Gewogen score startdatum
3</t>
    </r>
    <r>
      <rPr>
        <vertAlign val="superscript"/>
        <sz val="8"/>
        <color theme="1"/>
        <rFont val="Arial"/>
        <family val="2"/>
      </rPr>
      <t>e</t>
    </r>
    <r>
      <rPr>
        <sz val="8"/>
        <color theme="1"/>
        <rFont val="Arial"/>
        <family val="2"/>
      </rPr>
      <t xml:space="preserve">  en 4</t>
    </r>
    <r>
      <rPr>
        <vertAlign val="superscript"/>
        <sz val="8"/>
        <color theme="1"/>
        <rFont val="Arial"/>
        <family val="2"/>
      </rPr>
      <t>e</t>
    </r>
    <r>
      <rPr>
        <sz val="8"/>
        <color theme="1"/>
        <rFont val="Arial"/>
        <family val="2"/>
      </rPr>
      <t xml:space="preserve"> jaar</t>
    </r>
  </si>
  <si>
    <t>Onkruidborstel</t>
  </si>
  <si>
    <t>Veegmachine</t>
  </si>
  <si>
    <t>Onkruidmachine</t>
  </si>
  <si>
    <t>Bladblazer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</si>
</sst>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0.00_ ;_ [$€-2]\ * \-#,##0.00_ ;_ [$€-2]\ * &quot;-&quot;??_ ;_ @_ "/>
    <numFmt numFmtId="165" formatCode="dd/mm/yyyy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9" fontId="5" fillId="0" borderId="3" xfId="0" applyNumberFormat="1" applyFont="1" applyBorder="1" applyAlignment="1" applyProtection="1">
      <alignment horizontal="center"/>
    </xf>
    <xf numFmtId="9" fontId="0" fillId="3" borderId="3" xfId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/>
    <xf numFmtId="0" fontId="5" fillId="0" borderId="1" xfId="0" applyFont="1" applyBorder="1" applyAlignment="1" applyProtection="1">
      <alignment horizontal="center" vertical="center" wrapText="1"/>
    </xf>
    <xf numFmtId="2" fontId="0" fillId="0" borderId="3" xfId="1" applyNumberFormat="1" applyFont="1" applyFill="1" applyBorder="1" applyAlignment="1" applyProtection="1">
      <alignment horizontal="center"/>
    </xf>
    <xf numFmtId="2" fontId="0" fillId="2" borderId="3" xfId="0" applyNumberFormat="1" applyFill="1" applyBorder="1" applyAlignment="1" applyProtection="1">
      <alignment horizontal="right"/>
    </xf>
    <xf numFmtId="0" fontId="2" fillId="0" borderId="5" xfId="0" applyNumberFormat="1" applyFont="1" applyBorder="1" applyAlignment="1" applyProtection="1"/>
    <xf numFmtId="0" fontId="6" fillId="0" borderId="0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7" fillId="0" borderId="3" xfId="0" applyFont="1" applyBorder="1" applyAlignment="1" applyProtection="1">
      <alignment horizontal="center"/>
    </xf>
    <xf numFmtId="2" fontId="9" fillId="2" borderId="3" xfId="0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left" wrapText="1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3" xfId="0" applyFont="1" applyFill="1" applyBorder="1" applyProtection="1"/>
    <xf numFmtId="0" fontId="3" fillId="0" borderId="6" xfId="0" applyFont="1" applyBorder="1" applyAlignment="1" applyProtection="1">
      <alignment vertical="center"/>
    </xf>
    <xf numFmtId="0" fontId="0" fillId="0" borderId="7" xfId="0" applyBorder="1" applyProtection="1"/>
    <xf numFmtId="9" fontId="5" fillId="0" borderId="0" xfId="0" applyNumberFormat="1" applyFont="1" applyBorder="1" applyAlignment="1" applyProtection="1">
      <alignment horizontal="center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0" fillId="0" borderId="0" xfId="0" applyFont="1" applyFill="1" applyBorder="1" applyProtection="1"/>
    <xf numFmtId="0" fontId="2" fillId="0" borderId="3" xfId="0" applyNumberFormat="1" applyFont="1" applyFill="1" applyBorder="1" applyAlignment="1" applyProtection="1">
      <alignment horizontal="center"/>
    </xf>
    <xf numFmtId="9" fontId="0" fillId="0" borderId="3" xfId="1" applyFont="1" applyFill="1" applyBorder="1" applyAlignment="1" applyProtection="1">
      <alignment horizontal="center"/>
    </xf>
    <xf numFmtId="9" fontId="5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right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/>
    </xf>
    <xf numFmtId="0" fontId="10" fillId="3" borderId="0" xfId="0" applyFont="1" applyFill="1" applyAlignment="1">
      <alignment horizontal="center" vertical="center"/>
    </xf>
    <xf numFmtId="0" fontId="10" fillId="0" borderId="6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10" fillId="3" borderId="7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 vertical="center" wrapText="1"/>
    </xf>
  </cellXfs>
  <cellStyles count="2">
    <cellStyle name="Procent" xfId="1" builtinId="5"/>
    <cellStyle name="Standaard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46</xdr:row>
      <xdr:rowOff>19050</xdr:rowOff>
    </xdr:from>
    <xdr:to>
      <xdr:col>12</xdr:col>
      <xdr:colOff>647700</xdr:colOff>
      <xdr:row>48</xdr:row>
      <xdr:rowOff>0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294E404A-1032-4B35-864E-F972FFE0930C}"/>
            </a:ext>
          </a:extLst>
        </xdr:cNvPr>
        <xdr:cNvSpPr/>
      </xdr:nvSpPr>
      <xdr:spPr>
        <a:xfrm>
          <a:off x="8410575" y="10010775"/>
          <a:ext cx="1247775" cy="3048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600076</xdr:colOff>
      <xdr:row>18</xdr:row>
      <xdr:rowOff>19050</xdr:rowOff>
    </xdr:from>
    <xdr:to>
      <xdr:col>6</xdr:col>
      <xdr:colOff>1</xdr:colOff>
      <xdr:row>20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5843EDAA-8F53-456D-A75F-CF0693894C51}"/>
            </a:ext>
          </a:extLst>
        </xdr:cNvPr>
        <xdr:cNvSpPr/>
      </xdr:nvSpPr>
      <xdr:spPr>
        <a:xfrm>
          <a:off x="3571876" y="3429000"/>
          <a:ext cx="1390650" cy="3048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7FEE-5368-431F-BE5C-3A27A2F2D6F6}">
  <sheetPr>
    <pageSetUpPr fitToPage="1"/>
  </sheetPr>
  <dimension ref="A1:N48"/>
  <sheetViews>
    <sheetView zoomScaleNormal="100" workbookViewId="0">
      <selection activeCell="C8" sqref="C8"/>
    </sheetView>
  </sheetViews>
  <sheetFormatPr defaultRowHeight="12.75" x14ac:dyDescent="0.2"/>
  <cols>
    <col min="1" max="1" width="25.5703125" style="1" bestFit="1" customWidth="1"/>
    <col min="2" max="2" width="8" style="1" bestFit="1" customWidth="1"/>
    <col min="3" max="3" width="11" style="1" bestFit="1" customWidth="1"/>
    <col min="4" max="4" width="9.140625" style="1" bestFit="1" customWidth="1"/>
    <col min="5" max="5" width="11.5703125" style="1" bestFit="1" customWidth="1"/>
    <col min="6" max="6" width="9.140625" style="1" bestFit="1" customWidth="1"/>
    <col min="7" max="7" width="11.85546875" style="1" customWidth="1"/>
    <col min="8" max="8" width="9.140625" style="1" bestFit="1" customWidth="1"/>
    <col min="9" max="9" width="9.85546875" style="1" bestFit="1" customWidth="1"/>
    <col min="10" max="10" width="9.140625" style="1" bestFit="1" customWidth="1"/>
    <col min="11" max="11" width="11.5703125" style="1" bestFit="1" customWidth="1"/>
    <col min="12" max="12" width="9.140625" style="1" bestFit="1" customWidth="1"/>
    <col min="13" max="13" width="14" style="1" bestFit="1" customWidth="1"/>
    <col min="14" max="14" width="12.85546875" style="1" bestFit="1" customWidth="1"/>
    <col min="15" max="16384" width="9.140625" style="1"/>
  </cols>
  <sheetData>
    <row r="1" spans="1:14" ht="15.75" x14ac:dyDescent="0.2">
      <c r="A1" s="58" t="s">
        <v>31</v>
      </c>
      <c r="B1" s="59"/>
      <c r="C1" s="11"/>
    </row>
    <row r="3" spans="1:14" ht="14.25" x14ac:dyDescent="0.2">
      <c r="A3" s="26" t="s">
        <v>28</v>
      </c>
      <c r="B3" s="27"/>
      <c r="C3" s="10"/>
      <c r="D3" s="13"/>
    </row>
    <row r="4" spans="1:14" x14ac:dyDescent="0.2">
      <c r="A4" s="12" t="s">
        <v>11</v>
      </c>
      <c r="B4" s="32">
        <v>4</v>
      </c>
      <c r="C4" s="60" t="s">
        <v>7</v>
      </c>
      <c r="D4" s="49"/>
      <c r="E4" s="49"/>
      <c r="F4" s="49"/>
      <c r="G4" s="49"/>
      <c r="H4" s="49"/>
      <c r="I4" s="49"/>
      <c r="J4" s="49"/>
      <c r="K4" s="49"/>
      <c r="L4" s="14"/>
    </row>
    <row r="5" spans="1:14" ht="38.25" x14ac:dyDescent="0.2">
      <c r="A5" s="2"/>
      <c r="B5" s="43" t="s">
        <v>0</v>
      </c>
      <c r="C5" s="7" t="s">
        <v>1</v>
      </c>
      <c r="D5" s="45" t="s">
        <v>12</v>
      </c>
      <c r="E5" s="7" t="s">
        <v>5</v>
      </c>
      <c r="F5" s="45" t="s">
        <v>12</v>
      </c>
      <c r="G5" s="7" t="s">
        <v>4</v>
      </c>
      <c r="H5" s="45" t="s">
        <v>12</v>
      </c>
      <c r="I5" s="7" t="s">
        <v>6</v>
      </c>
      <c r="J5" s="45" t="s">
        <v>12</v>
      </c>
      <c r="K5" s="7" t="s">
        <v>18</v>
      </c>
      <c r="L5" s="45" t="s">
        <v>12</v>
      </c>
      <c r="M5" s="47" t="s">
        <v>13</v>
      </c>
    </row>
    <row r="6" spans="1:14" x14ac:dyDescent="0.2">
      <c r="A6" s="2"/>
      <c r="B6" s="44"/>
      <c r="C6" s="34">
        <v>1</v>
      </c>
      <c r="D6" s="46"/>
      <c r="E6" s="34">
        <v>0.75</v>
      </c>
      <c r="F6" s="46"/>
      <c r="G6" s="34">
        <v>0.5</v>
      </c>
      <c r="H6" s="46"/>
      <c r="I6" s="34">
        <v>0.25</v>
      </c>
      <c r="J6" s="46"/>
      <c r="K6" s="34">
        <v>0</v>
      </c>
      <c r="L6" s="46"/>
      <c r="M6" s="48"/>
    </row>
    <row r="7" spans="1:14" x14ac:dyDescent="0.2">
      <c r="A7" s="25" t="s">
        <v>43</v>
      </c>
      <c r="B7" s="33">
        <v>0.15</v>
      </c>
      <c r="C7" s="5">
        <v>0</v>
      </c>
      <c r="D7" s="8">
        <f t="shared" ref="D7:D12" si="0">C7*C$6*$B$4*$B7</f>
        <v>0</v>
      </c>
      <c r="E7" s="5">
        <v>0</v>
      </c>
      <c r="F7" s="8">
        <f t="shared" ref="F7:F12" si="1">E7*E$6*$B$4*$B7</f>
        <v>0</v>
      </c>
      <c r="G7" s="5">
        <v>0</v>
      </c>
      <c r="H7" s="8">
        <f t="shared" ref="H7:H12" si="2">G7*G$6*$B$4*$B7</f>
        <v>0</v>
      </c>
      <c r="I7" s="5">
        <v>0</v>
      </c>
      <c r="J7" s="8">
        <f t="shared" ref="J7:J12" si="3">I7*I$6*$B$4*$B7</f>
        <v>0</v>
      </c>
      <c r="K7" s="5">
        <v>0</v>
      </c>
      <c r="L7" s="8">
        <f t="shared" ref="L7:L12" si="4">K7*K$6*$B$4*$B7</f>
        <v>0</v>
      </c>
      <c r="M7" s="9" t="str">
        <f>IF(N7="geen 100%","geen 100%",SUM(D7+F7+H7+J7+L7))</f>
        <v>geen 100%</v>
      </c>
      <c r="N7" s="3" t="str">
        <f t="shared" ref="N7:N12" si="5">IF(SUM(C7+E7+G7+I7+K7)&lt;&gt;100%,"geen 100%","100% ingevuld")</f>
        <v>geen 100%</v>
      </c>
    </row>
    <row r="8" spans="1:14" x14ac:dyDescent="0.2">
      <c r="A8" s="25" t="s">
        <v>44</v>
      </c>
      <c r="B8" s="33">
        <v>0.15</v>
      </c>
      <c r="C8" s="5">
        <v>0</v>
      </c>
      <c r="D8" s="8">
        <f t="shared" si="0"/>
        <v>0</v>
      </c>
      <c r="E8" s="5">
        <v>0</v>
      </c>
      <c r="F8" s="8">
        <f t="shared" si="1"/>
        <v>0</v>
      </c>
      <c r="G8" s="5">
        <v>0</v>
      </c>
      <c r="H8" s="8">
        <f t="shared" si="2"/>
        <v>0</v>
      </c>
      <c r="I8" s="5">
        <v>0</v>
      </c>
      <c r="J8" s="8">
        <f t="shared" si="3"/>
        <v>0</v>
      </c>
      <c r="K8" s="5">
        <v>0</v>
      </c>
      <c r="L8" s="8">
        <f t="shared" si="4"/>
        <v>0</v>
      </c>
      <c r="M8" s="9" t="str">
        <f t="shared" ref="M8:M12" si="6">IF(N8="geen 100%","geen 100%",SUM(D8+F8+H8+J8+L8))</f>
        <v>geen 100%</v>
      </c>
      <c r="N8" s="3" t="str">
        <f t="shared" si="5"/>
        <v>geen 100%</v>
      </c>
    </row>
    <row r="9" spans="1:14" x14ac:dyDescent="0.2">
      <c r="A9" s="25" t="s">
        <v>45</v>
      </c>
      <c r="B9" s="33">
        <v>0.55000000000000004</v>
      </c>
      <c r="C9" s="5">
        <v>0</v>
      </c>
      <c r="D9" s="8">
        <f t="shared" si="0"/>
        <v>0</v>
      </c>
      <c r="E9" s="5">
        <v>0</v>
      </c>
      <c r="F9" s="8">
        <f t="shared" si="1"/>
        <v>0</v>
      </c>
      <c r="G9" s="5">
        <v>0</v>
      </c>
      <c r="H9" s="8">
        <f t="shared" si="2"/>
        <v>0</v>
      </c>
      <c r="I9" s="5">
        <v>0</v>
      </c>
      <c r="J9" s="8">
        <f t="shared" si="3"/>
        <v>0</v>
      </c>
      <c r="K9" s="5">
        <v>0</v>
      </c>
      <c r="L9" s="8">
        <f t="shared" si="4"/>
        <v>0</v>
      </c>
      <c r="M9" s="9" t="str">
        <f t="shared" si="6"/>
        <v>geen 100%</v>
      </c>
      <c r="N9" s="3" t="str">
        <f t="shared" si="5"/>
        <v>geen 100%</v>
      </c>
    </row>
    <row r="10" spans="1:14" x14ac:dyDescent="0.2">
      <c r="A10" s="25" t="s">
        <v>46</v>
      </c>
      <c r="B10" s="33">
        <v>0.05</v>
      </c>
      <c r="C10" s="5">
        <v>0</v>
      </c>
      <c r="D10" s="8">
        <f t="shared" si="0"/>
        <v>0</v>
      </c>
      <c r="E10" s="5">
        <v>0</v>
      </c>
      <c r="F10" s="8">
        <f t="shared" si="1"/>
        <v>0</v>
      </c>
      <c r="G10" s="5">
        <v>0</v>
      </c>
      <c r="H10" s="8">
        <f t="shared" si="2"/>
        <v>0</v>
      </c>
      <c r="I10" s="5">
        <v>0</v>
      </c>
      <c r="J10" s="8">
        <f t="shared" si="3"/>
        <v>0</v>
      </c>
      <c r="K10" s="5">
        <v>0</v>
      </c>
      <c r="L10" s="8">
        <f t="shared" si="4"/>
        <v>0</v>
      </c>
      <c r="M10" s="9" t="str">
        <f t="shared" si="6"/>
        <v>geen 100%</v>
      </c>
      <c r="N10" s="3" t="str">
        <f t="shared" si="5"/>
        <v>geen 100%</v>
      </c>
    </row>
    <row r="11" spans="1:14" x14ac:dyDescent="0.2">
      <c r="A11" s="25" t="s">
        <v>34</v>
      </c>
      <c r="B11" s="33">
        <v>0.05</v>
      </c>
      <c r="C11" s="5">
        <v>0</v>
      </c>
      <c r="D11" s="8">
        <f t="shared" si="0"/>
        <v>0</v>
      </c>
      <c r="E11" s="5">
        <v>0</v>
      </c>
      <c r="F11" s="8">
        <f t="shared" si="1"/>
        <v>0</v>
      </c>
      <c r="G11" s="5">
        <v>0</v>
      </c>
      <c r="H11" s="8">
        <f t="shared" si="2"/>
        <v>0</v>
      </c>
      <c r="I11" s="5">
        <v>0</v>
      </c>
      <c r="J11" s="8">
        <f t="shared" si="3"/>
        <v>0</v>
      </c>
      <c r="K11" s="5">
        <v>0</v>
      </c>
      <c r="L11" s="8">
        <f t="shared" si="4"/>
        <v>0</v>
      </c>
      <c r="M11" s="9" t="str">
        <f t="shared" si="6"/>
        <v>geen 100%</v>
      </c>
      <c r="N11" s="3" t="str">
        <f t="shared" si="5"/>
        <v>geen 100%</v>
      </c>
    </row>
    <row r="12" spans="1:14" x14ac:dyDescent="0.2">
      <c r="A12" s="25" t="s">
        <v>35</v>
      </c>
      <c r="B12" s="33">
        <v>0.05</v>
      </c>
      <c r="C12" s="5">
        <v>0</v>
      </c>
      <c r="D12" s="8">
        <f t="shared" si="0"/>
        <v>0</v>
      </c>
      <c r="E12" s="5">
        <v>0</v>
      </c>
      <c r="F12" s="8">
        <f t="shared" si="1"/>
        <v>0</v>
      </c>
      <c r="G12" s="5">
        <v>0</v>
      </c>
      <c r="H12" s="8">
        <f t="shared" si="2"/>
        <v>0</v>
      </c>
      <c r="I12" s="5">
        <v>0</v>
      </c>
      <c r="J12" s="8">
        <f t="shared" si="3"/>
        <v>0</v>
      </c>
      <c r="K12" s="5">
        <v>0</v>
      </c>
      <c r="L12" s="8">
        <f t="shared" si="4"/>
        <v>0</v>
      </c>
      <c r="M12" s="9" t="str">
        <f t="shared" si="6"/>
        <v>geen 100%</v>
      </c>
      <c r="N12" s="3" t="str">
        <f t="shared" si="5"/>
        <v>geen 100%</v>
      </c>
    </row>
    <row r="13" spans="1:14" ht="15.75" x14ac:dyDescent="0.25">
      <c r="A13" s="6" t="s">
        <v>10</v>
      </c>
      <c r="B13" s="4">
        <f>SUM(B7:B12)</f>
        <v>1.0000000000000002</v>
      </c>
      <c r="H13" s="42" t="s">
        <v>14</v>
      </c>
      <c r="I13" s="42"/>
      <c r="J13" s="42"/>
      <c r="K13" s="42"/>
      <c r="L13" s="42"/>
      <c r="M13" s="17" t="str">
        <f>IF(N13="geen 100%","geen 100%",SUM(M7:M12))</f>
        <v>geen 100%</v>
      </c>
      <c r="N13" s="3" t="str">
        <f>IF(OR(N7="geen 100%",N8="geen 100%",N9="geen 100%",N10="geen 100%",N11="geen 100%",N12="geen 100%"),"geen 100%","100% ingevuld")</f>
        <v>geen 100%</v>
      </c>
    </row>
    <row r="14" spans="1:14" s="29" customFormat="1" x14ac:dyDescent="0.2">
      <c r="A14" s="31"/>
      <c r="B14" s="28"/>
      <c r="N14" s="30"/>
    </row>
    <row r="15" spans="1:14" ht="14.25" x14ac:dyDescent="0.2">
      <c r="A15" s="26" t="s">
        <v>29</v>
      </c>
      <c r="B15" s="27"/>
      <c r="C15" s="15"/>
      <c r="D15" s="15"/>
      <c r="E15" s="15"/>
      <c r="F15" s="15"/>
      <c r="G15" s="15"/>
      <c r="H15" s="15"/>
      <c r="I15" s="15"/>
      <c r="J15" s="15"/>
    </row>
    <row r="16" spans="1:14" x14ac:dyDescent="0.2">
      <c r="A16" s="12" t="s">
        <v>11</v>
      </c>
      <c r="B16" s="32">
        <v>4</v>
      </c>
      <c r="C16" s="49" t="s">
        <v>7</v>
      </c>
      <c r="D16" s="49"/>
      <c r="E16" s="49"/>
      <c r="F16" s="49"/>
      <c r="G16" s="49"/>
      <c r="H16" s="49"/>
      <c r="I16" s="49"/>
      <c r="J16" s="49"/>
      <c r="K16" s="49"/>
      <c r="L16" s="14"/>
    </row>
    <row r="17" spans="1:14" ht="38.25" x14ac:dyDescent="0.2">
      <c r="A17" s="2"/>
      <c r="B17" s="43" t="s">
        <v>0</v>
      </c>
      <c r="C17" s="24" t="s">
        <v>1</v>
      </c>
      <c r="D17" s="45" t="s">
        <v>12</v>
      </c>
      <c r="E17" s="24" t="s">
        <v>5</v>
      </c>
      <c r="F17" s="45" t="s">
        <v>12</v>
      </c>
      <c r="G17" s="24" t="s">
        <v>4</v>
      </c>
      <c r="H17" s="45" t="s">
        <v>12</v>
      </c>
      <c r="I17" s="24" t="s">
        <v>6</v>
      </c>
      <c r="J17" s="45" t="s">
        <v>12</v>
      </c>
      <c r="K17" s="24" t="s">
        <v>18</v>
      </c>
      <c r="L17" s="45" t="s">
        <v>12</v>
      </c>
      <c r="M17" s="47" t="s">
        <v>13</v>
      </c>
    </row>
    <row r="18" spans="1:14" x14ac:dyDescent="0.2">
      <c r="A18" s="2"/>
      <c r="B18" s="44"/>
      <c r="C18" s="34">
        <v>1</v>
      </c>
      <c r="D18" s="46"/>
      <c r="E18" s="34">
        <v>0.75</v>
      </c>
      <c r="F18" s="46"/>
      <c r="G18" s="34">
        <v>0.5</v>
      </c>
      <c r="H18" s="46"/>
      <c r="I18" s="34">
        <v>0.25</v>
      </c>
      <c r="J18" s="46"/>
      <c r="K18" s="34">
        <v>0</v>
      </c>
      <c r="L18" s="46"/>
      <c r="M18" s="48"/>
    </row>
    <row r="19" spans="1:14" x14ac:dyDescent="0.2">
      <c r="A19" s="25" t="str">
        <f t="shared" ref="A19:B22" si="7">A7</f>
        <v>Onkruidborstel</v>
      </c>
      <c r="B19" s="33">
        <f t="shared" si="7"/>
        <v>0.15</v>
      </c>
      <c r="C19" s="5">
        <v>0</v>
      </c>
      <c r="D19" s="8">
        <f t="shared" ref="D19:D24" si="8">C19*C$18*$B$16*$B19</f>
        <v>0</v>
      </c>
      <c r="E19" s="5">
        <v>0</v>
      </c>
      <c r="F19" s="8">
        <f t="shared" ref="F19:F24" si="9">E19*E$18*$B$16*$B19</f>
        <v>0</v>
      </c>
      <c r="G19" s="5">
        <v>0</v>
      </c>
      <c r="H19" s="8">
        <f t="shared" ref="H19:H24" si="10">G19*G$18*$B$16*$B19</f>
        <v>0</v>
      </c>
      <c r="I19" s="5">
        <v>0</v>
      </c>
      <c r="J19" s="8">
        <f t="shared" ref="J19:J24" si="11">I19*I$18*$B$16*$B19</f>
        <v>0</v>
      </c>
      <c r="K19" s="5">
        <v>0</v>
      </c>
      <c r="L19" s="8">
        <f t="shared" ref="L19:L24" si="12">K19*K$18*$B$16*$B19</f>
        <v>0</v>
      </c>
      <c r="M19" s="9" t="str">
        <f>IF(N19="geen 100%","geen 100%",SUM(D19+F19+H19+J19+L19))</f>
        <v>geen 100%</v>
      </c>
      <c r="N19" s="3" t="str">
        <f t="shared" ref="N19:N24" si="13">IF(SUM(C19+E19+G19+I19+K19)&lt;&gt;100%,"geen 100%","100% ingevuld")</f>
        <v>geen 100%</v>
      </c>
    </row>
    <row r="20" spans="1:14" x14ac:dyDescent="0.2">
      <c r="A20" s="25" t="str">
        <f t="shared" si="7"/>
        <v>Veegmachine</v>
      </c>
      <c r="B20" s="33">
        <f t="shared" si="7"/>
        <v>0.15</v>
      </c>
      <c r="C20" s="5">
        <v>0</v>
      </c>
      <c r="D20" s="8">
        <f t="shared" si="8"/>
        <v>0</v>
      </c>
      <c r="E20" s="5">
        <v>0</v>
      </c>
      <c r="F20" s="8">
        <f t="shared" si="9"/>
        <v>0</v>
      </c>
      <c r="G20" s="5">
        <v>0</v>
      </c>
      <c r="H20" s="8">
        <f t="shared" si="10"/>
        <v>0</v>
      </c>
      <c r="I20" s="5">
        <v>0</v>
      </c>
      <c r="J20" s="8">
        <f t="shared" si="11"/>
        <v>0</v>
      </c>
      <c r="K20" s="5">
        <v>0</v>
      </c>
      <c r="L20" s="8">
        <f t="shared" si="12"/>
        <v>0</v>
      </c>
      <c r="M20" s="9" t="str">
        <f t="shared" ref="M20:M24" si="14">IF(N20="geen 100%","geen 100%",SUM(D20+F20+H20+J20+L20))</f>
        <v>geen 100%</v>
      </c>
      <c r="N20" s="3" t="str">
        <f t="shared" si="13"/>
        <v>geen 100%</v>
      </c>
    </row>
    <row r="21" spans="1:14" x14ac:dyDescent="0.2">
      <c r="A21" s="25" t="str">
        <f t="shared" si="7"/>
        <v>Onkruidmachine</v>
      </c>
      <c r="B21" s="33">
        <f t="shared" si="7"/>
        <v>0.55000000000000004</v>
      </c>
      <c r="C21" s="5">
        <v>0</v>
      </c>
      <c r="D21" s="8">
        <f t="shared" si="8"/>
        <v>0</v>
      </c>
      <c r="E21" s="5">
        <v>0</v>
      </c>
      <c r="F21" s="8">
        <f t="shared" si="9"/>
        <v>0</v>
      </c>
      <c r="G21" s="5">
        <v>0</v>
      </c>
      <c r="H21" s="8">
        <f t="shared" si="10"/>
        <v>0</v>
      </c>
      <c r="I21" s="5">
        <v>0</v>
      </c>
      <c r="J21" s="8">
        <f t="shared" si="11"/>
        <v>0</v>
      </c>
      <c r="K21" s="5">
        <v>0</v>
      </c>
      <c r="L21" s="8">
        <f t="shared" si="12"/>
        <v>0</v>
      </c>
      <c r="M21" s="9" t="str">
        <f t="shared" si="14"/>
        <v>geen 100%</v>
      </c>
      <c r="N21" s="3" t="str">
        <f t="shared" si="13"/>
        <v>geen 100%</v>
      </c>
    </row>
    <row r="22" spans="1:14" x14ac:dyDescent="0.2">
      <c r="A22" s="25" t="str">
        <f t="shared" si="7"/>
        <v>Bladblazer</v>
      </c>
      <c r="B22" s="33">
        <f t="shared" si="7"/>
        <v>0.05</v>
      </c>
      <c r="C22" s="5">
        <v>0</v>
      </c>
      <c r="D22" s="8">
        <f t="shared" si="8"/>
        <v>0</v>
      </c>
      <c r="E22" s="5">
        <v>0</v>
      </c>
      <c r="F22" s="8">
        <f t="shared" si="9"/>
        <v>0</v>
      </c>
      <c r="G22" s="5">
        <v>0</v>
      </c>
      <c r="H22" s="8">
        <f t="shared" si="10"/>
        <v>0</v>
      </c>
      <c r="I22" s="5">
        <v>0</v>
      </c>
      <c r="J22" s="8">
        <f t="shared" si="11"/>
        <v>0</v>
      </c>
      <c r="K22" s="5">
        <v>0</v>
      </c>
      <c r="L22" s="8">
        <f t="shared" si="12"/>
        <v>0</v>
      </c>
      <c r="M22" s="9" t="str">
        <f t="shared" si="14"/>
        <v>geen 100%</v>
      </c>
      <c r="N22" s="3" t="str">
        <f t="shared" si="13"/>
        <v>geen 100%</v>
      </c>
    </row>
    <row r="23" spans="1:14" x14ac:dyDescent="0.2">
      <c r="A23" s="25" t="str">
        <f t="shared" ref="A23:B24" si="15">A11</f>
        <v>Transportbus</v>
      </c>
      <c r="B23" s="33">
        <f t="shared" si="15"/>
        <v>0.05</v>
      </c>
      <c r="C23" s="5">
        <v>0</v>
      </c>
      <c r="D23" s="8">
        <f t="shared" si="8"/>
        <v>0</v>
      </c>
      <c r="E23" s="5">
        <v>0</v>
      </c>
      <c r="F23" s="8">
        <f t="shared" si="9"/>
        <v>0</v>
      </c>
      <c r="G23" s="5">
        <v>0</v>
      </c>
      <c r="H23" s="8">
        <f t="shared" si="10"/>
        <v>0</v>
      </c>
      <c r="I23" s="5">
        <v>0</v>
      </c>
      <c r="J23" s="8">
        <f t="shared" si="11"/>
        <v>0</v>
      </c>
      <c r="K23" s="5">
        <v>0</v>
      </c>
      <c r="L23" s="8">
        <f t="shared" si="12"/>
        <v>0</v>
      </c>
      <c r="M23" s="9" t="str">
        <f t="shared" si="14"/>
        <v>geen 100%</v>
      </c>
      <c r="N23" s="3" t="str">
        <f t="shared" si="13"/>
        <v>geen 100%</v>
      </c>
    </row>
    <row r="24" spans="1:14" x14ac:dyDescent="0.2">
      <c r="A24" s="25" t="str">
        <f t="shared" si="15"/>
        <v>Personenauto</v>
      </c>
      <c r="B24" s="33">
        <f t="shared" si="15"/>
        <v>0.05</v>
      </c>
      <c r="C24" s="5">
        <v>0</v>
      </c>
      <c r="D24" s="8">
        <f t="shared" si="8"/>
        <v>0</v>
      </c>
      <c r="E24" s="5">
        <v>0</v>
      </c>
      <c r="F24" s="8">
        <f t="shared" si="9"/>
        <v>0</v>
      </c>
      <c r="G24" s="5">
        <v>0</v>
      </c>
      <c r="H24" s="8">
        <f t="shared" si="10"/>
        <v>0</v>
      </c>
      <c r="I24" s="5">
        <v>0</v>
      </c>
      <c r="J24" s="8">
        <f t="shared" si="11"/>
        <v>0</v>
      </c>
      <c r="K24" s="5">
        <v>0</v>
      </c>
      <c r="L24" s="8">
        <f t="shared" si="12"/>
        <v>0</v>
      </c>
      <c r="M24" s="9" t="str">
        <f t="shared" si="14"/>
        <v>geen 100%</v>
      </c>
      <c r="N24" s="3" t="str">
        <f t="shared" si="13"/>
        <v>geen 100%</v>
      </c>
    </row>
    <row r="25" spans="1:14" ht="15.75" x14ac:dyDescent="0.25">
      <c r="A25" s="6" t="s">
        <v>10</v>
      </c>
      <c r="B25" s="4">
        <f>SUM(B19:B24)</f>
        <v>1.0000000000000002</v>
      </c>
      <c r="H25" s="42" t="s">
        <v>14</v>
      </c>
      <c r="I25" s="42"/>
      <c r="J25" s="42"/>
      <c r="K25" s="42"/>
      <c r="L25" s="42"/>
      <c r="M25" s="17" t="str">
        <f>IF(N25="geen 100%","geen 100%",SUM(M19:M24))</f>
        <v>geen 100%</v>
      </c>
      <c r="N25" s="3" t="str">
        <f>IF(OR(N19="geen 100%",N20="geen 100%",N21="geen 100%",N22="geen 100%",N23="geen 100%",N24="geen 100%"),"geen 100%","100% ingevuld")</f>
        <v>geen 100%</v>
      </c>
    </row>
    <row r="26" spans="1:14" s="29" customFormat="1" x14ac:dyDescent="0.2">
      <c r="A26" s="31"/>
      <c r="B26" s="28"/>
      <c r="N26" s="30"/>
    </row>
    <row r="27" spans="1:14" ht="14.25" x14ac:dyDescent="0.2">
      <c r="A27" s="26" t="s">
        <v>30</v>
      </c>
      <c r="B27" s="27"/>
      <c r="C27" s="15"/>
      <c r="D27" s="15"/>
      <c r="E27" s="15"/>
      <c r="F27" s="15"/>
      <c r="G27" s="15"/>
      <c r="H27" s="15"/>
      <c r="I27" s="15"/>
      <c r="J27" s="15"/>
    </row>
    <row r="28" spans="1:14" x14ac:dyDescent="0.2">
      <c r="A28" s="12" t="s">
        <v>11</v>
      </c>
      <c r="B28" s="32">
        <v>2</v>
      </c>
      <c r="C28" s="49" t="s">
        <v>7</v>
      </c>
      <c r="D28" s="49"/>
      <c r="E28" s="49"/>
      <c r="F28" s="49"/>
      <c r="G28" s="49"/>
      <c r="H28" s="49"/>
      <c r="I28" s="49"/>
      <c r="J28" s="49"/>
      <c r="K28" s="49"/>
      <c r="L28" s="14"/>
    </row>
    <row r="29" spans="1:14" ht="38.25" x14ac:dyDescent="0.2">
      <c r="A29" s="2"/>
      <c r="B29" s="43" t="s">
        <v>0</v>
      </c>
      <c r="C29" s="24" t="s">
        <v>1</v>
      </c>
      <c r="D29" s="45" t="s">
        <v>12</v>
      </c>
      <c r="E29" s="24" t="s">
        <v>5</v>
      </c>
      <c r="F29" s="45" t="s">
        <v>12</v>
      </c>
      <c r="G29" s="24" t="s">
        <v>4</v>
      </c>
      <c r="H29" s="45" t="s">
        <v>12</v>
      </c>
      <c r="I29" s="24" t="s">
        <v>6</v>
      </c>
      <c r="J29" s="45" t="s">
        <v>12</v>
      </c>
      <c r="K29" s="24" t="s">
        <v>18</v>
      </c>
      <c r="L29" s="45" t="s">
        <v>12</v>
      </c>
      <c r="M29" s="47" t="s">
        <v>13</v>
      </c>
    </row>
    <row r="30" spans="1:14" x14ac:dyDescent="0.2">
      <c r="A30" s="2"/>
      <c r="B30" s="44"/>
      <c r="C30" s="34">
        <v>1</v>
      </c>
      <c r="D30" s="46"/>
      <c r="E30" s="34">
        <v>0.75</v>
      </c>
      <c r="F30" s="46"/>
      <c r="G30" s="34">
        <v>0.5</v>
      </c>
      <c r="H30" s="46"/>
      <c r="I30" s="34">
        <v>0.25</v>
      </c>
      <c r="J30" s="46"/>
      <c r="K30" s="34">
        <v>0</v>
      </c>
      <c r="L30" s="46"/>
      <c r="M30" s="48"/>
    </row>
    <row r="31" spans="1:14" x14ac:dyDescent="0.2">
      <c r="A31" s="25" t="str">
        <f t="shared" ref="A31:B34" si="16">A7</f>
        <v>Onkruidborstel</v>
      </c>
      <c r="B31" s="33">
        <f t="shared" si="16"/>
        <v>0.15</v>
      </c>
      <c r="C31" s="5">
        <v>0</v>
      </c>
      <c r="D31" s="8">
        <f>C31*C$30*$B$28*$B31</f>
        <v>0</v>
      </c>
      <c r="E31" s="5">
        <v>0</v>
      </c>
      <c r="F31" s="8">
        <f>E31*E$30*$B$28*$B31</f>
        <v>0</v>
      </c>
      <c r="G31" s="5">
        <v>0</v>
      </c>
      <c r="H31" s="8">
        <f>G31*G$30*$B$28*$B31</f>
        <v>0</v>
      </c>
      <c r="I31" s="5">
        <v>0</v>
      </c>
      <c r="J31" s="8">
        <f>I31*I$30*$B$28*$B31</f>
        <v>0</v>
      </c>
      <c r="K31" s="5">
        <v>0</v>
      </c>
      <c r="L31" s="8">
        <f>K31*K$30*$B$28*$B31</f>
        <v>0</v>
      </c>
      <c r="M31" s="9" t="str">
        <f>IF(N31="geen 100%","geen 100%",SUM(D31+F31+H31+J31+L31))</f>
        <v>geen 100%</v>
      </c>
      <c r="N31" s="3" t="str">
        <f t="shared" ref="N31:N36" si="17">IF(SUM(C31+E31+G31+I31+K31)&lt;&gt;100%,"geen 100%","100% ingevuld")</f>
        <v>geen 100%</v>
      </c>
    </row>
    <row r="32" spans="1:14" x14ac:dyDescent="0.2">
      <c r="A32" s="25" t="str">
        <f t="shared" si="16"/>
        <v>Veegmachine</v>
      </c>
      <c r="B32" s="33">
        <f t="shared" si="16"/>
        <v>0.15</v>
      </c>
      <c r="C32" s="5">
        <v>0</v>
      </c>
      <c r="D32" s="8">
        <f t="shared" ref="D32:D36" si="18">C32*C$30*$B$28*$B32</f>
        <v>0</v>
      </c>
      <c r="E32" s="5">
        <v>0</v>
      </c>
      <c r="F32" s="8">
        <f t="shared" ref="F32:F36" si="19">E32*E$30*$B$28*$B32</f>
        <v>0</v>
      </c>
      <c r="G32" s="5">
        <v>0</v>
      </c>
      <c r="H32" s="8">
        <f t="shared" ref="H32:H36" si="20">G32*G$30*$B$28*$B32</f>
        <v>0</v>
      </c>
      <c r="I32" s="5">
        <v>0</v>
      </c>
      <c r="J32" s="8">
        <f t="shared" ref="J32:J36" si="21">I32*I$30*$B$28*$B32</f>
        <v>0</v>
      </c>
      <c r="K32" s="5">
        <v>0</v>
      </c>
      <c r="L32" s="8">
        <f t="shared" ref="L32:L36" si="22">K32*K$30*$B$28*$B32</f>
        <v>0</v>
      </c>
      <c r="M32" s="9" t="str">
        <f t="shared" ref="M32:M36" si="23">IF(N32="geen 100%","geen 100%",SUM(D32+F32+H32+J32+L32))</f>
        <v>geen 100%</v>
      </c>
      <c r="N32" s="3" t="str">
        <f t="shared" si="17"/>
        <v>geen 100%</v>
      </c>
    </row>
    <row r="33" spans="1:14" x14ac:dyDescent="0.2">
      <c r="A33" s="25" t="str">
        <f t="shared" si="16"/>
        <v>Onkruidmachine</v>
      </c>
      <c r="B33" s="33">
        <f t="shared" si="16"/>
        <v>0.55000000000000004</v>
      </c>
      <c r="C33" s="5">
        <v>0</v>
      </c>
      <c r="D33" s="8">
        <f t="shared" si="18"/>
        <v>0</v>
      </c>
      <c r="E33" s="5">
        <v>0</v>
      </c>
      <c r="F33" s="8">
        <f t="shared" si="19"/>
        <v>0</v>
      </c>
      <c r="G33" s="5">
        <v>0</v>
      </c>
      <c r="H33" s="8">
        <f t="shared" si="20"/>
        <v>0</v>
      </c>
      <c r="I33" s="5">
        <v>0</v>
      </c>
      <c r="J33" s="8">
        <f t="shared" si="21"/>
        <v>0</v>
      </c>
      <c r="K33" s="5">
        <v>0</v>
      </c>
      <c r="L33" s="8">
        <f t="shared" si="22"/>
        <v>0</v>
      </c>
      <c r="M33" s="9" t="str">
        <f t="shared" si="23"/>
        <v>geen 100%</v>
      </c>
      <c r="N33" s="3" t="str">
        <f t="shared" si="17"/>
        <v>geen 100%</v>
      </c>
    </row>
    <row r="34" spans="1:14" x14ac:dyDescent="0.2">
      <c r="A34" s="25" t="str">
        <f t="shared" si="16"/>
        <v>Bladblazer</v>
      </c>
      <c r="B34" s="33">
        <f t="shared" si="16"/>
        <v>0.05</v>
      </c>
      <c r="C34" s="5">
        <v>0</v>
      </c>
      <c r="D34" s="8">
        <f t="shared" si="18"/>
        <v>0</v>
      </c>
      <c r="E34" s="5">
        <v>0</v>
      </c>
      <c r="F34" s="8">
        <f t="shared" si="19"/>
        <v>0</v>
      </c>
      <c r="G34" s="5">
        <v>0</v>
      </c>
      <c r="H34" s="8">
        <f t="shared" si="20"/>
        <v>0</v>
      </c>
      <c r="I34" s="5">
        <v>0</v>
      </c>
      <c r="J34" s="8">
        <f t="shared" si="21"/>
        <v>0</v>
      </c>
      <c r="K34" s="5">
        <v>0</v>
      </c>
      <c r="L34" s="8">
        <f t="shared" si="22"/>
        <v>0</v>
      </c>
      <c r="M34" s="9" t="str">
        <f t="shared" si="23"/>
        <v>geen 100%</v>
      </c>
      <c r="N34" s="3" t="str">
        <f t="shared" si="17"/>
        <v>geen 100%</v>
      </c>
    </row>
    <row r="35" spans="1:14" x14ac:dyDescent="0.2">
      <c r="A35" s="25" t="str">
        <f t="shared" ref="A35:B36" si="24">A11</f>
        <v>Transportbus</v>
      </c>
      <c r="B35" s="33">
        <f t="shared" si="24"/>
        <v>0.05</v>
      </c>
      <c r="C35" s="5">
        <v>0</v>
      </c>
      <c r="D35" s="8">
        <f t="shared" si="18"/>
        <v>0</v>
      </c>
      <c r="E35" s="5">
        <v>0</v>
      </c>
      <c r="F35" s="8">
        <f t="shared" si="19"/>
        <v>0</v>
      </c>
      <c r="G35" s="5">
        <v>0</v>
      </c>
      <c r="H35" s="8">
        <f t="shared" si="20"/>
        <v>0</v>
      </c>
      <c r="I35" s="5">
        <v>0</v>
      </c>
      <c r="J35" s="8">
        <f t="shared" si="21"/>
        <v>0</v>
      </c>
      <c r="K35" s="5">
        <v>0</v>
      </c>
      <c r="L35" s="8">
        <f t="shared" si="22"/>
        <v>0</v>
      </c>
      <c r="M35" s="9" t="str">
        <f t="shared" si="23"/>
        <v>geen 100%</v>
      </c>
      <c r="N35" s="3" t="str">
        <f t="shared" si="17"/>
        <v>geen 100%</v>
      </c>
    </row>
    <row r="36" spans="1:14" x14ac:dyDescent="0.2">
      <c r="A36" s="25" t="str">
        <f t="shared" si="24"/>
        <v>Personenauto</v>
      </c>
      <c r="B36" s="33">
        <f t="shared" si="24"/>
        <v>0.05</v>
      </c>
      <c r="C36" s="5">
        <v>0</v>
      </c>
      <c r="D36" s="8">
        <f t="shared" si="18"/>
        <v>0</v>
      </c>
      <c r="E36" s="5">
        <v>0</v>
      </c>
      <c r="F36" s="8">
        <f t="shared" si="19"/>
        <v>0</v>
      </c>
      <c r="G36" s="5">
        <v>0</v>
      </c>
      <c r="H36" s="8">
        <f t="shared" si="20"/>
        <v>0</v>
      </c>
      <c r="I36" s="5">
        <v>0</v>
      </c>
      <c r="J36" s="8">
        <f t="shared" si="21"/>
        <v>0</v>
      </c>
      <c r="K36" s="5">
        <v>0</v>
      </c>
      <c r="L36" s="8">
        <f t="shared" si="22"/>
        <v>0</v>
      </c>
      <c r="M36" s="9" t="str">
        <f t="shared" si="23"/>
        <v>geen 100%</v>
      </c>
      <c r="N36" s="3" t="str">
        <f t="shared" si="17"/>
        <v>geen 100%</v>
      </c>
    </row>
    <row r="37" spans="1:14" ht="15.75" x14ac:dyDescent="0.25">
      <c r="A37" s="6" t="s">
        <v>10</v>
      </c>
      <c r="B37" s="4">
        <f>SUM(B31:B36)</f>
        <v>1.0000000000000002</v>
      </c>
      <c r="H37" s="42" t="s">
        <v>14</v>
      </c>
      <c r="I37" s="42"/>
      <c r="J37" s="42"/>
      <c r="K37" s="42"/>
      <c r="L37" s="42"/>
      <c r="M37" s="17" t="str">
        <f>IF(N37="geen 100%","geen 100%",SUM(M31:M36))</f>
        <v>geen 100%</v>
      </c>
      <c r="N37" s="3" t="str">
        <f>IF(OR(N31="geen 100%",N32="geen 100%",N33="geen 100%",N34="geen 100%",N35="geen 100%",N36="geen 100%"),"geen 100%","100% ingevuld")</f>
        <v>geen 100%</v>
      </c>
    </row>
    <row r="38" spans="1:14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</row>
    <row r="39" spans="1:14" x14ac:dyDescent="0.2">
      <c r="A39" s="39" t="s">
        <v>9</v>
      </c>
      <c r="B39" s="40"/>
      <c r="C39" s="40"/>
      <c r="D39" s="40"/>
      <c r="E39" s="40"/>
      <c r="F39" s="41"/>
      <c r="G39" s="15"/>
      <c r="H39" s="15"/>
      <c r="I39" s="15"/>
      <c r="J39" s="15"/>
    </row>
    <row r="40" spans="1:14" x14ac:dyDescent="0.2">
      <c r="A40" s="39" t="s">
        <v>3</v>
      </c>
      <c r="B40" s="40"/>
      <c r="C40" s="40"/>
      <c r="D40" s="40"/>
      <c r="E40" s="40"/>
      <c r="F40" s="41"/>
      <c r="G40" s="15"/>
      <c r="H40" s="15"/>
      <c r="I40" s="15"/>
      <c r="J40" s="15"/>
    </row>
    <row r="41" spans="1:14" x14ac:dyDescent="0.2">
      <c r="A41" s="39" t="s">
        <v>2</v>
      </c>
      <c r="B41" s="40"/>
      <c r="C41" s="40"/>
      <c r="D41" s="40"/>
      <c r="E41" s="40"/>
      <c r="F41" s="41"/>
      <c r="G41" s="15"/>
      <c r="H41" s="15"/>
      <c r="I41" s="15"/>
      <c r="J41" s="15"/>
    </row>
    <row r="42" spans="1:14" x14ac:dyDescent="0.2">
      <c r="A42" s="39" t="s">
        <v>8</v>
      </c>
      <c r="B42" s="40"/>
      <c r="C42" s="40"/>
      <c r="D42" s="40"/>
      <c r="E42" s="40"/>
      <c r="F42" s="41"/>
      <c r="G42" s="15"/>
      <c r="H42" s="18" t="s">
        <v>20</v>
      </c>
      <c r="I42" s="19"/>
      <c r="J42"/>
      <c r="K42"/>
      <c r="L42"/>
      <c r="M42"/>
    </row>
    <row r="43" spans="1:14" ht="30" customHeight="1" x14ac:dyDescent="0.2">
      <c r="A43" s="15"/>
      <c r="B43" s="15"/>
      <c r="C43" s="15"/>
      <c r="D43" s="15"/>
      <c r="E43" s="15"/>
      <c r="F43" s="15"/>
      <c r="G43" s="15"/>
      <c r="H43" s="51" t="s">
        <v>21</v>
      </c>
      <c r="I43" s="52"/>
      <c r="J43" s="53"/>
      <c r="K43" s="54"/>
      <c r="L43" s="54"/>
      <c r="M43" s="55"/>
    </row>
    <row r="44" spans="1:14" ht="30" customHeight="1" x14ac:dyDescent="0.2">
      <c r="A44" s="56" t="s">
        <v>33</v>
      </c>
      <c r="B44" s="56"/>
      <c r="C44" s="56"/>
      <c r="D44" s="56"/>
      <c r="E44" s="57" t="str">
        <f>IF(OR(M13="geen 100%",M25="geen 100%",M37="geen 100%"),"Nog niet goed ingevuld",M13+M25+M37)</f>
        <v>Nog niet goed ingevuld</v>
      </c>
      <c r="F44" s="57"/>
      <c r="H44" s="51" t="s">
        <v>22</v>
      </c>
      <c r="I44" s="52"/>
      <c r="J44" s="53"/>
      <c r="K44" s="54"/>
      <c r="L44" s="54"/>
      <c r="M44" s="55"/>
    </row>
    <row r="45" spans="1:14" ht="30" customHeight="1" x14ac:dyDescent="0.2">
      <c r="H45" s="51" t="s">
        <v>23</v>
      </c>
      <c r="I45" s="52"/>
      <c r="J45" s="53"/>
      <c r="K45" s="54"/>
      <c r="L45" s="54"/>
      <c r="M45" s="55"/>
    </row>
    <row r="46" spans="1:14" ht="30" customHeight="1" x14ac:dyDescent="0.2">
      <c r="H46" s="51" t="s">
        <v>24</v>
      </c>
      <c r="I46" s="52"/>
      <c r="J46" s="53"/>
      <c r="K46" s="54"/>
      <c r="L46" s="54"/>
      <c r="M46" s="55"/>
    </row>
    <row r="47" spans="1:14" x14ac:dyDescent="0.2">
      <c r="A47" s="50" t="s">
        <v>27</v>
      </c>
      <c r="B47" s="50"/>
      <c r="C47" s="50"/>
      <c r="H47"/>
      <c r="I47"/>
      <c r="J47"/>
      <c r="K47"/>
      <c r="L47" s="20" t="s">
        <v>25</v>
      </c>
      <c r="M47" s="21" t="s">
        <v>36</v>
      </c>
    </row>
    <row r="48" spans="1:14" x14ac:dyDescent="0.2">
      <c r="H48"/>
      <c r="I48"/>
      <c r="J48"/>
      <c r="K48"/>
      <c r="L48" s="22" t="s">
        <v>26</v>
      </c>
      <c r="M48" s="23">
        <v>44085</v>
      </c>
    </row>
  </sheetData>
  <sheetProtection algorithmName="SHA-512" hashValue="O+R27Xfn4aoynJw+a2ZkYreBBxbUTE/wJte+GBGnmsalJBq8cjIaOEceli93RwxGg3nWcXaeeuaEbnX9jWkhCg==" saltValue="sBGfIoRsNaOzM6VbQsIKzw==" spinCount="100000" sheet="1" selectLockedCells="1"/>
  <mergeCells count="43">
    <mergeCell ref="A1:B1"/>
    <mergeCell ref="H13:L13"/>
    <mergeCell ref="C4:K4"/>
    <mergeCell ref="C16:K16"/>
    <mergeCell ref="B17:B18"/>
    <mergeCell ref="D17:D18"/>
    <mergeCell ref="F17:F18"/>
    <mergeCell ref="H17:H18"/>
    <mergeCell ref="J17:J18"/>
    <mergeCell ref="L17:L18"/>
    <mergeCell ref="M5:M6"/>
    <mergeCell ref="B5:B6"/>
    <mergeCell ref="D5:D6"/>
    <mergeCell ref="F5:F6"/>
    <mergeCell ref="H5:H6"/>
    <mergeCell ref="J5:J6"/>
    <mergeCell ref="L5:L6"/>
    <mergeCell ref="A47:C47"/>
    <mergeCell ref="H46:I46"/>
    <mergeCell ref="J46:M46"/>
    <mergeCell ref="H43:I43"/>
    <mergeCell ref="J43:M43"/>
    <mergeCell ref="H44:I44"/>
    <mergeCell ref="J44:M44"/>
    <mergeCell ref="H45:I45"/>
    <mergeCell ref="J45:M45"/>
    <mergeCell ref="A44:D44"/>
    <mergeCell ref="E44:F44"/>
    <mergeCell ref="M17:M18"/>
    <mergeCell ref="H25:L25"/>
    <mergeCell ref="C28:K28"/>
    <mergeCell ref="L29:L30"/>
    <mergeCell ref="M29:M30"/>
    <mergeCell ref="B29:B30"/>
    <mergeCell ref="D29:D30"/>
    <mergeCell ref="F29:F30"/>
    <mergeCell ref="H29:H30"/>
    <mergeCell ref="J29:J30"/>
    <mergeCell ref="A39:F39"/>
    <mergeCell ref="A40:F40"/>
    <mergeCell ref="A41:F41"/>
    <mergeCell ref="A42:F42"/>
    <mergeCell ref="H37:L37"/>
  </mergeCells>
  <phoneticPr fontId="4" type="noConversion"/>
  <conditionalFormatting sqref="M7:M13 M19:M25 M31:M37">
    <cfRule type="cellIs" dxfId="3" priority="6" operator="equal">
      <formula>"geen 100%"</formula>
    </cfRule>
  </conditionalFormatting>
  <conditionalFormatting sqref="E44:F44">
    <cfRule type="cellIs" dxfId="2" priority="1" operator="equal">
      <formula>"Nog niet goed ingevuld"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64972-3316-4B59-8A5B-93AD33866837}">
  <sheetPr>
    <pageSetUpPr fitToPage="1"/>
  </sheetPr>
  <dimension ref="A1:J22"/>
  <sheetViews>
    <sheetView tabSelected="1" zoomScaleNormal="100" workbookViewId="0">
      <selection activeCell="B4" sqref="B4:B5"/>
    </sheetView>
  </sheetViews>
  <sheetFormatPr defaultRowHeight="12.75" x14ac:dyDescent="0.2"/>
  <cols>
    <col min="1" max="1" width="31.42578125" style="1" customWidth="1"/>
    <col min="2" max="2" width="8" style="1" bestFit="1" customWidth="1"/>
    <col min="3" max="3" width="11" style="1" bestFit="1" customWidth="1"/>
    <col min="4" max="4" width="9.140625" style="1" bestFit="1" customWidth="1"/>
    <col min="5" max="5" width="11.5703125" style="1" bestFit="1" customWidth="1"/>
    <col min="6" max="6" width="9.140625" style="1" bestFit="1" customWidth="1"/>
    <col min="7" max="7" width="5.7109375" style="1" bestFit="1" customWidth="1"/>
    <col min="8" max="8" width="9.7109375" style="1" customWidth="1"/>
    <col min="9" max="10" width="10.85546875" style="1" customWidth="1"/>
    <col min="11" max="11" width="11.5703125" style="1" bestFit="1" customWidth="1"/>
    <col min="12" max="12" width="9.140625" style="1" bestFit="1" customWidth="1"/>
    <col min="13" max="13" width="14" style="1" bestFit="1" customWidth="1"/>
    <col min="14" max="14" width="12.85546875" style="1" bestFit="1" customWidth="1"/>
    <col min="15" max="16384" width="9.140625" style="1"/>
  </cols>
  <sheetData>
    <row r="1" spans="1:10" ht="22.5" customHeight="1" x14ac:dyDescent="0.2">
      <c r="A1" s="58" t="s">
        <v>32</v>
      </c>
      <c r="B1" s="59"/>
      <c r="C1" s="11"/>
    </row>
    <row r="2" spans="1:10" ht="12.75" customHeight="1" x14ac:dyDescent="0.2">
      <c r="A2" s="12" t="s">
        <v>11</v>
      </c>
      <c r="B2" s="32">
        <v>5</v>
      </c>
      <c r="F2" s="75" t="s">
        <v>19</v>
      </c>
      <c r="G2" s="74" t="s">
        <v>15</v>
      </c>
      <c r="H2" s="73" t="s">
        <v>41</v>
      </c>
      <c r="I2" s="73" t="s">
        <v>40</v>
      </c>
      <c r="J2" s="73" t="s">
        <v>42</v>
      </c>
    </row>
    <row r="3" spans="1:10" ht="32.25" customHeight="1" x14ac:dyDescent="0.2">
      <c r="C3" s="67" t="s">
        <v>17</v>
      </c>
      <c r="D3" s="67"/>
      <c r="F3" s="75"/>
      <c r="G3" s="74"/>
      <c r="H3" s="73"/>
      <c r="I3" s="73"/>
      <c r="J3" s="73"/>
    </row>
    <row r="4" spans="1:10" ht="15" customHeight="1" x14ac:dyDescent="0.2">
      <c r="A4" s="68" t="s">
        <v>16</v>
      </c>
      <c r="B4" s="69">
        <v>5</v>
      </c>
      <c r="C4" s="56">
        <f>INDEX($G$4:$J$9,IF(B4=$G$4,1,IF(B4=$G$5,2,IF(B4=$G$6,3,IF(B4=$G$7,4,IF(B4=$G$8,5,6))))),2)</f>
        <v>3</v>
      </c>
      <c r="D4" s="56"/>
      <c r="F4" s="75"/>
      <c r="G4" s="16">
        <v>5</v>
      </c>
      <c r="H4" s="35">
        <v>3</v>
      </c>
      <c r="I4" s="35">
        <v>2</v>
      </c>
      <c r="J4" s="35">
        <v>0</v>
      </c>
    </row>
    <row r="5" spans="1:10" ht="15" customHeight="1" x14ac:dyDescent="0.2">
      <c r="A5" s="68"/>
      <c r="B5" s="69"/>
      <c r="C5" s="56"/>
      <c r="D5" s="56"/>
      <c r="F5" s="75"/>
      <c r="G5" s="16">
        <v>4</v>
      </c>
      <c r="H5" s="35">
        <v>2</v>
      </c>
      <c r="I5" s="35">
        <v>1</v>
      </c>
      <c r="J5" s="35">
        <v>0</v>
      </c>
    </row>
    <row r="6" spans="1:10" ht="15" customHeight="1" x14ac:dyDescent="0.2">
      <c r="A6" s="68" t="s">
        <v>38</v>
      </c>
      <c r="B6" s="69">
        <v>5</v>
      </c>
      <c r="C6" s="56">
        <f>INDEX($G$4:$J$9,IF(B6=$G$4,1,IF(B6=$G$5,2,IF(B6=$G$6,3,IF(B6=$G$7,4,IF(B6=$G$8,5,6))))),3)</f>
        <v>2</v>
      </c>
      <c r="D6" s="56"/>
      <c r="F6" s="75"/>
      <c r="G6" s="16">
        <v>3</v>
      </c>
      <c r="H6" s="35">
        <v>1</v>
      </c>
      <c r="I6" s="35">
        <v>0</v>
      </c>
      <c r="J6" s="35">
        <v>0</v>
      </c>
    </row>
    <row r="7" spans="1:10" ht="15" customHeight="1" x14ac:dyDescent="0.2">
      <c r="A7" s="68"/>
      <c r="B7" s="69"/>
      <c r="C7" s="56"/>
      <c r="D7" s="56"/>
      <c r="F7" s="75"/>
      <c r="G7" s="16">
        <v>2</v>
      </c>
      <c r="H7" s="35">
        <v>0</v>
      </c>
      <c r="I7" s="35">
        <v>0</v>
      </c>
      <c r="J7" s="35">
        <v>0</v>
      </c>
    </row>
    <row r="8" spans="1:10" ht="15" customHeight="1" x14ac:dyDescent="0.2">
      <c r="A8" s="70" t="s">
        <v>39</v>
      </c>
      <c r="B8" s="71">
        <v>5</v>
      </c>
      <c r="C8" s="72">
        <f>INDEX($G$4:$J$9,IF(B8=$G$4,1,IF(B8=$G$5,2,IF(B8=$G$6,3,IF(B8=$G$7,4,IF(B8=$G$8,5,6))))),4)</f>
        <v>0</v>
      </c>
      <c r="D8" s="72"/>
      <c r="F8" s="75"/>
      <c r="G8" s="16">
        <v>1</v>
      </c>
      <c r="H8" s="35">
        <v>0</v>
      </c>
      <c r="I8" s="35">
        <v>0</v>
      </c>
      <c r="J8" s="35">
        <v>0</v>
      </c>
    </row>
    <row r="9" spans="1:10" ht="15" customHeight="1" x14ac:dyDescent="0.2">
      <c r="A9" s="70"/>
      <c r="B9" s="71"/>
      <c r="C9" s="72"/>
      <c r="D9" s="72"/>
      <c r="F9" s="75"/>
      <c r="G9" s="16" t="s">
        <v>37</v>
      </c>
      <c r="H9" s="35">
        <v>0</v>
      </c>
      <c r="I9" s="35">
        <v>0</v>
      </c>
      <c r="J9" s="35">
        <v>0</v>
      </c>
    </row>
    <row r="10" spans="1:10" ht="15" customHeight="1" x14ac:dyDescent="0.2">
      <c r="F10" s="36"/>
      <c r="G10" s="37"/>
      <c r="H10" s="38"/>
    </row>
    <row r="11" spans="1:10" ht="15" customHeight="1" x14ac:dyDescent="0.2">
      <c r="A11" s="64" t="s">
        <v>13</v>
      </c>
      <c r="B11" s="64"/>
      <c r="C11" s="65">
        <f>IF(OR(B4="Maak keuze",B6="Maak keuze",B8="Maak keuze"),"Nog niet goed ingevuld",SUM(C4:D9))</f>
        <v>5</v>
      </c>
      <c r="D11" s="65"/>
      <c r="F11" s="36"/>
      <c r="G11" s="37"/>
      <c r="H11" s="38"/>
    </row>
    <row r="12" spans="1:10" ht="15" customHeight="1" x14ac:dyDescent="0.2">
      <c r="A12" s="64"/>
      <c r="B12" s="64"/>
      <c r="C12" s="66"/>
      <c r="D12" s="66"/>
      <c r="F12" s="36"/>
      <c r="G12" s="37"/>
      <c r="H12" s="38"/>
    </row>
    <row r="13" spans="1:10" x14ac:dyDescent="0.2">
      <c r="A13" s="3"/>
    </row>
    <row r="14" spans="1:10" ht="12.75" customHeight="1" x14ac:dyDescent="0.2">
      <c r="A14" s="18" t="s">
        <v>20</v>
      </c>
      <c r="B14" s="19"/>
      <c r="C14"/>
      <c r="D14"/>
      <c r="E14"/>
      <c r="F14"/>
    </row>
    <row r="15" spans="1:10" ht="30" customHeight="1" x14ac:dyDescent="0.2">
      <c r="A15" s="51" t="s">
        <v>21</v>
      </c>
      <c r="B15" s="52"/>
      <c r="C15" s="61"/>
      <c r="D15" s="62"/>
      <c r="E15" s="62"/>
      <c r="F15" s="62"/>
      <c r="G15" s="62"/>
      <c r="H15" s="63"/>
    </row>
    <row r="16" spans="1:10" ht="30" customHeight="1" x14ac:dyDescent="0.2">
      <c r="A16" s="51" t="s">
        <v>22</v>
      </c>
      <c r="B16" s="52"/>
      <c r="C16" s="61"/>
      <c r="D16" s="62"/>
      <c r="E16" s="62"/>
      <c r="F16" s="62"/>
      <c r="G16" s="62"/>
      <c r="H16" s="63"/>
    </row>
    <row r="17" spans="1:8" ht="60" customHeight="1" x14ac:dyDescent="0.2">
      <c r="A17" s="51" t="s">
        <v>23</v>
      </c>
      <c r="B17" s="52"/>
      <c r="C17" s="61"/>
      <c r="D17" s="62"/>
      <c r="E17" s="62"/>
      <c r="F17" s="62"/>
      <c r="G17" s="62"/>
      <c r="H17" s="63"/>
    </row>
    <row r="18" spans="1:8" ht="30" customHeight="1" x14ac:dyDescent="0.2">
      <c r="A18" s="51" t="s">
        <v>24</v>
      </c>
      <c r="B18" s="52"/>
      <c r="C18" s="61"/>
      <c r="D18" s="62"/>
      <c r="E18" s="62"/>
      <c r="F18" s="62"/>
      <c r="G18" s="62"/>
      <c r="H18" s="63"/>
    </row>
    <row r="19" spans="1:8" x14ac:dyDescent="0.2">
      <c r="A19"/>
      <c r="B19"/>
      <c r="C19"/>
      <c r="D19"/>
      <c r="E19" s="20" t="s">
        <v>25</v>
      </c>
      <c r="F19" s="21" t="s">
        <v>36</v>
      </c>
    </row>
    <row r="20" spans="1:8" x14ac:dyDescent="0.2">
      <c r="A20"/>
      <c r="B20"/>
      <c r="C20"/>
      <c r="D20"/>
      <c r="E20" s="22" t="s">
        <v>26</v>
      </c>
      <c r="F20" s="23">
        <v>44085</v>
      </c>
    </row>
    <row r="22" spans="1:8" x14ac:dyDescent="0.2">
      <c r="A22" s="50" t="s">
        <v>27</v>
      </c>
      <c r="B22" s="50"/>
      <c r="C22" s="50"/>
    </row>
  </sheetData>
  <sheetProtection algorithmName="SHA-512" hashValue="XTi9ZtVp1GtaovTykRpSEceOe+s9bcRjugUP0N+1QT8L6NoCwm31ixrqp+OJe/mfP77iaHDqNAojsfho4TK1jA==" saltValue="nVCHQJcdL8jsaiWbKcBfnw==" spinCount="100000" sheet="1" selectLockedCells="1"/>
  <mergeCells count="27">
    <mergeCell ref="H2:H3"/>
    <mergeCell ref="I2:I3"/>
    <mergeCell ref="J2:J3"/>
    <mergeCell ref="G2:G3"/>
    <mergeCell ref="F2:F9"/>
    <mergeCell ref="A11:B12"/>
    <mergeCell ref="C11:D12"/>
    <mergeCell ref="A1:B1"/>
    <mergeCell ref="C3:D3"/>
    <mergeCell ref="A4:A5"/>
    <mergeCell ref="B4:B5"/>
    <mergeCell ref="C4:D5"/>
    <mergeCell ref="A6:A7"/>
    <mergeCell ref="B6:B7"/>
    <mergeCell ref="C6:D7"/>
    <mergeCell ref="A8:A9"/>
    <mergeCell ref="B8:B9"/>
    <mergeCell ref="C8:D9"/>
    <mergeCell ref="A17:B17"/>
    <mergeCell ref="A22:C22"/>
    <mergeCell ref="A18:B18"/>
    <mergeCell ref="C15:H15"/>
    <mergeCell ref="C16:H16"/>
    <mergeCell ref="C17:H17"/>
    <mergeCell ref="C18:H18"/>
    <mergeCell ref="A15:B15"/>
    <mergeCell ref="A16:B16"/>
  </mergeCells>
  <conditionalFormatting sqref="C4:D9">
    <cfRule type="expression" dxfId="1" priority="3">
      <formula>B4="Maak keuze"</formula>
    </cfRule>
  </conditionalFormatting>
  <conditionalFormatting sqref="C11">
    <cfRule type="expression" dxfId="0" priority="1">
      <formula>OR(B4="Maak keuze",B6="Maak keuze",B8="Maak keuze")</formula>
    </cfRule>
  </conditionalFormatting>
  <dataValidations count="1">
    <dataValidation type="list" allowBlank="1" showInputMessage="1" showErrorMessage="1" sqref="B4:B9" xr:uid="{548ECFF0-AD28-4DBF-A375-ABCB879C4064}">
      <formula1>"Maak keuze,5,4,3,2,1,Geen"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Inzet duurzaam materieel</vt:lpstr>
      <vt:lpstr>CO2 prestatieladder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Janssen, Anne-Greet</cp:lastModifiedBy>
  <cp:lastPrinted>2020-09-11T07:27:25Z</cp:lastPrinted>
  <dcterms:created xsi:type="dcterms:W3CDTF">2020-03-03T07:56:04Z</dcterms:created>
  <dcterms:modified xsi:type="dcterms:W3CDTF">2021-10-26T13:27:57Z</dcterms:modified>
</cp:coreProperties>
</file>