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filterPrivacy="1" defaultThemeVersion="124226"/>
  <xr:revisionPtr revIDLastSave="0" documentId="13_ncr:1_{FB6590AA-5E83-44FF-8A39-AC836AA1DF2B}" xr6:coauthVersionLast="36" xr6:coauthVersionMax="36" xr10:uidLastSave="{00000000-0000-0000-0000-000000000000}"/>
  <bookViews>
    <workbookView xWindow="120" yWindow="120" windowWidth="24920" windowHeight="11820" xr2:uid="{00000000-000D-0000-FFFF-FFFF00000000}"/>
  </bookViews>
  <sheets>
    <sheet name="perceel 1" sheetId="1" r:id="rId1"/>
  </sheets>
  <definedNames>
    <definedName name="_xlnm._FilterDatabase" localSheetId="0" hidden="1">'perceel 1'!$A$12:$S$51</definedName>
  </definedNames>
  <calcPr calcId="191029"/>
</workbook>
</file>

<file path=xl/calcChain.xml><?xml version="1.0" encoding="utf-8"?>
<calcChain xmlns="http://schemas.openxmlformats.org/spreadsheetml/2006/main">
  <c r="S46" i="1" l="1"/>
  <c r="S42" i="1" l="1"/>
  <c r="G14" i="1" l="1"/>
  <c r="G20" i="1"/>
  <c r="R20" i="1" s="1"/>
  <c r="S20" i="1"/>
  <c r="G21" i="1"/>
  <c r="G22" i="1"/>
  <c r="R22" i="1" s="1"/>
  <c r="S22" i="1" s="1"/>
  <c r="G23" i="1"/>
  <c r="G24" i="1"/>
  <c r="R24" i="1" s="1"/>
  <c r="S24" i="1"/>
  <c r="G25" i="1"/>
  <c r="G26" i="1"/>
  <c r="R26" i="1" s="1"/>
  <c r="S26" i="1"/>
  <c r="G27" i="1"/>
  <c r="G28" i="1"/>
  <c r="G29" i="1"/>
  <c r="G30" i="1"/>
  <c r="G31" i="1"/>
  <c r="G32" i="1"/>
  <c r="R32" i="1" s="1"/>
  <c r="S32" i="1" s="1"/>
  <c r="G38" i="1"/>
  <c r="G39" i="1"/>
  <c r="G40" i="1"/>
  <c r="G33" i="1"/>
  <c r="R33" i="1" s="1"/>
  <c r="S33" i="1" s="1"/>
  <c r="G34" i="1"/>
  <c r="G35" i="1"/>
  <c r="G17" i="1"/>
  <c r="G16" i="1"/>
  <c r="R27" i="1" l="1"/>
  <c r="S27" i="1" s="1"/>
  <c r="R35" i="1"/>
  <c r="S35" i="1" s="1"/>
  <c r="R40" i="1"/>
  <c r="S40" i="1" s="1"/>
  <c r="R21" i="1"/>
  <c r="S21" i="1" s="1"/>
  <c r="R34" i="1"/>
  <c r="S34" i="1" s="1"/>
  <c r="R39" i="1"/>
  <c r="S39" i="1" s="1"/>
  <c r="R16" i="1"/>
  <c r="S16" i="1" s="1"/>
  <c r="R38" i="1"/>
  <c r="S38" i="1" s="1"/>
  <c r="R17" i="1"/>
  <c r="S17" i="1" s="1"/>
  <c r="R14" i="1"/>
  <c r="S14" i="1" s="1"/>
  <c r="R31" i="1"/>
  <c r="S31" i="1" s="1"/>
  <c r="R30" i="1"/>
  <c r="S30" i="1" s="1"/>
  <c r="R29" i="1"/>
  <c r="S29" i="1" s="1"/>
  <c r="R28" i="1"/>
  <c r="S28" i="1" s="1"/>
  <c r="R23" i="1"/>
  <c r="S23" i="1" s="1"/>
  <c r="R25" i="1"/>
  <c r="S25" i="1" s="1"/>
  <c r="R51" i="1"/>
  <c r="S51" i="1" s="1"/>
  <c r="R49" i="1"/>
  <c r="S49" i="1" s="1"/>
  <c r="R50" i="1"/>
  <c r="S50" i="1" s="1"/>
  <c r="R48" i="1"/>
  <c r="S48" i="1" s="1"/>
  <c r="S44" i="1" l="1"/>
  <c r="G37" i="1"/>
  <c r="G36" i="1"/>
  <c r="G19" i="1"/>
  <c r="G18" i="1"/>
  <c r="G15" i="1"/>
  <c r="G13" i="1"/>
  <c r="R13" i="1" s="1"/>
  <c r="R19" i="1" l="1"/>
  <c r="S19" i="1" s="1"/>
  <c r="R36" i="1"/>
  <c r="S36" i="1" s="1"/>
  <c r="R15" i="1"/>
  <c r="S15" i="1" s="1"/>
  <c r="R37" i="1"/>
  <c r="S37" i="1" s="1"/>
  <c r="R18" i="1"/>
  <c r="S18" i="1" s="1"/>
  <c r="S13" i="1"/>
  <c r="S53" i="1" l="1"/>
</calcChain>
</file>

<file path=xl/sharedStrings.xml><?xml version="1.0" encoding="utf-8"?>
<sst xmlns="http://schemas.openxmlformats.org/spreadsheetml/2006/main" count="120" uniqueCount="88">
  <si>
    <t>Totaalprijs</t>
  </si>
  <si>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</si>
  <si>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</si>
  <si>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</si>
  <si>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</si>
  <si>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</si>
  <si>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</si>
  <si>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Bijlage 6a: Prijs Perceel 1</t>
  </si>
  <si>
    <t>Reparatie, onderhoud en keuringen (kosten per jaar)</t>
  </si>
  <si>
    <t>Restwaarde na .. Jaar</t>
  </si>
  <si>
    <t>Aantal</t>
  </si>
  <si>
    <t>Gemiddelde technische levensduur in jaren</t>
  </si>
  <si>
    <t>Bruto prijs</t>
  </si>
  <si>
    <t>Korting</t>
  </si>
  <si>
    <t>Netto prijs</t>
  </si>
  <si>
    <t>1 jaar</t>
  </si>
  <si>
    <t>2 jaar</t>
  </si>
  <si>
    <t>3 jaar</t>
  </si>
  <si>
    <t>4 jaar</t>
  </si>
  <si>
    <t>5 jaar</t>
  </si>
  <si>
    <t>Prijs</t>
  </si>
  <si>
    <t>Prijs per stuk</t>
  </si>
  <si>
    <t>Stihl FS 460</t>
  </si>
  <si>
    <t>Stihl HSA 94 R</t>
  </si>
  <si>
    <t>Stihl KMA 135</t>
  </si>
  <si>
    <t>Stihl HTA 135</t>
  </si>
  <si>
    <t>Stihl AP 300 S</t>
  </si>
  <si>
    <t xml:space="preserve">Alkylaat 2takt Loodvrij kan 5L (levering per 3 kannen)   </t>
  </si>
  <si>
    <t xml:space="preserve">Alkylaat 4takt Loodvrij kan 5L (levering per 3 kannen)   </t>
  </si>
  <si>
    <t>Alkylaatbrandstoffen</t>
  </si>
  <si>
    <t>Totale prijs per jaar</t>
  </si>
  <si>
    <t xml:space="preserve">Alkylaat 2takt Loodvrij kan 5L (levering per (halve) pallet)   </t>
  </si>
  <si>
    <t xml:space="preserve">Alkylaat 4takt Loodvrij kan 5L (levering per (halve) pallet)   </t>
  </si>
  <si>
    <t>Bruto prijs per kan 5 Ltr</t>
  </si>
  <si>
    <t>Product</t>
  </si>
  <si>
    <t>Stihl BR 600</t>
  </si>
  <si>
    <t>Stihl BR 500</t>
  </si>
  <si>
    <t>Stihl FS 490</t>
  </si>
  <si>
    <t>Stihl FS 560</t>
  </si>
  <si>
    <t>Bladblazer ruggedragen Alkylaat</t>
  </si>
  <si>
    <t>Bosmaaier Alkylaat</t>
  </si>
  <si>
    <t>Bosmaaier Accu</t>
  </si>
  <si>
    <t>Stihl FSA 135</t>
  </si>
  <si>
    <t>Stihl FSA 130</t>
  </si>
  <si>
    <t>Bladblazer handgedragen Accu</t>
  </si>
  <si>
    <t>Stihl BGA 86</t>
  </si>
  <si>
    <t>Stihl BGA 200</t>
  </si>
  <si>
    <t>Stihl RMA 448 PC</t>
  </si>
  <si>
    <t>Stihl RMA 765</t>
  </si>
  <si>
    <t>Grasmaaier Accu</t>
  </si>
  <si>
    <t xml:space="preserve">Stihl HLA 135 </t>
  </si>
  <si>
    <t>Stihl HLA 135 K</t>
  </si>
  <si>
    <t>Heggenschaar Accu</t>
  </si>
  <si>
    <t>Stokheggenschaar Accu</t>
  </si>
  <si>
    <t>Combimachine Accu</t>
  </si>
  <si>
    <t>Hoogsnoeier Accu</t>
  </si>
  <si>
    <t>Blokaccu</t>
  </si>
  <si>
    <t>Rugaccu</t>
  </si>
  <si>
    <t>Stihl AR 2000 L</t>
  </si>
  <si>
    <t>Stihl AR 3000 L</t>
  </si>
  <si>
    <t>Stihl MS 400 C-M</t>
  </si>
  <si>
    <t>Stihl MS 362 C-M</t>
  </si>
  <si>
    <t>Stihl MS 462 C-M</t>
  </si>
  <si>
    <t>Stihl MS 661 C-M</t>
  </si>
  <si>
    <t>Merk en Type (of gelijkwaardig)</t>
  </si>
  <si>
    <t>Kettingzaag Alkylaat</t>
  </si>
  <si>
    <t>Kettingzaag Accu</t>
  </si>
  <si>
    <t>Stihl MSA 161 T</t>
  </si>
  <si>
    <t>Stihl MSA 220</t>
  </si>
  <si>
    <t>Stihl MSA 220 T-CO</t>
  </si>
  <si>
    <t>Stihl MSA 300</t>
  </si>
  <si>
    <t>Slijpen</t>
  </si>
  <si>
    <t>Prijs per slijpbeurt</t>
  </si>
  <si>
    <t>Slijpen Heggenscharen per keer</t>
  </si>
  <si>
    <t>Aantal slijpbeurten</t>
  </si>
  <si>
    <t>Jaarkosten per Tuinmachine (bij gem. technische levensduur)</t>
  </si>
  <si>
    <r>
      <t xml:space="preserve">Het prijzenformulier (alle lichtblauwe cellen") dient </t>
    </r>
    <r>
      <rPr>
        <b/>
        <sz val="10"/>
        <rFont val="Calibri Light"/>
        <family val="2"/>
      </rPr>
      <t xml:space="preserve">VOLLEDIG </t>
    </r>
    <r>
      <rPr>
        <sz val="10"/>
        <rFont val="Calibri Light"/>
        <family val="2"/>
      </rPr>
      <t xml:space="preserve">te worden ingevuld. </t>
    </r>
  </si>
  <si>
    <t>Inschrijver heeft de mogelijkheid om voor alle percelen in te schrijven.</t>
  </si>
  <si>
    <t>Alle bedragen zijn exclusief BTW!</t>
  </si>
  <si>
    <t>Aantal uren</t>
  </si>
  <si>
    <t>Onderhoud en reparatiewerkzaamheden</t>
  </si>
  <si>
    <t>Uurtarief</t>
  </si>
  <si>
    <t>Onderhoud en reparatie Tuinmachines ouder dan vijf jaar</t>
  </si>
  <si>
    <t>Aan het aantal Tuinmachines, gemiddelde technische levensduur, aantal uren, aantal slijpbeurten en hoeveelheid Alkylaatbrandstoffen gedurende de looptijd van de Raamovereenkomst, kunnen geen rechten worden ontleend.</t>
  </si>
  <si>
    <t>Alternatief merk / type</t>
  </si>
  <si>
    <t>Connector</t>
  </si>
  <si>
    <t>Stihl smart connector</t>
  </si>
  <si>
    <t xml:space="preserve">Prijs per stuk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</si>
</sst>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b/>
      <sz val="11"/>
      <color theme="0"/>
      <name val="Calibri"/>
      <family val="2"/>
      <scheme val="minor"/>
    </font>
    <font>
      <sz val="10"/>
      <color rgb="FF000000"/>
      <name val="Calibri Light"/>
      <family val="2"/>
    </font>
    <font>
      <i/>
      <sz val="10"/>
      <color theme="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i/>
      <sz val="10"/>
      <color rgb="FFFF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1" xfId="0" applyNumberFormat="1" applyFont="1" applyBorder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4" fontId="3" fillId="3" borderId="1" xfId="1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9" fontId="3" fillId="3" borderId="1" xfId="2" applyFont="1" applyFill="1" applyBorder="1"/>
    <xf numFmtId="0" fontId="6" fillId="0" borderId="1" xfId="0" applyFont="1" applyBorder="1" applyAlignment="1">
      <alignment vertical="center"/>
    </xf>
    <xf numFmtId="44" fontId="3" fillId="3" borderId="1" xfId="1" applyFont="1" applyFill="1" applyBorder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/>
    <xf numFmtId="44" fontId="3" fillId="0" borderId="0" xfId="1" applyFont="1" applyBorder="1" applyAlignment="1">
      <alignment horizontal="right"/>
    </xf>
    <xf numFmtId="44" fontId="3" fillId="0" borderId="0" xfId="1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0" fontId="4" fillId="2" borderId="0" xfId="0" applyFont="1" applyFill="1" applyBorder="1" applyAlignment="1">
      <alignment horizontal="right" wrapText="1"/>
    </xf>
    <xf numFmtId="44" fontId="4" fillId="4" borderId="0" xfId="1" applyFont="1" applyFill="1" applyAlignment="1">
      <alignment horizontal="center" wrapText="1"/>
    </xf>
    <xf numFmtId="44" fontId="7" fillId="0" borderId="1" xfId="1" applyFont="1" applyFill="1" applyBorder="1"/>
    <xf numFmtId="44" fontId="7" fillId="3" borderId="1" xfId="1" applyFont="1" applyFill="1" applyBorder="1" applyAlignment="1">
      <alignment horizontal="center"/>
    </xf>
    <xf numFmtId="9" fontId="7" fillId="3" borderId="1" xfId="0" applyNumberFormat="1" applyFont="1" applyFill="1" applyBorder="1"/>
    <xf numFmtId="44" fontId="7" fillId="0" borderId="1" xfId="0" applyNumberFormat="1" applyFont="1" applyFill="1" applyBorder="1"/>
    <xf numFmtId="44" fontId="7" fillId="0" borderId="1" xfId="0" applyNumberFormat="1" applyFont="1" applyBorder="1"/>
    <xf numFmtId="44" fontId="3" fillId="0" borderId="0" xfId="1" applyFont="1" applyAlignment="1">
      <alignment horizontal="center"/>
    </xf>
    <xf numFmtId="44" fontId="3" fillId="0" borderId="1" xfId="0" applyNumberFormat="1" applyFont="1" applyBorder="1"/>
    <xf numFmtId="0" fontId="4" fillId="2" borderId="1" xfId="0" applyFont="1" applyFill="1" applyBorder="1" applyAlignment="1">
      <alignment wrapText="1"/>
    </xf>
    <xf numFmtId="44" fontId="3" fillId="0" borderId="0" xfId="0" applyNumberFormat="1" applyFont="1" applyBorder="1"/>
    <xf numFmtId="0" fontId="4" fillId="2" borderId="1" xfId="0" applyFont="1" applyFill="1" applyBorder="1" applyAlignment="1">
      <alignment horizontal="right"/>
    </xf>
    <xf numFmtId="44" fontId="4" fillId="2" borderId="0" xfId="1" applyFont="1" applyFill="1" applyAlignment="1">
      <alignment horizontal="right"/>
    </xf>
    <xf numFmtId="9" fontId="4" fillId="2" borderId="0" xfId="2" applyFont="1" applyFill="1" applyAlignment="1">
      <alignment horizontal="right"/>
    </xf>
    <xf numFmtId="44" fontId="3" fillId="0" borderId="0" xfId="1" applyFont="1" applyAlignment="1">
      <alignment horizontal="right"/>
    </xf>
    <xf numFmtId="44" fontId="4" fillId="4" borderId="0" xfId="1" applyFont="1" applyFill="1" applyAlignment="1">
      <alignment horizontal="right" wrapText="1"/>
    </xf>
    <xf numFmtId="44" fontId="3" fillId="0" borderId="0" xfId="0" applyNumberFormat="1" applyFont="1" applyBorder="1" applyAlignment="1">
      <alignment horizontal="right"/>
    </xf>
    <xf numFmtId="44" fontId="4" fillId="2" borderId="0" xfId="1" applyFont="1" applyFill="1" applyAlignment="1">
      <alignment horizontal="left" wrapText="1"/>
    </xf>
    <xf numFmtId="3" fontId="2" fillId="0" borderId="0" xfId="0" applyNumberFormat="1" applyFont="1" applyBorder="1"/>
    <xf numFmtId="0" fontId="2" fillId="0" borderId="0" xfId="0" applyFont="1" applyAlignment="1">
      <alignment horizontal="right"/>
    </xf>
    <xf numFmtId="44" fontId="2" fillId="0" borderId="0" xfId="1" applyFont="1" applyBorder="1" applyAlignment="1">
      <alignment horizontal="right"/>
    </xf>
    <xf numFmtId="44" fontId="2" fillId="0" borderId="0" xfId="1" applyFont="1"/>
    <xf numFmtId="44" fontId="2" fillId="0" borderId="0" xfId="1" applyFont="1" applyAlignment="1">
      <alignment horizontal="center"/>
    </xf>
    <xf numFmtId="44" fontId="2" fillId="0" borderId="0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vertical="center"/>
    </xf>
    <xf numFmtId="0" fontId="3" fillId="0" borderId="6" xfId="0" applyFont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44" fontId="4" fillId="2" borderId="0" xfId="1" applyFont="1" applyFill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44" fontId="2" fillId="0" borderId="10" xfId="0" applyNumberFormat="1" applyFont="1" applyBorder="1"/>
    <xf numFmtId="0" fontId="8" fillId="0" borderId="0" xfId="0" applyFont="1"/>
    <xf numFmtId="0" fontId="10" fillId="0" borderId="0" xfId="0" applyFont="1"/>
    <xf numFmtId="44" fontId="4" fillId="5" borderId="0" xfId="1" applyFont="1" applyFill="1" applyAlignment="1">
      <alignment horizontal="right"/>
    </xf>
    <xf numFmtId="0" fontId="4" fillId="6" borderId="0" xfId="0" applyFont="1" applyFill="1"/>
    <xf numFmtId="44" fontId="5" fillId="5" borderId="0" xfId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417739</xdr:colOff>
      <xdr:row>3</xdr:row>
      <xdr:rowOff>149019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019DC83-2449-49AB-87E8-454D3E43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0026"/>
          <a:ext cx="2352674" cy="549068"/>
        </a:xfrm>
        <a:prstGeom prst="rect">
          <a:avLst/>
        </a:prstGeom>
      </xdr:spPr>
    </xdr:pic>
    <xdr:clientData/>
  </xdr:twoCellAnchor>
  <xdr:twoCellAnchor editAs="oneCell">
    <xdr:from>
      <xdr:col>17</xdr:col>
      <xdr:colOff>619125</xdr:colOff>
      <xdr:row>0</xdr:row>
      <xdr:rowOff>0</xdr:rowOff>
    </xdr:from>
    <xdr:to>
      <xdr:col>18</xdr:col>
      <xdr:colOff>581025</xdr:colOff>
      <xdr:row>4</xdr:row>
      <xdr:rowOff>133350</xdr:rowOff>
    </xdr:to>
    <xdr:pic>
      <xdr:nvPicPr>
        <xdr:cNvPr id="4" name="Afbeelding 3" descr="Ergon logo">
          <a:extLst>
            <a:ext uri="{FF2B5EF4-FFF2-40B4-BE49-F238E27FC236}">
              <a16:creationId xmlns:a16="http://schemas.microsoft.com/office/drawing/2014/main" id="{4892D0F1-555E-401A-971B-A337F8F8B5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0"/>
          <a:ext cx="110490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T65"/>
  <sheetViews>
    <sheetView tabSelected="1" topLeftCell="D20" zoomScaleNormal="100" workbookViewId="0">
      <selection activeCell="K43" sqref="K43"/>
    </sheetView>
  </sheetViews>
  <sheetFormatPr defaultColWidth="9.1796875" defaultRowHeight="15.75" customHeight="1" x14ac:dyDescent="0.3"/>
  <cols>
    <col min="1" max="1" width="29.1796875" style="2" customWidth="1"/>
    <col min="2" max="2" width="20.7265625" style="2" customWidth="1"/>
    <col min="3" max="3" width="10.7265625" style="2" customWidth="1"/>
    <col min="4" max="4" width="11.453125" style="2" customWidth="1"/>
    <col min="5" max="5" width="12.54296875" style="2" customWidth="1"/>
    <col min="6" max="6" width="11.54296875" style="2" customWidth="1"/>
    <col min="7" max="7" width="10.7265625" style="2" bestFit="1" customWidth="1"/>
    <col min="8" max="12" width="9.54296875" style="2" customWidth="1"/>
    <col min="13" max="17" width="9.1796875" style="2"/>
    <col min="18" max="18" width="17.1796875" style="2" customWidth="1"/>
    <col min="19" max="19" width="15.26953125" style="2" customWidth="1"/>
    <col min="20" max="20" width="25.54296875" style="2" customWidth="1"/>
    <col min="21" max="16384" width="9.1796875" style="2"/>
  </cols>
  <sheetData>
    <row r="6" spans="1:20" ht="15.75" customHeight="1" x14ac:dyDescent="0.3">
      <c r="A6" s="1" t="s">
        <v>7</v>
      </c>
      <c r="B6" s="1"/>
      <c r="C6" s="1"/>
      <c r="D6" s="1"/>
    </row>
    <row r="7" spans="1:20" ht="15.75" customHeight="1" x14ac:dyDescent="0.3">
      <c r="A7" s="1"/>
      <c r="B7" s="1"/>
      <c r="C7" s="1"/>
      <c r="D7" s="1"/>
    </row>
    <row r="8" spans="1:20" ht="15.75" customHeight="1" x14ac:dyDescent="0.3">
      <c r="A8" s="64" t="s">
        <v>76</v>
      </c>
      <c r="B8" s="64"/>
      <c r="C8" s="64"/>
      <c r="D8" s="64"/>
      <c r="E8" s="64"/>
      <c r="F8" s="64"/>
    </row>
    <row r="9" spans="1:20" ht="15.75" customHeight="1" x14ac:dyDescent="0.3">
      <c r="A9" s="64" t="s">
        <v>77</v>
      </c>
      <c r="B9" s="64"/>
      <c r="C9" s="64"/>
      <c r="D9" s="64"/>
      <c r="E9" s="64"/>
      <c r="F9" s="64"/>
    </row>
    <row r="10" spans="1:20" ht="15.75" customHeight="1" x14ac:dyDescent="0.3">
      <c r="A10" s="55" t="s">
        <v>78</v>
      </c>
      <c r="B10" s="56"/>
      <c r="C10" s="55"/>
      <c r="D10" s="55"/>
    </row>
    <row r="11" spans="1:20" ht="15.75" customHeight="1" x14ac:dyDescent="0.35">
      <c r="H11" s="59" t="s">
        <v>8</v>
      </c>
      <c r="I11" s="59"/>
      <c r="J11" s="59"/>
      <c r="K11" s="59"/>
      <c r="L11" s="59"/>
      <c r="M11" s="60" t="s">
        <v>9</v>
      </c>
      <c r="N11" s="60"/>
      <c r="O11" s="60"/>
      <c r="P11" s="60"/>
      <c r="Q11" s="60"/>
    </row>
    <row r="12" spans="1:20" ht="54" customHeight="1" x14ac:dyDescent="0.3">
      <c r="A12" s="27" t="s">
        <v>34</v>
      </c>
      <c r="B12" s="27" t="s">
        <v>64</v>
      </c>
      <c r="C12" s="29" t="s">
        <v>10</v>
      </c>
      <c r="D12" s="18" t="s">
        <v>11</v>
      </c>
      <c r="E12" s="30" t="s">
        <v>12</v>
      </c>
      <c r="F12" s="31" t="s">
        <v>13</v>
      </c>
      <c r="G12" s="30" t="s">
        <v>14</v>
      </c>
      <c r="H12" s="57" t="s">
        <v>15</v>
      </c>
      <c r="I12" s="57" t="s">
        <v>16</v>
      </c>
      <c r="J12" s="57" t="s">
        <v>17</v>
      </c>
      <c r="K12" s="57" t="s">
        <v>18</v>
      </c>
      <c r="L12" s="57" t="s">
        <v>19</v>
      </c>
      <c r="M12" s="30" t="s">
        <v>15</v>
      </c>
      <c r="N12" s="30" t="s">
        <v>16</v>
      </c>
      <c r="O12" s="30" t="s">
        <v>17</v>
      </c>
      <c r="P12" s="30" t="s">
        <v>18</v>
      </c>
      <c r="Q12" s="30" t="s">
        <v>19</v>
      </c>
      <c r="R12" s="19" t="s">
        <v>75</v>
      </c>
      <c r="S12" s="19" t="s">
        <v>20</v>
      </c>
      <c r="T12" s="58" t="s">
        <v>84</v>
      </c>
    </row>
    <row r="13" spans="1:20" ht="15.75" customHeight="1" x14ac:dyDescent="0.3">
      <c r="A13" s="7" t="s">
        <v>39</v>
      </c>
      <c r="B13" s="7" t="s">
        <v>36</v>
      </c>
      <c r="C13" s="7">
        <v>70</v>
      </c>
      <c r="D13" s="8">
        <v>3</v>
      </c>
      <c r="E13" s="6"/>
      <c r="F13" s="9"/>
      <c r="G13" s="20">
        <f t="shared" ref="G13:G37" si="0">E13*(1-F13)</f>
        <v>0</v>
      </c>
      <c r="H13" s="21"/>
      <c r="I13" s="21"/>
      <c r="J13" s="21"/>
      <c r="K13" s="21"/>
      <c r="L13" s="21"/>
      <c r="M13" s="22"/>
      <c r="N13" s="22"/>
      <c r="O13" s="22"/>
      <c r="P13" s="22"/>
      <c r="Q13" s="22"/>
      <c r="R13" s="23">
        <f t="shared" ref="R13:R21" si="1">(((G13-(O13*G13))/D13)+J13)</f>
        <v>0</v>
      </c>
      <c r="S13" s="24">
        <f t="shared" ref="S13:S44" si="2">R13*C13</f>
        <v>0</v>
      </c>
      <c r="T13" s="7"/>
    </row>
    <row r="14" spans="1:20" ht="15.75" customHeight="1" x14ac:dyDescent="0.3">
      <c r="A14" s="7" t="s">
        <v>39</v>
      </c>
      <c r="B14" s="7" t="s">
        <v>35</v>
      </c>
      <c r="C14" s="7">
        <v>15</v>
      </c>
      <c r="D14" s="8">
        <v>3</v>
      </c>
      <c r="E14" s="6"/>
      <c r="F14" s="9"/>
      <c r="G14" s="20">
        <f t="shared" ref="G14" si="3">E14*(1-F14)</f>
        <v>0</v>
      </c>
      <c r="H14" s="21"/>
      <c r="I14" s="21"/>
      <c r="J14" s="21"/>
      <c r="K14" s="21"/>
      <c r="L14" s="21"/>
      <c r="M14" s="22"/>
      <c r="N14" s="22"/>
      <c r="O14" s="22"/>
      <c r="P14" s="22"/>
      <c r="Q14" s="22"/>
      <c r="R14" s="23">
        <f t="shared" si="1"/>
        <v>0</v>
      </c>
      <c r="S14" s="24">
        <f t="shared" ref="S14" si="4">R14*C14</f>
        <v>0</v>
      </c>
      <c r="T14" s="7"/>
    </row>
    <row r="15" spans="1:20" ht="15.75" customHeight="1" x14ac:dyDescent="0.3">
      <c r="A15" s="7" t="s">
        <v>40</v>
      </c>
      <c r="B15" s="7" t="s">
        <v>22</v>
      </c>
      <c r="C15" s="7">
        <v>5</v>
      </c>
      <c r="D15" s="8">
        <v>3</v>
      </c>
      <c r="E15" s="6"/>
      <c r="F15" s="9"/>
      <c r="G15" s="20">
        <f t="shared" si="0"/>
        <v>0</v>
      </c>
      <c r="H15" s="21"/>
      <c r="I15" s="21"/>
      <c r="J15" s="21"/>
      <c r="K15" s="21"/>
      <c r="L15" s="21"/>
      <c r="M15" s="22"/>
      <c r="N15" s="22"/>
      <c r="O15" s="22"/>
      <c r="P15" s="22"/>
      <c r="Q15" s="22"/>
      <c r="R15" s="23">
        <f t="shared" si="1"/>
        <v>0</v>
      </c>
      <c r="S15" s="24">
        <f t="shared" si="2"/>
        <v>0</v>
      </c>
      <c r="T15" s="7"/>
    </row>
    <row r="16" spans="1:20" ht="15.75" customHeight="1" x14ac:dyDescent="0.3">
      <c r="A16" s="7" t="s">
        <v>40</v>
      </c>
      <c r="B16" s="7" t="s">
        <v>37</v>
      </c>
      <c r="C16" s="7">
        <v>15</v>
      </c>
      <c r="D16" s="8">
        <v>3</v>
      </c>
      <c r="E16" s="6"/>
      <c r="F16" s="9"/>
      <c r="G16" s="20">
        <f t="shared" ref="G16:G17" si="5">E16*(1-F16)</f>
        <v>0</v>
      </c>
      <c r="H16" s="21"/>
      <c r="I16" s="21"/>
      <c r="J16" s="21"/>
      <c r="K16" s="21"/>
      <c r="L16" s="21"/>
      <c r="M16" s="22"/>
      <c r="N16" s="22"/>
      <c r="O16" s="22"/>
      <c r="P16" s="22"/>
      <c r="Q16" s="22"/>
      <c r="R16" s="23">
        <f t="shared" si="1"/>
        <v>0</v>
      </c>
      <c r="S16" s="24">
        <f t="shared" ref="S16:S17" si="6">R16*C16</f>
        <v>0</v>
      </c>
      <c r="T16" s="7"/>
    </row>
    <row r="17" spans="1:20" ht="15.75" customHeight="1" x14ac:dyDescent="0.3">
      <c r="A17" s="7" t="s">
        <v>40</v>
      </c>
      <c r="B17" s="7" t="s">
        <v>38</v>
      </c>
      <c r="C17" s="7">
        <v>10</v>
      </c>
      <c r="D17" s="8">
        <v>3</v>
      </c>
      <c r="E17" s="6"/>
      <c r="F17" s="9"/>
      <c r="G17" s="20">
        <f t="shared" si="5"/>
        <v>0</v>
      </c>
      <c r="H17" s="21"/>
      <c r="I17" s="21"/>
      <c r="J17" s="21"/>
      <c r="K17" s="21"/>
      <c r="L17" s="21"/>
      <c r="M17" s="22"/>
      <c r="N17" s="22"/>
      <c r="O17" s="22"/>
      <c r="P17" s="22"/>
      <c r="Q17" s="22"/>
      <c r="R17" s="23">
        <f t="shared" si="1"/>
        <v>0</v>
      </c>
      <c r="S17" s="24">
        <f t="shared" si="6"/>
        <v>0</v>
      </c>
      <c r="T17" s="7"/>
    </row>
    <row r="18" spans="1:20" ht="15.75" customHeight="1" x14ac:dyDescent="0.3">
      <c r="A18" s="7" t="s">
        <v>65</v>
      </c>
      <c r="B18" s="7" t="s">
        <v>60</v>
      </c>
      <c r="C18" s="7">
        <v>2</v>
      </c>
      <c r="D18" s="8">
        <v>3</v>
      </c>
      <c r="E18" s="6"/>
      <c r="F18" s="9"/>
      <c r="G18" s="20">
        <f t="shared" si="0"/>
        <v>0</v>
      </c>
      <c r="H18" s="21"/>
      <c r="I18" s="21"/>
      <c r="J18" s="21"/>
      <c r="K18" s="21"/>
      <c r="L18" s="21"/>
      <c r="M18" s="22"/>
      <c r="N18" s="22"/>
      <c r="O18" s="22"/>
      <c r="P18" s="22"/>
      <c r="Q18" s="22"/>
      <c r="R18" s="23">
        <f t="shared" si="1"/>
        <v>0</v>
      </c>
      <c r="S18" s="24">
        <f t="shared" si="2"/>
        <v>0</v>
      </c>
      <c r="T18" s="7"/>
    </row>
    <row r="19" spans="1:20" ht="15.75" customHeight="1" x14ac:dyDescent="0.3">
      <c r="A19" s="7" t="s">
        <v>65</v>
      </c>
      <c r="B19" s="7" t="s">
        <v>61</v>
      </c>
      <c r="C19" s="7">
        <v>3</v>
      </c>
      <c r="D19" s="8">
        <v>3</v>
      </c>
      <c r="E19" s="6"/>
      <c r="F19" s="9"/>
      <c r="G19" s="20">
        <f t="shared" si="0"/>
        <v>0</v>
      </c>
      <c r="H19" s="21"/>
      <c r="I19" s="21"/>
      <c r="J19" s="21"/>
      <c r="K19" s="21"/>
      <c r="L19" s="21"/>
      <c r="M19" s="22"/>
      <c r="N19" s="22"/>
      <c r="O19" s="22"/>
      <c r="P19" s="22"/>
      <c r="Q19" s="22"/>
      <c r="R19" s="23">
        <f t="shared" si="1"/>
        <v>0</v>
      </c>
      <c r="S19" s="24">
        <f t="shared" si="2"/>
        <v>0</v>
      </c>
      <c r="T19" s="7"/>
    </row>
    <row r="20" spans="1:20" ht="15.75" customHeight="1" x14ac:dyDescent="0.3">
      <c r="A20" s="7" t="s">
        <v>65</v>
      </c>
      <c r="B20" s="7" t="s">
        <v>62</v>
      </c>
      <c r="C20" s="7">
        <v>2</v>
      </c>
      <c r="D20" s="8">
        <v>3</v>
      </c>
      <c r="E20" s="6"/>
      <c r="F20" s="9"/>
      <c r="G20" s="20">
        <f t="shared" ref="G20:G35" si="7">E20*(1-F20)</f>
        <v>0</v>
      </c>
      <c r="H20" s="21"/>
      <c r="I20" s="21"/>
      <c r="J20" s="21"/>
      <c r="K20" s="21"/>
      <c r="L20" s="21"/>
      <c r="M20" s="22"/>
      <c r="N20" s="22"/>
      <c r="O20" s="22"/>
      <c r="P20" s="22"/>
      <c r="Q20" s="22"/>
      <c r="R20" s="23">
        <f t="shared" si="1"/>
        <v>0</v>
      </c>
      <c r="S20" s="24">
        <f t="shared" ref="S20:S35" si="8">R20*C20</f>
        <v>0</v>
      </c>
      <c r="T20" s="7"/>
    </row>
    <row r="21" spans="1:20" ht="15.75" customHeight="1" x14ac:dyDescent="0.3">
      <c r="A21" s="7" t="s">
        <v>65</v>
      </c>
      <c r="B21" s="7" t="s">
        <v>63</v>
      </c>
      <c r="C21" s="7">
        <v>1</v>
      </c>
      <c r="D21" s="8">
        <v>3</v>
      </c>
      <c r="E21" s="6"/>
      <c r="F21" s="9"/>
      <c r="G21" s="20">
        <f t="shared" si="7"/>
        <v>0</v>
      </c>
      <c r="H21" s="21"/>
      <c r="I21" s="21"/>
      <c r="J21" s="21"/>
      <c r="K21" s="21"/>
      <c r="L21" s="21"/>
      <c r="M21" s="22"/>
      <c r="N21" s="22"/>
      <c r="O21" s="22"/>
      <c r="P21" s="22"/>
      <c r="Q21" s="22"/>
      <c r="R21" s="23">
        <f t="shared" si="1"/>
        <v>0</v>
      </c>
      <c r="S21" s="24">
        <f t="shared" si="8"/>
        <v>0</v>
      </c>
      <c r="T21" s="7"/>
    </row>
    <row r="22" spans="1:20" ht="15.75" customHeight="1" x14ac:dyDescent="0.3">
      <c r="A22" s="7" t="s">
        <v>41</v>
      </c>
      <c r="B22" s="7" t="s">
        <v>43</v>
      </c>
      <c r="C22" s="7">
        <v>30</v>
      </c>
      <c r="D22" s="8">
        <v>4</v>
      </c>
      <c r="E22" s="6"/>
      <c r="F22" s="9"/>
      <c r="G22" s="20">
        <f t="shared" si="7"/>
        <v>0</v>
      </c>
      <c r="H22" s="21"/>
      <c r="I22" s="21"/>
      <c r="J22" s="21"/>
      <c r="K22" s="21"/>
      <c r="L22" s="21"/>
      <c r="M22" s="22"/>
      <c r="N22" s="22"/>
      <c r="O22" s="22"/>
      <c r="P22" s="22"/>
      <c r="Q22" s="22"/>
      <c r="R22" s="23">
        <f t="shared" ref="R22" si="9">(((G22-(P22*G22))/D22)+K22)</f>
        <v>0</v>
      </c>
      <c r="S22" s="24">
        <f t="shared" si="8"/>
        <v>0</v>
      </c>
      <c r="T22" s="7"/>
    </row>
    <row r="23" spans="1:20" ht="15.75" customHeight="1" x14ac:dyDescent="0.3">
      <c r="A23" s="7" t="s">
        <v>41</v>
      </c>
      <c r="B23" s="7" t="s">
        <v>42</v>
      </c>
      <c r="C23" s="7">
        <v>30</v>
      </c>
      <c r="D23" s="8">
        <v>4</v>
      </c>
      <c r="E23" s="6"/>
      <c r="F23" s="9"/>
      <c r="G23" s="20">
        <f t="shared" si="7"/>
        <v>0</v>
      </c>
      <c r="H23" s="21"/>
      <c r="I23" s="21"/>
      <c r="J23" s="21"/>
      <c r="K23" s="21"/>
      <c r="L23" s="21"/>
      <c r="M23" s="22"/>
      <c r="N23" s="22"/>
      <c r="O23" s="22"/>
      <c r="P23" s="22"/>
      <c r="Q23" s="22"/>
      <c r="R23" s="23">
        <f>(((G23-(P23*G23))/D23)+K23)</f>
        <v>0</v>
      </c>
      <c r="S23" s="24">
        <f t="shared" si="8"/>
        <v>0</v>
      </c>
      <c r="T23" s="7"/>
    </row>
    <row r="24" spans="1:20" ht="15.75" customHeight="1" x14ac:dyDescent="0.3">
      <c r="A24" s="7" t="s">
        <v>44</v>
      </c>
      <c r="B24" s="7" t="s">
        <v>45</v>
      </c>
      <c r="C24" s="7">
        <v>35</v>
      </c>
      <c r="D24" s="8">
        <v>4</v>
      </c>
      <c r="E24" s="6"/>
      <c r="F24" s="9"/>
      <c r="G24" s="20">
        <f t="shared" si="7"/>
        <v>0</v>
      </c>
      <c r="H24" s="21"/>
      <c r="I24" s="21"/>
      <c r="J24" s="21"/>
      <c r="K24" s="21"/>
      <c r="L24" s="21"/>
      <c r="M24" s="22"/>
      <c r="N24" s="22"/>
      <c r="O24" s="22"/>
      <c r="P24" s="22"/>
      <c r="Q24" s="22"/>
      <c r="R24" s="23">
        <f>(((G24-(P24*G24))/D24)+K24)</f>
        <v>0</v>
      </c>
      <c r="S24" s="24">
        <f t="shared" si="8"/>
        <v>0</v>
      </c>
      <c r="T24" s="7"/>
    </row>
    <row r="25" spans="1:20" ht="15.75" customHeight="1" x14ac:dyDescent="0.3">
      <c r="A25" s="7" t="s">
        <v>44</v>
      </c>
      <c r="B25" s="7" t="s">
        <v>46</v>
      </c>
      <c r="C25" s="7">
        <v>8</v>
      </c>
      <c r="D25" s="8">
        <v>4</v>
      </c>
      <c r="E25" s="6"/>
      <c r="F25" s="9"/>
      <c r="G25" s="20">
        <f t="shared" si="7"/>
        <v>0</v>
      </c>
      <c r="H25" s="21"/>
      <c r="I25" s="21"/>
      <c r="J25" s="21"/>
      <c r="K25" s="21"/>
      <c r="L25" s="21"/>
      <c r="M25" s="22"/>
      <c r="N25" s="22"/>
      <c r="O25" s="22"/>
      <c r="P25" s="22"/>
      <c r="Q25" s="22"/>
      <c r="R25" s="23">
        <f>(((G25-(P25*G25))/D25)+K25)</f>
        <v>0</v>
      </c>
      <c r="S25" s="24">
        <f t="shared" si="8"/>
        <v>0</v>
      </c>
      <c r="T25" s="7"/>
    </row>
    <row r="26" spans="1:20" ht="15.75" customHeight="1" x14ac:dyDescent="0.3">
      <c r="A26" s="7" t="s">
        <v>49</v>
      </c>
      <c r="B26" s="7" t="s">
        <v>47</v>
      </c>
      <c r="C26" s="7">
        <v>1</v>
      </c>
      <c r="D26" s="8">
        <v>5</v>
      </c>
      <c r="E26" s="6"/>
      <c r="F26" s="9"/>
      <c r="G26" s="20">
        <f t="shared" si="7"/>
        <v>0</v>
      </c>
      <c r="H26" s="21"/>
      <c r="I26" s="21"/>
      <c r="J26" s="21"/>
      <c r="K26" s="21"/>
      <c r="L26" s="21"/>
      <c r="M26" s="22"/>
      <c r="N26" s="22"/>
      <c r="O26" s="22"/>
      <c r="P26" s="22"/>
      <c r="Q26" s="22"/>
      <c r="R26" s="23">
        <f>(((G26-(Q26*G26))/D26)+L26)</f>
        <v>0</v>
      </c>
      <c r="S26" s="24">
        <f t="shared" si="8"/>
        <v>0</v>
      </c>
      <c r="T26" s="7"/>
    </row>
    <row r="27" spans="1:20" ht="15.75" customHeight="1" x14ac:dyDescent="0.3">
      <c r="A27" s="7" t="s">
        <v>49</v>
      </c>
      <c r="B27" s="7" t="s">
        <v>48</v>
      </c>
      <c r="C27" s="7">
        <v>1</v>
      </c>
      <c r="D27" s="8">
        <v>5</v>
      </c>
      <c r="E27" s="6"/>
      <c r="F27" s="9"/>
      <c r="G27" s="20">
        <f t="shared" si="7"/>
        <v>0</v>
      </c>
      <c r="H27" s="21"/>
      <c r="I27" s="21"/>
      <c r="J27" s="21"/>
      <c r="K27" s="21"/>
      <c r="L27" s="21"/>
      <c r="M27" s="22"/>
      <c r="N27" s="22"/>
      <c r="O27" s="22"/>
      <c r="P27" s="22"/>
      <c r="Q27" s="22"/>
      <c r="R27" s="23">
        <f>(((G27-(Q27*G27))/D27)+L27)</f>
        <v>0</v>
      </c>
      <c r="S27" s="24">
        <f t="shared" si="8"/>
        <v>0</v>
      </c>
      <c r="T27" s="7"/>
    </row>
    <row r="28" spans="1:20" ht="15.75" customHeight="1" x14ac:dyDescent="0.3">
      <c r="A28" s="7" t="s">
        <v>52</v>
      </c>
      <c r="B28" s="7" t="s">
        <v>23</v>
      </c>
      <c r="C28" s="7">
        <v>70</v>
      </c>
      <c r="D28" s="8">
        <v>2</v>
      </c>
      <c r="E28" s="6"/>
      <c r="F28" s="9"/>
      <c r="G28" s="20">
        <f t="shared" si="7"/>
        <v>0</v>
      </c>
      <c r="H28" s="21"/>
      <c r="I28" s="21"/>
      <c r="J28" s="21"/>
      <c r="K28" s="21"/>
      <c r="L28" s="21"/>
      <c r="M28" s="22"/>
      <c r="N28" s="22"/>
      <c r="O28" s="22"/>
      <c r="P28" s="22"/>
      <c r="Q28" s="22"/>
      <c r="R28" s="23">
        <f>(((G28-(N28*G28))/D28)+I28)</f>
        <v>0</v>
      </c>
      <c r="S28" s="24">
        <f t="shared" si="8"/>
        <v>0</v>
      </c>
      <c r="T28" s="7"/>
    </row>
    <row r="29" spans="1:20" ht="15.75" customHeight="1" x14ac:dyDescent="0.3">
      <c r="A29" s="10" t="s">
        <v>53</v>
      </c>
      <c r="B29" s="7" t="s">
        <v>50</v>
      </c>
      <c r="C29" s="3">
        <v>15</v>
      </c>
      <c r="D29" s="8">
        <v>2</v>
      </c>
      <c r="E29" s="6"/>
      <c r="F29" s="9"/>
      <c r="G29" s="20">
        <f t="shared" si="7"/>
        <v>0</v>
      </c>
      <c r="H29" s="21"/>
      <c r="I29" s="21"/>
      <c r="J29" s="21"/>
      <c r="K29" s="21"/>
      <c r="L29" s="21"/>
      <c r="M29" s="22"/>
      <c r="N29" s="22"/>
      <c r="O29" s="22"/>
      <c r="P29" s="22"/>
      <c r="Q29" s="22"/>
      <c r="R29" s="23">
        <f>(((G29-(N29*G29))/D29)+I29)</f>
        <v>0</v>
      </c>
      <c r="S29" s="24">
        <f t="shared" si="8"/>
        <v>0</v>
      </c>
      <c r="T29" s="7"/>
    </row>
    <row r="30" spans="1:20" ht="15.75" customHeight="1" x14ac:dyDescent="0.3">
      <c r="A30" s="10" t="s">
        <v>53</v>
      </c>
      <c r="B30" s="7" t="s">
        <v>51</v>
      </c>
      <c r="C30" s="3">
        <v>11</v>
      </c>
      <c r="D30" s="8">
        <v>2</v>
      </c>
      <c r="E30" s="6"/>
      <c r="F30" s="9"/>
      <c r="G30" s="20">
        <f t="shared" si="7"/>
        <v>0</v>
      </c>
      <c r="H30" s="21"/>
      <c r="I30" s="21"/>
      <c r="J30" s="21"/>
      <c r="K30" s="21"/>
      <c r="L30" s="21"/>
      <c r="M30" s="22"/>
      <c r="N30" s="22"/>
      <c r="O30" s="22"/>
      <c r="P30" s="22"/>
      <c r="Q30" s="22"/>
      <c r="R30" s="23">
        <f>(((G30-(N30*G30))/D30)+I30)</f>
        <v>0</v>
      </c>
      <c r="S30" s="24">
        <f t="shared" si="8"/>
        <v>0</v>
      </c>
      <c r="T30" s="7"/>
    </row>
    <row r="31" spans="1:20" ht="15.75" customHeight="1" x14ac:dyDescent="0.3">
      <c r="A31" s="7" t="s">
        <v>54</v>
      </c>
      <c r="B31" s="7" t="s">
        <v>24</v>
      </c>
      <c r="C31" s="7">
        <v>1</v>
      </c>
      <c r="D31" s="8">
        <v>2</v>
      </c>
      <c r="E31" s="6"/>
      <c r="F31" s="9"/>
      <c r="G31" s="20">
        <f t="shared" si="7"/>
        <v>0</v>
      </c>
      <c r="H31" s="21"/>
      <c r="I31" s="21"/>
      <c r="J31" s="21"/>
      <c r="K31" s="21"/>
      <c r="L31" s="21"/>
      <c r="M31" s="22"/>
      <c r="N31" s="22"/>
      <c r="O31" s="22"/>
      <c r="P31" s="22"/>
      <c r="Q31" s="22"/>
      <c r="R31" s="23">
        <f>(((G31-(N31*G31))/D31)+I31)</f>
        <v>0</v>
      </c>
      <c r="S31" s="24">
        <f t="shared" si="8"/>
        <v>0</v>
      </c>
      <c r="T31" s="7"/>
    </row>
    <row r="32" spans="1:20" ht="15.75" customHeight="1" x14ac:dyDescent="0.3">
      <c r="A32" s="7" t="s">
        <v>55</v>
      </c>
      <c r="B32" s="7" t="s">
        <v>25</v>
      </c>
      <c r="C32" s="7">
        <v>1</v>
      </c>
      <c r="D32" s="8">
        <v>4</v>
      </c>
      <c r="E32" s="6"/>
      <c r="F32" s="9"/>
      <c r="G32" s="20">
        <f t="shared" si="7"/>
        <v>0</v>
      </c>
      <c r="H32" s="21"/>
      <c r="I32" s="21"/>
      <c r="J32" s="21"/>
      <c r="K32" s="21"/>
      <c r="L32" s="21"/>
      <c r="M32" s="22"/>
      <c r="N32" s="22"/>
      <c r="O32" s="22"/>
      <c r="P32" s="22"/>
      <c r="Q32" s="22"/>
      <c r="R32" s="23">
        <f>(((G32-(P32*G32))/D32)+K32)</f>
        <v>0</v>
      </c>
      <c r="S32" s="24">
        <f t="shared" si="8"/>
        <v>0</v>
      </c>
      <c r="T32" s="7"/>
    </row>
    <row r="33" spans="1:20" ht="15.75" customHeight="1" x14ac:dyDescent="0.3">
      <c r="A33" s="7" t="s">
        <v>66</v>
      </c>
      <c r="B33" s="7" t="s">
        <v>25</v>
      </c>
      <c r="C33" s="7">
        <v>1</v>
      </c>
      <c r="D33" s="8">
        <v>3</v>
      </c>
      <c r="E33" s="6"/>
      <c r="F33" s="9"/>
      <c r="G33" s="20">
        <f t="shared" si="7"/>
        <v>0</v>
      </c>
      <c r="H33" s="21"/>
      <c r="I33" s="21"/>
      <c r="J33" s="21"/>
      <c r="K33" s="21"/>
      <c r="L33" s="21"/>
      <c r="M33" s="22"/>
      <c r="N33" s="22"/>
      <c r="O33" s="22"/>
      <c r="P33" s="22"/>
      <c r="Q33" s="22"/>
      <c r="R33" s="23">
        <f t="shared" ref="R33:R40" si="10">(((G33-(O33*G33))/D33)+J33)</f>
        <v>0</v>
      </c>
      <c r="S33" s="24">
        <f t="shared" si="8"/>
        <v>0</v>
      </c>
      <c r="T33" s="7"/>
    </row>
    <row r="34" spans="1:20" ht="15.75" customHeight="1" x14ac:dyDescent="0.3">
      <c r="A34" s="7" t="s">
        <v>66</v>
      </c>
      <c r="B34" s="7" t="s">
        <v>67</v>
      </c>
      <c r="C34" s="7">
        <v>2</v>
      </c>
      <c r="D34" s="8">
        <v>3</v>
      </c>
      <c r="E34" s="6"/>
      <c r="F34" s="9"/>
      <c r="G34" s="20">
        <f t="shared" si="7"/>
        <v>0</v>
      </c>
      <c r="H34" s="21"/>
      <c r="I34" s="21"/>
      <c r="J34" s="21"/>
      <c r="K34" s="21"/>
      <c r="L34" s="21"/>
      <c r="M34" s="22"/>
      <c r="N34" s="22"/>
      <c r="O34" s="22"/>
      <c r="P34" s="22"/>
      <c r="Q34" s="22"/>
      <c r="R34" s="23">
        <f t="shared" si="10"/>
        <v>0</v>
      </c>
      <c r="S34" s="24">
        <f t="shared" si="8"/>
        <v>0</v>
      </c>
      <c r="T34" s="7"/>
    </row>
    <row r="35" spans="1:20" ht="15.75" customHeight="1" x14ac:dyDescent="0.3">
      <c r="A35" s="7" t="s">
        <v>66</v>
      </c>
      <c r="B35" s="7" t="s">
        <v>68</v>
      </c>
      <c r="C35" s="7">
        <v>9</v>
      </c>
      <c r="D35" s="8">
        <v>3</v>
      </c>
      <c r="E35" s="6"/>
      <c r="F35" s="9"/>
      <c r="G35" s="20">
        <f t="shared" si="7"/>
        <v>0</v>
      </c>
      <c r="H35" s="21"/>
      <c r="I35" s="21"/>
      <c r="J35" s="21"/>
      <c r="K35" s="21"/>
      <c r="L35" s="21"/>
      <c r="M35" s="22"/>
      <c r="N35" s="22"/>
      <c r="O35" s="22"/>
      <c r="P35" s="22"/>
      <c r="Q35" s="22"/>
      <c r="R35" s="23">
        <f t="shared" si="10"/>
        <v>0</v>
      </c>
      <c r="S35" s="24">
        <f t="shared" si="8"/>
        <v>0</v>
      </c>
      <c r="T35" s="7"/>
    </row>
    <row r="36" spans="1:20" ht="15.75" customHeight="1" x14ac:dyDescent="0.3">
      <c r="A36" s="7" t="s">
        <v>66</v>
      </c>
      <c r="B36" s="7" t="s">
        <v>69</v>
      </c>
      <c r="C36" s="7">
        <v>9</v>
      </c>
      <c r="D36" s="8">
        <v>3</v>
      </c>
      <c r="E36" s="6"/>
      <c r="F36" s="9"/>
      <c r="G36" s="20">
        <f t="shared" si="0"/>
        <v>0</v>
      </c>
      <c r="H36" s="21"/>
      <c r="I36" s="21"/>
      <c r="J36" s="21"/>
      <c r="K36" s="21"/>
      <c r="L36" s="21"/>
      <c r="M36" s="22"/>
      <c r="N36" s="22"/>
      <c r="O36" s="22"/>
      <c r="P36" s="22"/>
      <c r="Q36" s="22"/>
      <c r="R36" s="23">
        <f t="shared" si="10"/>
        <v>0</v>
      </c>
      <c r="S36" s="24">
        <f t="shared" si="2"/>
        <v>0</v>
      </c>
      <c r="T36" s="7"/>
    </row>
    <row r="37" spans="1:20" ht="15.75" customHeight="1" x14ac:dyDescent="0.3">
      <c r="A37" s="7" t="s">
        <v>66</v>
      </c>
      <c r="B37" s="7" t="s">
        <v>70</v>
      </c>
      <c r="C37" s="7">
        <v>16</v>
      </c>
      <c r="D37" s="8">
        <v>3</v>
      </c>
      <c r="E37" s="6"/>
      <c r="F37" s="9"/>
      <c r="G37" s="20">
        <f t="shared" si="0"/>
        <v>0</v>
      </c>
      <c r="H37" s="21"/>
      <c r="I37" s="21"/>
      <c r="J37" s="21"/>
      <c r="K37" s="21"/>
      <c r="L37" s="21"/>
      <c r="M37" s="22"/>
      <c r="N37" s="22"/>
      <c r="O37" s="22"/>
      <c r="P37" s="22"/>
      <c r="Q37" s="22"/>
      <c r="R37" s="23">
        <f t="shared" si="10"/>
        <v>0</v>
      </c>
      <c r="S37" s="24">
        <f t="shared" si="2"/>
        <v>0</v>
      </c>
      <c r="T37" s="7"/>
    </row>
    <row r="38" spans="1:20" ht="15.75" customHeight="1" x14ac:dyDescent="0.3">
      <c r="A38" s="10" t="s">
        <v>56</v>
      </c>
      <c r="B38" s="7" t="s">
        <v>26</v>
      </c>
      <c r="C38" s="3">
        <v>80</v>
      </c>
      <c r="D38" s="8">
        <v>3</v>
      </c>
      <c r="E38" s="6"/>
      <c r="F38" s="9"/>
      <c r="G38" s="20">
        <f>E38*(1-F38)</f>
        <v>0</v>
      </c>
      <c r="H38" s="21"/>
      <c r="I38" s="21"/>
      <c r="J38" s="21"/>
      <c r="K38" s="21"/>
      <c r="L38" s="21"/>
      <c r="M38" s="22"/>
      <c r="N38" s="22"/>
      <c r="O38" s="22"/>
      <c r="P38" s="22"/>
      <c r="Q38" s="22"/>
      <c r="R38" s="23">
        <f t="shared" si="10"/>
        <v>0</v>
      </c>
      <c r="S38" s="24">
        <f>R38*C38</f>
        <v>0</v>
      </c>
      <c r="T38" s="7"/>
    </row>
    <row r="39" spans="1:20" ht="15.75" customHeight="1" x14ac:dyDescent="0.3">
      <c r="A39" s="7" t="s">
        <v>57</v>
      </c>
      <c r="B39" s="7" t="s">
        <v>58</v>
      </c>
      <c r="C39" s="7">
        <v>10</v>
      </c>
      <c r="D39" s="8">
        <v>3</v>
      </c>
      <c r="E39" s="6"/>
      <c r="F39" s="9"/>
      <c r="G39" s="20">
        <f>E39*(1-F39)</f>
        <v>0</v>
      </c>
      <c r="H39" s="21"/>
      <c r="I39" s="21"/>
      <c r="J39" s="21"/>
      <c r="K39" s="21"/>
      <c r="L39" s="21"/>
      <c r="M39" s="22"/>
      <c r="N39" s="22"/>
      <c r="O39" s="22"/>
      <c r="P39" s="22"/>
      <c r="Q39" s="22"/>
      <c r="R39" s="23">
        <f t="shared" si="10"/>
        <v>0</v>
      </c>
      <c r="S39" s="24">
        <f>R39*C39</f>
        <v>0</v>
      </c>
      <c r="T39" s="7"/>
    </row>
    <row r="40" spans="1:20" ht="15.75" customHeight="1" x14ac:dyDescent="0.3">
      <c r="A40" s="7" t="s">
        <v>57</v>
      </c>
      <c r="B40" s="7" t="s">
        <v>59</v>
      </c>
      <c r="C40" s="7">
        <v>15</v>
      </c>
      <c r="D40" s="8">
        <v>3</v>
      </c>
      <c r="E40" s="6"/>
      <c r="F40" s="9"/>
      <c r="G40" s="20">
        <f>E40*(1-F40)</f>
        <v>0</v>
      </c>
      <c r="H40" s="21"/>
      <c r="I40" s="21"/>
      <c r="J40" s="21"/>
      <c r="K40" s="21"/>
      <c r="L40" s="21"/>
      <c r="M40" s="22"/>
      <c r="N40" s="22"/>
      <c r="O40" s="22"/>
      <c r="P40" s="22"/>
      <c r="Q40" s="22"/>
      <c r="R40" s="23">
        <f t="shared" si="10"/>
        <v>0</v>
      </c>
      <c r="S40" s="24">
        <f>R40*C40</f>
        <v>0</v>
      </c>
      <c r="T40" s="7"/>
    </row>
    <row r="41" spans="1:20" s="17" customFormat="1" ht="26" x14ac:dyDescent="0.3">
      <c r="A41" s="35" t="s">
        <v>82</v>
      </c>
      <c r="B41" s="35"/>
      <c r="C41" s="53" t="s">
        <v>79</v>
      </c>
      <c r="R41" s="33" t="s">
        <v>81</v>
      </c>
      <c r="S41" s="33" t="s">
        <v>30</v>
      </c>
      <c r="T41" s="34"/>
    </row>
    <row r="42" spans="1:20" ht="15.75" customHeight="1" x14ac:dyDescent="0.3">
      <c r="A42" s="7" t="s">
        <v>80</v>
      </c>
      <c r="B42" s="7"/>
      <c r="C42" s="7">
        <v>200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21">
        <v>0</v>
      </c>
      <c r="S42" s="24">
        <f t="shared" ref="S42" si="11">R42*C42</f>
        <v>0</v>
      </c>
    </row>
    <row r="43" spans="1:20" s="17" customFormat="1" ht="26" x14ac:dyDescent="0.3">
      <c r="A43" s="35" t="s">
        <v>71</v>
      </c>
      <c r="B43" s="35"/>
      <c r="C43" s="53" t="s">
        <v>74</v>
      </c>
      <c r="R43" s="33" t="s">
        <v>72</v>
      </c>
      <c r="S43" s="33" t="s">
        <v>30</v>
      </c>
      <c r="T43" s="34"/>
    </row>
    <row r="44" spans="1:20" ht="15.75" customHeight="1" x14ac:dyDescent="0.3">
      <c r="A44" s="7" t="s">
        <v>73</v>
      </c>
      <c r="B44" s="7"/>
      <c r="C44" s="7">
        <v>300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21">
        <v>0</v>
      </c>
      <c r="S44" s="24">
        <f t="shared" si="2"/>
        <v>0</v>
      </c>
    </row>
    <row r="45" spans="1:20" s="17" customFormat="1" ht="26" x14ac:dyDescent="0.3">
      <c r="A45" s="35" t="s">
        <v>85</v>
      </c>
      <c r="B45" s="35"/>
      <c r="C45" s="53" t="s">
        <v>10</v>
      </c>
      <c r="R45" s="33" t="s">
        <v>87</v>
      </c>
      <c r="S45" s="33" t="s">
        <v>30</v>
      </c>
      <c r="T45" s="34"/>
    </row>
    <row r="46" spans="1:20" ht="15.75" customHeight="1" x14ac:dyDescent="0.3">
      <c r="A46" s="7" t="s">
        <v>85</v>
      </c>
      <c r="B46" s="7" t="s">
        <v>86</v>
      </c>
      <c r="C46" s="7">
        <v>300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21">
        <v>0</v>
      </c>
      <c r="S46" s="24">
        <f>R46*C46/4</f>
        <v>0</v>
      </c>
    </row>
    <row r="47" spans="1:20" s="17" customFormat="1" ht="26" x14ac:dyDescent="0.3">
      <c r="A47" s="35" t="s">
        <v>29</v>
      </c>
      <c r="B47" s="35"/>
      <c r="C47" s="29" t="s">
        <v>10</v>
      </c>
      <c r="E47" s="52" t="s">
        <v>33</v>
      </c>
      <c r="F47" s="31" t="s">
        <v>13</v>
      </c>
      <c r="J47" s="32"/>
      <c r="K47" s="32"/>
      <c r="L47" s="32"/>
      <c r="R47" s="33" t="s">
        <v>21</v>
      </c>
      <c r="S47" s="33" t="s">
        <v>30</v>
      </c>
      <c r="T47" s="34"/>
    </row>
    <row r="48" spans="1:20" ht="15.75" customHeight="1" x14ac:dyDescent="0.3">
      <c r="A48" s="7" t="s">
        <v>27</v>
      </c>
      <c r="B48" s="7"/>
      <c r="C48" s="3">
        <v>550</v>
      </c>
      <c r="E48" s="11"/>
      <c r="F48" s="9"/>
      <c r="J48" s="25"/>
      <c r="K48" s="25"/>
      <c r="L48" s="25"/>
      <c r="R48" s="21">
        <f>E48*(1-F48)</f>
        <v>0</v>
      </c>
      <c r="S48" s="26">
        <f>R48*C48</f>
        <v>0</v>
      </c>
      <c r="T48" s="28"/>
    </row>
    <row r="49" spans="1:20" ht="15.75" customHeight="1" x14ac:dyDescent="0.3">
      <c r="A49" s="7" t="s">
        <v>31</v>
      </c>
      <c r="B49" s="7"/>
      <c r="C49" s="3">
        <v>2250</v>
      </c>
      <c r="E49" s="11"/>
      <c r="F49" s="9"/>
      <c r="J49" s="25"/>
      <c r="K49" s="25"/>
      <c r="L49" s="25"/>
      <c r="R49" s="21">
        <f>E49*(1-F49)</f>
        <v>0</v>
      </c>
      <c r="S49" s="26">
        <f>R49*C49</f>
        <v>0</v>
      </c>
      <c r="T49" s="28"/>
    </row>
    <row r="50" spans="1:20" ht="15.75" customHeight="1" x14ac:dyDescent="0.3">
      <c r="A50" s="7" t="s">
        <v>28</v>
      </c>
      <c r="B50" s="7"/>
      <c r="C50" s="3">
        <v>200</v>
      </c>
      <c r="E50" s="11"/>
      <c r="F50" s="9"/>
      <c r="J50" s="25"/>
      <c r="K50" s="25"/>
      <c r="L50" s="25"/>
      <c r="R50" s="21">
        <f>E50*(1-F50)</f>
        <v>0</v>
      </c>
      <c r="S50" s="26">
        <f>R50*C50</f>
        <v>0</v>
      </c>
      <c r="T50" s="28"/>
    </row>
    <row r="51" spans="1:20" ht="15.75" customHeight="1" x14ac:dyDescent="0.3">
      <c r="A51" s="7" t="s">
        <v>32</v>
      </c>
      <c r="B51" s="7"/>
      <c r="C51" s="3">
        <v>108</v>
      </c>
      <c r="E51" s="11"/>
      <c r="F51" s="9"/>
      <c r="J51" s="25"/>
      <c r="K51" s="25"/>
      <c r="L51" s="25"/>
      <c r="R51" s="21">
        <f>E51*(1-F51)</f>
        <v>0</v>
      </c>
      <c r="S51" s="26">
        <f>R51*C51</f>
        <v>0</v>
      </c>
      <c r="T51" s="28"/>
    </row>
    <row r="52" spans="1:20" ht="15.75" customHeight="1" thickBot="1" x14ac:dyDescent="0.35">
      <c r="A52" s="12"/>
      <c r="B52" s="12"/>
      <c r="D52" s="16"/>
      <c r="E52" s="17"/>
      <c r="G52" s="14"/>
      <c r="H52" s="15"/>
      <c r="J52" s="25"/>
      <c r="K52" s="25"/>
      <c r="L52" s="25"/>
      <c r="T52" s="28"/>
    </row>
    <row r="53" spans="1:20" s="1" customFormat="1" ht="15.75" customHeight="1" thickBot="1" x14ac:dyDescent="0.35">
      <c r="A53" s="36" t="s">
        <v>0</v>
      </c>
      <c r="B53" s="36"/>
      <c r="D53" s="16"/>
      <c r="E53" s="37"/>
      <c r="G53" s="38"/>
      <c r="H53" s="39"/>
      <c r="J53" s="40"/>
      <c r="K53" s="40"/>
      <c r="L53" s="40"/>
      <c r="S53" s="54">
        <f>SUM(S13:S52)</f>
        <v>0</v>
      </c>
      <c r="T53" s="41"/>
    </row>
    <row r="54" spans="1:20" ht="15.75" customHeight="1" x14ac:dyDescent="0.3">
      <c r="A54" s="12"/>
      <c r="B54" s="12"/>
      <c r="C54" s="12"/>
      <c r="D54" s="16"/>
      <c r="E54" s="17"/>
      <c r="G54" s="14"/>
      <c r="H54" s="15"/>
      <c r="J54" s="25"/>
      <c r="K54" s="25"/>
      <c r="L54" s="25"/>
      <c r="T54" s="28"/>
    </row>
    <row r="55" spans="1:20" ht="15.75" customHeight="1" thickBot="1" x14ac:dyDescent="0.35"/>
    <row r="56" spans="1:20" ht="13.5" thickBot="1" x14ac:dyDescent="0.35">
      <c r="A56" s="61" t="s">
        <v>83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3"/>
    </row>
    <row r="58" spans="1:20" ht="15.75" customHeight="1" thickBot="1" x14ac:dyDescent="0.35">
      <c r="A58" s="4"/>
      <c r="B58" s="4"/>
      <c r="C58" s="4"/>
      <c r="D58" s="4"/>
    </row>
    <row r="59" spans="1:20" ht="15.75" customHeight="1" x14ac:dyDescent="0.3">
      <c r="A59" s="42" t="s">
        <v>1</v>
      </c>
      <c r="B59" s="43"/>
      <c r="C59" s="43" t="s">
        <v>5</v>
      </c>
      <c r="D59" s="44"/>
      <c r="E59" s="43"/>
      <c r="F59" s="45"/>
    </row>
    <row r="60" spans="1:20" ht="15.75" customHeight="1" x14ac:dyDescent="0.3">
      <c r="A60" s="46" t="s">
        <v>2</v>
      </c>
      <c r="B60" s="5"/>
      <c r="C60" s="5" t="s">
        <v>5</v>
      </c>
      <c r="D60" s="13"/>
      <c r="E60" s="13"/>
      <c r="F60" s="47"/>
    </row>
    <row r="61" spans="1:20" ht="15.75" customHeight="1" x14ac:dyDescent="0.3">
      <c r="A61" s="46" t="s">
        <v>3</v>
      </c>
      <c r="B61" s="5"/>
      <c r="C61" s="5" t="s">
        <v>5</v>
      </c>
      <c r="D61" s="13"/>
      <c r="E61" s="13"/>
      <c r="F61" s="47"/>
    </row>
    <row r="62" spans="1:20" ht="15.75" customHeight="1" x14ac:dyDescent="0.3">
      <c r="A62" s="46" t="s">
        <v>4</v>
      </c>
      <c r="B62" s="5"/>
      <c r="C62" s="5" t="s">
        <v>5</v>
      </c>
      <c r="D62" s="13"/>
      <c r="E62" s="13"/>
      <c r="F62" s="47"/>
    </row>
    <row r="63" spans="1:20" ht="15.75" customHeight="1" x14ac:dyDescent="0.3">
      <c r="A63" s="46"/>
      <c r="B63" s="5"/>
      <c r="C63" s="5"/>
      <c r="D63" s="13"/>
      <c r="E63" s="13"/>
      <c r="F63" s="47"/>
    </row>
    <row r="64" spans="1:20" ht="15.75" customHeight="1" thickBot="1" x14ac:dyDescent="0.35">
      <c r="A64" s="48" t="s">
        <v>6</v>
      </c>
      <c r="B64" s="49"/>
      <c r="C64" s="49" t="s">
        <v>5</v>
      </c>
      <c r="D64" s="50"/>
      <c r="E64" s="50"/>
      <c r="F64" s="51"/>
    </row>
    <row r="65" ht="13" x14ac:dyDescent="0.3"/>
  </sheetData>
  <autoFilter ref="A12:S51" xr:uid="{49146A3A-4C6C-4ADF-9FE8-7A56998B993C}"/>
  <mergeCells count="5">
    <mergeCell ref="H11:L11"/>
    <mergeCell ref="M11:Q11"/>
    <mergeCell ref="A56:S56"/>
    <mergeCell ref="A8:F8"/>
    <mergeCell ref="A9:F9"/>
  </mergeCells>
  <pageMargins left="0.70866141732283472" right="0.11811023622047245" top="0.35433070866141736" bottom="0.15748031496062992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2021-11-12T09:20:02Z</dcterms:modified>
</cp:coreProperties>
</file>