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510" windowWidth="23040" windowHeight="9210"/>
  </bookViews>
  <sheets>
    <sheet name="Prijzenblad Perceel 1 JenO" sheetId="4" r:id="rId1"/>
    <sheet name="Prijzenblad Perceel 2 BasisGGZ" sheetId="3" r:id="rId2"/>
    <sheet name="Prijzenblad Perceel 3 IVH" sheetId="2" r:id="rId3"/>
    <sheet name="Prijzenblad Perceel 4 Dyslexie" sheetId="1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6" i="4"/>
  <c r="E4" i="4" s="1"/>
  <c r="C4" i="4"/>
  <c r="C3" i="4"/>
  <c r="D6" i="3"/>
  <c r="C4" i="3"/>
  <c r="C3" i="3"/>
  <c r="E3" i="4" l="1"/>
  <c r="F3" i="4" s="1"/>
  <c r="F4" i="4"/>
  <c r="E3" i="3"/>
  <c r="F3" i="3" s="1"/>
  <c r="E4" i="3"/>
  <c r="F4" i="3" s="1"/>
  <c r="D6" i="2"/>
  <c r="C4" i="2"/>
  <c r="C3" i="2"/>
  <c r="F8" i="3" l="1"/>
  <c r="F8" i="4"/>
  <c r="E4" i="2"/>
  <c r="F4" i="2" s="1"/>
  <c r="E3" i="2"/>
  <c r="F3" i="2" s="1"/>
  <c r="F8" i="2" l="1"/>
</calcChain>
</file>

<file path=xl/sharedStrings.xml><?xml version="1.0" encoding="utf-8"?>
<sst xmlns="http://schemas.openxmlformats.org/spreadsheetml/2006/main" count="44" uniqueCount="22">
  <si>
    <t>Jeugd en opvoedcoach (HBO)</t>
  </si>
  <si>
    <t>Gedragswetenschapper (WO)</t>
  </si>
  <si>
    <t>Hoofdbehandelaar (WO+)</t>
  </si>
  <si>
    <t>Behandelaar (WO/HBO)</t>
  </si>
  <si>
    <t>Hulpverlener/coach (HBO)</t>
  </si>
  <si>
    <t>Tarief per FTE</t>
  </si>
  <si>
    <t xml:space="preserve">Punten </t>
  </si>
  <si>
    <t>Ingediende FTE's</t>
  </si>
  <si>
    <t>Diagnose</t>
  </si>
  <si>
    <t>Behandeling</t>
  </si>
  <si>
    <t>Functie</t>
  </si>
  <si>
    <t>Totaalscore prijs</t>
  </si>
  <si>
    <t>minimumprijs per FTE</t>
  </si>
  <si>
    <t>maximumprijs per FTE</t>
  </si>
  <si>
    <t>gewogen weging FTE's</t>
  </si>
  <si>
    <t>gewogen subscores</t>
  </si>
  <si>
    <t>Totaalscore Prijs</t>
  </si>
  <si>
    <t>Tarief per traject</t>
  </si>
  <si>
    <t>minimumprijs traject</t>
  </si>
  <si>
    <t>maximumprijstraject</t>
  </si>
  <si>
    <t>Traject</t>
  </si>
  <si>
    <t>weging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</si>
</sst>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[$€-2]\ * #,##0.00_ ;_ [$€-2]\ * \-#,##0.00_ ;_ [$€-2]\ * &quot;-&quot;??_ ;_ @_ 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 applyFill="1" applyProtection="1">
      <protection locked="0"/>
    </xf>
    <xf numFmtId="0" fontId="1" fillId="0" borderId="0" xfId="0" applyFont="1" applyAlignment="1" applyProtection="1">
      <alignment wrapText="1"/>
    </xf>
    <xf numFmtId="0" fontId="4" fillId="0" borderId="0" xfId="0" applyFont="1" applyBorder="1" applyAlignment="1" applyProtection="1">
      <alignment vertical="center" wrapText="1"/>
    </xf>
    <xf numFmtId="164" fontId="0" fillId="0" borderId="0" xfId="0" applyNumberFormat="1" applyFill="1" applyProtection="1"/>
    <xf numFmtId="2" fontId="0" fillId="0" borderId="0" xfId="0" applyNumberFormat="1" applyProtection="1"/>
    <xf numFmtId="0" fontId="0" fillId="0" borderId="0" xfId="0" applyProtection="1"/>
    <xf numFmtId="165" fontId="0" fillId="0" borderId="0" xfId="1" applyNumberFormat="1" applyFont="1" applyProtection="1"/>
    <xf numFmtId="164" fontId="0" fillId="0" borderId="0" xfId="0" applyNumberFormat="1" applyProtection="1"/>
    <xf numFmtId="0" fontId="1" fillId="0" borderId="0" xfId="0" applyFont="1" applyProtection="1"/>
    <xf numFmtId="164" fontId="1" fillId="0" borderId="0" xfId="0" applyNumberFormat="1" applyFont="1" applyProtection="1"/>
    <xf numFmtId="2" fontId="1" fillId="0" borderId="0" xfId="0" applyNumberFormat="1" applyFont="1" applyProtection="1"/>
    <xf numFmtId="2" fontId="2" fillId="0" borderId="0" xfId="0" applyNumberFormat="1" applyFont="1" applyFill="1" applyProtection="1"/>
    <xf numFmtId="0" fontId="0" fillId="2" borderId="0" xfId="0" applyFill="1" applyProtection="1">
      <protection locked="0"/>
    </xf>
    <xf numFmtId="2" fontId="1" fillId="0" borderId="0" xfId="0" applyNumberFormat="1" applyFont="1" applyAlignment="1" applyProtection="1">
      <alignment horizontal="center" vertical="center"/>
    </xf>
  </cellXfs>
  <cellStyles count="2">
    <cellStyle name="Komma" xfId="1" builtinId="3"/>
    <cellStyle name="Standaard" xfId="0" builtinId="0"/>
  </cellStyles>
  <dxfs count="20">
    <dxf>
      <font>
        <color theme="0"/>
      </font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</dxf>
    <dxf>
      <font>
        <color auto="1"/>
      </font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</dxf>
    <dxf>
      <font>
        <color auto="1"/>
      </font>
    </dxf>
    <dxf>
      <font>
        <color theme="0"/>
      </font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</dxf>
    <dxf>
      <font>
        <color auto="1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D3" sqref="D3"/>
    </sheetView>
  </sheetViews>
  <sheetFormatPr defaultColWidth="8.7109375" defaultRowHeight="15" x14ac:dyDescent="0.25"/>
  <cols>
    <col min="1" max="1" width="24.140625" style="6" bestFit="1" customWidth="1"/>
    <col min="2" max="2" width="32.42578125" style="6" customWidth="1"/>
    <col min="3" max="3" width="7.140625" style="6" bestFit="1" customWidth="1"/>
    <col min="4" max="4" width="11.28515625" style="6" customWidth="1"/>
    <col min="5" max="5" width="17.140625" style="6" customWidth="1"/>
    <col min="6" max="6" width="10.42578125" style="6" customWidth="1"/>
    <col min="7" max="7" width="6.140625" style="6" customWidth="1"/>
    <col min="8" max="8" width="14.140625" style="6" customWidth="1"/>
    <col min="9" max="9" width="13.7109375" style="6" customWidth="1"/>
    <col min="10" max="10" width="9.140625" style="6" customWidth="1"/>
    <col min="11" max="12" width="11.42578125" style="6" bestFit="1" customWidth="1"/>
    <col min="13" max="16384" width="8.7109375" style="6"/>
  </cols>
  <sheetData>
    <row r="1" spans="1:12" s="2" customFormat="1" ht="30" x14ac:dyDescent="0.25">
      <c r="A1" s="2" t="s">
        <v>10</v>
      </c>
      <c r="B1" s="2" t="s">
        <v>5</v>
      </c>
      <c r="C1" s="2" t="s">
        <v>6</v>
      </c>
      <c r="D1" s="2" t="s">
        <v>7</v>
      </c>
      <c r="E1" s="2" t="s">
        <v>14</v>
      </c>
      <c r="F1" s="2" t="s">
        <v>15</v>
      </c>
      <c r="H1" s="2" t="s">
        <v>12</v>
      </c>
      <c r="I1" s="2" t="s">
        <v>13</v>
      </c>
      <c r="J1" s="2" t="s">
        <v>21</v>
      </c>
    </row>
    <row r="3" spans="1:12" x14ac:dyDescent="0.25">
      <c r="A3" s="3" t="s">
        <v>0</v>
      </c>
      <c r="B3" s="1">
        <v>0</v>
      </c>
      <c r="C3" s="5">
        <f>(1-(B3-H3)/(I3-H3))*J3</f>
        <v>475.02517116391465</v>
      </c>
      <c r="D3" s="13">
        <v>0</v>
      </c>
      <c r="E3" s="5" t="e">
        <f>D3/$D$6</f>
        <v>#DIV/0!</v>
      </c>
      <c r="F3" s="5" t="e">
        <f>C3*E3</f>
        <v>#DIV/0!</v>
      </c>
      <c r="H3" s="4">
        <v>89393</v>
      </c>
      <c r="I3" s="4">
        <v>94359</v>
      </c>
      <c r="J3" s="7">
        <v>25</v>
      </c>
      <c r="K3" s="8"/>
      <c r="L3" s="8"/>
    </row>
    <row r="4" spans="1:12" x14ac:dyDescent="0.25">
      <c r="A4" s="3" t="s">
        <v>1</v>
      </c>
      <c r="B4" s="1">
        <v>0</v>
      </c>
      <c r="C4" s="5">
        <f t="shared" ref="C4" si="0">(1-(B4-H4)/(I4-H4))*J4</f>
        <v>219.45884880361507</v>
      </c>
      <c r="D4" s="13">
        <v>0</v>
      </c>
      <c r="E4" s="5" t="e">
        <f>D4/$D$6</f>
        <v>#DIV/0!</v>
      </c>
      <c r="F4" s="5" t="e">
        <f t="shared" ref="F4" si="1">C4*E4</f>
        <v>#DIV/0!</v>
      </c>
      <c r="H4" s="4">
        <v>105000</v>
      </c>
      <c r="I4" s="4">
        <v>118499</v>
      </c>
      <c r="J4" s="7">
        <v>25</v>
      </c>
      <c r="K4" s="8"/>
      <c r="L4" s="8"/>
    </row>
    <row r="5" spans="1:12" x14ac:dyDescent="0.25">
      <c r="B5" s="9"/>
      <c r="K5" s="9"/>
      <c r="L5" s="9"/>
    </row>
    <row r="6" spans="1:12" x14ac:dyDescent="0.25">
      <c r="B6" s="10"/>
      <c r="D6" s="6">
        <f>SUM(D3:D5)</f>
        <v>0</v>
      </c>
      <c r="K6" s="10"/>
      <c r="L6" s="10"/>
    </row>
    <row r="8" spans="1:12" x14ac:dyDescent="0.25">
      <c r="B8" s="9"/>
      <c r="E8" s="9" t="s">
        <v>16</v>
      </c>
      <c r="F8" s="11" t="e">
        <f>SUM(F3:F4)</f>
        <v>#DIV/0!</v>
      </c>
    </row>
    <row r="9" spans="1:12" x14ac:dyDescent="0.25">
      <c r="B9" s="12"/>
    </row>
  </sheetData>
  <sheetProtection algorithmName="SHA-512" hashValue="5MLFHbssi1dFBN2kSMUBHTEA/Edt1Y0RQiq5k5on8Beg9LbbCT7Tv7fc49IeaskyNWo4eJYM080OgoPnKs8kJg==" saltValue="YHrFRjkdpVlsP6vVDAH9Kw==" spinCount="100000" sheet="1" objects="1" scenarios="1" selectLockedCells="1"/>
  <conditionalFormatting sqref="B9">
    <cfRule type="cellIs" dxfId="19" priority="9" operator="between">
      <formula>0</formula>
      <formula>40</formula>
    </cfRule>
  </conditionalFormatting>
  <conditionalFormatting sqref="C3:C4 F3:F8">
    <cfRule type="cellIs" dxfId="18" priority="8" operator="notBetween">
      <formula>0</formula>
      <formula>$J$3</formula>
    </cfRule>
  </conditionalFormatting>
  <conditionalFormatting sqref="B3">
    <cfRule type="cellIs" dxfId="17" priority="7" operator="notBetween">
      <formula>H3</formula>
      <formula>I3</formula>
    </cfRule>
  </conditionalFormatting>
  <conditionalFormatting sqref="B4">
    <cfRule type="cellIs" dxfId="16" priority="6" operator="notBetween">
      <formula>$H$4</formula>
      <formula>$I$4</formula>
    </cfRule>
  </conditionalFormatting>
  <conditionalFormatting sqref="D3:D4">
    <cfRule type="containsBlanks" dxfId="15" priority="1">
      <formula>LEN(TRIM(D3))=0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D3" sqref="D3"/>
    </sheetView>
  </sheetViews>
  <sheetFormatPr defaultColWidth="8.7109375" defaultRowHeight="15" x14ac:dyDescent="0.25"/>
  <cols>
    <col min="1" max="1" width="21.42578125" style="6" bestFit="1" customWidth="1"/>
    <col min="2" max="2" width="32.42578125" style="6" customWidth="1"/>
    <col min="3" max="3" width="7.140625" style="6" bestFit="1" customWidth="1"/>
    <col min="4" max="4" width="11.28515625" style="6" customWidth="1"/>
    <col min="5" max="5" width="17.140625" style="6" customWidth="1"/>
    <col min="6" max="6" width="23.28515625" style="6" customWidth="1"/>
    <col min="7" max="7" width="6.140625" style="6" customWidth="1"/>
    <col min="8" max="8" width="14.140625" style="6" customWidth="1"/>
    <col min="9" max="9" width="13.7109375" style="6" customWidth="1"/>
    <col min="10" max="10" width="9.140625" style="6" customWidth="1"/>
    <col min="11" max="12" width="11.42578125" style="6" bestFit="1" customWidth="1"/>
    <col min="13" max="16384" width="8.7109375" style="6"/>
  </cols>
  <sheetData>
    <row r="1" spans="1:12" s="2" customFormat="1" ht="30" x14ac:dyDescent="0.25">
      <c r="A1" s="2" t="s">
        <v>10</v>
      </c>
      <c r="B1" s="2" t="s">
        <v>5</v>
      </c>
      <c r="C1" s="2" t="s">
        <v>6</v>
      </c>
      <c r="D1" s="2" t="s">
        <v>7</v>
      </c>
      <c r="E1" s="2" t="s">
        <v>14</v>
      </c>
      <c r="F1" s="2" t="s">
        <v>15</v>
      </c>
      <c r="H1" s="2" t="s">
        <v>12</v>
      </c>
      <c r="I1" s="2" t="s">
        <v>13</v>
      </c>
      <c r="J1" s="2" t="s">
        <v>21</v>
      </c>
    </row>
    <row r="3" spans="1:12" x14ac:dyDescent="0.25">
      <c r="A3" s="3" t="s">
        <v>2</v>
      </c>
      <c r="B3" s="1">
        <v>0</v>
      </c>
      <c r="C3" s="5">
        <f t="shared" ref="C3:C4" si="0">(1-(B3-H3)/(I3-H3))*J3</f>
        <v>195.07610489638731</v>
      </c>
      <c r="D3" s="13">
        <v>0</v>
      </c>
      <c r="E3" s="5" t="e">
        <f>D3/$D$6</f>
        <v>#DIV/0!</v>
      </c>
      <c r="F3" s="5" t="e">
        <f t="shared" ref="F3:F4" si="1">C3*E3</f>
        <v>#DIV/0!</v>
      </c>
      <c r="H3" s="4">
        <v>111291</v>
      </c>
      <c r="I3" s="4">
        <v>127650</v>
      </c>
      <c r="J3" s="7">
        <v>25</v>
      </c>
      <c r="K3" s="8"/>
      <c r="L3" s="8"/>
    </row>
    <row r="4" spans="1:12" x14ac:dyDescent="0.25">
      <c r="A4" s="3" t="s">
        <v>3</v>
      </c>
      <c r="B4" s="1">
        <v>0</v>
      </c>
      <c r="C4" s="5">
        <f t="shared" si="0"/>
        <v>155.29028757460662</v>
      </c>
      <c r="D4" s="13">
        <v>0</v>
      </c>
      <c r="E4" s="5" t="e">
        <f>D4/$D$6</f>
        <v>#DIV/0!</v>
      </c>
      <c r="F4" s="5" t="e">
        <f t="shared" si="1"/>
        <v>#DIV/0!</v>
      </c>
      <c r="H4" s="4">
        <v>96050</v>
      </c>
      <c r="I4" s="4">
        <v>114480</v>
      </c>
      <c r="J4" s="7">
        <v>25</v>
      </c>
      <c r="K4" s="8"/>
      <c r="L4" s="8"/>
    </row>
    <row r="5" spans="1:12" x14ac:dyDescent="0.25">
      <c r="B5" s="9"/>
      <c r="K5" s="9"/>
      <c r="L5" s="9"/>
    </row>
    <row r="6" spans="1:12" x14ac:dyDescent="0.25">
      <c r="B6" s="10"/>
      <c r="D6" s="6">
        <f>SUM(D3:D5)</f>
        <v>0</v>
      </c>
      <c r="K6" s="10"/>
      <c r="L6" s="10"/>
    </row>
    <row r="8" spans="1:12" x14ac:dyDescent="0.25">
      <c r="B8" s="9"/>
      <c r="E8" s="9" t="s">
        <v>16</v>
      </c>
      <c r="F8" s="11" t="e">
        <f>SUM(F3:F4)</f>
        <v>#DIV/0!</v>
      </c>
    </row>
    <row r="9" spans="1:12" x14ac:dyDescent="0.25">
      <c r="B9" s="12"/>
    </row>
  </sheetData>
  <sheetProtection algorithmName="SHA-512" hashValue="zSzS7O4hmRss2P33ayJ8lh3V79ozl8XdtAuj5861y6JyDGhbxW7uxsJn6rt8az7YgpyAR4va1nK5ZNYkjiMSBA==" saltValue="j/giYBladRUa+j6sCoTv/w==" spinCount="100000" sheet="1" objects="1" scenarios="1" selectLockedCells="1"/>
  <conditionalFormatting sqref="B9">
    <cfRule type="cellIs" dxfId="14" priority="9" operator="between">
      <formula>0</formula>
      <formula>40</formula>
    </cfRule>
  </conditionalFormatting>
  <conditionalFormatting sqref="B3">
    <cfRule type="cellIs" dxfId="13" priority="5" operator="notBetween">
      <formula>$H$3</formula>
      <formula>$I$3</formula>
    </cfRule>
  </conditionalFormatting>
  <conditionalFormatting sqref="B4">
    <cfRule type="cellIs" dxfId="12" priority="4" operator="notBetween">
      <formula>$H$4</formula>
      <formula>$I$4</formula>
    </cfRule>
  </conditionalFormatting>
  <conditionalFormatting sqref="D3:D4">
    <cfRule type="containsBlanks" dxfId="11" priority="1">
      <formula>LEN(TRIM(D3))=0</formula>
    </cfRule>
  </conditionalFormatting>
  <conditionalFormatting sqref="C3:C4 F3:F8">
    <cfRule type="cellIs" dxfId="10" priority="17" operator="notBetween">
      <formula>0</formula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B3" sqref="B3"/>
    </sheetView>
  </sheetViews>
  <sheetFormatPr defaultColWidth="8.7109375" defaultRowHeight="15" x14ac:dyDescent="0.25"/>
  <cols>
    <col min="1" max="1" width="30" style="6" customWidth="1"/>
    <col min="2" max="2" width="31.28515625" style="6" customWidth="1"/>
    <col min="3" max="3" width="7.140625" style="6" bestFit="1" customWidth="1"/>
    <col min="4" max="4" width="11.28515625" style="6" customWidth="1"/>
    <col min="5" max="5" width="17.140625" style="6" customWidth="1"/>
    <col min="6" max="6" width="10.42578125" style="6" customWidth="1"/>
    <col min="7" max="7" width="6.140625" style="6" customWidth="1"/>
    <col min="8" max="8" width="14.140625" style="6" customWidth="1"/>
    <col min="9" max="9" width="13.7109375" style="6" customWidth="1"/>
    <col min="10" max="10" width="9.140625" style="6" customWidth="1"/>
    <col min="11" max="12" width="11.42578125" style="6" bestFit="1" customWidth="1"/>
    <col min="13" max="16384" width="8.7109375" style="6"/>
  </cols>
  <sheetData>
    <row r="1" spans="1:12" s="2" customFormat="1" ht="30" x14ac:dyDescent="0.25">
      <c r="A1" s="2" t="s">
        <v>10</v>
      </c>
      <c r="B1" s="2" t="s">
        <v>5</v>
      </c>
      <c r="C1" s="2" t="s">
        <v>6</v>
      </c>
      <c r="D1" s="2" t="s">
        <v>7</v>
      </c>
      <c r="E1" s="2" t="s">
        <v>14</v>
      </c>
      <c r="F1" s="2" t="s">
        <v>15</v>
      </c>
      <c r="H1" s="2" t="s">
        <v>12</v>
      </c>
      <c r="I1" s="2" t="s">
        <v>13</v>
      </c>
      <c r="J1" s="2" t="s">
        <v>21</v>
      </c>
    </row>
    <row r="3" spans="1:12" x14ac:dyDescent="0.25">
      <c r="A3" s="3" t="s">
        <v>4</v>
      </c>
      <c r="B3" s="1">
        <v>0</v>
      </c>
      <c r="C3" s="5">
        <f>(1-(B3-H3)/(I3-H3))*J3</f>
        <v>475.02517116391465</v>
      </c>
      <c r="D3" s="13">
        <v>0</v>
      </c>
      <c r="E3" s="5" t="e">
        <f>D3/$D$6</f>
        <v>#DIV/0!</v>
      </c>
      <c r="F3" s="5" t="e">
        <f>C3*E3</f>
        <v>#DIV/0!</v>
      </c>
      <c r="H3" s="4">
        <v>89393</v>
      </c>
      <c r="I3" s="4">
        <v>94359</v>
      </c>
      <c r="J3" s="7">
        <v>25</v>
      </c>
      <c r="K3" s="8"/>
      <c r="L3" s="8"/>
    </row>
    <row r="4" spans="1:12" x14ac:dyDescent="0.25">
      <c r="A4" s="3" t="s">
        <v>1</v>
      </c>
      <c r="B4" s="1">
        <v>0</v>
      </c>
      <c r="C4" s="5">
        <f t="shared" ref="C4" si="0">(1-(B4-H4)/(I4-H4))*J4</f>
        <v>219.45884880361507</v>
      </c>
      <c r="D4" s="13">
        <v>0</v>
      </c>
      <c r="E4" s="5" t="e">
        <f>D4/$D$6</f>
        <v>#DIV/0!</v>
      </c>
      <c r="F4" s="5" t="e">
        <f t="shared" ref="F4" si="1">C4*E4</f>
        <v>#DIV/0!</v>
      </c>
      <c r="H4" s="4">
        <v>105000</v>
      </c>
      <c r="I4" s="4">
        <v>118499</v>
      </c>
      <c r="J4" s="7">
        <v>25</v>
      </c>
      <c r="K4" s="8"/>
      <c r="L4" s="8"/>
    </row>
    <row r="5" spans="1:12" x14ac:dyDescent="0.25">
      <c r="B5" s="9"/>
      <c r="K5" s="9"/>
      <c r="L5" s="9"/>
    </row>
    <row r="6" spans="1:12" x14ac:dyDescent="0.25">
      <c r="B6" s="10"/>
      <c r="D6" s="6">
        <f>SUM(D3:D5)</f>
        <v>0</v>
      </c>
      <c r="K6" s="10"/>
      <c r="L6" s="10"/>
    </row>
    <row r="8" spans="1:12" x14ac:dyDescent="0.25">
      <c r="B8" s="9"/>
      <c r="E8" s="9" t="s">
        <v>16</v>
      </c>
      <c r="F8" s="11" t="e">
        <f>SUM(F3:F4)</f>
        <v>#DIV/0!</v>
      </c>
    </row>
    <row r="9" spans="1:12" x14ac:dyDescent="0.25">
      <c r="B9" s="12"/>
    </row>
  </sheetData>
  <sheetProtection algorithmName="SHA-512" hashValue="/uIg5+SVALVEeudIvvbw62IeI1Ci636+4wo65SQyIfnTTS1q9WkEJ87EG7uBC9TsbVYgfp4bTwHxVx3iWBmBwQ==" saltValue="zVtNrHy9qxuljity2GyryQ==" spinCount="100000" sheet="1" objects="1" scenarios="1" selectLockedCells="1"/>
  <conditionalFormatting sqref="B9">
    <cfRule type="cellIs" dxfId="9" priority="9" operator="between">
      <formula>0</formula>
      <formula>40</formula>
    </cfRule>
  </conditionalFormatting>
  <conditionalFormatting sqref="C3:C4 F3:F8">
    <cfRule type="cellIs" dxfId="8" priority="8" operator="notBetween">
      <formula>0</formula>
      <formula>$J$3</formula>
    </cfRule>
  </conditionalFormatting>
  <conditionalFormatting sqref="B3">
    <cfRule type="cellIs" dxfId="7" priority="7" operator="notBetween">
      <formula>H3</formula>
      <formula>I3</formula>
    </cfRule>
  </conditionalFormatting>
  <conditionalFormatting sqref="B4">
    <cfRule type="cellIs" dxfId="6" priority="6" operator="notBetween">
      <formula>$H$4</formula>
      <formula>$I$4</formula>
    </cfRule>
  </conditionalFormatting>
  <conditionalFormatting sqref="D3:D4">
    <cfRule type="containsBlanks" dxfId="5" priority="1">
      <formula>LEN(TRIM(D3))=0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B3" sqref="B3"/>
    </sheetView>
  </sheetViews>
  <sheetFormatPr defaultColWidth="8.7109375" defaultRowHeight="15" x14ac:dyDescent="0.25"/>
  <cols>
    <col min="1" max="1" width="11" style="6" bestFit="1" customWidth="1"/>
    <col min="2" max="2" width="32.140625" style="6" customWidth="1"/>
    <col min="3" max="3" width="11.28515625" style="6" customWidth="1"/>
    <col min="4" max="4" width="6.140625" style="6" customWidth="1"/>
    <col min="5" max="6" width="13.7109375" style="6" customWidth="1"/>
    <col min="7" max="7" width="9.140625" style="6" customWidth="1"/>
    <col min="8" max="9" width="11.42578125" style="6" bestFit="1" customWidth="1"/>
    <col min="10" max="16384" width="8.7109375" style="6"/>
  </cols>
  <sheetData>
    <row r="1" spans="1:9" s="2" customFormat="1" ht="30" x14ac:dyDescent="0.25">
      <c r="A1" s="2" t="s">
        <v>20</v>
      </c>
      <c r="B1" s="2" t="s">
        <v>17</v>
      </c>
      <c r="C1" s="2" t="s">
        <v>11</v>
      </c>
      <c r="E1" s="2" t="s">
        <v>18</v>
      </c>
      <c r="F1" s="2" t="s">
        <v>19</v>
      </c>
      <c r="G1" s="2" t="s">
        <v>21</v>
      </c>
    </row>
    <row r="3" spans="1:9" x14ac:dyDescent="0.25">
      <c r="A3" s="3" t="s">
        <v>8</v>
      </c>
      <c r="B3" s="1">
        <v>0</v>
      </c>
      <c r="C3" s="14">
        <f>(1-((B3+B4)-(E3+E4))/((F3+F4)-(E3+E4)))*G3</f>
        <v>310.63829787234039</v>
      </c>
      <c r="E3" s="4">
        <v>1050</v>
      </c>
      <c r="F3" s="4">
        <v>1190</v>
      </c>
      <c r="G3" s="7">
        <v>25</v>
      </c>
      <c r="H3" s="8"/>
      <c r="I3" s="8"/>
    </row>
    <row r="4" spans="1:9" x14ac:dyDescent="0.25">
      <c r="A4" s="3" t="s">
        <v>9</v>
      </c>
      <c r="B4" s="1">
        <v>0</v>
      </c>
      <c r="C4" s="14"/>
      <c r="E4" s="4">
        <v>4320</v>
      </c>
      <c r="F4" s="4">
        <v>4650</v>
      </c>
      <c r="G4" s="7">
        <v>25</v>
      </c>
      <c r="H4" s="8"/>
      <c r="I4" s="8"/>
    </row>
    <row r="5" spans="1:9" x14ac:dyDescent="0.25">
      <c r="B5" s="9"/>
      <c r="H5" s="9"/>
      <c r="I5" s="9"/>
    </row>
    <row r="6" spans="1:9" x14ac:dyDescent="0.25">
      <c r="B6" s="10"/>
      <c r="C6" s="5"/>
      <c r="H6" s="10"/>
      <c r="I6" s="10"/>
    </row>
    <row r="8" spans="1:9" x14ac:dyDescent="0.25">
      <c r="B8" s="9"/>
    </row>
    <row r="9" spans="1:9" x14ac:dyDescent="0.25">
      <c r="B9" s="12"/>
    </row>
  </sheetData>
  <sheetProtection algorithmName="SHA-512" hashValue="8kj0WIwxNRFKeR1UDrT8OS8GuIV803WJ73qOHAxQl1XwCyvoox47BrUUoJOFT8N6oL88Bgk2aMm2SCFRsXAyqA==" saltValue="xUnwOkTDEXpCIAqTh5rgPw==" spinCount="100000" sheet="1" objects="1" scenarios="1" selectLockedCells="1"/>
  <mergeCells count="1">
    <mergeCell ref="C3:C4"/>
  </mergeCells>
  <conditionalFormatting sqref="B9">
    <cfRule type="cellIs" dxfId="4" priority="16" operator="between">
      <formula>0</formula>
      <formula>40</formula>
    </cfRule>
  </conditionalFormatting>
  <conditionalFormatting sqref="C3">
    <cfRule type="cellIs" dxfId="3" priority="11" operator="notBetween">
      <formula>0</formula>
      <formula>$G$3</formula>
    </cfRule>
  </conditionalFormatting>
  <conditionalFormatting sqref="B3">
    <cfRule type="cellIs" dxfId="2" priority="7" operator="notBetween">
      <formula>E3</formula>
      <formula>F3</formula>
    </cfRule>
  </conditionalFormatting>
  <conditionalFormatting sqref="B4">
    <cfRule type="cellIs" dxfId="1" priority="6" operator="notBetween">
      <formula>$E$4</formula>
      <formula>$F$4</formula>
    </cfRule>
  </conditionalFormatting>
  <conditionalFormatting sqref="C6">
    <cfRule type="cellIs" dxfId="0" priority="1" operator="notBetween">
      <formula>0</formula>
      <formula>$G$3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 Perceel 1 JenO</vt:lpstr>
      <vt:lpstr>Prijzenblad Perceel 2 BasisGGZ</vt:lpstr>
      <vt:lpstr>Prijzenblad Perceel 3 IVH</vt:lpstr>
      <vt:lpstr>Prijzenblad Perceel 4 Dyslexie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2021-09-07T07:48:23Z</dcterms:modified>
</cp:coreProperties>
</file>