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G:\AOD\Inkoop\Werkvoorraad\Gino\CEAU - Verkeersborden\Nota van Inlichtingen\"/>
    </mc:Choice>
  </mc:AlternateContent>
  <xr:revisionPtr revIDLastSave="0" documentId="14_{351092C4-9146-4954-81F5-101CADB83B7B}" xr6:coauthVersionLast="46" xr6:coauthVersionMax="46" xr10:uidLastSave="{00000000-0000-0000-0000-000000000000}"/>
  <bookViews>
    <workbookView xWindow="-120" yWindow="-120" windowWidth="29040" windowHeight="15840" activeTab="5" xr2:uid="{8537F4CB-A4A3-4605-99D3-2EEF42D72A34}"/>
  </bookViews>
  <sheets>
    <sheet name="Totaal Prijslijst" sheetId="1" r:id="rId1"/>
    <sheet name="A1" sheetId="2" r:id="rId2"/>
    <sheet name="A2" sheetId="3" r:id="rId3"/>
    <sheet name="A3" sheetId="4" r:id="rId4"/>
    <sheet name="A4" sheetId="5" r:id="rId5"/>
    <sheet name="A5"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6" l="1"/>
  <c r="D39" i="6"/>
  <c r="D38" i="6"/>
  <c r="D37" i="6"/>
  <c r="E41" i="6" s="1"/>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E48" i="5"/>
  <c r="F48" i="5" s="1"/>
  <c r="F47" i="5"/>
  <c r="E47" i="5"/>
  <c r="M44" i="5"/>
  <c r="F44" i="5"/>
  <c r="D44" i="5"/>
  <c r="E44" i="5" s="1"/>
  <c r="M43" i="5"/>
  <c r="M42" i="5"/>
  <c r="M41" i="5"/>
  <c r="D41" i="5"/>
  <c r="E41" i="5" s="1"/>
  <c r="F41" i="5" s="1"/>
  <c r="M40" i="5"/>
  <c r="M39" i="5"/>
  <c r="M38" i="5"/>
  <c r="E38" i="5"/>
  <c r="F38" i="5" s="1"/>
  <c r="D38" i="5"/>
  <c r="M37" i="5"/>
  <c r="D37" i="5"/>
  <c r="E37" i="5" s="1"/>
  <c r="F37" i="5" s="1"/>
  <c r="M36" i="5"/>
  <c r="E36" i="5"/>
  <c r="F36" i="5" s="1"/>
  <c r="D36" i="5"/>
  <c r="M35" i="5"/>
  <c r="M34" i="5"/>
  <c r="M33" i="5"/>
  <c r="F33" i="5"/>
  <c r="E33" i="5"/>
  <c r="D33" i="5"/>
  <c r="M32" i="5"/>
  <c r="D32" i="5"/>
  <c r="E32" i="5" s="1"/>
  <c r="F32" i="5" s="1"/>
  <c r="M31" i="5"/>
  <c r="F31" i="5"/>
  <c r="E31" i="5"/>
  <c r="D31" i="5"/>
  <c r="M30" i="5"/>
  <c r="D30" i="5"/>
  <c r="E30" i="5" s="1"/>
  <c r="F30" i="5" s="1"/>
  <c r="M29" i="5"/>
  <c r="M28" i="5"/>
  <c r="M27" i="5"/>
  <c r="E27" i="5"/>
  <c r="F27" i="5" s="1"/>
  <c r="D27" i="5"/>
  <c r="M26" i="5"/>
  <c r="F26" i="5"/>
  <c r="D26" i="5"/>
  <c r="E26" i="5" s="1"/>
  <c r="M25" i="5"/>
  <c r="E25" i="5"/>
  <c r="F25" i="5" s="1"/>
  <c r="D25" i="5"/>
  <c r="M24" i="5"/>
  <c r="F24" i="5"/>
  <c r="D24" i="5"/>
  <c r="E24" i="5" s="1"/>
  <c r="M23" i="5"/>
  <c r="E23" i="5"/>
  <c r="F23" i="5" s="1"/>
  <c r="D23" i="5"/>
  <c r="M22" i="5"/>
  <c r="D22" i="5"/>
  <c r="E22" i="5" s="1"/>
  <c r="F22" i="5" s="1"/>
  <c r="M21" i="5"/>
  <c r="E21" i="5"/>
  <c r="F21" i="5" s="1"/>
  <c r="D21" i="5"/>
  <c r="M20" i="5"/>
  <c r="M19" i="5"/>
  <c r="M18" i="5"/>
  <c r="F18" i="5"/>
  <c r="E18" i="5"/>
  <c r="D18" i="5"/>
  <c r="M17" i="5"/>
  <c r="D17" i="5"/>
  <c r="E17" i="5" s="1"/>
  <c r="F17" i="5" s="1"/>
  <c r="M16" i="5"/>
  <c r="F16" i="5"/>
  <c r="E16" i="5"/>
  <c r="D16" i="5"/>
  <c r="M15" i="5"/>
  <c r="D15" i="5"/>
  <c r="E15" i="5" s="1"/>
  <c r="F15" i="5" s="1"/>
  <c r="M14" i="5"/>
  <c r="F14" i="5"/>
  <c r="E14" i="5"/>
  <c r="D14" i="5"/>
  <c r="M13" i="5"/>
  <c r="M12" i="5"/>
  <c r="M11" i="5"/>
  <c r="F11" i="5"/>
  <c r="D11" i="5"/>
  <c r="E11" i="5" s="1"/>
  <c r="M10" i="5"/>
  <c r="E10" i="5"/>
  <c r="F10" i="5" s="1"/>
  <c r="D10" i="5"/>
  <c r="M9" i="5"/>
  <c r="D9" i="5"/>
  <c r="E9" i="5" s="1"/>
  <c r="F9" i="5" s="1"/>
  <c r="M8" i="5"/>
  <c r="E8" i="5"/>
  <c r="F8" i="5" s="1"/>
  <c r="D8" i="5"/>
  <c r="M7" i="5"/>
  <c r="D7" i="5"/>
  <c r="E7" i="5" s="1"/>
  <c r="F7" i="5" s="1"/>
  <c r="M6" i="5"/>
  <c r="E6" i="5"/>
  <c r="F6" i="5" s="1"/>
  <c r="D6" i="5"/>
  <c r="M5" i="5"/>
  <c r="F5" i="5"/>
  <c r="D5" i="5"/>
  <c r="E5" i="5" s="1"/>
  <c r="M4" i="5"/>
  <c r="E4" i="5"/>
  <c r="F4" i="5" s="1"/>
  <c r="D4" i="5"/>
  <c r="D90" i="4"/>
  <c r="E90" i="4" s="1"/>
  <c r="F90" i="4" s="1"/>
  <c r="O87" i="4"/>
  <c r="E87" i="4"/>
  <c r="F87" i="4" s="1"/>
  <c r="D87" i="4"/>
  <c r="O86" i="4"/>
  <c r="F86" i="4"/>
  <c r="D86" i="4"/>
  <c r="E86" i="4" s="1"/>
  <c r="O85" i="4"/>
  <c r="E85" i="4"/>
  <c r="F85" i="4" s="1"/>
  <c r="D85" i="4"/>
  <c r="O84" i="4"/>
  <c r="D84" i="4"/>
  <c r="E84" i="4" s="1"/>
  <c r="F84" i="4" s="1"/>
  <c r="O83" i="4"/>
  <c r="O82" i="4"/>
  <c r="O81" i="4"/>
  <c r="D81" i="4"/>
  <c r="E81" i="4" s="1"/>
  <c r="F81" i="4" s="1"/>
  <c r="O80" i="4"/>
  <c r="F80" i="4"/>
  <c r="E80" i="4"/>
  <c r="D80" i="4"/>
  <c r="O79" i="4"/>
  <c r="D79" i="4"/>
  <c r="E79" i="4" s="1"/>
  <c r="F79" i="4" s="1"/>
  <c r="O78" i="4"/>
  <c r="F78" i="4"/>
  <c r="E78" i="4"/>
  <c r="D78" i="4"/>
  <c r="D74" i="4"/>
  <c r="D73" i="4"/>
  <c r="E73" i="4" s="1"/>
  <c r="F73" i="4" s="1"/>
  <c r="O70" i="4"/>
  <c r="E70" i="4"/>
  <c r="F70" i="4" s="1"/>
  <c r="D70" i="4"/>
  <c r="O69" i="4"/>
  <c r="D69" i="4"/>
  <c r="E69" i="4" s="1"/>
  <c r="F69" i="4" s="1"/>
  <c r="O68" i="4"/>
  <c r="E68" i="4"/>
  <c r="F68" i="4" s="1"/>
  <c r="D68" i="4"/>
  <c r="O67" i="4"/>
  <c r="O66" i="4"/>
  <c r="O65" i="4"/>
  <c r="F65" i="4"/>
  <c r="D65" i="4"/>
  <c r="E65" i="4" s="1"/>
  <c r="O64" i="4"/>
  <c r="E64" i="4"/>
  <c r="F64" i="4" s="1"/>
  <c r="D64" i="4"/>
  <c r="O63" i="4"/>
  <c r="F63" i="4"/>
  <c r="D63" i="4"/>
  <c r="E63" i="4" s="1"/>
  <c r="O62" i="4"/>
  <c r="E62" i="4"/>
  <c r="F62" i="4" s="1"/>
  <c r="D62" i="4"/>
  <c r="O61" i="4"/>
  <c r="D61" i="4"/>
  <c r="E61" i="4" s="1"/>
  <c r="F61" i="4" s="1"/>
  <c r="O60" i="4"/>
  <c r="E60" i="4"/>
  <c r="F60" i="4" s="1"/>
  <c r="D60" i="4"/>
  <c r="O59" i="4"/>
  <c r="D59" i="4"/>
  <c r="E59" i="4" s="1"/>
  <c r="F59" i="4" s="1"/>
  <c r="O58" i="4"/>
  <c r="E58" i="4"/>
  <c r="F58" i="4" s="1"/>
  <c r="D58" i="4"/>
  <c r="O57" i="4"/>
  <c r="F57" i="4"/>
  <c r="D57" i="4"/>
  <c r="E57" i="4" s="1"/>
  <c r="O56" i="4"/>
  <c r="E56" i="4"/>
  <c r="F56" i="4" s="1"/>
  <c r="D56" i="4"/>
  <c r="O55" i="4"/>
  <c r="F55" i="4"/>
  <c r="D55" i="4"/>
  <c r="E55" i="4" s="1"/>
  <c r="O54" i="4"/>
  <c r="E54" i="4"/>
  <c r="F54" i="4" s="1"/>
  <c r="D54" i="4"/>
  <c r="O53" i="4"/>
  <c r="O52" i="4"/>
  <c r="O51" i="4"/>
  <c r="E51" i="4"/>
  <c r="F51" i="4" s="1"/>
  <c r="D51" i="4"/>
  <c r="O50" i="4"/>
  <c r="D50" i="4"/>
  <c r="E50" i="4" s="1"/>
  <c r="F50" i="4" s="1"/>
  <c r="O49" i="4"/>
  <c r="E49" i="4"/>
  <c r="F49" i="4" s="1"/>
  <c r="D49" i="4"/>
  <c r="O48" i="4"/>
  <c r="D48" i="4"/>
  <c r="E48" i="4" s="1"/>
  <c r="F48" i="4" s="1"/>
  <c r="O47" i="4"/>
  <c r="E47" i="4"/>
  <c r="F47" i="4" s="1"/>
  <c r="D47" i="4"/>
  <c r="O46" i="4"/>
  <c r="D46" i="4"/>
  <c r="E46" i="4" s="1"/>
  <c r="F46" i="4" s="1"/>
  <c r="D45" i="4"/>
  <c r="E45" i="4" s="1"/>
  <c r="F45" i="4" s="1"/>
  <c r="E44" i="4"/>
  <c r="F44" i="4" s="1"/>
  <c r="D44" i="4"/>
  <c r="O43" i="4"/>
  <c r="F43" i="4"/>
  <c r="D43" i="4"/>
  <c r="E43" i="4" s="1"/>
  <c r="D42" i="4"/>
  <c r="E42" i="4" s="1"/>
  <c r="F42" i="4" s="1"/>
  <c r="O41" i="4"/>
  <c r="E41" i="4"/>
  <c r="F41" i="4" s="1"/>
  <c r="D41" i="4"/>
  <c r="O40" i="4"/>
  <c r="F40" i="4"/>
  <c r="D40" i="4"/>
  <c r="E40" i="4" s="1"/>
  <c r="D39" i="4"/>
  <c r="E39" i="4" s="1"/>
  <c r="F39" i="4" s="1"/>
  <c r="D38" i="4"/>
  <c r="E38" i="4" s="1"/>
  <c r="F38" i="4" s="1"/>
  <c r="E37" i="4"/>
  <c r="F37" i="4" s="1"/>
  <c r="D37" i="4"/>
  <c r="O36" i="4"/>
  <c r="D36" i="4"/>
  <c r="E36" i="4" s="1"/>
  <c r="F36" i="4" s="1"/>
  <c r="O35" i="4"/>
  <c r="E35" i="4"/>
  <c r="F35" i="4" s="1"/>
  <c r="D35" i="4"/>
  <c r="E34" i="4"/>
  <c r="F34" i="4" s="1"/>
  <c r="D34" i="4"/>
  <c r="O33" i="4"/>
  <c r="D33" i="4"/>
  <c r="E33" i="4" s="1"/>
  <c r="F33" i="4" s="1"/>
  <c r="O32" i="4"/>
  <c r="E32" i="4"/>
  <c r="F32" i="4" s="1"/>
  <c r="D32" i="4"/>
  <c r="O31" i="4"/>
  <c r="D31" i="4"/>
  <c r="E31" i="4" s="1"/>
  <c r="F31" i="4" s="1"/>
  <c r="O30" i="4"/>
  <c r="E30" i="4"/>
  <c r="F30" i="4" s="1"/>
  <c r="D30" i="4"/>
  <c r="O29" i="4"/>
  <c r="O28" i="4"/>
  <c r="O27" i="4"/>
  <c r="D27" i="4"/>
  <c r="E27" i="4" s="1"/>
  <c r="F27" i="4" s="1"/>
  <c r="O26" i="4"/>
  <c r="D26" i="4"/>
  <c r="E26" i="4" s="1"/>
  <c r="F26" i="4" s="1"/>
  <c r="O25" i="4"/>
  <c r="D25" i="4"/>
  <c r="E25" i="4" s="1"/>
  <c r="F25" i="4" s="1"/>
  <c r="O24" i="4"/>
  <c r="D24" i="4"/>
  <c r="E24" i="4" s="1"/>
  <c r="F24" i="4" s="1"/>
  <c r="O23" i="4"/>
  <c r="D23" i="4"/>
  <c r="E23" i="4" s="1"/>
  <c r="F23" i="4" s="1"/>
  <c r="D22" i="4"/>
  <c r="E22" i="4" s="1"/>
  <c r="F22" i="4" s="1"/>
  <c r="O21" i="4"/>
  <c r="E21" i="4"/>
  <c r="F21" i="4" s="1"/>
  <c r="D21" i="4"/>
  <c r="O20" i="4"/>
  <c r="D20" i="4"/>
  <c r="E20" i="4" s="1"/>
  <c r="F20" i="4" s="1"/>
  <c r="O19" i="4"/>
  <c r="E19" i="4"/>
  <c r="F19" i="4" s="1"/>
  <c r="D19" i="4"/>
  <c r="E18" i="4"/>
  <c r="F18" i="4" s="1"/>
  <c r="D18" i="4"/>
  <c r="O17" i="4"/>
  <c r="D17" i="4"/>
  <c r="E17" i="4" s="1"/>
  <c r="F17" i="4" s="1"/>
  <c r="O16" i="4"/>
  <c r="E16" i="4"/>
  <c r="F16" i="4" s="1"/>
  <c r="D16" i="4"/>
  <c r="O15" i="4"/>
  <c r="D15" i="4"/>
  <c r="E15" i="4" s="1"/>
  <c r="F15" i="4" s="1"/>
  <c r="O14" i="4"/>
  <c r="E14" i="4"/>
  <c r="F14" i="4" s="1"/>
  <c r="D14" i="4"/>
  <c r="O13" i="4"/>
  <c r="F13" i="4"/>
  <c r="D13" i="4"/>
  <c r="E13" i="4" s="1"/>
  <c r="O12" i="4"/>
  <c r="E12" i="4"/>
  <c r="F12" i="4" s="1"/>
  <c r="D12" i="4"/>
  <c r="O11" i="4"/>
  <c r="D11" i="4"/>
  <c r="E11" i="4" s="1"/>
  <c r="F11" i="4" s="1"/>
  <c r="O10" i="4"/>
  <c r="E10" i="4"/>
  <c r="F10" i="4" s="1"/>
  <c r="D10" i="4"/>
  <c r="O9" i="4"/>
  <c r="D9" i="4"/>
  <c r="E9" i="4" s="1"/>
  <c r="F9" i="4" s="1"/>
  <c r="O8" i="4"/>
  <c r="E8" i="4"/>
  <c r="F8" i="4" s="1"/>
  <c r="D8" i="4"/>
  <c r="O7" i="4"/>
  <c r="D7" i="4"/>
  <c r="E7" i="4" s="1"/>
  <c r="F7" i="4" s="1"/>
  <c r="O6" i="4"/>
  <c r="E6" i="4"/>
  <c r="F6" i="4" s="1"/>
  <c r="D6" i="4"/>
  <c r="O5" i="4"/>
  <c r="F5" i="4"/>
  <c r="D5" i="4"/>
  <c r="E5" i="4" s="1"/>
  <c r="O4" i="4"/>
  <c r="E4" i="4"/>
  <c r="F4" i="4" s="1"/>
  <c r="D4" i="4"/>
  <c r="F137" i="3"/>
  <c r="D137" i="3"/>
  <c r="E137" i="3" s="1"/>
  <c r="D136" i="3"/>
  <c r="E136" i="3" s="1"/>
  <c r="F136" i="3" s="1"/>
  <c r="D135" i="3"/>
  <c r="E135" i="3" s="1"/>
  <c r="F135" i="3" s="1"/>
  <c r="E134" i="3"/>
  <c r="F134" i="3" s="1"/>
  <c r="D134" i="3"/>
  <c r="E133" i="3"/>
  <c r="F133" i="3" s="1"/>
  <c r="D133" i="3"/>
  <c r="E132" i="3"/>
  <c r="F132" i="3" s="1"/>
  <c r="D132" i="3"/>
  <c r="D131" i="3"/>
  <c r="E131" i="3" s="1"/>
  <c r="F131" i="3" s="1"/>
  <c r="D130" i="3"/>
  <c r="E130" i="3" s="1"/>
  <c r="F130" i="3" s="1"/>
  <c r="F129" i="3"/>
  <c r="D129" i="3"/>
  <c r="E129" i="3" s="1"/>
  <c r="D128" i="3"/>
  <c r="E128" i="3" s="1"/>
  <c r="F128" i="3" s="1"/>
  <c r="D127" i="3"/>
  <c r="E127" i="3" s="1"/>
  <c r="F127" i="3" s="1"/>
  <c r="E126" i="3"/>
  <c r="F126" i="3" s="1"/>
  <c r="D126" i="3"/>
  <c r="E125" i="3"/>
  <c r="F125" i="3" s="1"/>
  <c r="D125" i="3"/>
  <c r="E124" i="3"/>
  <c r="F124" i="3" s="1"/>
  <c r="D124" i="3"/>
  <c r="F123" i="3"/>
  <c r="D123" i="3"/>
  <c r="E123" i="3" s="1"/>
  <c r="D122" i="3"/>
  <c r="E122" i="3" s="1"/>
  <c r="F122" i="3" s="1"/>
  <c r="D121" i="3"/>
  <c r="E121" i="3" s="1"/>
  <c r="F121" i="3" s="1"/>
  <c r="D120" i="3"/>
  <c r="E120" i="3" s="1"/>
  <c r="F120" i="3" s="1"/>
  <c r="D119" i="3"/>
  <c r="E119" i="3" s="1"/>
  <c r="F119" i="3" s="1"/>
  <c r="E118" i="3"/>
  <c r="F118" i="3" s="1"/>
  <c r="D118" i="3"/>
  <c r="E117" i="3"/>
  <c r="F117" i="3" s="1"/>
  <c r="D117" i="3"/>
  <c r="E116" i="3"/>
  <c r="F116" i="3" s="1"/>
  <c r="D116" i="3"/>
  <c r="F115" i="3"/>
  <c r="D115" i="3"/>
  <c r="E115" i="3" s="1"/>
  <c r="F114" i="3"/>
  <c r="D114" i="3"/>
  <c r="E114" i="3" s="1"/>
  <c r="D113" i="3"/>
  <c r="E113" i="3" s="1"/>
  <c r="F113" i="3" s="1"/>
  <c r="D112" i="3"/>
  <c r="E112" i="3" s="1"/>
  <c r="F112" i="3" s="1"/>
  <c r="D111" i="3"/>
  <c r="E111" i="3" s="1"/>
  <c r="F111" i="3" s="1"/>
  <c r="E110" i="3"/>
  <c r="F110" i="3" s="1"/>
  <c r="D110" i="3"/>
  <c r="E109" i="3"/>
  <c r="F109" i="3" s="1"/>
  <c r="D109" i="3"/>
  <c r="E108" i="3"/>
  <c r="F108" i="3" s="1"/>
  <c r="D108" i="3"/>
  <c r="D107" i="3"/>
  <c r="E107" i="3" s="1"/>
  <c r="F107" i="3" s="1"/>
  <c r="F106" i="3"/>
  <c r="D106" i="3"/>
  <c r="E106" i="3" s="1"/>
  <c r="F105" i="3"/>
  <c r="D105" i="3"/>
  <c r="E105" i="3" s="1"/>
  <c r="D104" i="3"/>
  <c r="E104" i="3" s="1"/>
  <c r="F104" i="3" s="1"/>
  <c r="D103" i="3"/>
  <c r="E103" i="3" s="1"/>
  <c r="F103" i="3" s="1"/>
  <c r="E102" i="3"/>
  <c r="F102" i="3" s="1"/>
  <c r="D102" i="3"/>
  <c r="E99" i="3"/>
  <c r="F99" i="3" s="1"/>
  <c r="D99" i="3"/>
  <c r="E98" i="3"/>
  <c r="F98" i="3" s="1"/>
  <c r="D98" i="3"/>
  <c r="D97" i="3"/>
  <c r="E97" i="3" s="1"/>
  <c r="F97" i="3" s="1"/>
  <c r="D96" i="3"/>
  <c r="E96" i="3" s="1"/>
  <c r="F96" i="3" s="1"/>
  <c r="F95" i="3"/>
  <c r="D95" i="3"/>
  <c r="E95" i="3" s="1"/>
  <c r="D94" i="3"/>
  <c r="E94" i="3" s="1"/>
  <c r="F94" i="3" s="1"/>
  <c r="D93" i="3"/>
  <c r="E93" i="3" s="1"/>
  <c r="F93" i="3" s="1"/>
  <c r="E92" i="3"/>
  <c r="F92" i="3" s="1"/>
  <c r="D92" i="3"/>
  <c r="E91" i="3"/>
  <c r="F91" i="3" s="1"/>
  <c r="D91" i="3"/>
  <c r="E90" i="3"/>
  <c r="F90" i="3" s="1"/>
  <c r="D90" i="3"/>
  <c r="F89" i="3"/>
  <c r="D89" i="3"/>
  <c r="E89" i="3" s="1"/>
  <c r="D88" i="3"/>
  <c r="E88" i="3" s="1"/>
  <c r="F88" i="3" s="1"/>
  <c r="D87" i="3"/>
  <c r="E87" i="3" s="1"/>
  <c r="F87" i="3" s="1"/>
  <c r="D86" i="3"/>
  <c r="E86" i="3" s="1"/>
  <c r="F86" i="3" s="1"/>
  <c r="D85" i="3"/>
  <c r="E85" i="3" s="1"/>
  <c r="F85" i="3" s="1"/>
  <c r="E84" i="3"/>
  <c r="F84" i="3" s="1"/>
  <c r="D84" i="3"/>
  <c r="E83" i="3"/>
  <c r="F83" i="3" s="1"/>
  <c r="D83" i="3"/>
  <c r="E82" i="3"/>
  <c r="F82" i="3" s="1"/>
  <c r="D82" i="3"/>
  <c r="F81" i="3"/>
  <c r="D81" i="3"/>
  <c r="E81" i="3" s="1"/>
  <c r="F80" i="3"/>
  <c r="D80" i="3"/>
  <c r="E80" i="3" s="1"/>
  <c r="D79" i="3"/>
  <c r="E79" i="3" s="1"/>
  <c r="F79" i="3" s="1"/>
  <c r="D78" i="3"/>
  <c r="E78" i="3" s="1"/>
  <c r="F78" i="3" s="1"/>
  <c r="D77" i="3"/>
  <c r="E77" i="3" s="1"/>
  <c r="F77" i="3" s="1"/>
  <c r="E76" i="3"/>
  <c r="F76" i="3" s="1"/>
  <c r="D76" i="3"/>
  <c r="E75" i="3"/>
  <c r="F75" i="3" s="1"/>
  <c r="D75" i="3"/>
  <c r="E74" i="3"/>
  <c r="F74" i="3" s="1"/>
  <c r="D74" i="3"/>
  <c r="D73" i="3"/>
  <c r="E73" i="3" s="1"/>
  <c r="F73" i="3" s="1"/>
  <c r="F72" i="3"/>
  <c r="D72" i="3"/>
  <c r="E72" i="3" s="1"/>
  <c r="F71" i="3"/>
  <c r="D71" i="3"/>
  <c r="E71" i="3" s="1"/>
  <c r="D70" i="3"/>
  <c r="E70" i="3" s="1"/>
  <c r="F70" i="3" s="1"/>
  <c r="D69" i="3"/>
  <c r="E69" i="3" s="1"/>
  <c r="F69" i="3" s="1"/>
  <c r="E68" i="3"/>
  <c r="F68" i="3" s="1"/>
  <c r="D68" i="3"/>
  <c r="E67" i="3"/>
  <c r="F67" i="3" s="1"/>
  <c r="D67" i="3"/>
  <c r="E66" i="3"/>
  <c r="F66" i="3" s="1"/>
  <c r="D66" i="3"/>
  <c r="F65" i="3"/>
  <c r="E65" i="3"/>
  <c r="D65" i="3"/>
  <c r="D64" i="3"/>
  <c r="E64" i="3" s="1"/>
  <c r="F64" i="3" s="1"/>
  <c r="D63" i="3"/>
  <c r="E63" i="3" s="1"/>
  <c r="F63" i="3" s="1"/>
  <c r="D62" i="3"/>
  <c r="E62" i="3" s="1"/>
  <c r="F62" i="3" s="1"/>
  <c r="D58" i="3"/>
  <c r="E58" i="3" s="1"/>
  <c r="F58" i="3" s="1"/>
  <c r="E57" i="3"/>
  <c r="F57" i="3" s="1"/>
  <c r="D57" i="3"/>
  <c r="E56" i="3"/>
  <c r="F56" i="3" s="1"/>
  <c r="D56" i="3"/>
  <c r="E55" i="3"/>
  <c r="F55" i="3" s="1"/>
  <c r="D55" i="3"/>
  <c r="D54" i="3"/>
  <c r="E54" i="3" s="1"/>
  <c r="F54" i="3" s="1"/>
  <c r="D53" i="3"/>
  <c r="E53" i="3" s="1"/>
  <c r="F53" i="3" s="1"/>
  <c r="F52" i="3"/>
  <c r="D52" i="3"/>
  <c r="E52" i="3" s="1"/>
  <c r="D51" i="3"/>
  <c r="E51" i="3" s="1"/>
  <c r="F51" i="3" s="1"/>
  <c r="D50" i="3"/>
  <c r="E50" i="3" s="1"/>
  <c r="F50" i="3" s="1"/>
  <c r="D49" i="3"/>
  <c r="E49" i="3" s="1"/>
  <c r="F49" i="3" s="1"/>
  <c r="F48" i="3"/>
  <c r="E48" i="3"/>
  <c r="D48" i="3"/>
  <c r="E47" i="3"/>
  <c r="F47" i="3" s="1"/>
  <c r="D47" i="3"/>
  <c r="D46" i="3"/>
  <c r="E46" i="3" s="1"/>
  <c r="F46" i="3" s="1"/>
  <c r="F45" i="3"/>
  <c r="D45" i="3"/>
  <c r="E45" i="3" s="1"/>
  <c r="F44" i="3"/>
  <c r="D44" i="3"/>
  <c r="E44" i="3" s="1"/>
  <c r="E43" i="3"/>
  <c r="F43" i="3" s="1"/>
  <c r="D43" i="3"/>
  <c r="D42" i="3"/>
  <c r="E42" i="3" s="1"/>
  <c r="F42" i="3" s="1"/>
  <c r="E41" i="3"/>
  <c r="F41" i="3" s="1"/>
  <c r="D41" i="3"/>
  <c r="F40" i="3"/>
  <c r="E40" i="3"/>
  <c r="D40" i="3"/>
  <c r="E39" i="3"/>
  <c r="F39" i="3" s="1"/>
  <c r="D39" i="3"/>
  <c r="E38" i="3"/>
  <c r="F38" i="3" s="1"/>
  <c r="D38" i="3"/>
  <c r="F37" i="3"/>
  <c r="D37" i="3"/>
  <c r="E37" i="3" s="1"/>
  <c r="D36" i="3"/>
  <c r="E36" i="3" s="1"/>
  <c r="F36" i="3" s="1"/>
  <c r="D35" i="3"/>
  <c r="E35" i="3" s="1"/>
  <c r="F35" i="3" s="1"/>
  <c r="D34" i="3"/>
  <c r="E34" i="3" s="1"/>
  <c r="F34" i="3" s="1"/>
  <c r="E33" i="3"/>
  <c r="F33" i="3" s="1"/>
  <c r="D33" i="3"/>
  <c r="E32" i="3"/>
  <c r="F32" i="3" s="1"/>
  <c r="D32" i="3"/>
  <c r="E31" i="3"/>
  <c r="F31" i="3" s="1"/>
  <c r="D31" i="3"/>
  <c r="E30" i="3"/>
  <c r="F30" i="3" s="1"/>
  <c r="D30" i="3"/>
  <c r="D29" i="3"/>
  <c r="E29" i="3" s="1"/>
  <c r="F29" i="3" s="1"/>
  <c r="D28" i="3"/>
  <c r="E28" i="3" s="1"/>
  <c r="F28" i="3" s="1"/>
  <c r="D27" i="3"/>
  <c r="E27" i="3" s="1"/>
  <c r="F27" i="3" s="1"/>
  <c r="D24" i="3"/>
  <c r="E24" i="3" s="1"/>
  <c r="F24" i="3" s="1"/>
  <c r="D23" i="3"/>
  <c r="E23" i="3" s="1"/>
  <c r="F23" i="3" s="1"/>
  <c r="E22" i="3"/>
  <c r="F22" i="3" s="1"/>
  <c r="D22" i="3"/>
  <c r="E21" i="3"/>
  <c r="F21" i="3" s="1"/>
  <c r="D21" i="3"/>
  <c r="D20" i="3"/>
  <c r="E20" i="3" s="1"/>
  <c r="F20" i="3" s="1"/>
  <c r="D19" i="3"/>
  <c r="E19" i="3" s="1"/>
  <c r="F19" i="3" s="1"/>
  <c r="F18" i="3"/>
  <c r="D18" i="3"/>
  <c r="E18" i="3" s="1"/>
  <c r="D17" i="3"/>
  <c r="E17" i="3" s="1"/>
  <c r="F17" i="3" s="1"/>
  <c r="D16" i="3"/>
  <c r="E16" i="3" s="1"/>
  <c r="F16" i="3" s="1"/>
  <c r="D15" i="3"/>
  <c r="E15" i="3" s="1"/>
  <c r="F15" i="3" s="1"/>
  <c r="F14" i="3"/>
  <c r="E14" i="3"/>
  <c r="D14" i="3"/>
  <c r="E13" i="3"/>
  <c r="F13" i="3" s="1"/>
  <c r="D13" i="3"/>
  <c r="D12" i="3"/>
  <c r="E12" i="3" s="1"/>
  <c r="F12" i="3" s="1"/>
  <c r="F11" i="3"/>
  <c r="D11" i="3"/>
  <c r="E11" i="3" s="1"/>
  <c r="F10" i="3"/>
  <c r="D10" i="3"/>
  <c r="E10" i="3" s="1"/>
  <c r="E9" i="3"/>
  <c r="F9" i="3" s="1"/>
  <c r="D9" i="3"/>
  <c r="D8" i="3"/>
  <c r="E8" i="3" s="1"/>
  <c r="F8" i="3" s="1"/>
  <c r="D7" i="3"/>
  <c r="E7" i="3" s="1"/>
  <c r="F7" i="3" s="1"/>
  <c r="E6" i="3"/>
  <c r="F6" i="3" s="1"/>
  <c r="D6" i="3"/>
  <c r="D5" i="3"/>
  <c r="E5" i="3" s="1"/>
  <c r="F5" i="3" s="1"/>
  <c r="D4" i="3"/>
  <c r="E4" i="3" s="1"/>
  <c r="F4" i="3" s="1"/>
  <c r="D87" i="2"/>
  <c r="E87" i="2" s="1"/>
  <c r="D84" i="2"/>
  <c r="E84" i="2" s="1"/>
  <c r="F84" i="2" s="1"/>
  <c r="E83" i="2"/>
  <c r="F83" i="2" s="1"/>
  <c r="D83" i="2"/>
  <c r="D82" i="2"/>
  <c r="E82" i="2" s="1"/>
  <c r="F82" i="2" s="1"/>
  <c r="D81" i="2"/>
  <c r="E81" i="2" s="1"/>
  <c r="I80" i="2"/>
  <c r="D80" i="2"/>
  <c r="E80" i="2" s="1"/>
  <c r="F80" i="2" s="1"/>
  <c r="D77" i="2"/>
  <c r="E77" i="2" s="1"/>
  <c r="D76" i="2"/>
  <c r="E76" i="2" s="1"/>
  <c r="F76" i="2" s="1"/>
  <c r="D73" i="2"/>
  <c r="E73" i="2" s="1"/>
  <c r="D72" i="2"/>
  <c r="E72" i="2" s="1"/>
  <c r="F72" i="2" s="1"/>
  <c r="E69" i="2"/>
  <c r="F69" i="2" s="1"/>
  <c r="D69" i="2"/>
  <c r="D68" i="2"/>
  <c r="E68" i="2" s="1"/>
  <c r="F68" i="2" s="1"/>
  <c r="D65" i="2"/>
  <c r="E65" i="2" s="1"/>
  <c r="I64" i="2"/>
  <c r="D64" i="2"/>
  <c r="E64" i="2" s="1"/>
  <c r="F64" i="2" s="1"/>
  <c r="D63" i="2"/>
  <c r="E63" i="2" s="1"/>
  <c r="D62" i="2"/>
  <c r="E62" i="2" s="1"/>
  <c r="F62" i="2" s="1"/>
  <c r="D59" i="2"/>
  <c r="E59" i="2" s="1"/>
  <c r="E58" i="2"/>
  <c r="F58" i="2" s="1"/>
  <c r="D58" i="2"/>
  <c r="D57" i="2"/>
  <c r="E57" i="2" s="1"/>
  <c r="D56" i="2"/>
  <c r="E56" i="2" s="1"/>
  <c r="E55" i="2"/>
  <c r="F55" i="2" s="1"/>
  <c r="D55" i="2"/>
  <c r="E54" i="2"/>
  <c r="F54" i="2" s="1"/>
  <c r="D54" i="2"/>
  <c r="D51" i="2"/>
  <c r="E51" i="2" s="1"/>
  <c r="D50" i="2"/>
  <c r="E50" i="2" s="1"/>
  <c r="D49" i="2"/>
  <c r="E49" i="2" s="1"/>
  <c r="D48" i="2"/>
  <c r="E48" i="2" s="1"/>
  <c r="E47" i="2"/>
  <c r="I47" i="2" s="1"/>
  <c r="D47" i="2"/>
  <c r="E46" i="2"/>
  <c r="F46" i="2" s="1"/>
  <c r="D46" i="2"/>
  <c r="D45" i="2"/>
  <c r="E45" i="2" s="1"/>
  <c r="D44" i="2"/>
  <c r="E44" i="2" s="1"/>
  <c r="E43" i="2"/>
  <c r="I43" i="2" s="1"/>
  <c r="D43" i="2"/>
  <c r="D42" i="2"/>
  <c r="E42" i="2" s="1"/>
  <c r="D41" i="2"/>
  <c r="E41" i="2" s="1"/>
  <c r="E40" i="2"/>
  <c r="F40" i="2" s="1"/>
  <c r="D40" i="2"/>
  <c r="D39" i="2"/>
  <c r="E39" i="2" s="1"/>
  <c r="D38" i="2"/>
  <c r="E38" i="2" s="1"/>
  <c r="E37" i="2"/>
  <c r="F37" i="2" s="1"/>
  <c r="D37" i="2"/>
  <c r="E36" i="2"/>
  <c r="F36" i="2" s="1"/>
  <c r="D36" i="2"/>
  <c r="D35" i="2"/>
  <c r="E35" i="2" s="1"/>
  <c r="D34" i="2"/>
  <c r="E34" i="2" s="1"/>
  <c r="D33" i="2"/>
  <c r="E33" i="2" s="1"/>
  <c r="D32" i="2"/>
  <c r="E32" i="2" s="1"/>
  <c r="E31" i="2"/>
  <c r="I31" i="2" s="1"/>
  <c r="D31" i="2"/>
  <c r="E30" i="2"/>
  <c r="F30" i="2" s="1"/>
  <c r="D30" i="2"/>
  <c r="D29" i="2"/>
  <c r="E29" i="2" s="1"/>
  <c r="D28" i="2"/>
  <c r="E28" i="2" s="1"/>
  <c r="E27" i="2"/>
  <c r="I27" i="2" s="1"/>
  <c r="D27" i="2"/>
  <c r="D26" i="2"/>
  <c r="E26" i="2" s="1"/>
  <c r="D25" i="2"/>
  <c r="E25" i="2" s="1"/>
  <c r="E24" i="2"/>
  <c r="F24" i="2" s="1"/>
  <c r="D24" i="2"/>
  <c r="D23" i="2"/>
  <c r="E23" i="2" s="1"/>
  <c r="D22" i="2"/>
  <c r="E22" i="2" s="1"/>
  <c r="E21" i="2"/>
  <c r="F21" i="2" s="1"/>
  <c r="D21" i="2"/>
  <c r="E20" i="2"/>
  <c r="F20" i="2" s="1"/>
  <c r="D20" i="2"/>
  <c r="D19" i="2"/>
  <c r="E19" i="2" s="1"/>
  <c r="D18" i="2"/>
  <c r="E18" i="2" s="1"/>
  <c r="D17" i="2"/>
  <c r="E17" i="2" s="1"/>
  <c r="D16" i="2"/>
  <c r="E16" i="2" s="1"/>
  <c r="E15" i="2"/>
  <c r="I15" i="2" s="1"/>
  <c r="D15" i="2"/>
  <c r="E14" i="2"/>
  <c r="F14" i="2" s="1"/>
  <c r="D14" i="2"/>
  <c r="D13" i="2"/>
  <c r="E13" i="2" s="1"/>
  <c r="J12" i="2"/>
  <c r="D12" i="2"/>
  <c r="E12" i="2" s="1"/>
  <c r="E11" i="2"/>
  <c r="I11" i="2" s="1"/>
  <c r="D11" i="2"/>
  <c r="D10" i="2"/>
  <c r="E10" i="2" s="1"/>
  <c r="E9" i="2"/>
  <c r="I9" i="2" s="1"/>
  <c r="D9" i="2"/>
  <c r="D8" i="2"/>
  <c r="E8" i="2" s="1"/>
  <c r="E7" i="2"/>
  <c r="I7" i="2" s="1"/>
  <c r="D7" i="2"/>
  <c r="D6" i="2"/>
  <c r="E6" i="2" s="1"/>
  <c r="E5" i="2"/>
  <c r="I5" i="2" s="1"/>
  <c r="D5" i="2"/>
  <c r="E4" i="2"/>
  <c r="I4" i="2" s="1"/>
  <c r="D4" i="2"/>
  <c r="F4" i="2" l="1"/>
  <c r="F81" i="2"/>
  <c r="I81" i="2"/>
  <c r="F6" i="2"/>
  <c r="I6" i="2"/>
  <c r="F16" i="2"/>
  <c r="I16" i="2"/>
  <c r="F22" i="2"/>
  <c r="I22" i="2"/>
  <c r="F28" i="2"/>
  <c r="I28" i="2"/>
  <c r="F34" i="2"/>
  <c r="I34" i="2"/>
  <c r="F59" i="2"/>
  <c r="I59" i="2"/>
  <c r="F23" i="2"/>
  <c r="I23" i="2"/>
  <c r="I29" i="2"/>
  <c r="F29" i="2"/>
  <c r="I35" i="2"/>
  <c r="F35" i="2"/>
  <c r="I51" i="2"/>
  <c r="F51" i="2"/>
  <c r="I12" i="2"/>
  <c r="F12" i="2"/>
  <c r="I8" i="2"/>
  <c r="F8" i="2"/>
  <c r="I13" i="2"/>
  <c r="F13" i="2"/>
  <c r="I19" i="2"/>
  <c r="F19" i="2"/>
  <c r="F42" i="2"/>
  <c r="I42" i="2"/>
  <c r="I39" i="2"/>
  <c r="F39" i="2"/>
  <c r="F63" i="2"/>
  <c r="I63" i="2"/>
  <c r="F25" i="2"/>
  <c r="I25" i="2"/>
  <c r="B50" i="5"/>
  <c r="B8" i="1" s="1"/>
  <c r="F33" i="2"/>
  <c r="I33" i="2"/>
  <c r="F17" i="2"/>
  <c r="I17" i="2"/>
  <c r="F41" i="2"/>
  <c r="I41" i="2"/>
  <c r="F56" i="2"/>
  <c r="I56" i="2"/>
  <c r="F87" i="2"/>
  <c r="I87" i="2"/>
  <c r="F26" i="2"/>
  <c r="I26" i="2"/>
  <c r="F49" i="2"/>
  <c r="I49" i="2"/>
  <c r="F65" i="2"/>
  <c r="I65" i="2"/>
  <c r="I45" i="2"/>
  <c r="F45" i="2"/>
  <c r="F18" i="2"/>
  <c r="I18" i="2"/>
  <c r="F73" i="2"/>
  <c r="I73" i="2"/>
  <c r="F48" i="2"/>
  <c r="I48" i="2"/>
  <c r="I77" i="2"/>
  <c r="F77" i="2"/>
  <c r="I57" i="2"/>
  <c r="F57" i="2"/>
  <c r="C139" i="3"/>
  <c r="B6" i="1" s="1"/>
  <c r="I10" i="2"/>
  <c r="F10" i="2"/>
  <c r="F88" i="2" s="1"/>
  <c r="B90" i="2" s="1"/>
  <c r="B5" i="1" s="1"/>
  <c r="F32" i="2"/>
  <c r="I32" i="2"/>
  <c r="F38" i="2"/>
  <c r="I38" i="2"/>
  <c r="F44" i="2"/>
  <c r="I44" i="2"/>
  <c r="F50" i="2"/>
  <c r="I50" i="2"/>
  <c r="I21" i="2"/>
  <c r="I37" i="2"/>
  <c r="I55" i="2"/>
  <c r="I62" i="2"/>
  <c r="I69" i="2"/>
  <c r="I76" i="2"/>
  <c r="I83" i="2"/>
  <c r="I46" i="2"/>
  <c r="F5" i="2"/>
  <c r="F7" i="2"/>
  <c r="F9" i="2"/>
  <c r="F11" i="2"/>
  <c r="F15" i="2"/>
  <c r="I24" i="2"/>
  <c r="F31" i="2"/>
  <c r="I40" i="2"/>
  <c r="F47" i="2"/>
  <c r="I58" i="2"/>
  <c r="I72" i="2"/>
  <c r="I84" i="2"/>
  <c r="D75" i="4"/>
  <c r="E75" i="4" s="1"/>
  <c r="F75" i="4" s="1"/>
  <c r="E74" i="4"/>
  <c r="F74" i="4" s="1"/>
  <c r="B92" i="4"/>
  <c r="B7" i="1" s="1"/>
  <c r="I14" i="2"/>
  <c r="I30" i="2"/>
  <c r="I20" i="2"/>
  <c r="F27" i="2"/>
  <c r="I36" i="2"/>
  <c r="F43" i="2"/>
  <c r="I54" i="2"/>
  <c r="I68" i="2"/>
  <c r="I82" i="2"/>
  <c r="F34" i="6"/>
  <c r="D42" i="6" s="1"/>
  <c r="B9" i="1" s="1"/>
  <c r="I88" i="2" l="1"/>
  <c r="H90" i="2" s="1"/>
  <c r="B10" i="1"/>
</calcChain>
</file>

<file path=xl/sharedStrings.xml><?xml version="1.0" encoding="utf-8"?>
<sst xmlns="http://schemas.openxmlformats.org/spreadsheetml/2006/main" count="562" uniqueCount="292">
  <si>
    <t>Bijlage 5 - Europese aanbesteding - leveren en plaatsen verkeersborden</t>
  </si>
  <si>
    <t>Naam Inschrijver:</t>
  </si>
  <si>
    <t>Productgroepen</t>
  </si>
  <si>
    <t>Inschrijvingssom exclusief BTW</t>
  </si>
  <si>
    <t xml:space="preserve">TOTAAL A1. PRODUCTGROEP VERKEERSBORDEN </t>
  </si>
  <si>
    <t>TOTAAL A2. PRODUCTGROEP STRAATNAAMBORDEN</t>
  </si>
  <si>
    <t>TOTAAL A3. PRODUCTGROEP VERKEERSPALEN EN SCHRIKHEKPLANKEN</t>
  </si>
  <si>
    <t>TOTAAL A4. PRODUCTGROEP BEVESTIGINGSMATERIALEN, SNELBETONMORTEL en FOLIE</t>
  </si>
  <si>
    <t xml:space="preserve">TOTAAL A5. PLAATSING EN ONDERHOUD DOOR VCA-GECERTIFICEERDE MEDEWERKERS </t>
  </si>
  <si>
    <t>TOTALE Inschrijvingssom o.b.v. totaalprijs netto alle artikelen</t>
  </si>
  <si>
    <t>Let op: De gele velden dienen ingevuld te worden door Inschrijver.</t>
  </si>
  <si>
    <t>A1. PRODUCTGROEP VERKEERSBORDEN</t>
  </si>
  <si>
    <t xml:space="preserve">Klasse 3
</t>
  </si>
  <si>
    <t>Omschrijving</t>
  </si>
  <si>
    <t>Fictief aantal</t>
  </si>
  <si>
    <t>Catalogusprijs
per stuk</t>
  </si>
  <si>
    <t>Korting</t>
  </si>
  <si>
    <t>Netto prijs per stuk</t>
  </si>
  <si>
    <t>Totaal netto prijs per artikel in verhouding</t>
  </si>
  <si>
    <t>Fictief aantal schatting door gemeente Westland</t>
  </si>
  <si>
    <t>Totaal netto prijs per artikel schatting door gemeente Westland</t>
  </si>
  <si>
    <t>Rechthoek borden (waaronder RVV) inclusief sign-face</t>
  </si>
  <si>
    <t>200x350mm</t>
  </si>
  <si>
    <t>200x300mm</t>
  </si>
  <si>
    <t>300x150mm</t>
  </si>
  <si>
    <t>300x450mm</t>
  </si>
  <si>
    <t>400x150mm</t>
  </si>
  <si>
    <t>400x200mm</t>
  </si>
  <si>
    <t>400x250mm</t>
  </si>
  <si>
    <t>400x300mm</t>
  </si>
  <si>
    <t>400x600mm</t>
  </si>
  <si>
    <t>400x700mm</t>
  </si>
  <si>
    <t>400x800mm</t>
  </si>
  <si>
    <t>450x200mm</t>
  </si>
  <si>
    <t>450x300mm</t>
  </si>
  <si>
    <t>500x150mm</t>
  </si>
  <si>
    <t>500x200mm</t>
  </si>
  <si>
    <t>500x300mm</t>
  </si>
  <si>
    <t>530x200mm</t>
  </si>
  <si>
    <t>530x300mm</t>
  </si>
  <si>
    <t>530x670mm</t>
  </si>
  <si>
    <t>530x1200mm</t>
  </si>
  <si>
    <t>600x150mm</t>
  </si>
  <si>
    <t>600x200mm</t>
  </si>
  <si>
    <t>600x270mm</t>
  </si>
  <si>
    <t>600x300mm</t>
  </si>
  <si>
    <t>600x400mm</t>
  </si>
  <si>
    <t>600x800mm</t>
  </si>
  <si>
    <t>600x900mm</t>
  </si>
  <si>
    <t>700x200mm</t>
  </si>
  <si>
    <t>800x200mm</t>
  </si>
  <si>
    <t>800x270mm</t>
  </si>
  <si>
    <t>800x300mm</t>
  </si>
  <si>
    <t>800x400mm</t>
  </si>
  <si>
    <t>800x600mm</t>
  </si>
  <si>
    <t>800x1000mm</t>
  </si>
  <si>
    <t>800x1200mm</t>
  </si>
  <si>
    <t>900x600mm</t>
  </si>
  <si>
    <t>950x340mm</t>
  </si>
  <si>
    <t>950x520mm</t>
  </si>
  <si>
    <t>1000x250mm</t>
  </si>
  <si>
    <t>1000x520mm</t>
  </si>
  <si>
    <t>1000x800mm</t>
  </si>
  <si>
    <t>1150x340mm</t>
  </si>
  <si>
    <t>1200x450mm</t>
  </si>
  <si>
    <t>1200x520mm</t>
  </si>
  <si>
    <t>1200x600mm</t>
  </si>
  <si>
    <t>1200x1000mm</t>
  </si>
  <si>
    <t>1300x520mm</t>
  </si>
  <si>
    <t>Bord vierkant (waaronder RVV) inclusief sign-face</t>
  </si>
  <si>
    <t>300x300mm</t>
  </si>
  <si>
    <t>400x400mm</t>
  </si>
  <si>
    <t>450x450mm</t>
  </si>
  <si>
    <t>600x600mm</t>
  </si>
  <si>
    <t>800x800mm</t>
  </si>
  <si>
    <t>1000x1000mm</t>
  </si>
  <si>
    <t>Borden rond (waaronder RVV) inclusief sign-face</t>
  </si>
  <si>
    <t>300mm</t>
  </si>
  <si>
    <t>400mm</t>
  </si>
  <si>
    <t>600mm</t>
  </si>
  <si>
    <t>800mm</t>
  </si>
  <si>
    <t>Borden driehoek (waaronder RVV) inclusief sign-face</t>
  </si>
  <si>
    <t>700mm</t>
  </si>
  <si>
    <t>laag</t>
  </si>
  <si>
    <t>900mm</t>
  </si>
  <si>
    <t>Borden octogonaal (waaronder RVV)  inclusief sign-face</t>
  </si>
  <si>
    <t>full collour borden rond inclusief ontwerpkosten</t>
  </si>
  <si>
    <t>full collour borden rechthoek inclusief ontwerpkosten</t>
  </si>
  <si>
    <t>300x400mm</t>
  </si>
  <si>
    <t xml:space="preserve">LF borden </t>
  </si>
  <si>
    <t>L02F, 800mm x 800mm</t>
  </si>
  <si>
    <t>Totaal netto prijs per artikel</t>
  </si>
  <si>
    <t>A2. PRODUCTGROEP STRAATNAAMBORDEN</t>
  </si>
  <si>
    <t>Kokerprofiel RAL 5017, enkelzijdig, dikte inwendig 13 mm</t>
  </si>
  <si>
    <t>700x150mm</t>
  </si>
  <si>
    <t>800x150mm</t>
  </si>
  <si>
    <t>900x150mm</t>
  </si>
  <si>
    <t>1000x150mm</t>
  </si>
  <si>
    <t>1100x150mm</t>
  </si>
  <si>
    <t>900x200mm</t>
  </si>
  <si>
    <t>1000x200mm</t>
  </si>
  <si>
    <t>1100x200mm</t>
  </si>
  <si>
    <t>800x250mm</t>
  </si>
  <si>
    <t>900x250mm</t>
  </si>
  <si>
    <t>1200x250mm</t>
  </si>
  <si>
    <t>700x300mm</t>
  </si>
  <si>
    <t>1000x300mm</t>
  </si>
  <si>
    <t>Kokerprofiel RAL 5017, dubbelzijdig, dikte inwendig 13 mm</t>
  </si>
  <si>
    <t>1200x200mm</t>
  </si>
  <si>
    <t>500x250mm</t>
  </si>
  <si>
    <t>600x250mm</t>
  </si>
  <si>
    <t>700x250mm</t>
  </si>
  <si>
    <t>1100x250mm</t>
  </si>
  <si>
    <t>900x300mm</t>
  </si>
  <si>
    <t>700x350mm</t>
  </si>
  <si>
    <t>800x350mm</t>
  </si>
  <si>
    <t>900x350mm</t>
  </si>
  <si>
    <t>1100x350mm</t>
  </si>
  <si>
    <t>STRAATNAAMBORDEN - DOR inclusief opdruk</t>
  </si>
  <si>
    <t>550x150mm</t>
  </si>
  <si>
    <t>650x150mm</t>
  </si>
  <si>
    <t>geen</t>
  </si>
  <si>
    <t>750x150mm</t>
  </si>
  <si>
    <t>850x150mm</t>
  </si>
  <si>
    <t>1050x150mm</t>
  </si>
  <si>
    <t>1200x150mm</t>
  </si>
  <si>
    <t>550x200mm</t>
  </si>
  <si>
    <t>650x200mm</t>
  </si>
  <si>
    <t>750x200mm</t>
  </si>
  <si>
    <t>850x200mm</t>
  </si>
  <si>
    <t>1250x200mm</t>
  </si>
  <si>
    <t>1100x300mm</t>
  </si>
  <si>
    <t>1200x300mm</t>
  </si>
  <si>
    <t>600x350mm</t>
  </si>
  <si>
    <t>STRAATNAAMBORDEN - DOR zonder opdruk</t>
  </si>
  <si>
    <t>650x250mm</t>
  </si>
  <si>
    <t>850x250mm</t>
  </si>
  <si>
    <t>TOTAAL A3. PRODUCTGROEP STRAATNAAMBORDEN</t>
  </si>
  <si>
    <t>A3. PRODUCTGROEP VERKEERSPALEN EN SCHRIKHEKPLANKEN</t>
  </si>
  <si>
    <t>Flespalen</t>
  </si>
  <si>
    <t xml:space="preserve">2000mm THVZ-CE rond 48 incl 2 losse grondankerstaven </t>
  </si>
  <si>
    <t xml:space="preserve">2500mm THVZ-CE rond 48 incl 2 losse grondankerstaven </t>
  </si>
  <si>
    <t xml:space="preserve">3000mm THVZ-CE rond 48 incl 2 losse grondankerstaven </t>
  </si>
  <si>
    <t xml:space="preserve">3300mm THVZ-CE rond 48 incl 2 losse grondankerstaven </t>
  </si>
  <si>
    <t xml:space="preserve">3600mm THVZ-CE rond 48 incl 2 losse grondankerstaven </t>
  </si>
  <si>
    <t xml:space="preserve">3700mm THVZ-CE rond 48 incl 2 losse grondankerstaven </t>
  </si>
  <si>
    <t xml:space="preserve">3900mm THVZ-CE rond 48 incl 2 losse grondankerstaven </t>
  </si>
  <si>
    <t xml:space="preserve">4200mm THVZ-CE rond 48 incl 2 losse grondankerstaven </t>
  </si>
  <si>
    <t xml:space="preserve">4300mm THVZ-CE rond 48 incl 2 losse grondankerstaven </t>
  </si>
  <si>
    <t xml:space="preserve">4500mm THVZ-CE rond 48 incl 2 losse grondankerstaven </t>
  </si>
  <si>
    <t xml:space="preserve">4700mm THVZ-CE rond 48 incl 2 losse grondankerstaven </t>
  </si>
  <si>
    <t>2500mm THVZ-CE rond 48 incl vaste buisankers</t>
  </si>
  <si>
    <t>3600mm THVZ-CE rond 48 incl vaste buisankers</t>
  </si>
  <si>
    <t>3700mm THVZ-CE rond 48 incl vaste buisankers</t>
  </si>
  <si>
    <t>Vervallen 3700mm THVZ-CE rond 48 incl aangelaste buisankers</t>
  </si>
  <si>
    <t>3900mm THVZ-CE rond 48 incl vaste buisankers</t>
  </si>
  <si>
    <t>4200mm THVZ-CE rond 48 incl vaste buisankers</t>
  </si>
  <si>
    <t>4300mm THVZ-CE rond 48 incl vaste buisankers</t>
  </si>
  <si>
    <t>Vervallen 4300mm THVZ-CE rond 48 incl aangelaste buisankers</t>
  </si>
  <si>
    <t>4500mm THVZ-CE rond 48 incl vaste buisankers</t>
  </si>
  <si>
    <t>4700mm THVZ-CE rond 48 incl vaste buisankers</t>
  </si>
  <si>
    <t>Vervallen 3750mm THVZ rond 48 met aangelaste buisankers</t>
  </si>
  <si>
    <t>Vervallen 4150mm THVZ rond 48 met aangelaste buisankers</t>
  </si>
  <si>
    <t>Vervallen 4500mm THVZ rond 48 met aangelaste buisankers</t>
  </si>
  <si>
    <t>Buispalen</t>
  </si>
  <si>
    <t>1500mm/48mm THVZ incl grondankerstaven</t>
  </si>
  <si>
    <t>1800mm/48mm THVZ incl grondankerstaven</t>
  </si>
  <si>
    <t>2000mm/48mm THVZ incl grondankerstaven</t>
  </si>
  <si>
    <t>2500mm/48mm THVZ incl grondankerstaven</t>
  </si>
  <si>
    <t>3000mm/76mm THVZ incl grondankerstaven</t>
  </si>
  <si>
    <t>3300mm/76mm THVZ incl grondankerstaven</t>
  </si>
  <si>
    <t>3500mm/76mm THVZ incl grondankerstaven</t>
  </si>
  <si>
    <t>3600mm/76mm THVZ incl grondankerstaven</t>
  </si>
  <si>
    <t>3700mm/76mm THVZ incl grondankerstaven</t>
  </si>
  <si>
    <t>3900mm/76mm THVZ incl grondankerstaven</t>
  </si>
  <si>
    <t>4000mm/76mm THVZ incl grondankerstaven</t>
  </si>
  <si>
    <t>4000mm/76mm THVZ met grondankerstaaf gecoat RAL9005</t>
  </si>
  <si>
    <t>4200mm/76mm THVZ incl grondankerstaven</t>
  </si>
  <si>
    <t>4500mm/76mm THVZ incl grondankerstaven en paaldop</t>
  </si>
  <si>
    <t>4500mm/76mm THVZ incl grondankerstaven</t>
  </si>
  <si>
    <t>4700mm/76mm THVZ incl grondankerstaven</t>
  </si>
  <si>
    <t>900mm/48mm THVZ op voetplaat 220x220x8mm</t>
  </si>
  <si>
    <t>1500mm/48mm THVZ op voetplaat 200x200mm vzv 4 gaten</t>
  </si>
  <si>
    <t>1800mm/48mm THVZ incl vaste buisankers</t>
  </si>
  <si>
    <t>4100mm/83mm THVZ en WIT RAL9010 gecoat</t>
  </si>
  <si>
    <t>4500mm/76mm THVZ excl grondanker incl KS dop</t>
  </si>
  <si>
    <t>5000mm/160mm alum.</t>
  </si>
  <si>
    <t>Staalbuizen</t>
  </si>
  <si>
    <t>48,3x2,5 L=0.30m Kl.A THVZ</t>
  </si>
  <si>
    <t>48,3x2,5 L=0.40m Kl.A THVZ</t>
  </si>
  <si>
    <t>48,3x2,5 L=0.50m Kl.A THVZ</t>
  </si>
  <si>
    <t>48,3x2,5 L=0.60m Kl.A THVZ</t>
  </si>
  <si>
    <t>48,3x2,5 L=0.70m Kl.A THVZ</t>
  </si>
  <si>
    <t>48,3x2,5 L=0.80m Kl.A THVZ</t>
  </si>
  <si>
    <t>48,3x2,5 L=1.00m Kl.A THVZ</t>
  </si>
  <si>
    <t>48,3x2,5 L=1.40m Kl.A THVZ</t>
  </si>
  <si>
    <t>48,3x2,5 L=1.80m Kl.A THVZ</t>
  </si>
  <si>
    <t>48,3x2,5 L=2.40m Kl.A THVZ</t>
  </si>
  <si>
    <t>48,3x2,5 L=2.80m Kl.A THVZ</t>
  </si>
  <si>
    <t>48,3x2,5 L=4.00m Kl.A THVZ</t>
  </si>
  <si>
    <t>Verkeerszuilen</t>
  </si>
  <si>
    <t>Verkeerszuil BB21 alum zw/w Klasse III tbv paal 48/48-76mm</t>
  </si>
  <si>
    <t>Verkeerszuil BB21 alum bl/w Klasse III tbv paal 48/48-76mm</t>
  </si>
  <si>
    <t>Verkeerszuil BB22 alum geel Klasse III tbv paal 48/48-76mm</t>
  </si>
  <si>
    <t>Flexibele verkeerszuilen</t>
  </si>
  <si>
    <t xml:space="preserve">Verkeerszuil flexibel BB21, rood/wit, zwart/wit, blauw/wit, Klasse III  </t>
  </si>
  <si>
    <t xml:space="preserve">Verkeerszuil flexibel BB22, geel,  Klasse III </t>
  </si>
  <si>
    <t xml:space="preserve">Kunsstof flexibele afzetpaal, ø80mm </t>
  </si>
  <si>
    <t>Parkeerpalen</t>
  </si>
  <si>
    <t>Vervallen Losse inzinkbare Parkeerpaal MA55i, ø60mm TV-RAL2002</t>
  </si>
  <si>
    <t>Vervallen Losse inzinkbare Parkeerpaal MA55i, ø60mm TV-RAL6009</t>
  </si>
  <si>
    <t>Vervallen Parkeerpaal MA55i, inzinkbaar ø60 TV-RAL6009 G/W</t>
  </si>
  <si>
    <t>Vervallen Parkeerpaal MA55i, inzinkbaar ø60 TV-RAL2002 R/W</t>
  </si>
  <si>
    <t>Trottoirpalen</t>
  </si>
  <si>
    <t>Diamantkoppaal 150x150mm L=1.40m zw/br+2 refl. r/w</t>
  </si>
  <si>
    <t>Diamantkoppaal wegneembaar 150x150mm L=0.80m zw/br+</t>
  </si>
  <si>
    <t>Trottoirpaal MA66 vast 1500mm THVZ-RAL7016</t>
  </si>
  <si>
    <t>Trottoirpaal MA66s wegneembaar THVZ-RAL9010</t>
  </si>
  <si>
    <t>Schrikhekplanken</t>
  </si>
  <si>
    <t>Schrikhekplank BB16-1 , BB17-1  of BB18-1 per strekkende meter. Kl III L/R inclusief eindkap</t>
  </si>
  <si>
    <t>TOTAAL A4. PRODUCTGROEP VERKEERSPALEN EN SCHRIKHEKPLANKEN</t>
  </si>
  <si>
    <t>A4. PRODUCTGROEP BEVESTIGINGSMATERIALEN, SNELBETONMORTEL en folie</t>
  </si>
  <si>
    <t>Scharnierbeugels</t>
  </si>
  <si>
    <t>westland</t>
  </si>
  <si>
    <t>incl overige gemeentes</t>
  </si>
  <si>
    <t>Scharnierbeugel alum. rond 48mm St-82</t>
  </si>
  <si>
    <t>Scharnierbeugel alum. rond 48mm St-140mm</t>
  </si>
  <si>
    <t>Scharnierbeugel alum. rond 48mm r.a.r. St-82</t>
  </si>
  <si>
    <t>Scharnierbeugel alum. rond 48mm draaibaar St-140mm</t>
  </si>
  <si>
    <t>Scharnierbeugel alum. Agmi 01 rond 48mm St-82mm</t>
  </si>
  <si>
    <t>Scharnierbeugel alum. rond 60mm St-140mm</t>
  </si>
  <si>
    <t>Scharnierbeugel alum. rond 76mm St-82mm</t>
  </si>
  <si>
    <t>Scharnierbeugel alum. rond 76mm St-140mm</t>
  </si>
  <si>
    <t>Bevestigingsmaterialen t.b.v. kokerprofielen</t>
  </si>
  <si>
    <t>Bevestigingsmiddel t.b.v. kokerprofiel voor midden-achter montage</t>
  </si>
  <si>
    <t>Bevestigingsmiddel t.b.v. kokerprofiel voor vlaggende montage</t>
  </si>
  <si>
    <t>Bevestigingsmiddel t.b.v. kokerprofiel voor midden-onder montage</t>
  </si>
  <si>
    <t>Muurbeugel t.b.v. kokerprofiel</t>
  </si>
  <si>
    <t>Eindkap t.b.v. kokerprofiel, hoogte variabel, dikte inwendig 13 mm</t>
  </si>
  <si>
    <t>Band-it</t>
  </si>
  <si>
    <t>Band-it beugel alum. St-82mm</t>
  </si>
  <si>
    <t>Band-it beugel alum. St-140mm</t>
  </si>
  <si>
    <t>Band-it beugel alum. draaibaar St-140mm</t>
  </si>
  <si>
    <t>Band-it RVS 19mm met clip</t>
  </si>
  <si>
    <t>Band-it RVS Valuclips 3/4" type C156 à 100 st.</t>
  </si>
  <si>
    <t>Band-it RVS band 3/4" type C206, d=0.76mm</t>
  </si>
  <si>
    <t>Band-it RVS klemmen 3/4" type C256 à 100 st.</t>
  </si>
  <si>
    <t>Hi-Torque</t>
  </si>
  <si>
    <t>Hi-Torque klemband HP2, 34- 67mm 16mm breed</t>
  </si>
  <si>
    <t>Hi-Torque klemband HP3, 42-105mm 16mm breed</t>
  </si>
  <si>
    <t>Hi-Torque klemband HP4, 93-156mm 16mm breed</t>
  </si>
  <si>
    <t>Hi-Torque klemband HP5, 140-232mm 16mm breed</t>
  </si>
  <si>
    <t>Tam-Torque</t>
  </si>
  <si>
    <t>Tamtorque HP2, 34- 67mm 16mm breed anti-diefstal</t>
  </si>
  <si>
    <t>Tamtorque HP3, 42-105mm 16mm breed anti-diefstal</t>
  </si>
  <si>
    <t>Tamtorque HP4, 93-156mm 16mm breed anti-diefstal</t>
  </si>
  <si>
    <t>PJ band</t>
  </si>
  <si>
    <t>PJ band type 010.1361 31mx0,7mmx19mm</t>
  </si>
  <si>
    <t xml:space="preserve">REMIX </t>
  </si>
  <si>
    <t>Snelbetonmortel (Nomix) 25KG</t>
  </si>
  <si>
    <t xml:space="preserve">Folie </t>
  </si>
  <si>
    <t>Rol blauw RAL 5017 transparante overlayfilm 124 cm x 50y (breedte x lengte)</t>
  </si>
  <si>
    <t>Rol folie reflectieklasse 3 / 122 cm x 50y (breedte x lengte), kleur wit</t>
  </si>
  <si>
    <t>TOTAAL A5. PRODUCTGROEP BEVESTIGINGSMATERIALEN EN SNELBETONMORTEL</t>
  </si>
  <si>
    <r>
      <rPr>
        <sz val="11"/>
        <color theme="1"/>
        <rFont val="Calibri"/>
        <family val="2"/>
        <scheme val="minor"/>
      </rPr>
      <t>Onderstaande tarieven zijn uitsluitend voor inzet medewerker(s) inclusief materieel en voertuig bij het plaatsen van</t>
    </r>
    <r>
      <rPr>
        <b/>
        <sz val="11"/>
        <color theme="1"/>
        <rFont val="Calibri"/>
        <family val="2"/>
        <scheme val="minor"/>
      </rPr>
      <t xml:space="preserve"> één producten. </t>
    </r>
    <r>
      <rPr>
        <sz val="11"/>
        <color theme="1"/>
        <rFont val="Calibri"/>
        <family val="2"/>
        <scheme val="minor"/>
      </rPr>
      <t>Bij het plaatsen van meerdere producten dient een uurtarief conform 37 tot en met 40 te gerekend.</t>
    </r>
  </si>
  <si>
    <t>Uit te voeren werkzaamheden</t>
  </si>
  <si>
    <t>Plaatsing in/op/aan</t>
  </si>
  <si>
    <t>Aantal stuks</t>
  </si>
  <si>
    <t>Prijs</t>
  </si>
  <si>
    <t>Totaal</t>
  </si>
  <si>
    <t>Inzet plaatsingsmedewerker(s) inclusief bijbehorende voertuig(en) en materieel</t>
  </si>
  <si>
    <t>Portaalframe (zoals een kombordstelling)</t>
  </si>
  <si>
    <t>Uitsluitend plaatsen</t>
  </si>
  <si>
    <t>Verharding</t>
  </si>
  <si>
    <t>Uitsluitend verwijderen</t>
  </si>
  <si>
    <t>Vervangen (verwijderen inclusief plaatsen)</t>
  </si>
  <si>
    <t>Grond</t>
  </si>
  <si>
    <t>Flespaal</t>
  </si>
  <si>
    <t>Borden en straatnaamborden</t>
  </si>
  <si>
    <t>Paal</t>
  </si>
  <si>
    <t>Muur</t>
  </si>
  <si>
    <t>Anti parkeerpaal</t>
  </si>
  <si>
    <t>Schikhek per m1</t>
  </si>
  <si>
    <r>
      <rPr>
        <b/>
        <sz val="11"/>
        <color theme="1"/>
        <rFont val="Calibri"/>
        <family val="2"/>
        <scheme val="minor"/>
      </rPr>
      <t xml:space="preserve">Projectmatig: </t>
    </r>
    <r>
      <rPr>
        <sz val="11"/>
        <color theme="1"/>
        <rFont val="Calibri"/>
        <family val="2"/>
        <scheme val="minor"/>
      </rPr>
      <t>Bij een project waarbij meer dan één product geplaatst dient te worden dienen onderstaande uurtarieven te worden gerekend. Deze uurtarieven dienen vooruitlopend ter akkoord bij een Opdrachtgever voorgelegd te worden en dienen na akkoord op basis van nacalculatie te worden verrekend.</t>
    </r>
  </si>
  <si>
    <t>Fictief aantal uren</t>
  </si>
  <si>
    <t>Ter beschikking stellen VCA-gecertificeerde plaatsingsmedewerkers</t>
  </si>
  <si>
    <t>één plaatsingsmedewerker per uur</t>
  </si>
  <si>
    <t>één plaatsingsmedewerker met bus en gereedschap per uur</t>
  </si>
  <si>
    <t>twee plaatsingsmedewerkers met bus en gereedschap  per uur</t>
  </si>
  <si>
    <t>twee plaatsingsmedewerkers en vrachtwagen met graafmachine en kraan per uur</t>
  </si>
  <si>
    <t xml:space="preserve">A6. PLAATSING EN ONDERHOUD DOOR VCA-GECERTIFICEERDE MEDEWERKERS </t>
  </si>
  <si>
    <t>De rode kolommen met witte tekst komen te vervallen.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</si>
</sst>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0.0%"/>
    <numFmt numFmtId="166" formatCode="#,##0_ ;\-#,##0\ "/>
  </numFmts>
  <fonts count="2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indexed="8"/>
      <name val="Arial"/>
      <family val="2"/>
    </font>
    <font>
      <b/>
      <sz val="10"/>
      <name val="Arial"/>
      <family val="2"/>
    </font>
    <font>
      <b/>
      <sz val="11"/>
      <color rgb="FFFF0000"/>
      <name val="Calibri"/>
      <family val="2"/>
      <scheme val="minor"/>
    </font>
    <font>
      <b/>
      <sz val="9"/>
      <color theme="1"/>
      <name val="Calibri"/>
      <family val="2"/>
      <scheme val="minor"/>
    </font>
    <font>
      <sz val="9"/>
      <color theme="1"/>
      <name val="Calibri"/>
      <family val="2"/>
      <scheme val="minor"/>
    </font>
    <font>
      <b/>
      <sz val="10"/>
      <color indexed="8"/>
      <name val="Arial"/>
      <family val="2"/>
    </font>
    <font>
      <b/>
      <sz val="10"/>
      <color rgb="FFFF0000"/>
      <name val="ARIAL"/>
      <family val="2"/>
    </font>
    <font>
      <sz val="11"/>
      <name val="Calibri"/>
      <family val="2"/>
      <scheme val="minor"/>
    </font>
    <font>
      <sz val="11"/>
      <color theme="0" tint="-0.499984740745262"/>
      <name val="Calibri"/>
      <family val="2"/>
      <scheme val="minor"/>
    </font>
    <font>
      <b/>
      <sz val="10"/>
      <color theme="0" tint="-0.499984740745262"/>
      <name val="ARIAL"/>
      <family val="2"/>
    </font>
    <font>
      <b/>
      <sz val="11"/>
      <name val="Calibri"/>
      <family val="2"/>
      <scheme val="minor"/>
    </font>
    <font>
      <b/>
      <sz val="10"/>
      <color theme="0"/>
      <name val="Arial"/>
      <family val="2"/>
    </font>
    <font>
      <sz val="10"/>
      <name val="Arial"/>
      <family val="2"/>
    </font>
    <font>
      <sz val="10"/>
      <color rgb="FFFF0000"/>
      <name val="Arial"/>
      <family val="2"/>
    </font>
    <font>
      <sz val="11"/>
      <color theme="9" tint="-0.249977111117893"/>
      <name val="Calibri"/>
      <family val="2"/>
      <scheme val="minor"/>
    </font>
    <font>
      <sz val="11"/>
      <color theme="1" tint="4.9989318521683403E-2"/>
      <name val="Calibri"/>
      <family val="2"/>
      <scheme val="minor"/>
    </font>
    <font>
      <sz val="9"/>
      <color theme="0"/>
      <name val="Calibri"/>
      <family val="2"/>
      <scheme val="minor"/>
    </font>
  </fonts>
  <fills count="11">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000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s>
  <borders count="32">
    <border>
      <left/>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lignment vertical="top"/>
    </xf>
    <xf numFmtId="44" fontId="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6" fillId="0" borderId="0" applyFont="0" applyFill="0" applyBorder="0" applyAlignment="0" applyProtection="0"/>
  </cellStyleXfs>
  <cellXfs count="219">
    <xf numFmtId="0" fontId="0" fillId="0" borderId="0" xfId="0"/>
    <xf numFmtId="0" fontId="0" fillId="3" borderId="0" xfId="0" applyFill="1" applyProtection="1">
      <protection locked="0"/>
    </xf>
    <xf numFmtId="0" fontId="5" fillId="2" borderId="0" xfId="0" applyFont="1" applyFill="1"/>
    <xf numFmtId="0" fontId="7" fillId="0" borderId="1" xfId="3" applyFont="1" applyBorder="1" applyAlignment="1"/>
    <xf numFmtId="44" fontId="7" fillId="0" borderId="1" xfId="4" applyFont="1" applyFill="1" applyBorder="1" applyAlignment="1" applyProtection="1">
      <alignment horizontal="right"/>
    </xf>
    <xf numFmtId="9" fontId="0" fillId="0" borderId="0" xfId="2" applyFont="1" applyAlignment="1"/>
    <xf numFmtId="164" fontId="0" fillId="0" borderId="0" xfId="2" applyNumberFormat="1" applyFont="1" applyAlignment="1"/>
    <xf numFmtId="9" fontId="3" fillId="0" borderId="0" xfId="0" applyNumberFormat="1" applyFont="1"/>
    <xf numFmtId="0" fontId="7" fillId="0" borderId="1" xfId="5" applyFont="1" applyBorder="1"/>
    <xf numFmtId="0" fontId="3" fillId="0" borderId="0" xfId="0" applyFont="1"/>
    <xf numFmtId="0" fontId="7" fillId="0" borderId="1" xfId="6" applyFont="1" applyBorder="1" applyAlignment="1">
      <alignment vertical="top"/>
    </xf>
    <xf numFmtId="0" fontId="7" fillId="4" borderId="1" xfId="6" applyFont="1" applyFill="1" applyBorder="1" applyAlignment="1">
      <alignment vertical="top"/>
    </xf>
    <xf numFmtId="44" fontId="7" fillId="4" borderId="1" xfId="4" applyFont="1" applyFill="1" applyBorder="1" applyAlignment="1" applyProtection="1">
      <alignment horizontal="right"/>
    </xf>
    <xf numFmtId="10" fontId="0" fillId="0" borderId="0" xfId="0" applyNumberFormat="1"/>
    <xf numFmtId="164" fontId="0" fillId="0" borderId="0" xfId="0" applyNumberFormat="1"/>
    <xf numFmtId="0" fontId="8" fillId="0" borderId="0" xfId="0" applyFont="1"/>
    <xf numFmtId="44" fontId="0" fillId="0" borderId="0" xfId="0" applyNumberFormat="1"/>
    <xf numFmtId="0" fontId="0" fillId="0" borderId="0" xfId="0" applyAlignment="1">
      <alignment horizontal="left"/>
    </xf>
    <xf numFmtId="0" fontId="0" fillId="0" borderId="0" xfId="0" applyAlignment="1">
      <alignment horizontal="center"/>
    </xf>
    <xf numFmtId="0" fontId="9" fillId="3" borderId="0" xfId="0" applyFont="1" applyFill="1" applyAlignment="1">
      <alignment vertical="center" wrapText="1"/>
    </xf>
    <xf numFmtId="164" fontId="10"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2" fontId="0" fillId="0" borderId="0" xfId="0" applyNumberFormat="1" applyAlignment="1">
      <alignment horizontal="center"/>
    </xf>
    <xf numFmtId="0" fontId="10" fillId="0" borderId="0" xfId="0" applyFont="1" applyAlignment="1">
      <alignment vertical="center" wrapText="1"/>
    </xf>
    <xf numFmtId="0" fontId="9" fillId="0" borderId="0" xfId="0" applyFont="1" applyAlignment="1">
      <alignment vertical="center" wrapText="1"/>
    </xf>
    <xf numFmtId="4" fontId="9" fillId="0" borderId="0" xfId="0" applyNumberFormat="1" applyFont="1" applyAlignment="1">
      <alignment horizontal="center" vertical="center" wrapText="1"/>
    </xf>
    <xf numFmtId="10" fontId="9" fillId="0" borderId="0" xfId="0" applyNumberFormat="1" applyFont="1" applyAlignment="1">
      <alignment horizontal="center" vertical="center" wrapText="1"/>
    </xf>
    <xf numFmtId="10" fontId="0" fillId="0" borderId="0" xfId="0" applyNumberFormat="1" applyAlignment="1">
      <alignment horizontal="center" vertical="center"/>
    </xf>
    <xf numFmtId="10" fontId="10" fillId="0" borderId="0" xfId="0" applyNumberFormat="1" applyFont="1" applyAlignment="1">
      <alignment horizontal="center" vertical="center" wrapText="1"/>
    </xf>
    <xf numFmtId="0" fontId="11" fillId="5" borderId="2" xfId="6" applyFont="1" applyFill="1" applyBorder="1" applyAlignment="1">
      <alignment vertical="top"/>
    </xf>
    <xf numFmtId="0" fontId="11" fillId="5" borderId="3" xfId="6" applyFont="1" applyFill="1" applyBorder="1"/>
    <xf numFmtId="0" fontId="11" fillId="5" borderId="2" xfId="6" applyFont="1" applyFill="1" applyBorder="1"/>
    <xf numFmtId="0" fontId="2" fillId="6" borderId="5" xfId="6" applyFont="1" applyFill="1" applyBorder="1" applyAlignment="1">
      <alignment vertical="top"/>
    </xf>
    <xf numFmtId="0" fontId="2" fillId="6" borderId="6" xfId="6" applyFont="1" applyFill="1" applyBorder="1" applyAlignment="1">
      <alignment horizontal="center" vertical="top" wrapText="1"/>
    </xf>
    <xf numFmtId="44" fontId="2" fillId="6" borderId="5" xfId="6" applyNumberFormat="1" applyFont="1" applyFill="1" applyBorder="1" applyAlignment="1">
      <alignment vertical="top" wrapText="1"/>
    </xf>
    <xf numFmtId="0" fontId="2" fillId="6" borderId="0" xfId="6" applyFont="1" applyFill="1" applyAlignment="1">
      <alignment horizontal="right" vertical="top"/>
    </xf>
    <xf numFmtId="0" fontId="2" fillId="6" borderId="0" xfId="6" applyFont="1" applyFill="1" applyAlignment="1">
      <alignment horizontal="center" vertical="top" wrapText="1"/>
    </xf>
    <xf numFmtId="0" fontId="12" fillId="0" borderId="7" xfId="6" applyFont="1" applyBorder="1" applyAlignment="1">
      <alignment vertical="top"/>
    </xf>
    <xf numFmtId="0" fontId="13" fillId="0" borderId="8" xfId="3" applyFont="1" applyBorder="1">
      <alignment vertical="top"/>
    </xf>
    <xf numFmtId="165" fontId="0" fillId="0" borderId="8" xfId="7" applyNumberFormat="1" applyFont="1" applyBorder="1" applyAlignment="1">
      <alignment horizontal="center" vertical="top"/>
    </xf>
    <xf numFmtId="10" fontId="7" fillId="3" borderId="9" xfId="8" applyNumberFormat="1" applyFont="1" applyFill="1" applyBorder="1" applyAlignment="1" applyProtection="1">
      <protection locked="0"/>
    </xf>
    <xf numFmtId="44" fontId="13" fillId="0" borderId="9" xfId="4" applyFont="1" applyFill="1" applyBorder="1" applyAlignment="1">
      <alignment vertical="top"/>
    </xf>
    <xf numFmtId="44" fontId="13" fillId="0" borderId="10" xfId="4" applyFont="1" applyFill="1" applyBorder="1" applyAlignment="1">
      <alignment vertical="top"/>
    </xf>
    <xf numFmtId="0" fontId="13" fillId="0" borderId="5" xfId="6" applyFont="1" applyBorder="1"/>
    <xf numFmtId="0" fontId="13" fillId="0" borderId="6" xfId="3" applyFont="1" applyBorder="1">
      <alignment vertical="top"/>
    </xf>
    <xf numFmtId="44" fontId="0" fillId="3" borderId="6" xfId="0" applyNumberFormat="1" applyFill="1" applyBorder="1" applyProtection="1">
      <protection locked="0"/>
    </xf>
    <xf numFmtId="165" fontId="0" fillId="0" borderId="0" xfId="7" applyNumberFormat="1" applyFont="1" applyFill="1" applyBorder="1" applyAlignment="1">
      <alignment horizontal="center" vertical="top"/>
    </xf>
    <xf numFmtId="44" fontId="13" fillId="0" borderId="0" xfId="4" applyFont="1" applyFill="1" applyBorder="1" applyAlignment="1">
      <alignment vertical="top"/>
    </xf>
    <xf numFmtId="44" fontId="13" fillId="0" borderId="11" xfId="4" applyFont="1" applyFill="1" applyBorder="1" applyAlignment="1">
      <alignment vertical="top"/>
    </xf>
    <xf numFmtId="0" fontId="14" fillId="0" borderId="6" xfId="3" applyFont="1" applyBorder="1">
      <alignment vertical="top"/>
    </xf>
    <xf numFmtId="165" fontId="0" fillId="0" borderId="0" xfId="7" applyNumberFormat="1" applyFont="1" applyBorder="1" applyAlignment="1">
      <alignment horizontal="center" vertical="top"/>
    </xf>
    <xf numFmtId="0" fontId="14" fillId="7" borderId="6" xfId="3" applyFont="1" applyFill="1" applyBorder="1">
      <alignment vertical="top"/>
    </xf>
    <xf numFmtId="44" fontId="13" fillId="3" borderId="6" xfId="0" applyNumberFormat="1" applyFont="1" applyFill="1" applyBorder="1" applyProtection="1">
      <protection locked="0"/>
    </xf>
    <xf numFmtId="165" fontId="13" fillId="0" borderId="0" xfId="7" applyNumberFormat="1" applyFont="1" applyBorder="1" applyAlignment="1">
      <alignment horizontal="center" vertical="top"/>
    </xf>
    <xf numFmtId="0" fontId="0" fillId="0" borderId="5" xfId="0" applyBorder="1"/>
    <xf numFmtId="0" fontId="0" fillId="0" borderId="6" xfId="0" applyBorder="1"/>
    <xf numFmtId="44" fontId="0" fillId="0" borderId="6" xfId="0" applyNumberFormat="1" applyBorder="1"/>
    <xf numFmtId="0" fontId="0" fillId="0" borderId="11" xfId="0" applyBorder="1"/>
    <xf numFmtId="0" fontId="14" fillId="0" borderId="6" xfId="0" applyFont="1" applyBorder="1"/>
    <xf numFmtId="0" fontId="12" fillId="0" borderId="5" xfId="6" applyFont="1" applyBorder="1" applyAlignment="1">
      <alignment vertical="top"/>
    </xf>
    <xf numFmtId="44" fontId="0" fillId="0" borderId="5" xfId="0" applyNumberFormat="1" applyBorder="1"/>
    <xf numFmtId="10" fontId="7" fillId="3" borderId="0" xfId="8" applyNumberFormat="1" applyFont="1" applyFill="1" applyBorder="1" applyAlignment="1" applyProtection="1">
      <protection locked="0"/>
    </xf>
    <xf numFmtId="0" fontId="1" fillId="0" borderId="5" xfId="6" applyBorder="1"/>
    <xf numFmtId="0" fontId="12" fillId="0" borderId="6" xfId="6" applyFont="1" applyBorder="1" applyAlignment="1">
      <alignment vertical="top"/>
    </xf>
    <xf numFmtId="0" fontId="1" fillId="0" borderId="0" xfId="6"/>
    <xf numFmtId="0" fontId="1" fillId="0" borderId="11" xfId="6" applyBorder="1"/>
    <xf numFmtId="0" fontId="15" fillId="0" borderId="6" xfId="6" applyFont="1" applyBorder="1" applyAlignment="1">
      <alignment vertical="top"/>
    </xf>
    <xf numFmtId="0" fontId="8" fillId="0" borderId="5" xfId="6" applyFont="1" applyBorder="1"/>
    <xf numFmtId="0" fontId="1" fillId="0" borderId="12" xfId="6" applyBorder="1"/>
    <xf numFmtId="0" fontId="13" fillId="0" borderId="13" xfId="3" applyFont="1" applyBorder="1">
      <alignment vertical="top"/>
    </xf>
    <xf numFmtId="44" fontId="0" fillId="3" borderId="13" xfId="0" applyNumberFormat="1" applyFill="1" applyBorder="1" applyProtection="1">
      <protection locked="0"/>
    </xf>
    <xf numFmtId="165" fontId="13" fillId="0" borderId="14" xfId="7" applyNumberFormat="1" applyFont="1" applyBorder="1" applyAlignment="1">
      <alignment horizontal="center" vertical="top"/>
    </xf>
    <xf numFmtId="44" fontId="13" fillId="0" borderId="14" xfId="4" applyFont="1" applyFill="1" applyBorder="1" applyAlignment="1">
      <alignment vertical="top"/>
    </xf>
    <xf numFmtId="44" fontId="13" fillId="0" borderId="15" xfId="4" applyFont="1" applyFill="1" applyBorder="1" applyAlignment="1">
      <alignment vertical="top"/>
    </xf>
    <xf numFmtId="0" fontId="14" fillId="0" borderId="13" xfId="3" applyFont="1" applyBorder="1">
      <alignment vertical="top"/>
    </xf>
    <xf numFmtId="44" fontId="13" fillId="0" borderId="13" xfId="4" applyFont="1" applyFill="1" applyBorder="1" applyAlignment="1">
      <alignment vertical="top"/>
    </xf>
    <xf numFmtId="166" fontId="0" fillId="0" borderId="0" xfId="0" applyNumberFormat="1"/>
    <xf numFmtId="44" fontId="5" fillId="0" borderId="0" xfId="0" applyNumberFormat="1" applyFont="1"/>
    <xf numFmtId="0" fontId="4" fillId="8" borderId="16" xfId="6" applyFont="1" applyFill="1" applyBorder="1"/>
    <xf numFmtId="44" fontId="16" fillId="8" borderId="16" xfId="4" applyFont="1" applyFill="1" applyBorder="1" applyAlignment="1">
      <alignment vertical="top"/>
    </xf>
    <xf numFmtId="0" fontId="4" fillId="5" borderId="7" xfId="6" applyFont="1" applyFill="1" applyBorder="1" applyAlignment="1">
      <alignment vertical="center"/>
    </xf>
    <xf numFmtId="0" fontId="4" fillId="5" borderId="8" xfId="6" applyFont="1" applyFill="1" applyBorder="1" applyAlignment="1">
      <alignment horizontal="center" vertical="center"/>
    </xf>
    <xf numFmtId="44" fontId="4" fillId="5" borderId="9" xfId="6" applyNumberFormat="1" applyFont="1" applyFill="1" applyBorder="1" applyAlignment="1">
      <alignment vertical="center" wrapText="1"/>
    </xf>
    <xf numFmtId="0" fontId="4" fillId="5" borderId="9" xfId="6" applyFont="1" applyFill="1" applyBorder="1" applyAlignment="1">
      <alignment horizontal="right" vertical="center"/>
    </xf>
    <xf numFmtId="0" fontId="4" fillId="5" borderId="9" xfId="6" applyFont="1" applyFill="1" applyBorder="1" applyAlignment="1">
      <alignment horizontal="center" vertical="center" wrapText="1"/>
    </xf>
    <xf numFmtId="0" fontId="4" fillId="5" borderId="10" xfId="6" applyFont="1" applyFill="1" applyBorder="1" applyAlignment="1">
      <alignment horizontal="center" vertical="center" wrapText="1"/>
    </xf>
    <xf numFmtId="0" fontId="17" fillId="6" borderId="17" xfId="6" applyFont="1" applyFill="1" applyBorder="1" applyAlignment="1">
      <alignment vertical="center" wrapText="1"/>
    </xf>
    <xf numFmtId="0" fontId="17" fillId="6" borderId="18" xfId="6" applyFont="1" applyFill="1" applyBorder="1" applyAlignment="1">
      <alignment vertical="top"/>
    </xf>
    <xf numFmtId="0" fontId="12" fillId="0" borderId="7" xfId="6" applyFont="1" applyBorder="1" applyAlignment="1">
      <alignment vertical="center"/>
    </xf>
    <xf numFmtId="0" fontId="12" fillId="0" borderId="8" xfId="6" applyFont="1" applyBorder="1" applyAlignment="1">
      <alignment vertical="center"/>
    </xf>
    <xf numFmtId="44" fontId="0" fillId="0" borderId="8" xfId="0" applyNumberFormat="1" applyBorder="1"/>
    <xf numFmtId="10" fontId="7" fillId="3" borderId="9" xfId="8" applyNumberFormat="1" applyFont="1" applyFill="1" applyBorder="1" applyAlignment="1" applyProtection="1">
      <alignment horizontal="center"/>
      <protection locked="0"/>
    </xf>
    <xf numFmtId="0" fontId="1" fillId="0" borderId="9" xfId="6" applyBorder="1" applyAlignment="1">
      <alignment vertical="center"/>
    </xf>
    <xf numFmtId="0" fontId="1" fillId="0" borderId="10" xfId="6" applyBorder="1" applyAlignment="1">
      <alignment vertical="center"/>
    </xf>
    <xf numFmtId="0" fontId="13" fillId="0" borderId="0" xfId="3" applyFont="1">
      <alignment vertical="top"/>
    </xf>
    <xf numFmtId="1" fontId="0" fillId="0" borderId="0" xfId="0" applyNumberFormat="1"/>
    <xf numFmtId="0" fontId="1" fillId="0" borderId="5" xfId="6" applyBorder="1" applyAlignment="1">
      <alignment horizontal="left"/>
    </xf>
    <xf numFmtId="0" fontId="12" fillId="0" borderId="5" xfId="6" applyFont="1" applyBorder="1" applyAlignment="1">
      <alignment vertical="center"/>
    </xf>
    <xf numFmtId="10" fontId="7" fillId="3" borderId="0" xfId="8" applyNumberFormat="1" applyFont="1" applyFill="1" applyBorder="1" applyAlignment="1" applyProtection="1">
      <alignment horizontal="center"/>
      <protection locked="0"/>
    </xf>
    <xf numFmtId="0" fontId="1" fillId="0" borderId="5" xfId="6" applyBorder="1" applyAlignment="1">
      <alignment vertical="top"/>
    </xf>
    <xf numFmtId="0" fontId="1" fillId="0" borderId="0" xfId="6" applyAlignment="1">
      <alignment horizontal="center"/>
    </xf>
    <xf numFmtId="0" fontId="8" fillId="0" borderId="5" xfId="6" applyFont="1" applyBorder="1" applyAlignment="1">
      <alignment vertical="center"/>
    </xf>
    <xf numFmtId="0" fontId="3" fillId="0" borderId="6" xfId="3" applyFont="1" applyBorder="1">
      <alignment vertical="top"/>
    </xf>
    <xf numFmtId="44" fontId="3" fillId="0" borderId="0" xfId="4" applyFont="1" applyFill="1" applyBorder="1" applyAlignment="1">
      <alignment vertical="top"/>
    </xf>
    <xf numFmtId="44" fontId="3" fillId="0" borderId="11" xfId="4" applyFont="1" applyFill="1" applyBorder="1" applyAlignment="1">
      <alignment vertical="top"/>
    </xf>
    <xf numFmtId="0" fontId="3" fillId="0" borderId="0" xfId="3" applyFont="1">
      <alignment vertical="top"/>
    </xf>
    <xf numFmtId="0" fontId="13" fillId="0" borderId="5" xfId="6" applyFont="1" applyBorder="1" applyAlignment="1">
      <alignment vertical="top"/>
    </xf>
    <xf numFmtId="10" fontId="18" fillId="0" borderId="0" xfId="3" applyNumberFormat="1" applyFont="1" applyAlignment="1">
      <alignment horizontal="center"/>
    </xf>
    <xf numFmtId="0" fontId="0" fillId="0" borderId="0" xfId="0" applyAlignment="1">
      <alignment horizontal="right"/>
    </xf>
    <xf numFmtId="44" fontId="13" fillId="3" borderId="6" xfId="6" applyNumberFormat="1" applyFont="1" applyFill="1" applyBorder="1" applyAlignment="1" applyProtection="1">
      <alignment vertical="top"/>
      <protection locked="0"/>
    </xf>
    <xf numFmtId="0" fontId="13" fillId="0" borderId="12" xfId="6" applyFont="1" applyBorder="1" applyAlignment="1">
      <alignment vertical="top"/>
    </xf>
    <xf numFmtId="44" fontId="13" fillId="3" borderId="13" xfId="6" applyNumberFormat="1" applyFont="1" applyFill="1" applyBorder="1" applyAlignment="1" applyProtection="1">
      <alignment vertical="top"/>
      <protection locked="0"/>
    </xf>
    <xf numFmtId="10" fontId="18" fillId="0" borderId="14" xfId="3" applyNumberFormat="1" applyFont="1" applyBorder="1" applyAlignment="1">
      <alignment horizontal="center"/>
    </xf>
    <xf numFmtId="165" fontId="0" fillId="0" borderId="0" xfId="7" applyNumberFormat="1" applyFont="1" applyAlignment="1">
      <alignment horizontal="center" vertical="top"/>
    </xf>
    <xf numFmtId="44" fontId="1" fillId="0" borderId="0" xfId="6" applyNumberFormat="1"/>
    <xf numFmtId="44" fontId="13" fillId="0" borderId="0" xfId="4" applyFont="1" applyFill="1" applyAlignment="1">
      <alignment vertical="top"/>
    </xf>
    <xf numFmtId="0" fontId="7" fillId="8" borderId="19" xfId="6" applyFont="1" applyFill="1" applyBorder="1" applyAlignment="1">
      <alignment vertical="top"/>
    </xf>
    <xf numFmtId="0" fontId="7" fillId="8" borderId="1" xfId="6" applyFont="1" applyFill="1" applyBorder="1" applyAlignment="1">
      <alignment vertical="top"/>
    </xf>
    <xf numFmtId="44" fontId="7" fillId="8" borderId="20" xfId="6" applyNumberFormat="1" applyFont="1" applyFill="1" applyBorder="1" applyAlignment="1">
      <alignment vertical="top"/>
    </xf>
    <xf numFmtId="0" fontId="4" fillId="5" borderId="0" xfId="6" applyFont="1" applyFill="1" applyAlignment="1">
      <alignment vertical="center"/>
    </xf>
    <xf numFmtId="0" fontId="4" fillId="5" borderId="0" xfId="6" applyFont="1" applyFill="1" applyAlignment="1">
      <alignment horizontal="center" vertical="center"/>
    </xf>
    <xf numFmtId="44" fontId="4" fillId="5" borderId="5" xfId="6" applyNumberFormat="1" applyFont="1" applyFill="1" applyBorder="1" applyAlignment="1">
      <alignment vertical="center" wrapText="1"/>
    </xf>
    <xf numFmtId="0" fontId="4" fillId="5" borderId="0" xfId="6" applyFont="1" applyFill="1" applyAlignment="1">
      <alignment horizontal="right" vertical="center"/>
    </xf>
    <xf numFmtId="0" fontId="4" fillId="5" borderId="0" xfId="6" applyFont="1" applyFill="1" applyAlignment="1">
      <alignment horizontal="center" vertical="center" wrapText="1"/>
    </xf>
    <xf numFmtId="0" fontId="4" fillId="5" borderId="11" xfId="6" applyFont="1" applyFill="1" applyBorder="1" applyAlignment="1">
      <alignment horizontal="center" vertical="center" wrapText="1"/>
    </xf>
    <xf numFmtId="0" fontId="17" fillId="6" borderId="7" xfId="6" applyFont="1" applyFill="1" applyBorder="1" applyAlignment="1">
      <alignment vertical="top"/>
    </xf>
    <xf numFmtId="0" fontId="17" fillId="6" borderId="9" xfId="6" applyFont="1" applyFill="1" applyBorder="1" applyAlignment="1">
      <alignment vertical="top"/>
    </xf>
    <xf numFmtId="44" fontId="17" fillId="6" borderId="7" xfId="6" applyNumberFormat="1" applyFont="1" applyFill="1" applyBorder="1" applyAlignment="1">
      <alignment vertical="top"/>
    </xf>
    <xf numFmtId="0" fontId="17" fillId="6" borderId="10" xfId="6" applyFont="1" applyFill="1" applyBorder="1" applyAlignment="1">
      <alignment vertical="top"/>
    </xf>
    <xf numFmtId="0" fontId="8" fillId="0" borderId="7" xfId="6" applyFont="1" applyBorder="1"/>
    <xf numFmtId="0" fontId="8" fillId="0" borderId="10" xfId="6" applyFont="1" applyBorder="1"/>
    <xf numFmtId="0" fontId="1" fillId="0" borderId="9" xfId="6" applyBorder="1"/>
    <xf numFmtId="0" fontId="1" fillId="0" borderId="10" xfId="6" applyBorder="1"/>
    <xf numFmtId="0" fontId="13" fillId="0" borderId="11" xfId="3" applyFont="1" applyBorder="1">
      <alignment vertical="top"/>
    </xf>
    <xf numFmtId="44" fontId="0" fillId="3" borderId="0" xfId="0" applyNumberFormat="1" applyFill="1" applyProtection="1">
      <protection locked="0"/>
    </xf>
    <xf numFmtId="10" fontId="6" fillId="0" borderId="0" xfId="3" applyNumberFormat="1" applyAlignment="1"/>
    <xf numFmtId="0" fontId="3" fillId="0" borderId="11" xfId="3" applyFont="1" applyBorder="1">
      <alignment vertical="top"/>
    </xf>
    <xf numFmtId="44" fontId="3" fillId="7" borderId="0" xfId="0" applyNumberFormat="1" applyFont="1" applyFill="1"/>
    <xf numFmtId="10" fontId="19" fillId="0" borderId="0" xfId="3" applyNumberFormat="1" applyFont="1" applyAlignment="1"/>
    <xf numFmtId="0" fontId="3" fillId="0" borderId="0" xfId="0" applyFont="1" applyAlignment="1">
      <alignment horizontal="right"/>
    </xf>
    <xf numFmtId="1" fontId="3" fillId="0" borderId="0" xfId="0" applyNumberFormat="1" applyFont="1"/>
    <xf numFmtId="10" fontId="1" fillId="0" borderId="0" xfId="6" applyNumberFormat="1"/>
    <xf numFmtId="0" fontId="8" fillId="0" borderId="5" xfId="6" applyFont="1" applyBorder="1" applyAlignment="1">
      <alignment vertical="top"/>
    </xf>
    <xf numFmtId="0" fontId="0" fillId="0" borderId="5" xfId="6" applyFont="1" applyBorder="1" applyAlignment="1">
      <alignment vertical="top"/>
    </xf>
    <xf numFmtId="0" fontId="20" fillId="0" borderId="0" xfId="0" applyFont="1"/>
    <xf numFmtId="10" fontId="1" fillId="0" borderId="0" xfId="6" applyNumberFormat="1" applyProtection="1">
      <protection locked="0"/>
    </xf>
    <xf numFmtId="165" fontId="0" fillId="0" borderId="5" xfId="7" applyNumberFormat="1" applyFont="1" applyFill="1" applyBorder="1" applyAlignment="1">
      <alignment horizontal="center" vertical="top"/>
    </xf>
    <xf numFmtId="44" fontId="0" fillId="7" borderId="0" xfId="0" applyNumberFormat="1" applyFill="1"/>
    <xf numFmtId="10" fontId="3" fillId="0" borderId="0" xfId="6" applyNumberFormat="1" applyFont="1"/>
    <xf numFmtId="0" fontId="13" fillId="0" borderId="11" xfId="0" applyFont="1" applyBorder="1" applyAlignment="1">
      <alignment vertical="top"/>
    </xf>
    <xf numFmtId="0" fontId="1" fillId="0" borderId="12" xfId="6" applyBorder="1" applyAlignment="1">
      <alignment vertical="top"/>
    </xf>
    <xf numFmtId="0" fontId="13" fillId="0" borderId="15" xfId="0" applyFont="1" applyBorder="1" applyAlignment="1">
      <alignment vertical="top"/>
    </xf>
    <xf numFmtId="44" fontId="0" fillId="3" borderId="14" xfId="0" applyNumberFormat="1" applyFill="1" applyBorder="1" applyProtection="1">
      <protection locked="0"/>
    </xf>
    <xf numFmtId="165" fontId="0" fillId="0" borderId="14" xfId="7" applyNumberFormat="1" applyFont="1" applyBorder="1" applyAlignment="1">
      <alignment horizontal="center" vertical="top"/>
    </xf>
    <xf numFmtId="0" fontId="13" fillId="0" borderId="0" xfId="0" applyFont="1"/>
    <xf numFmtId="0" fontId="16" fillId="0" borderId="0" xfId="0" applyFont="1"/>
    <xf numFmtId="0" fontId="17" fillId="6" borderId="21" xfId="6" applyFont="1" applyFill="1" applyBorder="1" applyAlignment="1">
      <alignment vertical="top"/>
    </xf>
    <xf numFmtId="0" fontId="8" fillId="0" borderId="7" xfId="6" applyFont="1" applyBorder="1" applyAlignment="1">
      <alignment vertical="top"/>
    </xf>
    <xf numFmtId="0" fontId="8" fillId="0" borderId="10" xfId="6" applyFont="1" applyBorder="1" applyAlignment="1">
      <alignment vertical="top"/>
    </xf>
    <xf numFmtId="44" fontId="0" fillId="3" borderId="5" xfId="0" applyNumberFormat="1" applyFill="1" applyBorder="1" applyProtection="1">
      <protection locked="0"/>
    </xf>
    <xf numFmtId="165" fontId="0" fillId="0" borderId="5" xfId="7" applyNumberFormat="1" applyFont="1" applyBorder="1" applyAlignment="1">
      <alignment horizontal="center" vertical="top"/>
    </xf>
    <xf numFmtId="0" fontId="4" fillId="0" borderId="0" xfId="0" applyFont="1"/>
    <xf numFmtId="0" fontId="21" fillId="0" borderId="5" xfId="0" applyFont="1" applyBorder="1" applyAlignment="1">
      <alignment horizontal="left" vertical="center"/>
    </xf>
    <xf numFmtId="44" fontId="13" fillId="0" borderId="5" xfId="4" applyFont="1" applyFill="1" applyBorder="1" applyAlignment="1">
      <alignment vertical="top"/>
    </xf>
    <xf numFmtId="10" fontId="7" fillId="3" borderId="0" xfId="8" applyNumberFormat="1" applyFont="1" applyFill="1" applyBorder="1" applyAlignment="1"/>
    <xf numFmtId="0" fontId="13" fillId="0" borderId="5" xfId="0" applyFont="1" applyBorder="1" applyAlignment="1">
      <alignment vertical="center"/>
    </xf>
    <xf numFmtId="10" fontId="0" fillId="0" borderId="0" xfId="0" applyNumberFormat="1" applyAlignment="1">
      <alignment horizontal="center"/>
    </xf>
    <xf numFmtId="0" fontId="13" fillId="0" borderId="12" xfId="0" applyFont="1" applyBorder="1" applyAlignment="1">
      <alignment vertical="center"/>
    </xf>
    <xf numFmtId="0" fontId="13" fillId="0" borderId="15" xfId="3" applyFont="1" applyBorder="1">
      <alignment vertical="top"/>
    </xf>
    <xf numFmtId="44" fontId="0" fillId="3" borderId="12" xfId="0" applyNumberFormat="1" applyFill="1" applyBorder="1" applyProtection="1">
      <protection locked="0"/>
    </xf>
    <xf numFmtId="10" fontId="0" fillId="0" borderId="14" xfId="0" applyNumberFormat="1" applyBorder="1" applyAlignment="1">
      <alignment horizontal="center"/>
    </xf>
    <xf numFmtId="0" fontId="4" fillId="5" borderId="22" xfId="0" applyFont="1" applyFill="1" applyBorder="1"/>
    <xf numFmtId="0" fontId="4" fillId="5" borderId="23" xfId="0" applyFont="1" applyFill="1" applyBorder="1"/>
    <xf numFmtId="0" fontId="17" fillId="6" borderId="19" xfId="6" applyFont="1" applyFill="1" applyBorder="1" applyAlignment="1">
      <alignment vertical="top"/>
    </xf>
    <xf numFmtId="44" fontId="17" fillId="6" borderId="17" xfId="6" applyNumberFormat="1" applyFont="1" applyFill="1" applyBorder="1" applyAlignment="1">
      <alignment vertical="top"/>
    </xf>
    <xf numFmtId="0" fontId="17" fillId="6" borderId="24" xfId="6" applyFont="1" applyFill="1" applyBorder="1" applyAlignment="1">
      <alignment vertical="top"/>
    </xf>
    <xf numFmtId="0" fontId="0" fillId="0" borderId="25" xfId="0" applyBorder="1"/>
    <xf numFmtId="0" fontId="0" fillId="0" borderId="26" xfId="0" applyBorder="1"/>
    <xf numFmtId="0" fontId="0" fillId="0" borderId="25" xfId="0" applyBorder="1" applyAlignment="1">
      <alignment horizontal="center" vertical="top"/>
    </xf>
    <xf numFmtId="44" fontId="0" fillId="3" borderId="25" xfId="0" applyNumberFormat="1" applyFill="1" applyBorder="1" applyProtection="1">
      <protection locked="0"/>
    </xf>
    <xf numFmtId="44" fontId="0" fillId="10" borderId="25" xfId="0" applyNumberFormat="1" applyFill="1" applyBorder="1"/>
    <xf numFmtId="0" fontId="0" fillId="9" borderId="7" xfId="6" applyFont="1" applyFill="1" applyBorder="1" applyAlignment="1">
      <alignment horizontal="left" vertical="top" wrapText="1"/>
    </xf>
    <xf numFmtId="44" fontId="4" fillId="5" borderId="10" xfId="6" applyNumberFormat="1" applyFont="1" applyFill="1" applyBorder="1" applyAlignment="1">
      <alignment horizontal="center" vertical="center" wrapText="1"/>
    </xf>
    <xf numFmtId="0" fontId="17" fillId="6" borderId="17" xfId="6" applyFont="1" applyFill="1" applyBorder="1" applyAlignment="1">
      <alignment vertical="top"/>
    </xf>
    <xf numFmtId="0" fontId="17" fillId="6" borderId="21" xfId="6" applyFont="1" applyFill="1" applyBorder="1" applyAlignment="1">
      <alignment vertical="top" wrapText="1"/>
    </xf>
    <xf numFmtId="44" fontId="5" fillId="6" borderId="24" xfId="6" applyNumberFormat="1" applyFont="1" applyFill="1" applyBorder="1"/>
    <xf numFmtId="0" fontId="13" fillId="0" borderId="7" xfId="6" applyFont="1" applyBorder="1"/>
    <xf numFmtId="0" fontId="21" fillId="0" borderId="9" xfId="6" applyFont="1" applyBorder="1" applyAlignment="1">
      <alignment wrapText="1"/>
    </xf>
    <xf numFmtId="44" fontId="13" fillId="3" borderId="27" xfId="1" applyFont="1" applyFill="1" applyBorder="1" applyProtection="1">
      <protection locked="0"/>
    </xf>
    <xf numFmtId="44" fontId="13" fillId="0" borderId="28" xfId="4" applyFont="1" applyFill="1" applyBorder="1" applyAlignment="1" applyProtection="1">
      <alignment vertical="top"/>
    </xf>
    <xf numFmtId="2" fontId="0" fillId="0" borderId="0" xfId="0" applyNumberFormat="1"/>
    <xf numFmtId="0" fontId="21" fillId="0" borderId="0" xfId="6" applyFont="1" applyAlignment="1">
      <alignment wrapText="1"/>
    </xf>
    <xf numFmtId="44" fontId="13" fillId="3" borderId="25" xfId="1" applyFont="1" applyFill="1" applyBorder="1" applyProtection="1">
      <protection locked="0"/>
    </xf>
    <xf numFmtId="0" fontId="0" fillId="0" borderId="5" xfId="0" applyBorder="1" applyAlignment="1">
      <alignment vertical="top"/>
    </xf>
    <xf numFmtId="0" fontId="13" fillId="0" borderId="12" xfId="6" applyFont="1" applyBorder="1"/>
    <xf numFmtId="0" fontId="21" fillId="0" borderId="14" xfId="6" applyFont="1" applyBorder="1" applyAlignment="1">
      <alignment wrapText="1"/>
    </xf>
    <xf numFmtId="44" fontId="13" fillId="3" borderId="29" xfId="1" applyFont="1" applyFill="1" applyBorder="1" applyProtection="1">
      <protection locked="0"/>
    </xf>
    <xf numFmtId="0" fontId="7" fillId="8" borderId="30" xfId="6" applyFont="1" applyFill="1" applyBorder="1" applyAlignment="1">
      <alignment vertical="top"/>
    </xf>
    <xf numFmtId="0" fontId="7" fillId="8" borderId="31" xfId="6" applyFont="1" applyFill="1" applyBorder="1" applyAlignment="1">
      <alignment vertical="top"/>
    </xf>
    <xf numFmtId="44" fontId="1" fillId="8" borderId="16" xfId="6" applyNumberFormat="1" applyFill="1" applyBorder="1"/>
    <xf numFmtId="0" fontId="5" fillId="2" borderId="0" xfId="0" applyFont="1" applyFill="1" applyAlignment="1">
      <alignment horizontal="center"/>
    </xf>
    <xf numFmtId="0" fontId="11" fillId="5" borderId="2" xfId="6" applyFont="1" applyFill="1" applyBorder="1" applyAlignment="1">
      <alignment horizontal="left" vertical="top" wrapText="1"/>
    </xf>
    <xf numFmtId="0" fontId="0" fillId="5" borderId="4" xfId="0" applyFill="1" applyBorder="1" applyAlignment="1">
      <alignment horizontal="left" vertical="top"/>
    </xf>
    <xf numFmtId="0" fontId="17" fillId="6" borderId="9" xfId="6" applyFont="1" applyFill="1" applyBorder="1" applyAlignment="1">
      <alignment horizontal="center" vertical="center" wrapText="1"/>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0" fillId="0" borderId="0" xfId="0" applyAlignment="1">
      <alignment horizontal="center" vertical="center"/>
    </xf>
    <xf numFmtId="0" fontId="4" fillId="9" borderId="22" xfId="0" applyFont="1" applyFill="1" applyBorder="1" applyAlignment="1">
      <alignment horizontal="left" vertical="top" wrapText="1"/>
    </xf>
    <xf numFmtId="0" fontId="4" fillId="9" borderId="23" xfId="0" applyFont="1" applyFill="1" applyBorder="1" applyAlignment="1">
      <alignment horizontal="left" vertical="top" wrapText="1"/>
    </xf>
    <xf numFmtId="0" fontId="4" fillId="5" borderId="22" xfId="0" applyFont="1" applyFill="1" applyBorder="1" applyAlignment="1">
      <alignment horizontal="center" wrapText="1"/>
    </xf>
    <xf numFmtId="0" fontId="4" fillId="5" borderId="23" xfId="0" applyFont="1" applyFill="1" applyBorder="1" applyAlignment="1">
      <alignment horizontal="center" wrapText="1"/>
    </xf>
    <xf numFmtId="0" fontId="4" fillId="5" borderId="22" xfId="0" applyFont="1" applyFill="1" applyBorder="1" applyAlignment="1">
      <alignment horizontal="center" vertical="center"/>
    </xf>
    <xf numFmtId="0" fontId="4" fillId="5" borderId="23" xfId="0" applyFont="1" applyFill="1" applyBorder="1" applyAlignment="1">
      <alignment horizontal="center" vertical="center"/>
    </xf>
    <xf numFmtId="44" fontId="4" fillId="5" borderId="22" xfId="0" applyNumberFormat="1" applyFont="1" applyFill="1" applyBorder="1" applyAlignment="1">
      <alignment horizontal="center" vertical="center"/>
    </xf>
    <xf numFmtId="44" fontId="4" fillId="5" borderId="23" xfId="0" applyNumberFormat="1" applyFont="1" applyFill="1" applyBorder="1" applyAlignment="1">
      <alignment horizontal="center" vertical="center"/>
    </xf>
    <xf numFmtId="44" fontId="4" fillId="5" borderId="22" xfId="6" applyNumberFormat="1" applyFont="1" applyFill="1" applyBorder="1" applyAlignment="1">
      <alignment horizontal="center" vertical="center" wrapText="1"/>
    </xf>
    <xf numFmtId="44" fontId="4" fillId="5" borderId="23" xfId="6" applyNumberFormat="1" applyFont="1" applyFill="1" applyBorder="1" applyAlignment="1">
      <alignment horizontal="center" vertical="center" wrapText="1"/>
    </xf>
    <xf numFmtId="0" fontId="5" fillId="7" borderId="5" xfId="6" applyFont="1" applyFill="1" applyBorder="1" applyAlignment="1">
      <alignment vertical="top"/>
    </xf>
    <xf numFmtId="0" fontId="22" fillId="7" borderId="0" xfId="0" applyFont="1" applyFill="1" applyAlignment="1">
      <alignment vertical="center" wrapText="1"/>
    </xf>
  </cellXfs>
  <cellStyles count="9">
    <cellStyle name="Procent" xfId="2" builtinId="5"/>
    <cellStyle name="Procent 2 2" xfId="8" xr:uid="{C921ADD4-332D-438E-8416-B68F4B2640CB}"/>
    <cellStyle name="Procent 3" xfId="7" xr:uid="{4BD02EE1-9397-44E7-83BD-5947C9F5A480}"/>
    <cellStyle name="Standaard" xfId="0" builtinId="0"/>
    <cellStyle name="Standaard 2" xfId="5" xr:uid="{9FD68C45-CB75-47F6-90FB-B3BA787710D4}"/>
    <cellStyle name="Standaard 2 2" xfId="3" xr:uid="{76B0547D-7FA2-4318-A0C6-AA907298982B}"/>
    <cellStyle name="Standaard 3" xfId="6" xr:uid="{65512F93-3C4C-41FB-A046-A07FED6CFAFA}"/>
    <cellStyle name="Valuta" xfId="1" builtinId="4"/>
    <cellStyle name="Valuta 2 2" xfId="4" xr:uid="{E224F659-396F-49CB-A50F-3A083A79DF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7A005-41F3-4CDA-99E8-829F2DCE26C6}">
  <sheetPr>
    <pageSetUpPr fitToPage="1"/>
  </sheetPr>
  <dimension ref="A1:N36"/>
  <sheetViews>
    <sheetView workbookViewId="0">
      <selection activeCell="B2" sqref="B2"/>
    </sheetView>
  </sheetViews>
  <sheetFormatPr defaultRowHeight="15" x14ac:dyDescent="0.25"/>
  <cols>
    <col min="1" max="1" width="106.28515625" customWidth="1"/>
    <col min="2" max="2" width="29.140625" bestFit="1" customWidth="1"/>
    <col min="3" max="3" width="34.28515625" bestFit="1" customWidth="1"/>
    <col min="4" max="4" width="34.28515625" customWidth="1"/>
    <col min="5" max="5" width="28.85546875" bestFit="1" customWidth="1"/>
    <col min="6" max="6" width="22.28515625" bestFit="1" customWidth="1"/>
    <col min="7" max="7" width="20.7109375" bestFit="1" customWidth="1"/>
    <col min="8" max="8" width="21.85546875" bestFit="1" customWidth="1"/>
    <col min="9" max="9" width="11.5703125" bestFit="1" customWidth="1"/>
    <col min="10" max="11" width="11" bestFit="1" customWidth="1"/>
  </cols>
  <sheetData>
    <row r="1" spans="1:14" x14ac:dyDescent="0.25">
      <c r="A1" s="200" t="s">
        <v>0</v>
      </c>
      <c r="B1" s="200"/>
    </row>
    <row r="2" spans="1:14" x14ac:dyDescent="0.25">
      <c r="A2" t="s">
        <v>1</v>
      </c>
      <c r="B2" s="1"/>
    </row>
    <row r="4" spans="1:14" x14ac:dyDescent="0.25">
      <c r="A4" s="2" t="s">
        <v>2</v>
      </c>
      <c r="B4" s="2" t="s">
        <v>3</v>
      </c>
    </row>
    <row r="5" spans="1:14" x14ac:dyDescent="0.25">
      <c r="A5" s="3" t="s">
        <v>4</v>
      </c>
      <c r="B5" s="4">
        <f>'A1'!B90</f>
        <v>0</v>
      </c>
      <c r="C5" s="5"/>
      <c r="D5" s="6"/>
      <c r="E5" s="7"/>
    </row>
    <row r="6" spans="1:14" x14ac:dyDescent="0.25">
      <c r="A6" s="8" t="s">
        <v>5</v>
      </c>
      <c r="B6" s="4">
        <f>'A2'!C139</f>
        <v>0</v>
      </c>
      <c r="C6" s="5"/>
      <c r="D6" s="6"/>
      <c r="E6" s="9"/>
    </row>
    <row r="7" spans="1:14" x14ac:dyDescent="0.25">
      <c r="A7" s="8" t="s">
        <v>6</v>
      </c>
      <c r="B7" s="4">
        <f>'A3'!B92</f>
        <v>0</v>
      </c>
      <c r="C7" s="5"/>
      <c r="D7" s="6"/>
      <c r="E7" s="9"/>
    </row>
    <row r="8" spans="1:14" x14ac:dyDescent="0.25">
      <c r="A8" s="8" t="s">
        <v>7</v>
      </c>
      <c r="B8" s="4">
        <f>'A4'!B50</f>
        <v>0</v>
      </c>
      <c r="C8" s="5"/>
      <c r="D8" s="6"/>
      <c r="E8" s="9"/>
    </row>
    <row r="9" spans="1:14" x14ac:dyDescent="0.25">
      <c r="A9" s="10" t="s">
        <v>8</v>
      </c>
      <c r="B9" s="4">
        <f>'A5'!D42</f>
        <v>0</v>
      </c>
      <c r="C9" s="5"/>
      <c r="D9" s="6"/>
      <c r="E9" s="9"/>
    </row>
    <row r="10" spans="1:14" x14ac:dyDescent="0.25">
      <c r="A10" s="11" t="s">
        <v>9</v>
      </c>
      <c r="B10" s="12">
        <f>SUM(B5:B9)</f>
        <v>0</v>
      </c>
      <c r="C10" s="13"/>
      <c r="D10" s="14"/>
      <c r="E10" s="15"/>
      <c r="F10" s="16"/>
    </row>
    <row r="12" spans="1:14" x14ac:dyDescent="0.25">
      <c r="A12" s="17"/>
      <c r="B12" s="17"/>
      <c r="C12" s="17"/>
      <c r="D12" s="17"/>
      <c r="E12" s="17"/>
      <c r="F12" s="17"/>
      <c r="G12" s="17"/>
      <c r="H12" s="17"/>
      <c r="I12" s="18"/>
      <c r="J12" s="18"/>
      <c r="K12" s="18"/>
      <c r="L12" s="18"/>
      <c r="M12" s="18"/>
      <c r="N12" s="18"/>
    </row>
    <row r="13" spans="1:14" x14ac:dyDescent="0.25">
      <c r="A13" s="19" t="s">
        <v>10</v>
      </c>
      <c r="B13" s="20"/>
      <c r="C13" s="20"/>
      <c r="D13" s="20"/>
      <c r="E13" s="20"/>
      <c r="F13" s="20"/>
      <c r="G13" s="20"/>
      <c r="H13" s="20"/>
      <c r="I13" s="20"/>
      <c r="J13" s="21"/>
      <c r="K13" s="22"/>
      <c r="L13" s="22"/>
    </row>
    <row r="14" spans="1:14" x14ac:dyDescent="0.25">
      <c r="A14" s="218" t="s">
        <v>291</v>
      </c>
      <c r="B14" s="20"/>
      <c r="C14" s="20"/>
      <c r="D14" s="20"/>
      <c r="E14" s="20"/>
      <c r="F14" s="20"/>
      <c r="G14" s="20"/>
      <c r="H14" s="20"/>
      <c r="I14" s="20"/>
      <c r="J14" s="21"/>
      <c r="K14" s="22"/>
      <c r="L14" s="22"/>
    </row>
    <row r="15" spans="1:14" x14ac:dyDescent="0.25">
      <c r="A15" s="23"/>
      <c r="B15" s="20"/>
      <c r="C15" s="20"/>
      <c r="D15" s="20"/>
      <c r="E15" s="20"/>
      <c r="F15" s="20"/>
      <c r="G15" s="20"/>
      <c r="H15" s="20"/>
      <c r="I15" s="20"/>
      <c r="J15" s="21"/>
      <c r="K15" s="22"/>
      <c r="L15" s="22"/>
    </row>
    <row r="16" spans="1:14" x14ac:dyDescent="0.25">
      <c r="A16" s="23"/>
      <c r="B16" s="20"/>
      <c r="C16" s="20"/>
      <c r="D16" s="20"/>
      <c r="E16" s="20"/>
      <c r="F16" s="20"/>
      <c r="G16" s="20"/>
      <c r="H16" s="20"/>
      <c r="I16" s="20"/>
      <c r="J16" s="21"/>
      <c r="K16" s="22"/>
      <c r="L16" s="22"/>
    </row>
    <row r="17" spans="1:12" x14ac:dyDescent="0.25">
      <c r="A17" s="23"/>
      <c r="B17" s="20"/>
      <c r="C17" s="20"/>
      <c r="D17" s="20"/>
      <c r="E17" s="20"/>
      <c r="F17" s="20"/>
      <c r="G17" s="20"/>
      <c r="H17" s="20"/>
      <c r="I17" s="20"/>
      <c r="J17" s="21"/>
      <c r="K17" s="22"/>
      <c r="L17" s="22"/>
    </row>
    <row r="18" spans="1:12" x14ac:dyDescent="0.25">
      <c r="A18" s="24"/>
      <c r="B18" s="25"/>
      <c r="C18" s="25"/>
      <c r="D18" s="25"/>
      <c r="E18" s="25"/>
      <c r="F18" s="25"/>
      <c r="G18" s="25"/>
      <c r="H18" s="25"/>
      <c r="I18" s="25"/>
      <c r="J18" s="26"/>
      <c r="K18" s="22"/>
      <c r="L18" s="22"/>
    </row>
    <row r="19" spans="1:12" x14ac:dyDescent="0.25">
      <c r="A19" s="24"/>
      <c r="B19" s="25"/>
      <c r="C19" s="25"/>
      <c r="D19" s="25"/>
      <c r="E19" s="25"/>
      <c r="F19" s="25"/>
      <c r="G19" s="25"/>
      <c r="H19" s="25"/>
      <c r="I19" s="25"/>
      <c r="J19" s="26"/>
      <c r="K19" s="22"/>
      <c r="L19" s="22"/>
    </row>
    <row r="20" spans="1:12" x14ac:dyDescent="0.25">
      <c r="B20" s="14"/>
      <c r="C20" s="27"/>
      <c r="D20" s="27"/>
      <c r="H20" s="20"/>
    </row>
    <row r="21" spans="1:12" x14ac:dyDescent="0.25">
      <c r="B21" s="14"/>
      <c r="C21" s="27"/>
      <c r="D21" s="27"/>
      <c r="G21" s="14"/>
      <c r="H21" s="14"/>
      <c r="I21" s="14"/>
      <c r="L21" s="13"/>
    </row>
    <row r="22" spans="1:12" x14ac:dyDescent="0.25">
      <c r="B22" s="14"/>
      <c r="C22" s="27"/>
      <c r="D22" s="27"/>
      <c r="F22" s="14"/>
      <c r="G22" s="16"/>
      <c r="L22" s="13"/>
    </row>
    <row r="23" spans="1:12" x14ac:dyDescent="0.25">
      <c r="B23" s="14"/>
      <c r="C23" s="27"/>
      <c r="D23" s="27"/>
      <c r="L23" s="13"/>
    </row>
    <row r="24" spans="1:12" x14ac:dyDescent="0.25">
      <c r="B24" s="14"/>
      <c r="C24" s="27"/>
      <c r="D24" s="27"/>
      <c r="L24" s="13"/>
    </row>
    <row r="25" spans="1:12" x14ac:dyDescent="0.25">
      <c r="L25" s="13"/>
    </row>
    <row r="26" spans="1:12" x14ac:dyDescent="0.25">
      <c r="A26" s="17"/>
      <c r="B26" s="17"/>
      <c r="C26" s="17"/>
      <c r="D26" s="17"/>
      <c r="E26" s="17"/>
      <c r="F26" s="17"/>
      <c r="G26" s="17"/>
      <c r="H26" s="17"/>
      <c r="I26" s="18"/>
      <c r="J26" s="18"/>
    </row>
    <row r="27" spans="1:12" x14ac:dyDescent="0.25">
      <c r="A27" s="23"/>
      <c r="B27" s="20"/>
      <c r="C27" s="20"/>
      <c r="D27" s="20"/>
      <c r="E27" s="20"/>
      <c r="F27" s="20"/>
      <c r="G27" s="20"/>
      <c r="H27" s="20"/>
      <c r="I27" s="20"/>
      <c r="J27" s="28"/>
      <c r="K27" s="22"/>
      <c r="L27" s="22"/>
    </row>
    <row r="31" spans="1:12" x14ac:dyDescent="0.25">
      <c r="B31" s="16"/>
    </row>
    <row r="32" spans="1:12" x14ac:dyDescent="0.25">
      <c r="B32" s="16"/>
    </row>
    <row r="33" spans="2:6" x14ac:dyDescent="0.25">
      <c r="B33" s="16"/>
      <c r="F33" s="13"/>
    </row>
    <row r="34" spans="2:6" x14ac:dyDescent="0.25">
      <c r="B34" s="16"/>
    </row>
    <row r="35" spans="2:6" x14ac:dyDescent="0.25">
      <c r="B35" s="16"/>
    </row>
    <row r="36" spans="2:6" x14ac:dyDescent="0.25">
      <c r="B36" s="16"/>
    </row>
  </sheetData>
  <sheetProtection algorithmName="SHA-512" hashValue="9US9/D3AIEeUfyWHdl4HJDoSIQwWo5qAiLL62Z3kogQHbbg1KKZO0dkacTxoU78BEPrn2ogzvPK1Z2SSRF8xgg==" saltValue="6wrBIBPA2xJ5JhfAuYNI2g==" spinCount="100000" sheet="1" selectLockedCells="1"/>
  <mergeCells count="1">
    <mergeCell ref="A1:B1"/>
  </mergeCells>
  <pageMargins left="0.25" right="0.25" top="0.75" bottom="0.75" header="0.3" footer="0.3"/>
  <pageSetup paperSize="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8D43C-C10D-4004-B3B1-9C5D7675A6C1}">
  <sheetPr>
    <pageSetUpPr fitToPage="1"/>
  </sheetPr>
  <dimension ref="A1:M90"/>
  <sheetViews>
    <sheetView zoomScaleNormal="100" workbookViewId="0">
      <pane ySplit="1" topLeftCell="A68" activePane="bottomLeft" state="frozen"/>
      <selection activeCell="B2" sqref="B2"/>
      <selection pane="bottomLeft" activeCell="C73" sqref="C73"/>
    </sheetView>
  </sheetViews>
  <sheetFormatPr defaultRowHeight="15" x14ac:dyDescent="0.25"/>
  <cols>
    <col min="1" max="1" width="73.140625" bestFit="1" customWidth="1"/>
    <col min="2" max="2" width="18.7109375" customWidth="1"/>
    <col min="3" max="3" width="17.7109375" style="16" customWidth="1"/>
    <col min="4" max="4" width="7.42578125" bestFit="1" customWidth="1"/>
    <col min="5" max="5" width="10.85546875" customWidth="1"/>
    <col min="6" max="6" width="21.5703125" customWidth="1"/>
    <col min="7" max="7" width="15.5703125" hidden="1" customWidth="1"/>
    <col min="8" max="8" width="20.28515625" hidden="1" customWidth="1"/>
    <col min="9" max="9" width="24.140625" hidden="1" customWidth="1"/>
    <col min="10" max="11" width="9.140625" hidden="1" customWidth="1"/>
    <col min="12" max="13" width="0" hidden="1" customWidth="1"/>
  </cols>
  <sheetData>
    <row r="1" spans="1:13" ht="19.5" customHeight="1" x14ac:dyDescent="0.25">
      <c r="A1" s="29" t="s">
        <v>11</v>
      </c>
      <c r="B1" s="30"/>
      <c r="C1" s="201" t="s">
        <v>12</v>
      </c>
      <c r="D1" s="202"/>
      <c r="E1" s="202"/>
      <c r="F1" s="202"/>
      <c r="H1" s="31"/>
    </row>
    <row r="2" spans="1:13" ht="45.75" customHeight="1" thickBot="1" x14ac:dyDescent="0.3">
      <c r="A2" s="32" t="s">
        <v>13</v>
      </c>
      <c r="B2" s="33" t="s">
        <v>14</v>
      </c>
      <c r="C2" s="34" t="s">
        <v>15</v>
      </c>
      <c r="D2" s="35" t="s">
        <v>16</v>
      </c>
      <c r="E2" s="36" t="s">
        <v>17</v>
      </c>
      <c r="F2" s="36" t="s">
        <v>18</v>
      </c>
      <c r="H2" s="33" t="s">
        <v>19</v>
      </c>
      <c r="I2" s="36" t="s">
        <v>20</v>
      </c>
    </row>
    <row r="3" spans="1:13" x14ac:dyDescent="0.25">
      <c r="A3" s="37" t="s">
        <v>21</v>
      </c>
      <c r="B3" s="38"/>
      <c r="C3" s="39"/>
      <c r="D3" s="40">
        <v>0</v>
      </c>
      <c r="E3" s="41"/>
      <c r="F3" s="42"/>
      <c r="H3" s="38"/>
      <c r="I3" s="42"/>
    </row>
    <row r="4" spans="1:13" x14ac:dyDescent="0.25">
      <c r="A4" s="43" t="s">
        <v>22</v>
      </c>
      <c r="B4" s="44">
        <v>5</v>
      </c>
      <c r="C4" s="45"/>
      <c r="D4" s="46">
        <f t="shared" ref="D4:D51" si="0">$D$3</f>
        <v>0</v>
      </c>
      <c r="E4" s="47">
        <f>C4*(1-D4)</f>
        <v>0</v>
      </c>
      <c r="F4" s="48">
        <f t="shared" ref="F4:F51" si="1">B4*E4</f>
        <v>0</v>
      </c>
      <c r="G4">
        <v>5</v>
      </c>
      <c r="H4" s="49">
        <v>5</v>
      </c>
      <c r="I4" s="48">
        <f t="shared" ref="I4:I51" si="2">H4*E4</f>
        <v>0</v>
      </c>
      <c r="M4" s="44">
        <v>5</v>
      </c>
    </row>
    <row r="5" spans="1:13" x14ac:dyDescent="0.25">
      <c r="A5" s="43" t="s">
        <v>23</v>
      </c>
      <c r="B5" s="44">
        <v>12</v>
      </c>
      <c r="C5" s="45"/>
      <c r="D5" s="46">
        <f t="shared" si="0"/>
        <v>0</v>
      </c>
      <c r="E5" s="47">
        <f t="shared" ref="E5:E51" si="3">C5*(1-D5)</f>
        <v>0</v>
      </c>
      <c r="F5" s="48">
        <f t="shared" si="1"/>
        <v>0</v>
      </c>
      <c r="G5">
        <v>12</v>
      </c>
      <c r="H5" s="49">
        <v>12</v>
      </c>
      <c r="I5" s="48">
        <f t="shared" si="2"/>
        <v>0</v>
      </c>
      <c r="M5" s="44">
        <v>12</v>
      </c>
    </row>
    <row r="6" spans="1:13" x14ac:dyDescent="0.25">
      <c r="A6" s="43" t="s">
        <v>24</v>
      </c>
      <c r="B6" s="44">
        <v>5</v>
      </c>
      <c r="C6" s="45"/>
      <c r="D6" s="46">
        <f t="shared" si="0"/>
        <v>0</v>
      </c>
      <c r="E6" s="47">
        <f t="shared" si="3"/>
        <v>0</v>
      </c>
      <c r="F6" s="48">
        <f t="shared" si="1"/>
        <v>0</v>
      </c>
      <c r="G6">
        <v>5</v>
      </c>
      <c r="H6" s="49">
        <v>5</v>
      </c>
      <c r="I6" s="48">
        <f t="shared" si="2"/>
        <v>0</v>
      </c>
      <c r="M6" s="44">
        <v>5</v>
      </c>
    </row>
    <row r="7" spans="1:13" x14ac:dyDescent="0.25">
      <c r="A7" s="43" t="s">
        <v>25</v>
      </c>
      <c r="B7" s="44">
        <v>5</v>
      </c>
      <c r="C7" s="45"/>
      <c r="D7" s="46">
        <f t="shared" si="0"/>
        <v>0</v>
      </c>
      <c r="E7" s="47">
        <f t="shared" si="3"/>
        <v>0</v>
      </c>
      <c r="F7" s="48">
        <f t="shared" si="1"/>
        <v>0</v>
      </c>
      <c r="G7">
        <v>5</v>
      </c>
      <c r="H7" s="49">
        <v>5</v>
      </c>
      <c r="I7" s="48">
        <f t="shared" si="2"/>
        <v>0</v>
      </c>
      <c r="M7" s="44">
        <v>5</v>
      </c>
    </row>
    <row r="8" spans="1:13" x14ac:dyDescent="0.25">
      <c r="A8" s="43" t="s">
        <v>26</v>
      </c>
      <c r="B8" s="44">
        <v>85</v>
      </c>
      <c r="C8" s="45"/>
      <c r="D8" s="50">
        <f t="shared" si="0"/>
        <v>0</v>
      </c>
      <c r="E8" s="47">
        <f t="shared" si="3"/>
        <v>0</v>
      </c>
      <c r="F8" s="48">
        <f t="shared" si="1"/>
        <v>0</v>
      </c>
      <c r="G8">
        <v>83</v>
      </c>
      <c r="H8" s="49">
        <v>83</v>
      </c>
      <c r="I8" s="48">
        <f t="shared" si="2"/>
        <v>0</v>
      </c>
      <c r="M8" s="44">
        <v>83</v>
      </c>
    </row>
    <row r="9" spans="1:13" x14ac:dyDescent="0.25">
      <c r="A9" s="43" t="s">
        <v>27</v>
      </c>
      <c r="B9" s="44">
        <v>70</v>
      </c>
      <c r="C9" s="45"/>
      <c r="D9" s="50">
        <f t="shared" si="0"/>
        <v>0</v>
      </c>
      <c r="E9" s="47">
        <f t="shared" si="3"/>
        <v>0</v>
      </c>
      <c r="F9" s="48">
        <f t="shared" si="1"/>
        <v>0</v>
      </c>
      <c r="G9">
        <v>67</v>
      </c>
      <c r="H9" s="49">
        <v>67</v>
      </c>
      <c r="I9" s="48">
        <f t="shared" si="2"/>
        <v>0</v>
      </c>
      <c r="M9" s="44">
        <v>67</v>
      </c>
    </row>
    <row r="10" spans="1:13" x14ac:dyDescent="0.25">
      <c r="A10" s="43" t="s">
        <v>28</v>
      </c>
      <c r="B10" s="44">
        <v>50</v>
      </c>
      <c r="C10" s="45"/>
      <c r="D10" s="50">
        <f t="shared" si="0"/>
        <v>0</v>
      </c>
      <c r="E10" s="47">
        <f t="shared" si="3"/>
        <v>0</v>
      </c>
      <c r="F10" s="48">
        <f t="shared" si="1"/>
        <v>0</v>
      </c>
      <c r="G10">
        <v>5</v>
      </c>
      <c r="H10" s="51">
        <v>36</v>
      </c>
      <c r="I10" s="48">
        <f t="shared" si="2"/>
        <v>0</v>
      </c>
      <c r="M10" s="44">
        <v>5</v>
      </c>
    </row>
    <row r="11" spans="1:13" x14ac:dyDescent="0.25">
      <c r="A11" s="43" t="s">
        <v>29</v>
      </c>
      <c r="B11" s="44">
        <v>30</v>
      </c>
      <c r="C11" s="45"/>
      <c r="D11" s="50">
        <f t="shared" si="0"/>
        <v>0</v>
      </c>
      <c r="E11" s="47">
        <f t="shared" si="3"/>
        <v>0</v>
      </c>
      <c r="F11" s="48">
        <f t="shared" si="1"/>
        <v>0</v>
      </c>
      <c r="G11">
        <v>30</v>
      </c>
      <c r="H11" s="49">
        <v>30</v>
      </c>
      <c r="I11" s="48">
        <f t="shared" si="2"/>
        <v>0</v>
      </c>
      <c r="M11" s="44">
        <v>30</v>
      </c>
    </row>
    <row r="12" spans="1:13" x14ac:dyDescent="0.25">
      <c r="A12" s="43" t="s">
        <v>30</v>
      </c>
      <c r="B12" s="44">
        <v>335</v>
      </c>
      <c r="C12" s="45"/>
      <c r="D12" s="50">
        <f t="shared" si="0"/>
        <v>0</v>
      </c>
      <c r="E12" s="47">
        <f t="shared" si="3"/>
        <v>0</v>
      </c>
      <c r="F12" s="48">
        <f t="shared" si="1"/>
        <v>0</v>
      </c>
      <c r="G12">
        <v>250</v>
      </c>
      <c r="H12" s="51">
        <v>180</v>
      </c>
      <c r="I12" s="48">
        <f t="shared" si="2"/>
        <v>0</v>
      </c>
      <c r="J12" t="e">
        <f>#REF!*5</f>
        <v>#REF!</v>
      </c>
      <c r="K12">
        <v>335</v>
      </c>
      <c r="L12">
        <v>250</v>
      </c>
      <c r="M12" s="44">
        <v>250</v>
      </c>
    </row>
    <row r="13" spans="1:13" x14ac:dyDescent="0.25">
      <c r="A13" s="43" t="s">
        <v>31</v>
      </c>
      <c r="B13" s="44">
        <v>140</v>
      </c>
      <c r="C13" s="45"/>
      <c r="D13" s="50">
        <f t="shared" si="0"/>
        <v>0</v>
      </c>
      <c r="E13" s="47">
        <f t="shared" si="3"/>
        <v>0</v>
      </c>
      <c r="F13" s="48">
        <f t="shared" si="1"/>
        <v>0</v>
      </c>
      <c r="G13">
        <v>138</v>
      </c>
      <c r="H13" s="51">
        <v>75</v>
      </c>
      <c r="I13" s="48">
        <f t="shared" si="2"/>
        <v>0</v>
      </c>
      <c r="M13" s="44">
        <v>138</v>
      </c>
    </row>
    <row r="14" spans="1:13" x14ac:dyDescent="0.25">
      <c r="A14" s="43" t="s">
        <v>32</v>
      </c>
      <c r="B14" s="44">
        <v>30</v>
      </c>
      <c r="C14" s="45"/>
      <c r="D14" s="50">
        <f t="shared" si="0"/>
        <v>0</v>
      </c>
      <c r="E14" s="47">
        <f t="shared" si="3"/>
        <v>0</v>
      </c>
      <c r="F14" s="48">
        <f t="shared" si="1"/>
        <v>0</v>
      </c>
      <c r="G14">
        <v>28</v>
      </c>
      <c r="H14" s="49">
        <v>28</v>
      </c>
      <c r="I14" s="48">
        <f t="shared" si="2"/>
        <v>0</v>
      </c>
      <c r="M14" s="44">
        <v>28</v>
      </c>
    </row>
    <row r="15" spans="1:13" x14ac:dyDescent="0.25">
      <c r="A15" s="43" t="s">
        <v>33</v>
      </c>
      <c r="B15" s="44">
        <v>200</v>
      </c>
      <c r="C15" s="45"/>
      <c r="D15" s="50">
        <f t="shared" si="0"/>
        <v>0</v>
      </c>
      <c r="E15" s="47">
        <f t="shared" si="3"/>
        <v>0</v>
      </c>
      <c r="F15" s="48">
        <f t="shared" si="1"/>
        <v>0</v>
      </c>
      <c r="G15">
        <v>250</v>
      </c>
      <c r="H15" s="51">
        <v>125</v>
      </c>
      <c r="I15" s="48">
        <f t="shared" si="2"/>
        <v>0</v>
      </c>
      <c r="K15">
        <v>170</v>
      </c>
      <c r="L15">
        <v>200</v>
      </c>
      <c r="M15" s="44">
        <v>250</v>
      </c>
    </row>
    <row r="16" spans="1:13" x14ac:dyDescent="0.25">
      <c r="A16" s="43" t="s">
        <v>34</v>
      </c>
      <c r="B16" s="44">
        <v>100</v>
      </c>
      <c r="C16" s="45"/>
      <c r="D16" s="50">
        <f t="shared" si="0"/>
        <v>0</v>
      </c>
      <c r="E16" s="47">
        <f t="shared" si="3"/>
        <v>0</v>
      </c>
      <c r="F16" s="48">
        <f t="shared" si="1"/>
        <v>0</v>
      </c>
      <c r="G16">
        <v>100</v>
      </c>
      <c r="H16" s="49">
        <v>100</v>
      </c>
      <c r="I16" s="48">
        <f t="shared" si="2"/>
        <v>0</v>
      </c>
      <c r="M16" s="44">
        <v>100</v>
      </c>
    </row>
    <row r="17" spans="1:13" x14ac:dyDescent="0.25">
      <c r="A17" s="43" t="s">
        <v>35</v>
      </c>
      <c r="B17" s="44">
        <v>5</v>
      </c>
      <c r="C17" s="45"/>
      <c r="D17" s="50">
        <f t="shared" si="0"/>
        <v>0</v>
      </c>
      <c r="E17" s="47">
        <f t="shared" si="3"/>
        <v>0</v>
      </c>
      <c r="F17" s="48">
        <f t="shared" si="1"/>
        <v>0</v>
      </c>
      <c r="G17">
        <v>5</v>
      </c>
      <c r="H17" s="49">
        <v>5</v>
      </c>
      <c r="I17" s="48">
        <f t="shared" si="2"/>
        <v>0</v>
      </c>
      <c r="M17" s="44">
        <v>5</v>
      </c>
    </row>
    <row r="18" spans="1:13" x14ac:dyDescent="0.25">
      <c r="A18" s="43" t="s">
        <v>36</v>
      </c>
      <c r="B18" s="44">
        <v>5</v>
      </c>
      <c r="C18" s="45"/>
      <c r="D18" s="50">
        <f t="shared" si="0"/>
        <v>0</v>
      </c>
      <c r="E18" s="47">
        <f t="shared" si="3"/>
        <v>0</v>
      </c>
      <c r="F18" s="48">
        <f t="shared" si="1"/>
        <v>0</v>
      </c>
      <c r="G18">
        <v>5</v>
      </c>
      <c r="H18" s="49">
        <v>5</v>
      </c>
      <c r="I18" s="48">
        <f t="shared" si="2"/>
        <v>0</v>
      </c>
      <c r="M18" s="44">
        <v>5</v>
      </c>
    </row>
    <row r="19" spans="1:13" x14ac:dyDescent="0.25">
      <c r="A19" s="43" t="s">
        <v>37</v>
      </c>
      <c r="B19" s="44">
        <v>10</v>
      </c>
      <c r="C19" s="45"/>
      <c r="D19" s="50">
        <f t="shared" si="0"/>
        <v>0</v>
      </c>
      <c r="E19" s="47">
        <f t="shared" si="3"/>
        <v>0</v>
      </c>
      <c r="F19" s="48">
        <f t="shared" si="1"/>
        <v>0</v>
      </c>
      <c r="G19">
        <v>10</v>
      </c>
      <c r="H19" s="49">
        <v>10</v>
      </c>
      <c r="I19" s="48">
        <f t="shared" si="2"/>
        <v>0</v>
      </c>
      <c r="M19" s="44">
        <v>10</v>
      </c>
    </row>
    <row r="20" spans="1:13" x14ac:dyDescent="0.25">
      <c r="A20" s="43" t="s">
        <v>38</v>
      </c>
      <c r="B20" s="44">
        <v>140</v>
      </c>
      <c r="C20" s="45"/>
      <c r="D20" s="50">
        <f t="shared" si="0"/>
        <v>0</v>
      </c>
      <c r="E20" s="47">
        <f t="shared" si="3"/>
        <v>0</v>
      </c>
      <c r="F20" s="48">
        <f t="shared" si="1"/>
        <v>0</v>
      </c>
      <c r="G20">
        <v>138</v>
      </c>
      <c r="H20" s="49">
        <v>138</v>
      </c>
      <c r="I20" s="48">
        <f t="shared" si="2"/>
        <v>0</v>
      </c>
      <c r="M20" s="44">
        <v>138</v>
      </c>
    </row>
    <row r="21" spans="1:13" x14ac:dyDescent="0.25">
      <c r="A21" s="43" t="s">
        <v>39</v>
      </c>
      <c r="B21" s="44">
        <v>15</v>
      </c>
      <c r="C21" s="45"/>
      <c r="D21" s="50">
        <f t="shared" si="0"/>
        <v>0</v>
      </c>
      <c r="E21" s="47">
        <f t="shared" si="3"/>
        <v>0</v>
      </c>
      <c r="F21" s="48">
        <f t="shared" si="1"/>
        <v>0</v>
      </c>
      <c r="G21">
        <v>15</v>
      </c>
      <c r="H21" s="49">
        <v>15</v>
      </c>
      <c r="I21" s="48">
        <f t="shared" si="2"/>
        <v>0</v>
      </c>
      <c r="M21" s="44">
        <v>15</v>
      </c>
    </row>
    <row r="22" spans="1:13" x14ac:dyDescent="0.25">
      <c r="A22" s="43" t="s">
        <v>40</v>
      </c>
      <c r="B22" s="44">
        <v>240</v>
      </c>
      <c r="C22" s="45"/>
      <c r="D22" s="50">
        <f t="shared" si="0"/>
        <v>0</v>
      </c>
      <c r="E22" s="47">
        <f t="shared" si="3"/>
        <v>0</v>
      </c>
      <c r="F22" s="48">
        <f t="shared" si="1"/>
        <v>0</v>
      </c>
      <c r="G22">
        <v>200</v>
      </c>
      <c r="H22" s="51">
        <v>150</v>
      </c>
      <c r="I22" s="48">
        <f t="shared" si="2"/>
        <v>0</v>
      </c>
      <c r="K22">
        <v>240</v>
      </c>
      <c r="L22">
        <v>175</v>
      </c>
      <c r="M22" s="44">
        <v>200</v>
      </c>
    </row>
    <row r="23" spans="1:13" x14ac:dyDescent="0.25">
      <c r="A23" s="43" t="s">
        <v>41</v>
      </c>
      <c r="B23" s="44">
        <v>30</v>
      </c>
      <c r="C23" s="45"/>
      <c r="D23" s="50">
        <f t="shared" si="0"/>
        <v>0</v>
      </c>
      <c r="E23" s="47">
        <f t="shared" si="3"/>
        <v>0</v>
      </c>
      <c r="F23" s="48">
        <f t="shared" si="1"/>
        <v>0</v>
      </c>
      <c r="G23">
        <v>30</v>
      </c>
      <c r="H23" s="49">
        <v>30</v>
      </c>
      <c r="I23" s="48">
        <f t="shared" si="2"/>
        <v>0</v>
      </c>
      <c r="M23" s="44">
        <v>30</v>
      </c>
    </row>
    <row r="24" spans="1:13" x14ac:dyDescent="0.25">
      <c r="A24" s="43" t="s">
        <v>42</v>
      </c>
      <c r="B24" s="44">
        <v>10</v>
      </c>
      <c r="C24" s="45"/>
      <c r="D24" s="50">
        <f t="shared" si="0"/>
        <v>0</v>
      </c>
      <c r="E24" s="47">
        <f t="shared" si="3"/>
        <v>0</v>
      </c>
      <c r="F24" s="48">
        <f t="shared" si="1"/>
        <v>0</v>
      </c>
      <c r="G24">
        <v>10</v>
      </c>
      <c r="H24" s="49">
        <v>10</v>
      </c>
      <c r="I24" s="48">
        <f t="shared" si="2"/>
        <v>0</v>
      </c>
      <c r="M24" s="44">
        <v>10</v>
      </c>
    </row>
    <row r="25" spans="1:13" x14ac:dyDescent="0.25">
      <c r="A25" s="43" t="s">
        <v>43</v>
      </c>
      <c r="B25" s="44">
        <v>130</v>
      </c>
      <c r="C25" s="45"/>
      <c r="D25" s="50">
        <f t="shared" si="0"/>
        <v>0</v>
      </c>
      <c r="E25" s="47">
        <f t="shared" si="3"/>
        <v>0</v>
      </c>
      <c r="F25" s="48">
        <f t="shared" si="1"/>
        <v>0</v>
      </c>
      <c r="G25">
        <v>100</v>
      </c>
      <c r="H25" s="51">
        <v>75</v>
      </c>
      <c r="I25" s="48">
        <f t="shared" si="2"/>
        <v>0</v>
      </c>
      <c r="M25" s="44">
        <v>100</v>
      </c>
    </row>
    <row r="26" spans="1:13" x14ac:dyDescent="0.25">
      <c r="A26" s="43" t="s">
        <v>44</v>
      </c>
      <c r="B26" s="44">
        <v>15</v>
      </c>
      <c r="C26" s="45"/>
      <c r="D26" s="50">
        <f t="shared" si="0"/>
        <v>0</v>
      </c>
      <c r="E26" s="47">
        <f t="shared" si="3"/>
        <v>0</v>
      </c>
      <c r="F26" s="48">
        <f t="shared" si="1"/>
        <v>0</v>
      </c>
      <c r="G26">
        <v>15</v>
      </c>
      <c r="H26" s="49">
        <v>15</v>
      </c>
      <c r="I26" s="48">
        <f t="shared" si="2"/>
        <v>0</v>
      </c>
      <c r="M26" s="44">
        <v>15</v>
      </c>
    </row>
    <row r="27" spans="1:13" x14ac:dyDescent="0.25">
      <c r="A27" s="43" t="s">
        <v>45</v>
      </c>
      <c r="B27" s="44">
        <v>150</v>
      </c>
      <c r="C27" s="45"/>
      <c r="D27" s="50">
        <f t="shared" si="0"/>
        <v>0</v>
      </c>
      <c r="E27" s="47">
        <f t="shared" si="3"/>
        <v>0</v>
      </c>
      <c r="F27" s="48">
        <f t="shared" si="1"/>
        <v>0</v>
      </c>
      <c r="G27">
        <v>375</v>
      </c>
      <c r="H27" s="51">
        <v>150</v>
      </c>
      <c r="I27" s="48">
        <f t="shared" si="2"/>
        <v>0</v>
      </c>
      <c r="K27">
        <v>150</v>
      </c>
      <c r="L27">
        <v>200</v>
      </c>
      <c r="M27" s="44">
        <v>375</v>
      </c>
    </row>
    <row r="28" spans="1:13" x14ac:dyDescent="0.25">
      <c r="A28" s="43" t="s">
        <v>46</v>
      </c>
      <c r="B28" s="44">
        <v>275</v>
      </c>
      <c r="C28" s="45"/>
      <c r="D28" s="50">
        <f t="shared" si="0"/>
        <v>0</v>
      </c>
      <c r="E28" s="47">
        <f t="shared" si="3"/>
        <v>0</v>
      </c>
      <c r="F28" s="48">
        <f t="shared" si="1"/>
        <v>0</v>
      </c>
      <c r="G28">
        <v>375</v>
      </c>
      <c r="H28" s="51">
        <v>225</v>
      </c>
      <c r="I28" s="48">
        <f t="shared" si="2"/>
        <v>0</v>
      </c>
      <c r="K28">
        <v>260</v>
      </c>
      <c r="L28">
        <v>275</v>
      </c>
      <c r="M28" s="44">
        <v>375</v>
      </c>
    </row>
    <row r="29" spans="1:13" x14ac:dyDescent="0.25">
      <c r="A29" s="43" t="s">
        <v>47</v>
      </c>
      <c r="B29" s="44">
        <v>20</v>
      </c>
      <c r="C29" s="45"/>
      <c r="D29" s="50">
        <f t="shared" si="0"/>
        <v>0</v>
      </c>
      <c r="E29" s="47">
        <f t="shared" si="3"/>
        <v>0</v>
      </c>
      <c r="F29" s="48">
        <f t="shared" si="1"/>
        <v>0</v>
      </c>
      <c r="G29">
        <v>20</v>
      </c>
      <c r="H29" s="49">
        <v>20</v>
      </c>
      <c r="I29" s="48">
        <f t="shared" si="2"/>
        <v>0</v>
      </c>
      <c r="M29" s="44">
        <v>20</v>
      </c>
    </row>
    <row r="30" spans="1:13" x14ac:dyDescent="0.25">
      <c r="A30" s="43" t="s">
        <v>48</v>
      </c>
      <c r="B30" s="44">
        <v>95</v>
      </c>
      <c r="C30" s="45"/>
      <c r="D30" s="50">
        <f t="shared" si="0"/>
        <v>0</v>
      </c>
      <c r="E30" s="47">
        <f t="shared" si="3"/>
        <v>0</v>
      </c>
      <c r="F30" s="48">
        <f t="shared" si="1"/>
        <v>0</v>
      </c>
      <c r="G30">
        <v>40</v>
      </c>
      <c r="H30" s="49">
        <v>40</v>
      </c>
      <c r="I30" s="48">
        <f t="shared" si="2"/>
        <v>0</v>
      </c>
      <c r="M30" s="44">
        <v>40</v>
      </c>
    </row>
    <row r="31" spans="1:13" x14ac:dyDescent="0.25">
      <c r="A31" s="43" t="s">
        <v>49</v>
      </c>
      <c r="B31" s="44">
        <v>15</v>
      </c>
      <c r="C31" s="45"/>
      <c r="D31" s="50">
        <f t="shared" si="0"/>
        <v>0</v>
      </c>
      <c r="E31" s="47">
        <f t="shared" si="3"/>
        <v>0</v>
      </c>
      <c r="F31" s="48">
        <f t="shared" si="1"/>
        <v>0</v>
      </c>
      <c r="G31">
        <v>3</v>
      </c>
      <c r="H31" s="49">
        <v>3</v>
      </c>
      <c r="I31" s="48">
        <f t="shared" si="2"/>
        <v>0</v>
      </c>
      <c r="M31" s="44">
        <v>3</v>
      </c>
    </row>
    <row r="32" spans="1:13" x14ac:dyDescent="0.25">
      <c r="A32" s="43" t="s">
        <v>50</v>
      </c>
      <c r="B32" s="44">
        <v>25</v>
      </c>
      <c r="C32" s="45"/>
      <c r="D32" s="50">
        <f t="shared" si="0"/>
        <v>0</v>
      </c>
      <c r="E32" s="47">
        <f t="shared" si="3"/>
        <v>0</v>
      </c>
      <c r="F32" s="48">
        <f t="shared" si="1"/>
        <v>0</v>
      </c>
      <c r="G32">
        <v>5</v>
      </c>
      <c r="H32" s="49">
        <v>5</v>
      </c>
      <c r="I32" s="48">
        <f t="shared" si="2"/>
        <v>0</v>
      </c>
      <c r="M32" s="44">
        <v>5</v>
      </c>
    </row>
    <row r="33" spans="1:13" x14ac:dyDescent="0.25">
      <c r="A33" s="43" t="s">
        <v>51</v>
      </c>
      <c r="B33" s="44">
        <v>10</v>
      </c>
      <c r="C33" s="45"/>
      <c r="D33" s="50">
        <f t="shared" si="0"/>
        <v>0</v>
      </c>
      <c r="E33" s="47">
        <f t="shared" si="3"/>
        <v>0</v>
      </c>
      <c r="F33" s="48">
        <f t="shared" si="1"/>
        <v>0</v>
      </c>
      <c r="G33">
        <v>5</v>
      </c>
      <c r="H33" s="49">
        <v>5</v>
      </c>
      <c r="I33" s="48">
        <f t="shared" si="2"/>
        <v>0</v>
      </c>
      <c r="M33" s="44">
        <v>5</v>
      </c>
    </row>
    <row r="34" spans="1:13" x14ac:dyDescent="0.25">
      <c r="A34" s="43" t="s">
        <v>52</v>
      </c>
      <c r="B34" s="44">
        <v>10</v>
      </c>
      <c r="C34" s="45"/>
      <c r="D34" s="50">
        <f t="shared" si="0"/>
        <v>0</v>
      </c>
      <c r="E34" s="47">
        <f t="shared" si="3"/>
        <v>0</v>
      </c>
      <c r="F34" s="48">
        <f t="shared" si="1"/>
        <v>0</v>
      </c>
      <c r="G34">
        <v>5</v>
      </c>
      <c r="H34" s="49">
        <v>5</v>
      </c>
      <c r="I34" s="48">
        <f t="shared" si="2"/>
        <v>0</v>
      </c>
      <c r="M34" s="44">
        <v>5</v>
      </c>
    </row>
    <row r="35" spans="1:13" x14ac:dyDescent="0.25">
      <c r="A35" s="43" t="s">
        <v>53</v>
      </c>
      <c r="B35" s="44">
        <v>10</v>
      </c>
      <c r="C35" s="45"/>
      <c r="D35" s="50">
        <f t="shared" si="0"/>
        <v>0</v>
      </c>
      <c r="E35" s="47">
        <f t="shared" si="3"/>
        <v>0</v>
      </c>
      <c r="F35" s="48">
        <f t="shared" si="1"/>
        <v>0</v>
      </c>
      <c r="G35">
        <v>10</v>
      </c>
      <c r="H35" s="49">
        <v>10</v>
      </c>
      <c r="I35" s="48">
        <f t="shared" si="2"/>
        <v>0</v>
      </c>
      <c r="M35" s="44">
        <v>10</v>
      </c>
    </row>
    <row r="36" spans="1:13" x14ac:dyDescent="0.25">
      <c r="A36" s="43" t="s">
        <v>54</v>
      </c>
      <c r="B36" s="44">
        <v>5</v>
      </c>
      <c r="C36" s="45"/>
      <c r="D36" s="50">
        <f t="shared" si="0"/>
        <v>0</v>
      </c>
      <c r="E36" s="47">
        <f t="shared" si="3"/>
        <v>0</v>
      </c>
      <c r="F36" s="48">
        <f t="shared" si="1"/>
        <v>0</v>
      </c>
      <c r="G36">
        <v>20</v>
      </c>
      <c r="H36" s="49">
        <v>20</v>
      </c>
      <c r="I36" s="48">
        <f t="shared" si="2"/>
        <v>0</v>
      </c>
      <c r="M36" s="44">
        <v>20</v>
      </c>
    </row>
    <row r="37" spans="1:13" x14ac:dyDescent="0.25">
      <c r="A37" s="43" t="s">
        <v>55</v>
      </c>
      <c r="B37" s="44">
        <v>40</v>
      </c>
      <c r="C37" s="45"/>
      <c r="D37" s="50">
        <f t="shared" si="0"/>
        <v>0</v>
      </c>
      <c r="E37" s="47">
        <f t="shared" si="3"/>
        <v>0</v>
      </c>
      <c r="F37" s="48">
        <f t="shared" si="1"/>
        <v>0</v>
      </c>
      <c r="G37">
        <v>30</v>
      </c>
      <c r="H37" s="49">
        <v>30</v>
      </c>
      <c r="I37" s="48">
        <f t="shared" si="2"/>
        <v>0</v>
      </c>
      <c r="M37" s="44">
        <v>30</v>
      </c>
    </row>
    <row r="38" spans="1:13" x14ac:dyDescent="0.25">
      <c r="A38" s="43" t="s">
        <v>56</v>
      </c>
      <c r="B38" s="44">
        <v>5</v>
      </c>
      <c r="C38" s="45"/>
      <c r="D38" s="50">
        <f t="shared" si="0"/>
        <v>0</v>
      </c>
      <c r="E38" s="47">
        <f t="shared" si="3"/>
        <v>0</v>
      </c>
      <c r="F38" s="48">
        <f t="shared" si="1"/>
        <v>0</v>
      </c>
      <c r="G38">
        <v>5</v>
      </c>
      <c r="H38" s="49">
        <v>5</v>
      </c>
      <c r="I38" s="48">
        <f t="shared" si="2"/>
        <v>0</v>
      </c>
      <c r="M38" s="44">
        <v>5</v>
      </c>
    </row>
    <row r="39" spans="1:13" x14ac:dyDescent="0.25">
      <c r="A39" s="43" t="s">
        <v>57</v>
      </c>
      <c r="B39" s="44">
        <v>100</v>
      </c>
      <c r="C39" s="45"/>
      <c r="D39" s="50">
        <f t="shared" si="0"/>
        <v>0</v>
      </c>
      <c r="E39" s="47">
        <f t="shared" si="3"/>
        <v>0</v>
      </c>
      <c r="F39" s="48">
        <f t="shared" si="1"/>
        <v>0</v>
      </c>
      <c r="G39">
        <v>50</v>
      </c>
      <c r="H39" s="49">
        <v>50</v>
      </c>
      <c r="I39" s="48">
        <f t="shared" si="2"/>
        <v>0</v>
      </c>
      <c r="M39" s="44">
        <v>50</v>
      </c>
    </row>
    <row r="40" spans="1:13" x14ac:dyDescent="0.25">
      <c r="A40" s="43" t="s">
        <v>58</v>
      </c>
      <c r="B40" s="44">
        <v>10</v>
      </c>
      <c r="C40" s="45"/>
      <c r="D40" s="50">
        <f t="shared" si="0"/>
        <v>0</v>
      </c>
      <c r="E40" s="47">
        <f>C40*(1-D40)</f>
        <v>0</v>
      </c>
      <c r="F40" s="48">
        <f t="shared" si="1"/>
        <v>0</v>
      </c>
      <c r="G40">
        <v>20</v>
      </c>
      <c r="H40" s="49">
        <v>20</v>
      </c>
      <c r="I40" s="48">
        <f t="shared" si="2"/>
        <v>0</v>
      </c>
      <c r="M40" s="44">
        <v>20</v>
      </c>
    </row>
    <row r="41" spans="1:13" x14ac:dyDescent="0.25">
      <c r="A41" s="43" t="s">
        <v>59</v>
      </c>
      <c r="B41" s="44">
        <v>5</v>
      </c>
      <c r="C41" s="45"/>
      <c r="D41" s="50">
        <f t="shared" si="0"/>
        <v>0</v>
      </c>
      <c r="E41" s="47">
        <f>C41*(1-D41)</f>
        <v>0</v>
      </c>
      <c r="F41" s="48">
        <f t="shared" si="1"/>
        <v>0</v>
      </c>
      <c r="G41">
        <v>5</v>
      </c>
      <c r="H41" s="49">
        <v>5</v>
      </c>
      <c r="I41" s="48">
        <f t="shared" si="2"/>
        <v>0</v>
      </c>
      <c r="M41" s="44">
        <v>5</v>
      </c>
    </row>
    <row r="42" spans="1:13" x14ac:dyDescent="0.25">
      <c r="A42" s="43" t="s">
        <v>60</v>
      </c>
      <c r="B42" s="44">
        <v>25</v>
      </c>
      <c r="C42" s="45"/>
      <c r="D42" s="50">
        <f t="shared" si="0"/>
        <v>0</v>
      </c>
      <c r="E42" s="47">
        <f>C42*(1-D42)</f>
        <v>0</v>
      </c>
      <c r="F42" s="48">
        <f t="shared" si="1"/>
        <v>0</v>
      </c>
      <c r="G42">
        <v>25</v>
      </c>
      <c r="H42" s="49">
        <v>25</v>
      </c>
      <c r="I42" s="48">
        <f t="shared" si="2"/>
        <v>0</v>
      </c>
      <c r="M42" s="44">
        <v>25</v>
      </c>
    </row>
    <row r="43" spans="1:13" x14ac:dyDescent="0.25">
      <c r="A43" s="43" t="s">
        <v>61</v>
      </c>
      <c r="B43" s="44">
        <v>5</v>
      </c>
      <c r="C43" s="52"/>
      <c r="D43" s="53">
        <f t="shared" si="0"/>
        <v>0</v>
      </c>
      <c r="E43" s="47">
        <f t="shared" si="3"/>
        <v>0</v>
      </c>
      <c r="F43" s="48">
        <f t="shared" si="1"/>
        <v>0</v>
      </c>
      <c r="G43">
        <v>5</v>
      </c>
      <c r="H43" s="49">
        <v>5</v>
      </c>
      <c r="I43" s="48">
        <f t="shared" si="2"/>
        <v>0</v>
      </c>
      <c r="M43" s="44">
        <v>5</v>
      </c>
    </row>
    <row r="44" spans="1:13" x14ac:dyDescent="0.25">
      <c r="A44" s="43" t="s">
        <v>62</v>
      </c>
      <c r="B44" s="44">
        <v>5</v>
      </c>
      <c r="C44" s="45"/>
      <c r="D44" s="50">
        <f t="shared" si="0"/>
        <v>0</v>
      </c>
      <c r="E44" s="47">
        <f t="shared" si="3"/>
        <v>0</v>
      </c>
      <c r="F44" s="48">
        <f t="shared" si="1"/>
        <v>0</v>
      </c>
      <c r="G44">
        <v>5</v>
      </c>
      <c r="H44" s="49">
        <v>5</v>
      </c>
      <c r="I44" s="48">
        <f t="shared" si="2"/>
        <v>0</v>
      </c>
      <c r="M44" s="44">
        <v>5</v>
      </c>
    </row>
    <row r="45" spans="1:13" x14ac:dyDescent="0.25">
      <c r="A45" s="43" t="s">
        <v>63</v>
      </c>
      <c r="B45" s="44">
        <v>25</v>
      </c>
      <c r="C45" s="45"/>
      <c r="D45" s="50">
        <f t="shared" si="0"/>
        <v>0</v>
      </c>
      <c r="E45" s="47">
        <f>C45*(1-D45)</f>
        <v>0</v>
      </c>
      <c r="F45" s="48">
        <f t="shared" si="1"/>
        <v>0</v>
      </c>
      <c r="G45">
        <v>25</v>
      </c>
      <c r="H45" s="49">
        <v>25</v>
      </c>
      <c r="I45" s="48">
        <f t="shared" si="2"/>
        <v>0</v>
      </c>
      <c r="M45" s="44">
        <v>25</v>
      </c>
    </row>
    <row r="46" spans="1:13" x14ac:dyDescent="0.25">
      <c r="A46" s="43" t="s">
        <v>64</v>
      </c>
      <c r="B46" s="44">
        <v>5</v>
      </c>
      <c r="C46" s="45"/>
      <c r="D46" s="50">
        <f t="shared" si="0"/>
        <v>0</v>
      </c>
      <c r="E46" s="47">
        <f t="shared" si="3"/>
        <v>0</v>
      </c>
      <c r="F46" s="48">
        <f t="shared" si="1"/>
        <v>0</v>
      </c>
      <c r="G46">
        <v>5</v>
      </c>
      <c r="H46" s="49">
        <v>5</v>
      </c>
      <c r="I46" s="48">
        <f t="shared" si="2"/>
        <v>0</v>
      </c>
      <c r="M46" s="44">
        <v>5</v>
      </c>
    </row>
    <row r="47" spans="1:13" x14ac:dyDescent="0.25">
      <c r="A47" s="43" t="s">
        <v>65</v>
      </c>
      <c r="B47" s="44">
        <v>5</v>
      </c>
      <c r="C47" s="45"/>
      <c r="D47" s="50">
        <f t="shared" si="0"/>
        <v>0</v>
      </c>
      <c r="E47" s="47">
        <f>C47*(1-D47)</f>
        <v>0</v>
      </c>
      <c r="F47" s="48">
        <f t="shared" si="1"/>
        <v>0</v>
      </c>
      <c r="G47">
        <v>5</v>
      </c>
      <c r="H47" s="49">
        <v>5</v>
      </c>
      <c r="I47" s="48">
        <f t="shared" si="2"/>
        <v>0</v>
      </c>
      <c r="M47" s="44">
        <v>5</v>
      </c>
    </row>
    <row r="48" spans="1:13" x14ac:dyDescent="0.25">
      <c r="A48" s="43" t="s">
        <v>66</v>
      </c>
      <c r="B48" s="44">
        <v>5</v>
      </c>
      <c r="C48" s="45"/>
      <c r="D48" s="50">
        <f t="shared" si="0"/>
        <v>0</v>
      </c>
      <c r="E48" s="47">
        <f>C48*(1-D48)</f>
        <v>0</v>
      </c>
      <c r="F48" s="48">
        <f t="shared" si="1"/>
        <v>0</v>
      </c>
      <c r="G48">
        <v>5</v>
      </c>
      <c r="H48" s="49">
        <v>5</v>
      </c>
      <c r="I48" s="48">
        <f t="shared" si="2"/>
        <v>0</v>
      </c>
      <c r="M48" s="44">
        <v>5</v>
      </c>
    </row>
    <row r="49" spans="1:13" x14ac:dyDescent="0.25">
      <c r="A49" s="43" t="s">
        <v>67</v>
      </c>
      <c r="B49" s="44">
        <v>5</v>
      </c>
      <c r="C49" s="45"/>
      <c r="D49" s="50">
        <f t="shared" si="0"/>
        <v>0</v>
      </c>
      <c r="E49" s="47">
        <f t="shared" si="3"/>
        <v>0</v>
      </c>
      <c r="F49" s="48">
        <f t="shared" si="1"/>
        <v>0</v>
      </c>
      <c r="G49">
        <v>5</v>
      </c>
      <c r="H49" s="49">
        <v>5</v>
      </c>
      <c r="I49" s="48">
        <f t="shared" si="2"/>
        <v>0</v>
      </c>
      <c r="M49" s="44">
        <v>5</v>
      </c>
    </row>
    <row r="50" spans="1:13" x14ac:dyDescent="0.25">
      <c r="A50" s="43" t="s">
        <v>64</v>
      </c>
      <c r="B50" s="44">
        <v>5</v>
      </c>
      <c r="C50" s="45"/>
      <c r="D50" s="50">
        <f t="shared" si="0"/>
        <v>0</v>
      </c>
      <c r="E50" s="47">
        <f t="shared" si="3"/>
        <v>0</v>
      </c>
      <c r="F50" s="48">
        <f t="shared" si="1"/>
        <v>0</v>
      </c>
      <c r="G50">
        <v>5</v>
      </c>
      <c r="H50" s="49">
        <v>5</v>
      </c>
      <c r="I50" s="48">
        <f t="shared" si="2"/>
        <v>0</v>
      </c>
      <c r="M50" s="44">
        <v>5</v>
      </c>
    </row>
    <row r="51" spans="1:13" x14ac:dyDescent="0.25">
      <c r="A51" s="43" t="s">
        <v>68</v>
      </c>
      <c r="B51" s="44">
        <v>10</v>
      </c>
      <c r="C51" s="45"/>
      <c r="D51" s="50">
        <f t="shared" si="0"/>
        <v>0</v>
      </c>
      <c r="E51" s="47">
        <f t="shared" si="3"/>
        <v>0</v>
      </c>
      <c r="F51" s="48">
        <f t="shared" si="1"/>
        <v>0</v>
      </c>
      <c r="G51">
        <v>10</v>
      </c>
      <c r="H51" s="49">
        <v>10</v>
      </c>
      <c r="I51" s="48">
        <f t="shared" si="2"/>
        <v>0</v>
      </c>
      <c r="M51" s="44">
        <v>10</v>
      </c>
    </row>
    <row r="52" spans="1:13" x14ac:dyDescent="0.25">
      <c r="A52" s="54"/>
      <c r="B52" s="55"/>
      <c r="C52" s="56"/>
      <c r="F52" s="57"/>
      <c r="H52" s="58"/>
      <c r="I52" s="48"/>
      <c r="M52" s="55"/>
    </row>
    <row r="53" spans="1:13" x14ac:dyDescent="0.25">
      <c r="A53" s="59" t="s">
        <v>69</v>
      </c>
      <c r="B53" s="44"/>
      <c r="C53" s="60"/>
      <c r="D53" s="61">
        <v>0</v>
      </c>
      <c r="E53" s="47"/>
      <c r="F53" s="48"/>
      <c r="H53" s="49"/>
      <c r="I53" s="48"/>
      <c r="M53" s="44"/>
    </row>
    <row r="54" spans="1:13" x14ac:dyDescent="0.25">
      <c r="A54" s="62" t="s">
        <v>70</v>
      </c>
      <c r="B54" s="44">
        <v>17</v>
      </c>
      <c r="C54" s="45"/>
      <c r="D54" s="50">
        <f t="shared" ref="D54:D59" si="4">$D$53</f>
        <v>0</v>
      </c>
      <c r="E54" s="47">
        <f t="shared" ref="E54:E59" si="5">C54*(1-D54)</f>
        <v>0</v>
      </c>
      <c r="F54" s="48">
        <f t="shared" ref="F54:F59" si="6">B54*E54</f>
        <v>0</v>
      </c>
      <c r="G54">
        <v>20</v>
      </c>
      <c r="H54" s="49">
        <v>20</v>
      </c>
      <c r="I54" s="48">
        <f t="shared" ref="I54:I59" si="7">H54*E54</f>
        <v>0</v>
      </c>
      <c r="M54" s="44">
        <v>20</v>
      </c>
    </row>
    <row r="55" spans="1:13" x14ac:dyDescent="0.25">
      <c r="A55" s="62" t="s">
        <v>71</v>
      </c>
      <c r="B55" s="44">
        <v>200</v>
      </c>
      <c r="C55" s="45"/>
      <c r="D55" s="50">
        <f t="shared" si="4"/>
        <v>0</v>
      </c>
      <c r="E55" s="47">
        <f t="shared" si="5"/>
        <v>0</v>
      </c>
      <c r="F55" s="48">
        <f t="shared" si="6"/>
        <v>0</v>
      </c>
      <c r="G55">
        <v>50</v>
      </c>
      <c r="H55" s="49">
        <v>80</v>
      </c>
      <c r="I55" s="48">
        <f t="shared" si="7"/>
        <v>0</v>
      </c>
      <c r="K55">
        <v>200</v>
      </c>
      <c r="L55">
        <v>80</v>
      </c>
      <c r="M55" s="44">
        <v>50</v>
      </c>
    </row>
    <row r="56" spans="1:13" x14ac:dyDescent="0.25">
      <c r="A56" s="62" t="s">
        <v>72</v>
      </c>
      <c r="B56" s="44">
        <v>35</v>
      </c>
      <c r="C56" s="45"/>
      <c r="D56" s="50">
        <f t="shared" si="4"/>
        <v>0</v>
      </c>
      <c r="E56" s="47">
        <f t="shared" si="5"/>
        <v>0</v>
      </c>
      <c r="F56" s="48">
        <f t="shared" si="6"/>
        <v>0</v>
      </c>
      <c r="G56">
        <v>35</v>
      </c>
      <c r="H56" s="49">
        <v>35</v>
      </c>
      <c r="I56" s="48">
        <f t="shared" si="7"/>
        <v>0</v>
      </c>
      <c r="M56" s="44">
        <v>35</v>
      </c>
    </row>
    <row r="57" spans="1:13" x14ac:dyDescent="0.25">
      <c r="A57" s="62" t="s">
        <v>73</v>
      </c>
      <c r="B57" s="44">
        <v>250</v>
      </c>
      <c r="C57" s="45"/>
      <c r="D57" s="50">
        <f t="shared" si="4"/>
        <v>0</v>
      </c>
      <c r="E57" s="47">
        <f t="shared" si="5"/>
        <v>0</v>
      </c>
      <c r="F57" s="48">
        <f t="shared" si="6"/>
        <v>0</v>
      </c>
      <c r="G57">
        <v>350</v>
      </c>
      <c r="H57" s="51">
        <v>175</v>
      </c>
      <c r="I57" s="48">
        <f t="shared" si="7"/>
        <v>0</v>
      </c>
      <c r="K57">
        <v>250</v>
      </c>
      <c r="L57">
        <v>250</v>
      </c>
      <c r="M57" s="44">
        <v>350</v>
      </c>
    </row>
    <row r="58" spans="1:13" x14ac:dyDescent="0.25">
      <c r="A58" s="62" t="s">
        <v>74</v>
      </c>
      <c r="B58" s="44">
        <v>120</v>
      </c>
      <c r="C58" s="45"/>
      <c r="D58" s="50">
        <f t="shared" si="4"/>
        <v>0</v>
      </c>
      <c r="E58" s="47">
        <f t="shared" si="5"/>
        <v>0</v>
      </c>
      <c r="F58" s="48">
        <f t="shared" si="6"/>
        <v>0</v>
      </c>
      <c r="G58">
        <v>75</v>
      </c>
      <c r="H58" s="49">
        <v>75</v>
      </c>
      <c r="I58" s="48">
        <f t="shared" si="7"/>
        <v>0</v>
      </c>
      <c r="K58">
        <v>120</v>
      </c>
      <c r="L58">
        <v>75</v>
      </c>
      <c r="M58" s="44">
        <v>75</v>
      </c>
    </row>
    <row r="59" spans="1:13" x14ac:dyDescent="0.25">
      <c r="A59" s="62" t="s">
        <v>75</v>
      </c>
      <c r="B59" s="44">
        <v>10</v>
      </c>
      <c r="C59" s="45"/>
      <c r="D59" s="50">
        <f t="shared" si="4"/>
        <v>0</v>
      </c>
      <c r="E59" s="47">
        <f t="shared" si="5"/>
        <v>0</v>
      </c>
      <c r="F59" s="48">
        <f t="shared" si="6"/>
        <v>0</v>
      </c>
      <c r="G59">
        <v>10</v>
      </c>
      <c r="H59" s="49">
        <v>10</v>
      </c>
      <c r="I59" s="48">
        <f t="shared" si="7"/>
        <v>0</v>
      </c>
      <c r="M59" s="44">
        <v>10</v>
      </c>
    </row>
    <row r="60" spans="1:13" x14ac:dyDescent="0.25">
      <c r="A60" s="54"/>
      <c r="B60" s="55"/>
      <c r="C60" s="56"/>
      <c r="F60" s="57"/>
      <c r="H60" s="58"/>
      <c r="I60" s="48"/>
      <c r="M60" s="55"/>
    </row>
    <row r="61" spans="1:13" x14ac:dyDescent="0.25">
      <c r="A61" s="59" t="s">
        <v>76</v>
      </c>
      <c r="B61" s="63"/>
      <c r="C61" s="56"/>
      <c r="D61" s="61">
        <v>0</v>
      </c>
      <c r="E61" s="64"/>
      <c r="F61" s="65"/>
      <c r="H61" s="66"/>
      <c r="I61" s="48"/>
      <c r="M61" s="63"/>
    </row>
    <row r="62" spans="1:13" x14ac:dyDescent="0.25">
      <c r="A62" s="62" t="s">
        <v>77</v>
      </c>
      <c r="B62" s="44">
        <v>5</v>
      </c>
      <c r="C62" s="45"/>
      <c r="D62" s="50">
        <f>$D$61</f>
        <v>0</v>
      </c>
      <c r="E62" s="47">
        <f>C62*(1-D62)</f>
        <v>0</v>
      </c>
      <c r="F62" s="48">
        <f>B62*E62</f>
        <v>0</v>
      </c>
      <c r="G62">
        <v>5</v>
      </c>
      <c r="H62" s="49">
        <v>5</v>
      </c>
      <c r="I62" s="48">
        <f>H62*E62</f>
        <v>0</v>
      </c>
      <c r="M62" s="44">
        <v>5</v>
      </c>
    </row>
    <row r="63" spans="1:13" x14ac:dyDescent="0.25">
      <c r="A63" s="62" t="s">
        <v>78</v>
      </c>
      <c r="B63" s="44">
        <v>225</v>
      </c>
      <c r="C63" s="45"/>
      <c r="D63" s="50">
        <f>$D$61</f>
        <v>0</v>
      </c>
      <c r="E63" s="47">
        <f>C63*(1-D63)</f>
        <v>0</v>
      </c>
      <c r="F63" s="48">
        <f>B63*E63</f>
        <v>0</v>
      </c>
      <c r="G63">
        <v>235</v>
      </c>
      <c r="H63" s="51">
        <v>175</v>
      </c>
      <c r="I63" s="48">
        <f>H63*E63</f>
        <v>0</v>
      </c>
      <c r="K63">
        <v>225</v>
      </c>
      <c r="L63">
        <v>200</v>
      </c>
      <c r="M63" s="44">
        <v>235</v>
      </c>
    </row>
    <row r="64" spans="1:13" x14ac:dyDescent="0.25">
      <c r="A64" s="62" t="s">
        <v>79</v>
      </c>
      <c r="B64" s="44">
        <v>750</v>
      </c>
      <c r="C64" s="45"/>
      <c r="D64" s="50">
        <f>$D$61</f>
        <v>0</v>
      </c>
      <c r="E64" s="47">
        <f>C64*(1-D64)</f>
        <v>0</v>
      </c>
      <c r="F64" s="48">
        <f>B64*E64</f>
        <v>0</v>
      </c>
      <c r="G64">
        <v>1350</v>
      </c>
      <c r="H64" s="51">
        <v>750</v>
      </c>
      <c r="I64" s="48">
        <f>H64*E64</f>
        <v>0</v>
      </c>
      <c r="K64">
        <v>750</v>
      </c>
      <c r="L64">
        <v>750</v>
      </c>
      <c r="M64" s="44">
        <v>1350</v>
      </c>
    </row>
    <row r="65" spans="1:13" x14ac:dyDescent="0.25">
      <c r="A65" s="62" t="s">
        <v>80</v>
      </c>
      <c r="B65" s="44">
        <v>50</v>
      </c>
      <c r="C65" s="45"/>
      <c r="D65" s="50">
        <f>$D$61</f>
        <v>0</v>
      </c>
      <c r="E65" s="47">
        <f>C65*(1-D65)</f>
        <v>0</v>
      </c>
      <c r="F65" s="48">
        <f>B65*E65</f>
        <v>0</v>
      </c>
      <c r="G65">
        <v>55</v>
      </c>
      <c r="H65" s="49">
        <v>55</v>
      </c>
      <c r="I65" s="48">
        <f>H65*E65</f>
        <v>0</v>
      </c>
      <c r="M65" s="44">
        <v>55</v>
      </c>
    </row>
    <row r="66" spans="1:13" x14ac:dyDescent="0.25">
      <c r="A66" s="54"/>
      <c r="B66" s="55"/>
      <c r="C66" s="56"/>
      <c r="F66" s="57"/>
      <c r="H66" s="58"/>
      <c r="I66" s="48"/>
      <c r="M66" s="55"/>
    </row>
    <row r="67" spans="1:13" x14ac:dyDescent="0.25">
      <c r="A67" s="59" t="s">
        <v>81</v>
      </c>
      <c r="B67" s="44"/>
      <c r="C67" s="56"/>
      <c r="D67" s="61">
        <v>0</v>
      </c>
      <c r="E67" s="47"/>
      <c r="F67" s="48"/>
      <c r="H67" s="49"/>
      <c r="I67" s="48"/>
      <c r="M67" s="44"/>
    </row>
    <row r="68" spans="1:13" x14ac:dyDescent="0.25">
      <c r="A68" s="62" t="s">
        <v>82</v>
      </c>
      <c r="B68" s="44">
        <v>500</v>
      </c>
      <c r="C68" s="45"/>
      <c r="D68" s="50">
        <f>$D$67</f>
        <v>0</v>
      </c>
      <c r="E68" s="47">
        <f>C68*(1-D68)</f>
        <v>0</v>
      </c>
      <c r="F68" s="48">
        <f>B68*E68</f>
        <v>0</v>
      </c>
      <c r="G68">
        <v>575</v>
      </c>
      <c r="H68" s="49">
        <v>575</v>
      </c>
      <c r="I68" s="48">
        <f>H68*E68</f>
        <v>0</v>
      </c>
      <c r="K68">
        <v>150</v>
      </c>
      <c r="L68" t="s">
        <v>83</v>
      </c>
      <c r="M68" s="44">
        <v>575</v>
      </c>
    </row>
    <row r="69" spans="1:13" x14ac:dyDescent="0.25">
      <c r="A69" s="62" t="s">
        <v>84</v>
      </c>
      <c r="B69" s="44">
        <v>50</v>
      </c>
      <c r="C69" s="45"/>
      <c r="D69" s="50">
        <f>$D$67</f>
        <v>0</v>
      </c>
      <c r="E69" s="47">
        <f>C69*(1-D69)</f>
        <v>0</v>
      </c>
      <c r="F69" s="48">
        <f>B69*E69</f>
        <v>0</v>
      </c>
      <c r="G69">
        <v>50</v>
      </c>
      <c r="H69" s="49">
        <v>50</v>
      </c>
      <c r="I69" s="48">
        <f>H69*E69</f>
        <v>0</v>
      </c>
      <c r="M69" s="44">
        <v>50</v>
      </c>
    </row>
    <row r="70" spans="1:13" x14ac:dyDescent="0.25">
      <c r="A70" s="54"/>
      <c r="B70" s="55"/>
      <c r="C70" s="56"/>
      <c r="F70" s="57"/>
      <c r="H70" s="58"/>
      <c r="I70" s="48"/>
      <c r="M70" s="55"/>
    </row>
    <row r="71" spans="1:13" x14ac:dyDescent="0.25">
      <c r="A71" s="59" t="s">
        <v>85</v>
      </c>
      <c r="B71" s="44"/>
      <c r="C71" s="56"/>
      <c r="D71" s="61">
        <v>0</v>
      </c>
      <c r="E71" s="47"/>
      <c r="F71" s="48"/>
      <c r="H71" s="49"/>
      <c r="I71" s="48"/>
      <c r="M71" s="44"/>
    </row>
    <row r="72" spans="1:13" x14ac:dyDescent="0.25">
      <c r="A72" s="62" t="s">
        <v>82</v>
      </c>
      <c r="B72" s="44">
        <v>20</v>
      </c>
      <c r="C72" s="45"/>
      <c r="D72" s="50">
        <f>$D$71</f>
        <v>0</v>
      </c>
      <c r="E72" s="47">
        <f>C72*(1-D72)</f>
        <v>0</v>
      </c>
      <c r="F72" s="48">
        <f>B72*E72</f>
        <v>0</v>
      </c>
      <c r="G72">
        <v>10</v>
      </c>
      <c r="H72" s="49">
        <v>10</v>
      </c>
      <c r="I72" s="48">
        <f>H72*E72</f>
        <v>0</v>
      </c>
      <c r="M72" s="44">
        <v>10</v>
      </c>
    </row>
    <row r="73" spans="1:13" x14ac:dyDescent="0.25">
      <c r="A73" s="62" t="s">
        <v>84</v>
      </c>
      <c r="B73" s="44">
        <v>5</v>
      </c>
      <c r="C73" s="45"/>
      <c r="D73" s="50">
        <f>$D$71</f>
        <v>0</v>
      </c>
      <c r="E73" s="47">
        <f>C73*(1-D73)</f>
        <v>0</v>
      </c>
      <c r="F73" s="48">
        <f>B73*E73</f>
        <v>0</v>
      </c>
      <c r="G73">
        <v>5</v>
      </c>
      <c r="H73" s="49">
        <v>5</v>
      </c>
      <c r="I73" s="48">
        <f>H73*E73</f>
        <v>0</v>
      </c>
      <c r="M73" s="44">
        <v>5</v>
      </c>
    </row>
    <row r="74" spans="1:13" x14ac:dyDescent="0.25">
      <c r="A74" s="54"/>
      <c r="B74" s="55"/>
      <c r="C74" s="56"/>
      <c r="F74" s="57"/>
      <c r="H74" s="58"/>
      <c r="I74" s="48"/>
      <c r="M74" s="55"/>
    </row>
    <row r="75" spans="1:13" x14ac:dyDescent="0.25">
      <c r="A75" s="59" t="s">
        <v>86</v>
      </c>
      <c r="B75" s="44"/>
      <c r="C75" s="56"/>
      <c r="D75" s="61">
        <v>0</v>
      </c>
      <c r="E75" s="47"/>
      <c r="F75" s="48"/>
      <c r="H75" s="49"/>
      <c r="I75" s="48"/>
      <c r="M75" s="44"/>
    </row>
    <row r="76" spans="1:13" x14ac:dyDescent="0.25">
      <c r="A76" s="43" t="s">
        <v>78</v>
      </c>
      <c r="B76" s="44">
        <v>5</v>
      </c>
      <c r="C76" s="52"/>
      <c r="D76" s="53">
        <f>D75</f>
        <v>0</v>
      </c>
      <c r="E76" s="47">
        <f>C76*(1-D76)</f>
        <v>0</v>
      </c>
      <c r="F76" s="48">
        <f>B76*E76</f>
        <v>0</v>
      </c>
      <c r="G76">
        <v>5</v>
      </c>
      <c r="H76" s="49">
        <v>5</v>
      </c>
      <c r="I76" s="48">
        <f>H76*E76</f>
        <v>0</v>
      </c>
      <c r="M76" s="44">
        <v>5</v>
      </c>
    </row>
    <row r="77" spans="1:13" x14ac:dyDescent="0.25">
      <c r="A77" s="43" t="s">
        <v>79</v>
      </c>
      <c r="B77" s="44">
        <v>5</v>
      </c>
      <c r="C77" s="52"/>
      <c r="D77" s="53">
        <f>D75</f>
        <v>0</v>
      </c>
      <c r="E77" s="47">
        <f>C77*(1-D77)</f>
        <v>0</v>
      </c>
      <c r="F77" s="48">
        <f>B77*E77</f>
        <v>0</v>
      </c>
      <c r="G77">
        <v>5</v>
      </c>
      <c r="H77" s="49">
        <v>5</v>
      </c>
      <c r="I77" s="48">
        <f>H77*E77</f>
        <v>0</v>
      </c>
      <c r="M77" s="44">
        <v>5</v>
      </c>
    </row>
    <row r="78" spans="1:13" x14ac:dyDescent="0.25">
      <c r="A78" s="62"/>
      <c r="B78" s="44"/>
      <c r="C78" s="56"/>
      <c r="D78" s="50"/>
      <c r="E78" s="47"/>
      <c r="F78" s="48"/>
      <c r="H78" s="49"/>
      <c r="I78" s="48"/>
      <c r="M78" s="44"/>
    </row>
    <row r="79" spans="1:13" x14ac:dyDescent="0.25">
      <c r="A79" s="59" t="s">
        <v>87</v>
      </c>
      <c r="B79" s="44"/>
      <c r="C79" s="56"/>
      <c r="D79" s="61">
        <v>0</v>
      </c>
      <c r="E79" s="47"/>
      <c r="F79" s="48"/>
      <c r="H79" s="49"/>
      <c r="I79" s="48"/>
      <c r="M79" s="44"/>
    </row>
    <row r="80" spans="1:13" x14ac:dyDescent="0.25">
      <c r="A80" s="43" t="s">
        <v>88</v>
      </c>
      <c r="B80" s="44">
        <v>35</v>
      </c>
      <c r="C80" s="52"/>
      <c r="D80" s="53">
        <f>$D$79</f>
        <v>0</v>
      </c>
      <c r="E80" s="47">
        <f>C80*(1-D80)</f>
        <v>0</v>
      </c>
      <c r="F80" s="48">
        <f>B80*E80</f>
        <v>0</v>
      </c>
      <c r="G80">
        <v>35</v>
      </c>
      <c r="H80" s="49">
        <v>35</v>
      </c>
      <c r="I80" s="48">
        <f>H80*E80</f>
        <v>0</v>
      </c>
      <c r="M80" s="44">
        <v>35</v>
      </c>
    </row>
    <row r="81" spans="1:13" x14ac:dyDescent="0.25">
      <c r="A81" s="43" t="s">
        <v>45</v>
      </c>
      <c r="B81" s="44">
        <v>50</v>
      </c>
      <c r="C81" s="52"/>
      <c r="D81" s="53">
        <f>$D$79</f>
        <v>0</v>
      </c>
      <c r="E81" s="47">
        <f>C81*(1-D81)</f>
        <v>0</v>
      </c>
      <c r="F81" s="48">
        <f>B81*E81</f>
        <v>0</v>
      </c>
      <c r="G81">
        <v>50</v>
      </c>
      <c r="H81" s="49">
        <v>50</v>
      </c>
      <c r="I81" s="48">
        <f>H81*E81</f>
        <v>0</v>
      </c>
      <c r="M81" s="44">
        <v>50</v>
      </c>
    </row>
    <row r="82" spans="1:13" x14ac:dyDescent="0.25">
      <c r="A82" s="43" t="s">
        <v>46</v>
      </c>
      <c r="B82" s="44">
        <v>5</v>
      </c>
      <c r="C82" s="52"/>
      <c r="D82" s="53">
        <f>$D$79</f>
        <v>0</v>
      </c>
      <c r="E82" s="47">
        <f>C82*(1-D82)</f>
        <v>0</v>
      </c>
      <c r="F82" s="48">
        <f>B82*E82</f>
        <v>0</v>
      </c>
      <c r="G82">
        <v>5</v>
      </c>
      <c r="H82" s="49">
        <v>5</v>
      </c>
      <c r="I82" s="48">
        <f>H82*E82</f>
        <v>0</v>
      </c>
      <c r="M82" s="44">
        <v>5</v>
      </c>
    </row>
    <row r="83" spans="1:13" x14ac:dyDescent="0.25">
      <c r="A83" s="43" t="s">
        <v>54</v>
      </c>
      <c r="B83" s="44">
        <v>10</v>
      </c>
      <c r="C83" s="52"/>
      <c r="D83" s="53">
        <f>$D$79</f>
        <v>0</v>
      </c>
      <c r="E83" s="47">
        <f>C83*(1-D83)</f>
        <v>0</v>
      </c>
      <c r="F83" s="48">
        <f>B83*E83</f>
        <v>0</v>
      </c>
      <c r="G83">
        <v>10</v>
      </c>
      <c r="H83" s="49">
        <v>10</v>
      </c>
      <c r="I83" s="48">
        <f>H83*E83</f>
        <v>0</v>
      </c>
      <c r="M83" s="44">
        <v>10</v>
      </c>
    </row>
    <row r="84" spans="1:13" x14ac:dyDescent="0.25">
      <c r="A84" s="43" t="s">
        <v>55</v>
      </c>
      <c r="B84" s="44">
        <v>5</v>
      </c>
      <c r="C84" s="52"/>
      <c r="D84" s="53">
        <f>$D$79</f>
        <v>0</v>
      </c>
      <c r="E84" s="47">
        <f>C84*(1-D84)</f>
        <v>0</v>
      </c>
      <c r="F84" s="48">
        <f>B84*E84</f>
        <v>0</v>
      </c>
      <c r="G84">
        <v>5</v>
      </c>
      <c r="H84" s="49">
        <v>5</v>
      </c>
      <c r="I84" s="48">
        <f>H84*E84</f>
        <v>0</v>
      </c>
      <c r="M84" s="44">
        <v>5</v>
      </c>
    </row>
    <row r="85" spans="1:13" x14ac:dyDescent="0.25">
      <c r="A85" s="54"/>
      <c r="B85" s="55"/>
      <c r="C85" s="56"/>
      <c r="F85" s="57"/>
      <c r="H85" s="58"/>
      <c r="I85" s="48"/>
      <c r="M85" s="55"/>
    </row>
    <row r="86" spans="1:13" x14ac:dyDescent="0.25">
      <c r="A86" s="67" t="s">
        <v>89</v>
      </c>
      <c r="B86" s="44"/>
      <c r="C86" s="56"/>
      <c r="D86" s="61">
        <v>0</v>
      </c>
      <c r="E86" s="47"/>
      <c r="F86" s="48"/>
      <c r="H86" s="49"/>
      <c r="I86" s="48"/>
      <c r="M86" s="44"/>
    </row>
    <row r="87" spans="1:13" ht="15.75" thickBot="1" x14ac:dyDescent="0.3">
      <c r="A87" s="68" t="s">
        <v>90</v>
      </c>
      <c r="B87" s="69">
        <v>10</v>
      </c>
      <c r="C87" s="70"/>
      <c r="D87" s="71">
        <f>D86</f>
        <v>0</v>
      </c>
      <c r="E87" s="72">
        <f>C87*(1-D87)</f>
        <v>0</v>
      </c>
      <c r="F87" s="73">
        <f>B87*E87</f>
        <v>0</v>
      </c>
      <c r="G87">
        <v>10</v>
      </c>
      <c r="H87" s="74">
        <v>10</v>
      </c>
      <c r="I87" s="75">
        <f>H87*E87</f>
        <v>0</v>
      </c>
      <c r="M87" s="69">
        <v>10</v>
      </c>
    </row>
    <row r="88" spans="1:13" x14ac:dyDescent="0.25">
      <c r="B88" s="76"/>
      <c r="E88" s="16"/>
      <c r="F88" s="77">
        <f>SUM(F3:F87)</f>
        <v>0</v>
      </c>
      <c r="I88" s="16">
        <f>SUM(I4:I87)</f>
        <v>0</v>
      </c>
      <c r="L88" s="16"/>
    </row>
    <row r="89" spans="1:13" ht="15.75" thickBot="1" x14ac:dyDescent="0.3">
      <c r="E89" s="16"/>
      <c r="I89" s="9"/>
    </row>
    <row r="90" spans="1:13" ht="15.75" thickBot="1" x14ac:dyDescent="0.3">
      <c r="A90" s="78" t="s">
        <v>4</v>
      </c>
      <c r="B90" s="79">
        <f>F88</f>
        <v>0</v>
      </c>
      <c r="H90" s="79">
        <f>I88</f>
        <v>0</v>
      </c>
      <c r="I90" s="9"/>
    </row>
  </sheetData>
  <sheetProtection algorithmName="SHA-512" hashValue="59Vn+TvdlJ0mnSpUljyc+XisO7K/ctr/O9VWutq61SiUkfahJpypEWBoygqTayDKIs/f1rElrBnR0HSmoJkzsw==" saltValue="rDrV1PDBmPR5YqD/ZEPY7w==" spinCount="100000" sheet="1" selectLockedCells="1"/>
  <mergeCells count="1">
    <mergeCell ref="C1:F1"/>
  </mergeCells>
  <pageMargins left="0.25" right="0.25" top="0.75" bottom="0.75" header="0.3" footer="0.3"/>
  <pageSetup paperSize="8" scale="5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F8A4-7C9E-4020-B2CB-34FDD7EDE7C6}">
  <sheetPr>
    <pageSetUpPr fitToPage="1"/>
  </sheetPr>
  <dimension ref="A1:M139"/>
  <sheetViews>
    <sheetView zoomScaleNormal="100" workbookViewId="0">
      <pane ySplit="2" topLeftCell="A3" activePane="bottomLeft" state="frozen"/>
      <selection activeCell="B2" sqref="B2"/>
      <selection pane="bottomLeft" activeCell="C4" sqref="C4"/>
    </sheetView>
  </sheetViews>
  <sheetFormatPr defaultRowHeight="15" x14ac:dyDescent="0.25"/>
  <cols>
    <col min="1" max="1" width="64.5703125" bestFit="1" customWidth="1"/>
    <col min="2" max="2" width="12.42578125" customWidth="1"/>
    <col min="3" max="3" width="16" style="16" customWidth="1"/>
    <col min="4" max="4" width="11.42578125" bestFit="1" customWidth="1"/>
    <col min="5" max="5" width="10.85546875" customWidth="1"/>
    <col min="6" max="6" width="11.28515625" bestFit="1" customWidth="1"/>
    <col min="8" max="8" width="10.42578125" bestFit="1" customWidth="1"/>
    <col min="13" max="13" width="0" hidden="1" customWidth="1"/>
  </cols>
  <sheetData>
    <row r="1" spans="1:9" ht="45.75" thickBot="1" x14ac:dyDescent="0.3">
      <c r="A1" s="80" t="s">
        <v>13</v>
      </c>
      <c r="B1" s="81" t="s">
        <v>14</v>
      </c>
      <c r="C1" s="82" t="s">
        <v>15</v>
      </c>
      <c r="D1" s="83" t="s">
        <v>16</v>
      </c>
      <c r="E1" s="84" t="s">
        <v>17</v>
      </c>
      <c r="F1" s="85" t="s">
        <v>91</v>
      </c>
    </row>
    <row r="2" spans="1:9" ht="45" customHeight="1" thickBot="1" x14ac:dyDescent="0.3">
      <c r="A2" s="86" t="s">
        <v>92</v>
      </c>
      <c r="B2" s="87"/>
      <c r="C2" s="203" t="s">
        <v>12</v>
      </c>
      <c r="D2" s="204"/>
      <c r="E2" s="204"/>
      <c r="F2" s="205"/>
    </row>
    <row r="3" spans="1:9" x14ac:dyDescent="0.25">
      <c r="A3" s="88" t="s">
        <v>93</v>
      </c>
      <c r="B3" s="89"/>
      <c r="C3" s="90"/>
      <c r="D3" s="91">
        <v>0</v>
      </c>
      <c r="E3" s="92"/>
      <c r="F3" s="93"/>
    </row>
    <row r="4" spans="1:9" x14ac:dyDescent="0.25">
      <c r="A4" s="62" t="s">
        <v>35</v>
      </c>
      <c r="B4" s="44">
        <v>25</v>
      </c>
      <c r="C4" s="45"/>
      <c r="D4" s="50">
        <f t="shared" ref="D4:D24" si="0">D$3</f>
        <v>0</v>
      </c>
      <c r="E4" s="47">
        <f t="shared" ref="E4:E24" si="1">C4*(1-D4)</f>
        <v>0</v>
      </c>
      <c r="F4" s="48">
        <f t="shared" ref="F4:F24" si="2">E4*B4</f>
        <v>0</v>
      </c>
      <c r="H4" s="94"/>
      <c r="I4" s="95"/>
    </row>
    <row r="5" spans="1:9" x14ac:dyDescent="0.25">
      <c r="A5" s="62" t="s">
        <v>42</v>
      </c>
      <c r="B5" s="44">
        <v>30</v>
      </c>
      <c r="C5" s="45"/>
      <c r="D5" s="50">
        <f t="shared" si="0"/>
        <v>0</v>
      </c>
      <c r="E5" s="47">
        <f t="shared" si="1"/>
        <v>0</v>
      </c>
      <c r="F5" s="48">
        <f t="shared" si="2"/>
        <v>0</v>
      </c>
      <c r="H5" s="94"/>
      <c r="I5" s="95"/>
    </row>
    <row r="6" spans="1:9" x14ac:dyDescent="0.25">
      <c r="A6" s="62" t="s">
        <v>94</v>
      </c>
      <c r="B6" s="44">
        <v>10</v>
      </c>
      <c r="C6" s="45"/>
      <c r="D6" s="50">
        <f t="shared" si="0"/>
        <v>0</v>
      </c>
      <c r="E6" s="47">
        <f t="shared" si="1"/>
        <v>0</v>
      </c>
      <c r="F6" s="48">
        <f t="shared" si="2"/>
        <v>0</v>
      </c>
      <c r="H6" s="94"/>
      <c r="I6" s="95"/>
    </row>
    <row r="7" spans="1:9" x14ac:dyDescent="0.25">
      <c r="A7" s="62" t="s">
        <v>95</v>
      </c>
      <c r="B7" s="44">
        <v>10</v>
      </c>
      <c r="C7" s="45"/>
      <c r="D7" s="50">
        <f t="shared" si="0"/>
        <v>0</v>
      </c>
      <c r="E7" s="47">
        <f t="shared" si="1"/>
        <v>0</v>
      </c>
      <c r="F7" s="48">
        <f t="shared" si="2"/>
        <v>0</v>
      </c>
      <c r="H7" s="94"/>
      <c r="I7" s="95"/>
    </row>
    <row r="8" spans="1:9" x14ac:dyDescent="0.25">
      <c r="A8" s="62" t="s">
        <v>96</v>
      </c>
      <c r="B8" s="44">
        <v>10</v>
      </c>
      <c r="C8" s="45"/>
      <c r="D8" s="50">
        <f t="shared" si="0"/>
        <v>0</v>
      </c>
      <c r="E8" s="47">
        <f t="shared" si="1"/>
        <v>0</v>
      </c>
      <c r="F8" s="48">
        <f t="shared" si="2"/>
        <v>0</v>
      </c>
      <c r="H8" s="94"/>
      <c r="I8" s="95"/>
    </row>
    <row r="9" spans="1:9" x14ac:dyDescent="0.25">
      <c r="A9" s="62" t="s">
        <v>97</v>
      </c>
      <c r="B9" s="44">
        <v>5</v>
      </c>
      <c r="C9" s="45"/>
      <c r="D9" s="50">
        <f t="shared" si="0"/>
        <v>0</v>
      </c>
      <c r="E9" s="47">
        <f t="shared" si="1"/>
        <v>0</v>
      </c>
      <c r="F9" s="48">
        <f t="shared" si="2"/>
        <v>0</v>
      </c>
      <c r="H9" s="94"/>
      <c r="I9" s="95"/>
    </row>
    <row r="10" spans="1:9" x14ac:dyDescent="0.25">
      <c r="A10" s="62" t="s">
        <v>98</v>
      </c>
      <c r="B10" s="44">
        <v>1</v>
      </c>
      <c r="C10" s="45"/>
      <c r="D10" s="50">
        <f t="shared" si="0"/>
        <v>0</v>
      </c>
      <c r="E10" s="47">
        <f t="shared" si="1"/>
        <v>0</v>
      </c>
      <c r="F10" s="48">
        <f t="shared" si="2"/>
        <v>0</v>
      </c>
      <c r="H10" s="94"/>
      <c r="I10" s="95"/>
    </row>
    <row r="11" spans="1:9" x14ac:dyDescent="0.25">
      <c r="A11" s="62" t="s">
        <v>43</v>
      </c>
      <c r="B11" s="44">
        <v>2</v>
      </c>
      <c r="C11" s="45"/>
      <c r="D11" s="50">
        <f t="shared" si="0"/>
        <v>0</v>
      </c>
      <c r="E11" s="47">
        <f t="shared" si="1"/>
        <v>0</v>
      </c>
      <c r="F11" s="48">
        <f t="shared" si="2"/>
        <v>0</v>
      </c>
      <c r="H11" s="94"/>
      <c r="I11" s="95"/>
    </row>
    <row r="12" spans="1:9" x14ac:dyDescent="0.25">
      <c r="A12" s="62" t="s">
        <v>49</v>
      </c>
      <c r="B12" s="44">
        <v>2</v>
      </c>
      <c r="C12" s="45"/>
      <c r="D12" s="50">
        <f t="shared" si="0"/>
        <v>0</v>
      </c>
      <c r="E12" s="47">
        <f t="shared" si="1"/>
        <v>0</v>
      </c>
      <c r="F12" s="48">
        <f t="shared" si="2"/>
        <v>0</v>
      </c>
      <c r="H12" s="94"/>
      <c r="I12" s="95"/>
    </row>
    <row r="13" spans="1:9" x14ac:dyDescent="0.25">
      <c r="A13" s="62" t="s">
        <v>50</v>
      </c>
      <c r="B13" s="44">
        <v>5</v>
      </c>
      <c r="C13" s="45"/>
      <c r="D13" s="50">
        <f t="shared" si="0"/>
        <v>0</v>
      </c>
      <c r="E13" s="47">
        <f t="shared" si="1"/>
        <v>0</v>
      </c>
      <c r="F13" s="48">
        <f t="shared" si="2"/>
        <v>0</v>
      </c>
      <c r="H13" s="94"/>
      <c r="I13" s="95"/>
    </row>
    <row r="14" spans="1:9" x14ac:dyDescent="0.25">
      <c r="A14" s="62" t="s">
        <v>99</v>
      </c>
      <c r="B14" s="44">
        <v>5</v>
      </c>
      <c r="C14" s="45"/>
      <c r="D14" s="50">
        <f t="shared" si="0"/>
        <v>0</v>
      </c>
      <c r="E14" s="47">
        <f t="shared" si="1"/>
        <v>0</v>
      </c>
      <c r="F14" s="48">
        <f t="shared" si="2"/>
        <v>0</v>
      </c>
      <c r="H14" s="94"/>
      <c r="I14" s="95"/>
    </row>
    <row r="15" spans="1:9" x14ac:dyDescent="0.25">
      <c r="A15" s="62" t="s">
        <v>100</v>
      </c>
      <c r="B15" s="44">
        <v>5</v>
      </c>
      <c r="C15" s="45"/>
      <c r="D15" s="50">
        <f t="shared" si="0"/>
        <v>0</v>
      </c>
      <c r="E15" s="47">
        <f t="shared" si="1"/>
        <v>0</v>
      </c>
      <c r="F15" s="48">
        <f t="shared" si="2"/>
        <v>0</v>
      </c>
      <c r="H15" s="94"/>
      <c r="I15" s="95"/>
    </row>
    <row r="16" spans="1:9" x14ac:dyDescent="0.25">
      <c r="A16" s="62" t="s">
        <v>101</v>
      </c>
      <c r="B16" s="44">
        <v>2</v>
      </c>
      <c r="C16" s="45"/>
      <c r="D16" s="50">
        <f t="shared" si="0"/>
        <v>0</v>
      </c>
      <c r="E16" s="47">
        <f t="shared" si="1"/>
        <v>0</v>
      </c>
      <c r="F16" s="48">
        <f t="shared" si="2"/>
        <v>0</v>
      </c>
      <c r="H16" s="94"/>
      <c r="I16" s="95"/>
    </row>
    <row r="17" spans="1:9" x14ac:dyDescent="0.25">
      <c r="A17" s="62" t="s">
        <v>102</v>
      </c>
      <c r="B17" s="44">
        <v>2</v>
      </c>
      <c r="C17" s="45"/>
      <c r="D17" s="50">
        <f t="shared" si="0"/>
        <v>0</v>
      </c>
      <c r="E17" s="47">
        <f t="shared" si="1"/>
        <v>0</v>
      </c>
      <c r="F17" s="48">
        <f t="shared" si="2"/>
        <v>0</v>
      </c>
      <c r="H17" s="94"/>
      <c r="I17" s="95"/>
    </row>
    <row r="18" spans="1:9" x14ac:dyDescent="0.25">
      <c r="A18" s="96" t="s">
        <v>103</v>
      </c>
      <c r="B18" s="44">
        <v>5</v>
      </c>
      <c r="C18" s="45"/>
      <c r="D18" s="50">
        <f t="shared" si="0"/>
        <v>0</v>
      </c>
      <c r="E18" s="47">
        <f t="shared" si="1"/>
        <v>0</v>
      </c>
      <c r="F18" s="48">
        <f t="shared" si="2"/>
        <v>0</v>
      </c>
      <c r="H18" s="94"/>
      <c r="I18" s="95"/>
    </row>
    <row r="19" spans="1:9" x14ac:dyDescent="0.25">
      <c r="A19" s="96" t="s">
        <v>60</v>
      </c>
      <c r="B19" s="44">
        <v>5</v>
      </c>
      <c r="C19" s="45"/>
      <c r="D19" s="50">
        <f t="shared" si="0"/>
        <v>0</v>
      </c>
      <c r="E19" s="47">
        <f t="shared" si="1"/>
        <v>0</v>
      </c>
      <c r="F19" s="48">
        <f t="shared" si="2"/>
        <v>0</v>
      </c>
      <c r="H19" s="94"/>
      <c r="I19" s="95"/>
    </row>
    <row r="20" spans="1:9" x14ac:dyDescent="0.25">
      <c r="A20" s="96" t="s">
        <v>104</v>
      </c>
      <c r="B20" s="44">
        <v>2</v>
      </c>
      <c r="C20" s="45"/>
      <c r="D20" s="50">
        <f t="shared" si="0"/>
        <v>0</v>
      </c>
      <c r="E20" s="47">
        <f t="shared" si="1"/>
        <v>0</v>
      </c>
      <c r="F20" s="48">
        <f t="shared" si="2"/>
        <v>0</v>
      </c>
      <c r="H20" s="94"/>
      <c r="I20" s="95"/>
    </row>
    <row r="21" spans="1:9" x14ac:dyDescent="0.25">
      <c r="A21" s="96" t="s">
        <v>45</v>
      </c>
      <c r="B21" s="44">
        <v>2</v>
      </c>
      <c r="C21" s="45"/>
      <c r="D21" s="50">
        <f t="shared" si="0"/>
        <v>0</v>
      </c>
      <c r="E21" s="47">
        <f t="shared" si="1"/>
        <v>0</v>
      </c>
      <c r="F21" s="48">
        <f t="shared" si="2"/>
        <v>0</v>
      </c>
      <c r="H21" s="94"/>
      <c r="I21" s="95"/>
    </row>
    <row r="22" spans="1:9" x14ac:dyDescent="0.25">
      <c r="A22" s="96" t="s">
        <v>105</v>
      </c>
      <c r="B22" s="44">
        <v>2</v>
      </c>
      <c r="C22" s="45"/>
      <c r="D22" s="50">
        <f t="shared" si="0"/>
        <v>0</v>
      </c>
      <c r="E22" s="47">
        <f t="shared" si="1"/>
        <v>0</v>
      </c>
      <c r="F22" s="48">
        <f t="shared" si="2"/>
        <v>0</v>
      </c>
      <c r="H22" s="94"/>
      <c r="I22" s="95"/>
    </row>
    <row r="23" spans="1:9" x14ac:dyDescent="0.25">
      <c r="A23" s="96" t="s">
        <v>52</v>
      </c>
      <c r="B23" s="44">
        <v>5</v>
      </c>
      <c r="C23" s="45"/>
      <c r="D23" s="50">
        <f t="shared" si="0"/>
        <v>0</v>
      </c>
      <c r="E23" s="47">
        <f t="shared" si="1"/>
        <v>0</v>
      </c>
      <c r="F23" s="48">
        <f t="shared" si="2"/>
        <v>0</v>
      </c>
      <c r="H23" s="94"/>
      <c r="I23" s="95"/>
    </row>
    <row r="24" spans="1:9" x14ac:dyDescent="0.25">
      <c r="A24" s="96" t="s">
        <v>106</v>
      </c>
      <c r="B24" s="44">
        <v>5</v>
      </c>
      <c r="C24" s="45"/>
      <c r="D24" s="50">
        <f t="shared" si="0"/>
        <v>0</v>
      </c>
      <c r="E24" s="47">
        <f t="shared" si="1"/>
        <v>0</v>
      </c>
      <c r="F24" s="48">
        <f t="shared" si="2"/>
        <v>0</v>
      </c>
      <c r="H24" s="94"/>
      <c r="I24" s="95"/>
    </row>
    <row r="25" spans="1:9" x14ac:dyDescent="0.25">
      <c r="A25" s="62"/>
      <c r="B25" s="44"/>
      <c r="C25" s="56"/>
      <c r="D25" s="50"/>
      <c r="E25" s="47"/>
      <c r="F25" s="48"/>
    </row>
    <row r="26" spans="1:9" x14ac:dyDescent="0.25">
      <c r="A26" s="97" t="s">
        <v>107</v>
      </c>
      <c r="B26" s="44"/>
      <c r="C26" s="56"/>
      <c r="D26" s="98">
        <v>0</v>
      </c>
      <c r="E26" s="47"/>
      <c r="F26" s="48"/>
    </row>
    <row r="27" spans="1:9" x14ac:dyDescent="0.25">
      <c r="A27" s="62" t="s">
        <v>35</v>
      </c>
      <c r="B27" s="44">
        <v>50</v>
      </c>
      <c r="C27" s="45"/>
      <c r="D27" s="50">
        <f t="shared" ref="D27:D58" si="3">D$26</f>
        <v>0</v>
      </c>
      <c r="E27" s="47">
        <f t="shared" ref="E27:E58" si="4">C27*(1-D27)</f>
        <v>0</v>
      </c>
      <c r="F27" s="48">
        <f t="shared" ref="F27:F58" si="5">E27*B27</f>
        <v>0</v>
      </c>
      <c r="H27" s="94"/>
      <c r="I27" s="95"/>
    </row>
    <row r="28" spans="1:9" x14ac:dyDescent="0.25">
      <c r="A28" s="62" t="s">
        <v>42</v>
      </c>
      <c r="B28" s="44">
        <v>60</v>
      </c>
      <c r="C28" s="45"/>
      <c r="D28" s="50">
        <f t="shared" si="3"/>
        <v>0</v>
      </c>
      <c r="E28" s="47">
        <f t="shared" si="4"/>
        <v>0</v>
      </c>
      <c r="F28" s="48">
        <f t="shared" si="5"/>
        <v>0</v>
      </c>
      <c r="H28" s="94"/>
      <c r="I28" s="95"/>
    </row>
    <row r="29" spans="1:9" x14ac:dyDescent="0.25">
      <c r="A29" s="62" t="s">
        <v>94</v>
      </c>
      <c r="B29" s="44">
        <v>40</v>
      </c>
      <c r="C29" s="45"/>
      <c r="D29" s="50">
        <f t="shared" si="3"/>
        <v>0</v>
      </c>
      <c r="E29" s="47">
        <f t="shared" si="4"/>
        <v>0</v>
      </c>
      <c r="F29" s="48">
        <f t="shared" si="5"/>
        <v>0</v>
      </c>
      <c r="H29" s="94"/>
      <c r="I29" s="95"/>
    </row>
    <row r="30" spans="1:9" x14ac:dyDescent="0.25">
      <c r="A30" s="62" t="s">
        <v>95</v>
      </c>
      <c r="B30" s="44">
        <v>30</v>
      </c>
      <c r="C30" s="45"/>
      <c r="D30" s="50">
        <f t="shared" si="3"/>
        <v>0</v>
      </c>
      <c r="E30" s="47">
        <f t="shared" si="4"/>
        <v>0</v>
      </c>
      <c r="F30" s="48">
        <f t="shared" si="5"/>
        <v>0</v>
      </c>
      <c r="H30" s="94"/>
      <c r="I30" s="95"/>
    </row>
    <row r="31" spans="1:9" x14ac:dyDescent="0.25">
      <c r="A31" s="62" t="s">
        <v>96</v>
      </c>
      <c r="B31" s="44">
        <v>15</v>
      </c>
      <c r="C31" s="45"/>
      <c r="D31" s="50">
        <f t="shared" si="3"/>
        <v>0</v>
      </c>
      <c r="E31" s="47">
        <f t="shared" si="4"/>
        <v>0</v>
      </c>
      <c r="F31" s="48">
        <f t="shared" si="5"/>
        <v>0</v>
      </c>
      <c r="H31" s="94"/>
      <c r="I31" s="95"/>
    </row>
    <row r="32" spans="1:9" x14ac:dyDescent="0.25">
      <c r="A32" s="62" t="s">
        <v>97</v>
      </c>
      <c r="B32" s="44">
        <v>10</v>
      </c>
      <c r="C32" s="45"/>
      <c r="D32" s="50">
        <f t="shared" si="3"/>
        <v>0</v>
      </c>
      <c r="E32" s="47">
        <f t="shared" si="4"/>
        <v>0</v>
      </c>
      <c r="F32" s="48">
        <f t="shared" si="5"/>
        <v>0</v>
      </c>
      <c r="H32" s="94"/>
      <c r="I32" s="95"/>
    </row>
    <row r="33" spans="1:9" x14ac:dyDescent="0.25">
      <c r="A33" s="62" t="s">
        <v>98</v>
      </c>
      <c r="B33" s="44">
        <v>2</v>
      </c>
      <c r="C33" s="45"/>
      <c r="D33" s="50">
        <f t="shared" si="3"/>
        <v>0</v>
      </c>
      <c r="E33" s="47">
        <f t="shared" si="4"/>
        <v>0</v>
      </c>
      <c r="F33" s="48">
        <f t="shared" si="5"/>
        <v>0</v>
      </c>
      <c r="H33" s="94"/>
      <c r="I33" s="95"/>
    </row>
    <row r="34" spans="1:9" x14ac:dyDescent="0.25">
      <c r="A34" s="62" t="s">
        <v>36</v>
      </c>
      <c r="B34" s="44">
        <v>10</v>
      </c>
      <c r="C34" s="45"/>
      <c r="D34" s="50">
        <f t="shared" si="3"/>
        <v>0</v>
      </c>
      <c r="E34" s="47">
        <f t="shared" si="4"/>
        <v>0</v>
      </c>
      <c r="F34" s="48">
        <f t="shared" si="5"/>
        <v>0</v>
      </c>
      <c r="H34" s="94"/>
      <c r="I34" s="95"/>
    </row>
    <row r="35" spans="1:9" x14ac:dyDescent="0.25">
      <c r="A35" s="62" t="s">
        <v>43</v>
      </c>
      <c r="B35" s="44">
        <v>20</v>
      </c>
      <c r="C35" s="45"/>
      <c r="D35" s="50">
        <f t="shared" si="3"/>
        <v>0</v>
      </c>
      <c r="E35" s="47">
        <f t="shared" si="4"/>
        <v>0</v>
      </c>
      <c r="F35" s="48">
        <f t="shared" si="5"/>
        <v>0</v>
      </c>
      <c r="H35" s="94"/>
      <c r="I35" s="95"/>
    </row>
    <row r="36" spans="1:9" x14ac:dyDescent="0.25">
      <c r="A36" s="62" t="s">
        <v>49</v>
      </c>
      <c r="B36" s="44">
        <v>25</v>
      </c>
      <c r="C36" s="45"/>
      <c r="D36" s="50">
        <f t="shared" si="3"/>
        <v>0</v>
      </c>
      <c r="E36" s="47">
        <f t="shared" si="4"/>
        <v>0</v>
      </c>
      <c r="F36" s="48">
        <f t="shared" si="5"/>
        <v>0</v>
      </c>
      <c r="H36" s="94"/>
      <c r="I36" s="95"/>
    </row>
    <row r="37" spans="1:9" x14ac:dyDescent="0.25">
      <c r="A37" s="62" t="s">
        <v>50</v>
      </c>
      <c r="B37" s="44">
        <v>15</v>
      </c>
      <c r="C37" s="45"/>
      <c r="D37" s="50">
        <f t="shared" si="3"/>
        <v>0</v>
      </c>
      <c r="E37" s="47">
        <f t="shared" si="4"/>
        <v>0</v>
      </c>
      <c r="F37" s="48">
        <f t="shared" si="5"/>
        <v>0</v>
      </c>
      <c r="H37" s="94"/>
      <c r="I37" s="95"/>
    </row>
    <row r="38" spans="1:9" x14ac:dyDescent="0.25">
      <c r="A38" s="62" t="s">
        <v>99</v>
      </c>
      <c r="B38" s="44">
        <v>15</v>
      </c>
      <c r="C38" s="45"/>
      <c r="D38" s="50">
        <f t="shared" si="3"/>
        <v>0</v>
      </c>
      <c r="E38" s="47">
        <f t="shared" si="4"/>
        <v>0</v>
      </c>
      <c r="F38" s="48">
        <f t="shared" si="5"/>
        <v>0</v>
      </c>
      <c r="H38" s="94"/>
      <c r="I38" s="95"/>
    </row>
    <row r="39" spans="1:9" x14ac:dyDescent="0.25">
      <c r="A39" s="62" t="s">
        <v>100</v>
      </c>
      <c r="B39" s="44">
        <v>10</v>
      </c>
      <c r="C39" s="45"/>
      <c r="D39" s="50">
        <f t="shared" si="3"/>
        <v>0</v>
      </c>
      <c r="E39" s="47">
        <f t="shared" si="4"/>
        <v>0</v>
      </c>
      <c r="F39" s="48">
        <f t="shared" si="5"/>
        <v>0</v>
      </c>
      <c r="H39" s="94"/>
      <c r="I39" s="95"/>
    </row>
    <row r="40" spans="1:9" x14ac:dyDescent="0.25">
      <c r="A40" s="62" t="s">
        <v>101</v>
      </c>
      <c r="B40" s="44">
        <v>5</v>
      </c>
      <c r="C40" s="45"/>
      <c r="D40" s="50">
        <f t="shared" si="3"/>
        <v>0</v>
      </c>
      <c r="E40" s="47">
        <f t="shared" si="4"/>
        <v>0</v>
      </c>
      <c r="F40" s="48">
        <f t="shared" si="5"/>
        <v>0</v>
      </c>
      <c r="H40" s="94"/>
      <c r="I40" s="95"/>
    </row>
    <row r="41" spans="1:9" x14ac:dyDescent="0.25">
      <c r="A41" s="62" t="s">
        <v>108</v>
      </c>
      <c r="B41" s="44">
        <v>1</v>
      </c>
      <c r="C41" s="45"/>
      <c r="D41" s="50">
        <f t="shared" si="3"/>
        <v>0</v>
      </c>
      <c r="E41" s="47">
        <f t="shared" si="4"/>
        <v>0</v>
      </c>
      <c r="F41" s="48">
        <f t="shared" si="5"/>
        <v>0</v>
      </c>
      <c r="H41" s="94"/>
      <c r="I41" s="95"/>
    </row>
    <row r="42" spans="1:9" x14ac:dyDescent="0.25">
      <c r="A42" s="62" t="s">
        <v>109</v>
      </c>
      <c r="B42" s="44">
        <v>1</v>
      </c>
      <c r="C42" s="45"/>
      <c r="D42" s="50">
        <f t="shared" si="3"/>
        <v>0</v>
      </c>
      <c r="E42" s="47">
        <f t="shared" si="4"/>
        <v>0</v>
      </c>
      <c r="F42" s="48">
        <f t="shared" si="5"/>
        <v>0</v>
      </c>
      <c r="H42" s="94"/>
      <c r="I42" s="95"/>
    </row>
    <row r="43" spans="1:9" x14ac:dyDescent="0.25">
      <c r="A43" s="62" t="s">
        <v>110</v>
      </c>
      <c r="B43" s="44">
        <v>5</v>
      </c>
      <c r="C43" s="45"/>
      <c r="D43" s="50">
        <f t="shared" si="3"/>
        <v>0</v>
      </c>
      <c r="E43" s="47">
        <f t="shared" si="4"/>
        <v>0</v>
      </c>
      <c r="F43" s="48">
        <f t="shared" si="5"/>
        <v>0</v>
      </c>
      <c r="H43" s="94"/>
      <c r="I43" s="95"/>
    </row>
    <row r="44" spans="1:9" x14ac:dyDescent="0.25">
      <c r="A44" s="62" t="s">
        <v>111</v>
      </c>
      <c r="B44" s="44">
        <v>5</v>
      </c>
      <c r="C44" s="45"/>
      <c r="D44" s="50">
        <f t="shared" si="3"/>
        <v>0</v>
      </c>
      <c r="E44" s="47">
        <f t="shared" si="4"/>
        <v>0</v>
      </c>
      <c r="F44" s="48">
        <f t="shared" si="5"/>
        <v>0</v>
      </c>
      <c r="H44" s="94"/>
      <c r="I44" s="95"/>
    </row>
    <row r="45" spans="1:9" x14ac:dyDescent="0.25">
      <c r="A45" s="62" t="s">
        <v>102</v>
      </c>
      <c r="B45" s="44">
        <v>5</v>
      </c>
      <c r="C45" s="45"/>
      <c r="D45" s="50">
        <f t="shared" si="3"/>
        <v>0</v>
      </c>
      <c r="E45" s="47">
        <f t="shared" si="4"/>
        <v>0</v>
      </c>
      <c r="F45" s="48">
        <f t="shared" si="5"/>
        <v>0</v>
      </c>
      <c r="H45" s="94"/>
      <c r="I45" s="95"/>
    </row>
    <row r="46" spans="1:9" x14ac:dyDescent="0.25">
      <c r="A46" s="96" t="s">
        <v>103</v>
      </c>
      <c r="B46" s="44">
        <v>5</v>
      </c>
      <c r="C46" s="45"/>
      <c r="D46" s="50">
        <f t="shared" si="3"/>
        <v>0</v>
      </c>
      <c r="E46" s="47">
        <f t="shared" si="4"/>
        <v>0</v>
      </c>
      <c r="F46" s="48">
        <f t="shared" si="5"/>
        <v>0</v>
      </c>
      <c r="H46" s="94"/>
      <c r="I46" s="95"/>
    </row>
    <row r="47" spans="1:9" x14ac:dyDescent="0.25">
      <c r="A47" s="96" t="s">
        <v>60</v>
      </c>
      <c r="B47" s="44">
        <v>5</v>
      </c>
      <c r="C47" s="45"/>
      <c r="D47" s="50">
        <f t="shared" si="3"/>
        <v>0</v>
      </c>
      <c r="E47" s="47">
        <f t="shared" si="4"/>
        <v>0</v>
      </c>
      <c r="F47" s="48">
        <f t="shared" si="5"/>
        <v>0</v>
      </c>
      <c r="H47" s="94"/>
      <c r="I47" s="95"/>
    </row>
    <row r="48" spans="1:9" x14ac:dyDescent="0.25">
      <c r="A48" s="96" t="s">
        <v>112</v>
      </c>
      <c r="B48" s="44">
        <v>5</v>
      </c>
      <c r="C48" s="45"/>
      <c r="D48" s="50">
        <f t="shared" si="3"/>
        <v>0</v>
      </c>
      <c r="E48" s="47">
        <f t="shared" si="4"/>
        <v>0</v>
      </c>
      <c r="F48" s="48">
        <f t="shared" si="5"/>
        <v>0</v>
      </c>
      <c r="H48" s="94"/>
      <c r="I48" s="95"/>
    </row>
    <row r="49" spans="1:13" x14ac:dyDescent="0.25">
      <c r="A49" s="96" t="s">
        <v>37</v>
      </c>
      <c r="B49" s="44">
        <v>2</v>
      </c>
      <c r="C49" s="45"/>
      <c r="D49" s="50">
        <f t="shared" si="3"/>
        <v>0</v>
      </c>
      <c r="E49" s="47">
        <f t="shared" si="4"/>
        <v>0</v>
      </c>
      <c r="F49" s="48">
        <f t="shared" si="5"/>
        <v>0</v>
      </c>
      <c r="H49" s="94"/>
      <c r="I49" s="95"/>
    </row>
    <row r="50" spans="1:13" x14ac:dyDescent="0.25">
      <c r="A50" s="96" t="s">
        <v>45</v>
      </c>
      <c r="B50" s="44">
        <v>2</v>
      </c>
      <c r="C50" s="45"/>
      <c r="D50" s="50">
        <f t="shared" si="3"/>
        <v>0</v>
      </c>
      <c r="E50" s="47">
        <f t="shared" si="4"/>
        <v>0</v>
      </c>
      <c r="F50" s="48">
        <f t="shared" si="5"/>
        <v>0</v>
      </c>
      <c r="H50" s="94"/>
      <c r="I50" s="95"/>
    </row>
    <row r="51" spans="1:13" x14ac:dyDescent="0.25">
      <c r="A51" s="96" t="s">
        <v>105</v>
      </c>
      <c r="B51" s="44">
        <v>1</v>
      </c>
      <c r="C51" s="45"/>
      <c r="D51" s="50">
        <f t="shared" si="3"/>
        <v>0</v>
      </c>
      <c r="E51" s="47">
        <f t="shared" si="4"/>
        <v>0</v>
      </c>
      <c r="F51" s="48">
        <f t="shared" si="5"/>
        <v>0</v>
      </c>
      <c r="H51" s="94"/>
      <c r="I51" s="95"/>
    </row>
    <row r="52" spans="1:13" x14ac:dyDescent="0.25">
      <c r="A52" s="96" t="s">
        <v>52</v>
      </c>
      <c r="B52" s="44">
        <v>5</v>
      </c>
      <c r="C52" s="45"/>
      <c r="D52" s="50">
        <f t="shared" si="3"/>
        <v>0</v>
      </c>
      <c r="E52" s="47">
        <f t="shared" si="4"/>
        <v>0</v>
      </c>
      <c r="F52" s="48">
        <f t="shared" si="5"/>
        <v>0</v>
      </c>
      <c r="H52" s="94"/>
      <c r="I52" s="95"/>
    </row>
    <row r="53" spans="1:13" x14ac:dyDescent="0.25">
      <c r="A53" s="96" t="s">
        <v>113</v>
      </c>
      <c r="B53" s="44">
        <v>10</v>
      </c>
      <c r="C53" s="45"/>
      <c r="D53" s="50">
        <f t="shared" si="3"/>
        <v>0</v>
      </c>
      <c r="E53" s="47">
        <f t="shared" si="4"/>
        <v>0</v>
      </c>
      <c r="F53" s="48">
        <f t="shared" si="5"/>
        <v>0</v>
      </c>
      <c r="H53" s="94"/>
      <c r="I53" s="95"/>
    </row>
    <row r="54" spans="1:13" x14ac:dyDescent="0.25">
      <c r="A54" s="96" t="s">
        <v>106</v>
      </c>
      <c r="B54" s="44">
        <v>5</v>
      </c>
      <c r="C54" s="45"/>
      <c r="D54" s="50">
        <f t="shared" si="3"/>
        <v>0</v>
      </c>
      <c r="E54" s="47">
        <f t="shared" si="4"/>
        <v>0</v>
      </c>
      <c r="F54" s="48">
        <f t="shared" si="5"/>
        <v>0</v>
      </c>
      <c r="H54" s="94"/>
      <c r="I54" s="95"/>
    </row>
    <row r="55" spans="1:13" x14ac:dyDescent="0.25">
      <c r="A55" s="96" t="s">
        <v>114</v>
      </c>
      <c r="B55" s="44">
        <v>2</v>
      </c>
      <c r="C55" s="45"/>
      <c r="D55" s="50">
        <f t="shared" si="3"/>
        <v>0</v>
      </c>
      <c r="E55" s="47">
        <f t="shared" si="4"/>
        <v>0</v>
      </c>
      <c r="F55" s="48">
        <f t="shared" si="5"/>
        <v>0</v>
      </c>
      <c r="H55" s="94"/>
      <c r="I55" s="95"/>
    </row>
    <row r="56" spans="1:13" x14ac:dyDescent="0.25">
      <c r="A56" s="96" t="s">
        <v>115</v>
      </c>
      <c r="B56" s="44">
        <v>5</v>
      </c>
      <c r="C56" s="45"/>
      <c r="D56" s="50">
        <f t="shared" si="3"/>
        <v>0</v>
      </c>
      <c r="E56" s="47">
        <f t="shared" si="4"/>
        <v>0</v>
      </c>
      <c r="F56" s="48">
        <f t="shared" si="5"/>
        <v>0</v>
      </c>
      <c r="H56" s="94"/>
      <c r="I56" s="95"/>
    </row>
    <row r="57" spans="1:13" x14ac:dyDescent="0.25">
      <c r="A57" s="96" t="s">
        <v>116</v>
      </c>
      <c r="B57" s="44">
        <v>1</v>
      </c>
      <c r="C57" s="45"/>
      <c r="D57" s="50">
        <f t="shared" si="3"/>
        <v>0</v>
      </c>
      <c r="E57" s="47">
        <f t="shared" si="4"/>
        <v>0</v>
      </c>
      <c r="F57" s="48">
        <f t="shared" si="5"/>
        <v>0</v>
      </c>
      <c r="H57" s="94"/>
      <c r="I57" s="95"/>
    </row>
    <row r="58" spans="1:13" x14ac:dyDescent="0.25">
      <c r="A58" s="96" t="s">
        <v>117</v>
      </c>
      <c r="B58" s="44">
        <v>1</v>
      </c>
      <c r="C58" s="45"/>
      <c r="D58" s="50">
        <f t="shared" si="3"/>
        <v>0</v>
      </c>
      <c r="E58" s="47">
        <f t="shared" si="4"/>
        <v>0</v>
      </c>
      <c r="F58" s="48">
        <f t="shared" si="5"/>
        <v>0</v>
      </c>
      <c r="H58" s="94"/>
      <c r="I58" s="95"/>
    </row>
    <row r="59" spans="1:13" x14ac:dyDescent="0.25">
      <c r="A59" s="96"/>
      <c r="B59" s="44"/>
      <c r="C59" s="56"/>
      <c r="D59" s="50"/>
      <c r="E59" s="47"/>
      <c r="F59" s="48"/>
      <c r="H59" s="94"/>
    </row>
    <row r="60" spans="1:13" x14ac:dyDescent="0.25">
      <c r="A60" s="99"/>
      <c r="B60" s="44"/>
      <c r="C60" s="56"/>
      <c r="D60" s="100"/>
      <c r="E60" s="64"/>
      <c r="F60" s="65"/>
      <c r="H60" s="94"/>
    </row>
    <row r="61" spans="1:13" x14ac:dyDescent="0.25">
      <c r="A61" s="101" t="s">
        <v>118</v>
      </c>
      <c r="B61" s="102"/>
      <c r="C61" s="56"/>
      <c r="D61" s="98">
        <v>0</v>
      </c>
      <c r="E61" s="103"/>
      <c r="F61" s="104"/>
      <c r="H61" s="105"/>
    </row>
    <row r="62" spans="1:13" x14ac:dyDescent="0.25">
      <c r="A62" s="106" t="s">
        <v>35</v>
      </c>
      <c r="B62" s="44">
        <v>15</v>
      </c>
      <c r="C62" s="52"/>
      <c r="D62" s="107">
        <f t="shared" ref="D62:D99" si="6">D$61</f>
        <v>0</v>
      </c>
      <c r="E62" s="47">
        <f t="shared" ref="E62:E99" si="7">C62*(1-D62)</f>
        <v>0</v>
      </c>
      <c r="F62" s="48">
        <f t="shared" ref="F62:F99" si="8">E62*B62</f>
        <v>0</v>
      </c>
      <c r="H62" s="94"/>
      <c r="I62" s="95"/>
      <c r="M62">
        <v>1</v>
      </c>
    </row>
    <row r="63" spans="1:13" x14ac:dyDescent="0.25">
      <c r="A63" s="106" t="s">
        <v>119</v>
      </c>
      <c r="B63" s="44">
        <v>5</v>
      </c>
      <c r="C63" s="52"/>
      <c r="D63" s="107">
        <f t="shared" si="6"/>
        <v>0</v>
      </c>
      <c r="E63" s="47">
        <f t="shared" si="7"/>
        <v>0</v>
      </c>
      <c r="F63" s="48">
        <f t="shared" si="8"/>
        <v>0</v>
      </c>
      <c r="H63" s="94"/>
      <c r="I63" s="95"/>
      <c r="M63">
        <v>4</v>
      </c>
    </row>
    <row r="64" spans="1:13" x14ac:dyDescent="0.25">
      <c r="A64" s="106" t="s">
        <v>42</v>
      </c>
      <c r="B64" s="44">
        <v>15</v>
      </c>
      <c r="C64" s="52"/>
      <c r="D64" s="107">
        <f t="shared" si="6"/>
        <v>0</v>
      </c>
      <c r="E64" s="47">
        <f t="shared" si="7"/>
        <v>0</v>
      </c>
      <c r="F64" s="48">
        <f t="shared" si="8"/>
        <v>0</v>
      </c>
      <c r="H64" s="94"/>
      <c r="I64" s="95"/>
      <c r="M64">
        <v>6</v>
      </c>
    </row>
    <row r="65" spans="1:13" x14ac:dyDescent="0.25">
      <c r="A65" s="106" t="s">
        <v>120</v>
      </c>
      <c r="B65" s="44">
        <v>5</v>
      </c>
      <c r="C65" s="52"/>
      <c r="D65" s="107">
        <f t="shared" si="6"/>
        <v>0</v>
      </c>
      <c r="E65" s="47">
        <f t="shared" si="7"/>
        <v>0</v>
      </c>
      <c r="F65" s="48">
        <f t="shared" si="8"/>
        <v>0</v>
      </c>
      <c r="H65" s="94"/>
      <c r="I65" s="95"/>
      <c r="M65" s="108" t="s">
        <v>121</v>
      </c>
    </row>
    <row r="66" spans="1:13" x14ac:dyDescent="0.25">
      <c r="A66" s="106" t="s">
        <v>94</v>
      </c>
      <c r="B66" s="44">
        <v>20</v>
      </c>
      <c r="C66" s="52"/>
      <c r="D66" s="107">
        <f t="shared" si="6"/>
        <v>0</v>
      </c>
      <c r="E66" s="47">
        <f t="shared" si="7"/>
        <v>0</v>
      </c>
      <c r="F66" s="48">
        <f t="shared" si="8"/>
        <v>0</v>
      </c>
      <c r="H66" s="94"/>
      <c r="I66" s="95"/>
      <c r="M66">
        <v>1</v>
      </c>
    </row>
    <row r="67" spans="1:13" x14ac:dyDescent="0.25">
      <c r="A67" s="106" t="s">
        <v>122</v>
      </c>
      <c r="B67" s="44">
        <v>10</v>
      </c>
      <c r="C67" s="52"/>
      <c r="D67" s="107">
        <f t="shared" si="6"/>
        <v>0</v>
      </c>
      <c r="E67" s="47">
        <f t="shared" si="7"/>
        <v>0</v>
      </c>
      <c r="F67" s="48">
        <f t="shared" si="8"/>
        <v>0</v>
      </c>
      <c r="H67" s="94"/>
      <c r="I67" s="95"/>
      <c r="M67" s="108" t="s">
        <v>121</v>
      </c>
    </row>
    <row r="68" spans="1:13" x14ac:dyDescent="0.25">
      <c r="A68" s="106" t="s">
        <v>95</v>
      </c>
      <c r="B68" s="44">
        <v>15</v>
      </c>
      <c r="C68" s="52"/>
      <c r="D68" s="107">
        <f t="shared" si="6"/>
        <v>0</v>
      </c>
      <c r="E68" s="47">
        <f t="shared" si="7"/>
        <v>0</v>
      </c>
      <c r="F68" s="48">
        <f t="shared" si="8"/>
        <v>0</v>
      </c>
      <c r="H68" s="94"/>
      <c r="I68" s="95"/>
      <c r="M68">
        <v>2</v>
      </c>
    </row>
    <row r="69" spans="1:13" x14ac:dyDescent="0.25">
      <c r="A69" s="106" t="s">
        <v>123</v>
      </c>
      <c r="B69" s="44">
        <v>5</v>
      </c>
      <c r="C69" s="52"/>
      <c r="D69" s="107">
        <f t="shared" si="6"/>
        <v>0</v>
      </c>
      <c r="E69" s="47">
        <f>C69*(1-D69)</f>
        <v>0</v>
      </c>
      <c r="F69" s="48">
        <f>E69*B69</f>
        <v>0</v>
      </c>
      <c r="H69" s="94"/>
      <c r="I69" s="95"/>
      <c r="M69" s="108" t="s">
        <v>121</v>
      </c>
    </row>
    <row r="70" spans="1:13" x14ac:dyDescent="0.25">
      <c r="A70" s="106" t="s">
        <v>96</v>
      </c>
      <c r="B70" s="44">
        <v>15</v>
      </c>
      <c r="C70" s="52"/>
      <c r="D70" s="107">
        <f t="shared" si="6"/>
        <v>0</v>
      </c>
      <c r="E70" s="47">
        <f>C70*(1-D70)</f>
        <v>0</v>
      </c>
      <c r="F70" s="48">
        <f>E70*B70</f>
        <v>0</v>
      </c>
      <c r="H70" s="94"/>
      <c r="I70" s="95"/>
      <c r="M70" s="108" t="s">
        <v>121</v>
      </c>
    </row>
    <row r="71" spans="1:13" x14ac:dyDescent="0.25">
      <c r="A71" s="106" t="s">
        <v>97</v>
      </c>
      <c r="B71" s="44">
        <v>15</v>
      </c>
      <c r="C71" s="52"/>
      <c r="D71" s="107">
        <f t="shared" si="6"/>
        <v>0</v>
      </c>
      <c r="E71" s="47">
        <f>C71*(1-D71)</f>
        <v>0</v>
      </c>
      <c r="F71" s="48">
        <f>E71*B71</f>
        <v>0</v>
      </c>
      <c r="H71" s="94"/>
      <c r="I71" s="95"/>
      <c r="M71">
        <v>2</v>
      </c>
    </row>
    <row r="72" spans="1:13" x14ac:dyDescent="0.25">
      <c r="A72" s="106" t="s">
        <v>124</v>
      </c>
      <c r="B72" s="44">
        <v>5</v>
      </c>
      <c r="C72" s="52"/>
      <c r="D72" s="107">
        <f t="shared" si="6"/>
        <v>0</v>
      </c>
      <c r="E72" s="47">
        <f>C72*(1-D72)</f>
        <v>0</v>
      </c>
      <c r="F72" s="48">
        <f>E72*B72</f>
        <v>0</v>
      </c>
      <c r="H72" s="94"/>
      <c r="I72" s="95"/>
      <c r="M72" s="108" t="s">
        <v>121</v>
      </c>
    </row>
    <row r="73" spans="1:13" x14ac:dyDescent="0.25">
      <c r="A73" s="106" t="s">
        <v>98</v>
      </c>
      <c r="B73" s="44">
        <v>5</v>
      </c>
      <c r="C73" s="52"/>
      <c r="D73" s="107">
        <f t="shared" si="6"/>
        <v>0</v>
      </c>
      <c r="E73" s="47">
        <f t="shared" si="7"/>
        <v>0</v>
      </c>
      <c r="F73" s="48">
        <f t="shared" si="8"/>
        <v>0</v>
      </c>
      <c r="H73" s="94"/>
      <c r="I73" s="95"/>
      <c r="M73" s="108" t="s">
        <v>121</v>
      </c>
    </row>
    <row r="74" spans="1:13" x14ac:dyDescent="0.25">
      <c r="A74" s="106" t="s">
        <v>125</v>
      </c>
      <c r="B74" s="44">
        <v>1</v>
      </c>
      <c r="C74" s="109"/>
      <c r="D74" s="107">
        <f t="shared" si="6"/>
        <v>0</v>
      </c>
      <c r="E74" s="47">
        <f>C74*(1-D74)</f>
        <v>0</v>
      </c>
      <c r="F74" s="48">
        <f>E74*B74</f>
        <v>0</v>
      </c>
      <c r="H74" s="94"/>
      <c r="I74" s="95"/>
      <c r="M74" s="108" t="s">
        <v>121</v>
      </c>
    </row>
    <row r="75" spans="1:13" x14ac:dyDescent="0.25">
      <c r="A75" s="106" t="s">
        <v>36</v>
      </c>
      <c r="B75" s="44">
        <v>10</v>
      </c>
      <c r="C75" s="52"/>
      <c r="D75" s="107">
        <f t="shared" si="6"/>
        <v>0</v>
      </c>
      <c r="E75" s="47">
        <f t="shared" si="7"/>
        <v>0</v>
      </c>
      <c r="F75" s="48">
        <f t="shared" si="8"/>
        <v>0</v>
      </c>
      <c r="H75" s="94"/>
      <c r="I75" s="95"/>
      <c r="M75" s="108" t="s">
        <v>121</v>
      </c>
    </row>
    <row r="76" spans="1:13" x14ac:dyDescent="0.25">
      <c r="A76" s="106" t="s">
        <v>126</v>
      </c>
      <c r="B76" s="44">
        <v>1</v>
      </c>
      <c r="C76" s="52"/>
      <c r="D76" s="107">
        <f t="shared" si="6"/>
        <v>0</v>
      </c>
      <c r="E76" s="47">
        <f t="shared" si="7"/>
        <v>0</v>
      </c>
      <c r="F76" s="48">
        <f t="shared" si="8"/>
        <v>0</v>
      </c>
      <c r="H76" s="94"/>
      <c r="I76" s="95"/>
      <c r="M76" s="108" t="s">
        <v>121</v>
      </c>
    </row>
    <row r="77" spans="1:13" x14ac:dyDescent="0.25">
      <c r="A77" s="106" t="s">
        <v>43</v>
      </c>
      <c r="B77" s="44">
        <v>20</v>
      </c>
      <c r="C77" s="52"/>
      <c r="D77" s="107">
        <f t="shared" si="6"/>
        <v>0</v>
      </c>
      <c r="E77" s="47">
        <f t="shared" si="7"/>
        <v>0</v>
      </c>
      <c r="F77" s="48">
        <f t="shared" si="8"/>
        <v>0</v>
      </c>
      <c r="H77" s="94"/>
      <c r="I77" s="95"/>
      <c r="M77">
        <v>1</v>
      </c>
    </row>
    <row r="78" spans="1:13" x14ac:dyDescent="0.25">
      <c r="A78" s="106" t="s">
        <v>127</v>
      </c>
      <c r="B78" s="44">
        <v>5</v>
      </c>
      <c r="C78" s="52"/>
      <c r="D78" s="107">
        <f t="shared" si="6"/>
        <v>0</v>
      </c>
      <c r="E78" s="47">
        <f t="shared" si="7"/>
        <v>0</v>
      </c>
      <c r="F78" s="48">
        <f t="shared" si="8"/>
        <v>0</v>
      </c>
      <c r="H78" s="94"/>
      <c r="I78" s="95"/>
      <c r="M78" s="108" t="s">
        <v>121</v>
      </c>
    </row>
    <row r="79" spans="1:13" x14ac:dyDescent="0.25">
      <c r="A79" s="106" t="s">
        <v>49</v>
      </c>
      <c r="B79" s="44">
        <v>15</v>
      </c>
      <c r="C79" s="52"/>
      <c r="D79" s="107">
        <f t="shared" si="6"/>
        <v>0</v>
      </c>
      <c r="E79" s="47">
        <f t="shared" si="7"/>
        <v>0</v>
      </c>
      <c r="F79" s="48">
        <f t="shared" si="8"/>
        <v>0</v>
      </c>
      <c r="H79" s="94"/>
      <c r="I79" s="95"/>
      <c r="M79" s="108" t="s">
        <v>121</v>
      </c>
    </row>
    <row r="80" spans="1:13" x14ac:dyDescent="0.25">
      <c r="A80" s="106" t="s">
        <v>128</v>
      </c>
      <c r="B80" s="44">
        <v>5</v>
      </c>
      <c r="C80" s="52"/>
      <c r="D80" s="107">
        <f t="shared" si="6"/>
        <v>0</v>
      </c>
      <c r="E80" s="47">
        <f t="shared" si="7"/>
        <v>0</v>
      </c>
      <c r="F80" s="48">
        <f t="shared" si="8"/>
        <v>0</v>
      </c>
      <c r="H80" s="94"/>
      <c r="I80" s="95"/>
      <c r="M80" s="108" t="s">
        <v>121</v>
      </c>
    </row>
    <row r="81" spans="1:13" x14ac:dyDescent="0.25">
      <c r="A81" s="106" t="s">
        <v>50</v>
      </c>
      <c r="B81" s="44">
        <v>30</v>
      </c>
      <c r="C81" s="52"/>
      <c r="D81" s="107">
        <f t="shared" si="6"/>
        <v>0</v>
      </c>
      <c r="E81" s="47">
        <f t="shared" si="7"/>
        <v>0</v>
      </c>
      <c r="F81" s="48">
        <f t="shared" si="8"/>
        <v>0</v>
      </c>
      <c r="H81" s="94"/>
      <c r="I81" s="95"/>
      <c r="M81">
        <v>3</v>
      </c>
    </row>
    <row r="82" spans="1:13" x14ac:dyDescent="0.25">
      <c r="A82" s="106" t="s">
        <v>129</v>
      </c>
      <c r="B82" s="44">
        <v>5</v>
      </c>
      <c r="C82" s="52"/>
      <c r="D82" s="107">
        <f t="shared" si="6"/>
        <v>0</v>
      </c>
      <c r="E82" s="47">
        <f t="shared" si="7"/>
        <v>0</v>
      </c>
      <c r="F82" s="48">
        <f t="shared" si="8"/>
        <v>0</v>
      </c>
      <c r="H82" s="94"/>
      <c r="I82" s="95"/>
      <c r="M82" s="108" t="s">
        <v>121</v>
      </c>
    </row>
    <row r="83" spans="1:13" x14ac:dyDescent="0.25">
      <c r="A83" s="106" t="s">
        <v>99</v>
      </c>
      <c r="B83" s="44">
        <v>30</v>
      </c>
      <c r="C83" s="52"/>
      <c r="D83" s="107">
        <f t="shared" si="6"/>
        <v>0</v>
      </c>
      <c r="E83" s="47">
        <f t="shared" si="7"/>
        <v>0</v>
      </c>
      <c r="F83" s="48">
        <f t="shared" si="8"/>
        <v>0</v>
      </c>
      <c r="H83" s="94"/>
      <c r="I83" s="95"/>
      <c r="M83">
        <v>1</v>
      </c>
    </row>
    <row r="84" spans="1:13" x14ac:dyDescent="0.25">
      <c r="A84" s="106" t="s">
        <v>100</v>
      </c>
      <c r="B84" s="44">
        <v>5</v>
      </c>
      <c r="C84" s="52"/>
      <c r="D84" s="107">
        <f t="shared" si="6"/>
        <v>0</v>
      </c>
      <c r="E84" s="47">
        <f t="shared" si="7"/>
        <v>0</v>
      </c>
      <c r="F84" s="48">
        <f t="shared" si="8"/>
        <v>0</v>
      </c>
      <c r="H84" s="94"/>
      <c r="I84" s="95"/>
      <c r="M84" s="108" t="s">
        <v>121</v>
      </c>
    </row>
    <row r="85" spans="1:13" x14ac:dyDescent="0.25">
      <c r="A85" s="106" t="s">
        <v>101</v>
      </c>
      <c r="B85" s="44">
        <v>15</v>
      </c>
      <c r="C85" s="52"/>
      <c r="D85" s="107">
        <f t="shared" si="6"/>
        <v>0</v>
      </c>
      <c r="E85" s="47">
        <f t="shared" si="7"/>
        <v>0</v>
      </c>
      <c r="F85" s="48">
        <f t="shared" si="8"/>
        <v>0</v>
      </c>
      <c r="H85" s="94"/>
      <c r="I85" s="95"/>
      <c r="M85">
        <v>2</v>
      </c>
    </row>
    <row r="86" spans="1:13" x14ac:dyDescent="0.25">
      <c r="A86" s="106" t="s">
        <v>108</v>
      </c>
      <c r="B86" s="44">
        <v>3</v>
      </c>
      <c r="C86" s="52"/>
      <c r="D86" s="107">
        <f t="shared" si="6"/>
        <v>0</v>
      </c>
      <c r="E86" s="47">
        <f t="shared" si="7"/>
        <v>0</v>
      </c>
      <c r="F86" s="48">
        <f t="shared" si="8"/>
        <v>0</v>
      </c>
      <c r="H86" s="94"/>
      <c r="I86" s="95"/>
      <c r="M86" s="108" t="s">
        <v>121</v>
      </c>
    </row>
    <row r="87" spans="1:13" x14ac:dyDescent="0.25">
      <c r="A87" s="106" t="s">
        <v>130</v>
      </c>
      <c r="B87" s="44">
        <v>1</v>
      </c>
      <c r="C87" s="52"/>
      <c r="D87" s="107">
        <f t="shared" si="6"/>
        <v>0</v>
      </c>
      <c r="E87" s="47">
        <f t="shared" si="7"/>
        <v>0</v>
      </c>
      <c r="F87" s="48">
        <f t="shared" si="8"/>
        <v>0</v>
      </c>
      <c r="H87" s="94"/>
      <c r="I87" s="95"/>
      <c r="M87" s="108" t="s">
        <v>121</v>
      </c>
    </row>
    <row r="88" spans="1:13" x14ac:dyDescent="0.25">
      <c r="A88" s="106" t="s">
        <v>28</v>
      </c>
      <c r="B88" s="44">
        <v>1</v>
      </c>
      <c r="C88" s="52"/>
      <c r="D88" s="107">
        <f t="shared" si="6"/>
        <v>0</v>
      </c>
      <c r="E88" s="47">
        <f t="shared" si="7"/>
        <v>0</v>
      </c>
      <c r="F88" s="48">
        <f t="shared" si="8"/>
        <v>0</v>
      </c>
      <c r="H88" s="94"/>
      <c r="I88" s="95"/>
      <c r="M88" s="108" t="s">
        <v>121</v>
      </c>
    </row>
    <row r="89" spans="1:13" x14ac:dyDescent="0.25">
      <c r="A89" s="106" t="s">
        <v>110</v>
      </c>
      <c r="B89" s="44">
        <v>5</v>
      </c>
      <c r="C89" s="52"/>
      <c r="D89" s="107">
        <f t="shared" si="6"/>
        <v>0</v>
      </c>
      <c r="E89" s="47">
        <f t="shared" si="7"/>
        <v>0</v>
      </c>
      <c r="F89" s="48">
        <f t="shared" si="8"/>
        <v>0</v>
      </c>
      <c r="H89" s="94"/>
      <c r="I89" s="95"/>
      <c r="M89" s="108" t="s">
        <v>121</v>
      </c>
    </row>
    <row r="90" spans="1:13" x14ac:dyDescent="0.25">
      <c r="A90" s="106" t="s">
        <v>111</v>
      </c>
      <c r="B90" s="44">
        <v>5</v>
      </c>
      <c r="C90" s="52"/>
      <c r="D90" s="107">
        <f t="shared" si="6"/>
        <v>0</v>
      </c>
      <c r="E90" s="47">
        <f t="shared" si="7"/>
        <v>0</v>
      </c>
      <c r="F90" s="48">
        <f t="shared" si="8"/>
        <v>0</v>
      </c>
      <c r="H90" s="94"/>
      <c r="I90" s="95"/>
      <c r="M90" s="108" t="s">
        <v>121</v>
      </c>
    </row>
    <row r="91" spans="1:13" x14ac:dyDescent="0.25">
      <c r="A91" s="106" t="s">
        <v>60</v>
      </c>
      <c r="B91" s="44">
        <v>5</v>
      </c>
      <c r="C91" s="52"/>
      <c r="D91" s="107">
        <f t="shared" si="6"/>
        <v>0</v>
      </c>
      <c r="E91" s="47">
        <f t="shared" si="7"/>
        <v>0</v>
      </c>
      <c r="F91" s="48">
        <f t="shared" si="8"/>
        <v>0</v>
      </c>
      <c r="H91" s="94"/>
      <c r="I91" s="95"/>
      <c r="M91" s="108" t="s">
        <v>121</v>
      </c>
    </row>
    <row r="92" spans="1:13" x14ac:dyDescent="0.25">
      <c r="A92" s="106" t="s">
        <v>104</v>
      </c>
      <c r="B92" s="44">
        <v>5</v>
      </c>
      <c r="C92" s="109"/>
      <c r="D92" s="107">
        <f t="shared" si="6"/>
        <v>0</v>
      </c>
      <c r="E92" s="47">
        <f t="shared" si="7"/>
        <v>0</v>
      </c>
      <c r="F92" s="48">
        <f t="shared" si="8"/>
        <v>0</v>
      </c>
      <c r="H92" s="94"/>
      <c r="I92" s="95"/>
      <c r="M92" s="108" t="s">
        <v>121</v>
      </c>
    </row>
    <row r="93" spans="1:13" x14ac:dyDescent="0.25">
      <c r="A93" s="106" t="s">
        <v>105</v>
      </c>
      <c r="B93" s="44">
        <v>5</v>
      </c>
      <c r="C93" s="52"/>
      <c r="D93" s="107">
        <f t="shared" si="6"/>
        <v>0</v>
      </c>
      <c r="E93" s="47">
        <f t="shared" si="7"/>
        <v>0</v>
      </c>
      <c r="F93" s="48">
        <f t="shared" si="8"/>
        <v>0</v>
      </c>
      <c r="H93" s="94"/>
      <c r="I93" s="95"/>
      <c r="M93" s="108" t="s">
        <v>121</v>
      </c>
    </row>
    <row r="94" spans="1:13" x14ac:dyDescent="0.25">
      <c r="A94" s="106" t="s">
        <v>113</v>
      </c>
      <c r="B94" s="44">
        <v>10</v>
      </c>
      <c r="C94" s="109"/>
      <c r="D94" s="107">
        <f t="shared" si="6"/>
        <v>0</v>
      </c>
      <c r="E94" s="47">
        <f t="shared" si="7"/>
        <v>0</v>
      </c>
      <c r="F94" s="48">
        <f t="shared" si="8"/>
        <v>0</v>
      </c>
      <c r="H94" s="94"/>
      <c r="I94" s="95"/>
      <c r="M94" s="108" t="s">
        <v>121</v>
      </c>
    </row>
    <row r="95" spans="1:13" x14ac:dyDescent="0.25">
      <c r="A95" s="106" t="s">
        <v>106</v>
      </c>
      <c r="B95" s="44">
        <v>5</v>
      </c>
      <c r="C95" s="109"/>
      <c r="D95" s="107">
        <f t="shared" si="6"/>
        <v>0</v>
      </c>
      <c r="E95" s="47">
        <f t="shared" si="7"/>
        <v>0</v>
      </c>
      <c r="F95" s="48">
        <f t="shared" si="8"/>
        <v>0</v>
      </c>
      <c r="H95" s="94"/>
      <c r="I95" s="95"/>
      <c r="M95" s="108" t="s">
        <v>121</v>
      </c>
    </row>
    <row r="96" spans="1:13" x14ac:dyDescent="0.25">
      <c r="A96" s="106" t="s">
        <v>131</v>
      </c>
      <c r="B96" s="44">
        <v>5</v>
      </c>
      <c r="C96" s="109"/>
      <c r="D96" s="107">
        <f t="shared" si="6"/>
        <v>0</v>
      </c>
      <c r="E96" s="47">
        <f t="shared" si="7"/>
        <v>0</v>
      </c>
      <c r="F96" s="48">
        <f t="shared" si="8"/>
        <v>0</v>
      </c>
      <c r="H96" s="94"/>
      <c r="I96" s="95"/>
      <c r="M96" s="108" t="s">
        <v>121</v>
      </c>
    </row>
    <row r="97" spans="1:13" x14ac:dyDescent="0.25">
      <c r="A97" s="106" t="s">
        <v>132</v>
      </c>
      <c r="B97" s="44">
        <v>5</v>
      </c>
      <c r="C97" s="109"/>
      <c r="D97" s="107">
        <f t="shared" si="6"/>
        <v>0</v>
      </c>
      <c r="E97" s="47">
        <f t="shared" si="7"/>
        <v>0</v>
      </c>
      <c r="F97" s="48">
        <f t="shared" si="8"/>
        <v>0</v>
      </c>
      <c r="H97" s="94"/>
      <c r="I97" s="95"/>
      <c r="M97" s="108" t="s">
        <v>121</v>
      </c>
    </row>
    <row r="98" spans="1:13" x14ac:dyDescent="0.25">
      <c r="A98" s="106" t="s">
        <v>133</v>
      </c>
      <c r="B98" s="44">
        <v>5</v>
      </c>
      <c r="C98" s="109"/>
      <c r="D98" s="107">
        <f t="shared" si="6"/>
        <v>0</v>
      </c>
      <c r="E98" s="47">
        <f t="shared" si="7"/>
        <v>0</v>
      </c>
      <c r="F98" s="48">
        <f t="shared" si="8"/>
        <v>0</v>
      </c>
      <c r="H98" s="94"/>
      <c r="I98" s="95"/>
      <c r="M98" s="108" t="s">
        <v>121</v>
      </c>
    </row>
    <row r="99" spans="1:13" x14ac:dyDescent="0.25">
      <c r="A99" s="106" t="s">
        <v>115</v>
      </c>
      <c r="B99" s="44">
        <v>5</v>
      </c>
      <c r="C99" s="109"/>
      <c r="D99" s="107">
        <f t="shared" si="6"/>
        <v>0</v>
      </c>
      <c r="E99" s="47">
        <f t="shared" si="7"/>
        <v>0</v>
      </c>
      <c r="F99" s="48">
        <f t="shared" si="8"/>
        <v>0</v>
      </c>
      <c r="H99" s="94"/>
      <c r="I99" s="95"/>
      <c r="M99" s="108" t="s">
        <v>121</v>
      </c>
    </row>
    <row r="100" spans="1:13" x14ac:dyDescent="0.25">
      <c r="A100" s="106"/>
      <c r="B100" s="44"/>
      <c r="C100" s="47"/>
      <c r="D100" s="107"/>
      <c r="E100" s="47"/>
      <c r="F100" s="48"/>
    </row>
    <row r="101" spans="1:13" x14ac:dyDescent="0.25">
      <c r="A101" s="101" t="s">
        <v>134</v>
      </c>
      <c r="B101" s="102"/>
      <c r="C101" s="103"/>
      <c r="D101" s="98">
        <v>0</v>
      </c>
      <c r="E101" s="103"/>
      <c r="F101" s="104"/>
    </row>
    <row r="102" spans="1:13" x14ac:dyDescent="0.25">
      <c r="A102" s="106" t="s">
        <v>35</v>
      </c>
      <c r="B102" s="44">
        <v>1</v>
      </c>
      <c r="C102" s="52"/>
      <c r="D102" s="107">
        <f t="shared" ref="D102:D137" si="9">D$61</f>
        <v>0</v>
      </c>
      <c r="E102" s="47">
        <f>C102*(1-D102)</f>
        <v>0</v>
      </c>
      <c r="F102" s="48">
        <f t="shared" ref="F102:F136" si="10">E102*B102</f>
        <v>0</v>
      </c>
    </row>
    <row r="103" spans="1:13" x14ac:dyDescent="0.25">
      <c r="A103" s="106" t="s">
        <v>119</v>
      </c>
      <c r="B103" s="44">
        <v>1</v>
      </c>
      <c r="C103" s="52"/>
      <c r="D103" s="107">
        <f t="shared" si="9"/>
        <v>0</v>
      </c>
      <c r="E103" s="47">
        <f>C103*(1-D103)</f>
        <v>0</v>
      </c>
      <c r="F103" s="48">
        <f t="shared" si="10"/>
        <v>0</v>
      </c>
    </row>
    <row r="104" spans="1:13" x14ac:dyDescent="0.25">
      <c r="A104" s="106" t="s">
        <v>42</v>
      </c>
      <c r="B104" s="44">
        <v>10</v>
      </c>
      <c r="C104" s="52"/>
      <c r="D104" s="107">
        <f t="shared" si="9"/>
        <v>0</v>
      </c>
      <c r="E104" s="47">
        <f>C104*(1-D104)</f>
        <v>0</v>
      </c>
      <c r="F104" s="48">
        <f t="shared" si="10"/>
        <v>0</v>
      </c>
    </row>
    <row r="105" spans="1:13" x14ac:dyDescent="0.25">
      <c r="A105" s="106" t="s">
        <v>120</v>
      </c>
      <c r="B105" s="44">
        <v>1</v>
      </c>
      <c r="C105" s="52"/>
      <c r="D105" s="107">
        <f t="shared" si="9"/>
        <v>0</v>
      </c>
      <c r="E105" s="47">
        <f>C105*(1-D105)</f>
        <v>0</v>
      </c>
      <c r="F105" s="48">
        <f t="shared" si="10"/>
        <v>0</v>
      </c>
    </row>
    <row r="106" spans="1:13" x14ac:dyDescent="0.25">
      <c r="A106" s="106" t="s">
        <v>94</v>
      </c>
      <c r="B106" s="44">
        <v>5</v>
      </c>
      <c r="C106" s="52"/>
      <c r="D106" s="107">
        <f t="shared" si="9"/>
        <v>0</v>
      </c>
      <c r="E106" s="47">
        <f t="shared" ref="E106:E137" si="11">C106*(1-D106)</f>
        <v>0</v>
      </c>
      <c r="F106" s="48">
        <f>E106*B106</f>
        <v>0</v>
      </c>
    </row>
    <row r="107" spans="1:13" x14ac:dyDescent="0.25">
      <c r="A107" s="106" t="s">
        <v>122</v>
      </c>
      <c r="B107" s="44">
        <v>1</v>
      </c>
      <c r="C107" s="52"/>
      <c r="D107" s="107">
        <f t="shared" si="9"/>
        <v>0</v>
      </c>
      <c r="E107" s="47">
        <f t="shared" si="11"/>
        <v>0</v>
      </c>
      <c r="F107" s="48">
        <f>E107*B107</f>
        <v>0</v>
      </c>
    </row>
    <row r="108" spans="1:13" x14ac:dyDescent="0.25">
      <c r="A108" s="106" t="s">
        <v>95</v>
      </c>
      <c r="B108" s="44">
        <v>8</v>
      </c>
      <c r="C108" s="52"/>
      <c r="D108" s="107">
        <f t="shared" si="9"/>
        <v>0</v>
      </c>
      <c r="E108" s="47">
        <f t="shared" si="11"/>
        <v>0</v>
      </c>
      <c r="F108" s="48">
        <f t="shared" si="10"/>
        <v>0</v>
      </c>
    </row>
    <row r="109" spans="1:13" x14ac:dyDescent="0.25">
      <c r="A109" s="106" t="s">
        <v>123</v>
      </c>
      <c r="B109" s="44">
        <v>1</v>
      </c>
      <c r="C109" s="52"/>
      <c r="D109" s="107">
        <f t="shared" si="9"/>
        <v>0</v>
      </c>
      <c r="E109" s="47">
        <f t="shared" si="11"/>
        <v>0</v>
      </c>
      <c r="F109" s="48">
        <f t="shared" si="10"/>
        <v>0</v>
      </c>
    </row>
    <row r="110" spans="1:13" x14ac:dyDescent="0.25">
      <c r="A110" s="106" t="s">
        <v>96</v>
      </c>
      <c r="B110" s="44">
        <v>20</v>
      </c>
      <c r="C110" s="52"/>
      <c r="D110" s="107">
        <f t="shared" si="9"/>
        <v>0</v>
      </c>
      <c r="E110" s="47">
        <f t="shared" si="11"/>
        <v>0</v>
      </c>
      <c r="F110" s="48">
        <f t="shared" si="10"/>
        <v>0</v>
      </c>
    </row>
    <row r="111" spans="1:13" x14ac:dyDescent="0.25">
      <c r="A111" s="106" t="s">
        <v>97</v>
      </c>
      <c r="B111" s="44">
        <v>25</v>
      </c>
      <c r="C111" s="52"/>
      <c r="D111" s="107">
        <f t="shared" si="9"/>
        <v>0</v>
      </c>
      <c r="E111" s="47">
        <f t="shared" si="11"/>
        <v>0</v>
      </c>
      <c r="F111" s="48">
        <f t="shared" si="10"/>
        <v>0</v>
      </c>
    </row>
    <row r="112" spans="1:13" x14ac:dyDescent="0.25">
      <c r="A112" s="106" t="s">
        <v>124</v>
      </c>
      <c r="B112" s="44">
        <v>1</v>
      </c>
      <c r="C112" s="52"/>
      <c r="D112" s="107">
        <f t="shared" si="9"/>
        <v>0</v>
      </c>
      <c r="E112" s="47">
        <f t="shared" si="11"/>
        <v>0</v>
      </c>
      <c r="F112" s="48">
        <f t="shared" si="10"/>
        <v>0</v>
      </c>
    </row>
    <row r="113" spans="1:6" x14ac:dyDescent="0.25">
      <c r="A113" s="106" t="s">
        <v>98</v>
      </c>
      <c r="B113" s="44">
        <v>5</v>
      </c>
      <c r="C113" s="52"/>
      <c r="D113" s="107">
        <f t="shared" si="9"/>
        <v>0</v>
      </c>
      <c r="E113" s="47">
        <f t="shared" si="11"/>
        <v>0</v>
      </c>
      <c r="F113" s="48">
        <f t="shared" si="10"/>
        <v>0</v>
      </c>
    </row>
    <row r="114" spans="1:6" x14ac:dyDescent="0.25">
      <c r="A114" s="106" t="s">
        <v>125</v>
      </c>
      <c r="B114" s="44">
        <v>1</v>
      </c>
      <c r="C114" s="109"/>
      <c r="D114" s="107">
        <f t="shared" si="9"/>
        <v>0</v>
      </c>
      <c r="E114" s="47">
        <f t="shared" si="11"/>
        <v>0</v>
      </c>
      <c r="F114" s="48">
        <f t="shared" si="10"/>
        <v>0</v>
      </c>
    </row>
    <row r="115" spans="1:6" x14ac:dyDescent="0.25">
      <c r="A115" s="106" t="s">
        <v>36</v>
      </c>
      <c r="B115" s="44">
        <v>1</v>
      </c>
      <c r="C115" s="52"/>
      <c r="D115" s="107">
        <f t="shared" si="9"/>
        <v>0</v>
      </c>
      <c r="E115" s="47">
        <f t="shared" si="11"/>
        <v>0</v>
      </c>
      <c r="F115" s="48">
        <f t="shared" si="10"/>
        <v>0</v>
      </c>
    </row>
    <row r="116" spans="1:6" x14ac:dyDescent="0.25">
      <c r="A116" s="106" t="s">
        <v>126</v>
      </c>
      <c r="B116" s="44">
        <v>1</v>
      </c>
      <c r="C116" s="52"/>
      <c r="D116" s="107">
        <f t="shared" si="9"/>
        <v>0</v>
      </c>
      <c r="E116" s="47">
        <f t="shared" si="11"/>
        <v>0</v>
      </c>
      <c r="F116" s="48">
        <f t="shared" si="10"/>
        <v>0</v>
      </c>
    </row>
    <row r="117" spans="1:6" x14ac:dyDescent="0.25">
      <c r="A117" s="106" t="s">
        <v>43</v>
      </c>
      <c r="B117" s="44">
        <v>15</v>
      </c>
      <c r="C117" s="52"/>
      <c r="D117" s="107">
        <f t="shared" si="9"/>
        <v>0</v>
      </c>
      <c r="E117" s="47">
        <f t="shared" si="11"/>
        <v>0</v>
      </c>
      <c r="F117" s="48">
        <f t="shared" si="10"/>
        <v>0</v>
      </c>
    </row>
    <row r="118" spans="1:6" x14ac:dyDescent="0.25">
      <c r="A118" s="106" t="s">
        <v>127</v>
      </c>
      <c r="B118" s="44">
        <v>1</v>
      </c>
      <c r="C118" s="52"/>
      <c r="D118" s="107">
        <f t="shared" si="9"/>
        <v>0</v>
      </c>
      <c r="E118" s="47">
        <f t="shared" si="11"/>
        <v>0</v>
      </c>
      <c r="F118" s="48">
        <f t="shared" si="10"/>
        <v>0</v>
      </c>
    </row>
    <row r="119" spans="1:6" x14ac:dyDescent="0.25">
      <c r="A119" s="106" t="s">
        <v>49</v>
      </c>
      <c r="B119" s="44">
        <v>20</v>
      </c>
      <c r="C119" s="52"/>
      <c r="D119" s="107">
        <f t="shared" si="9"/>
        <v>0</v>
      </c>
      <c r="E119" s="47">
        <f t="shared" si="11"/>
        <v>0</v>
      </c>
      <c r="F119" s="48">
        <f t="shared" si="10"/>
        <v>0</v>
      </c>
    </row>
    <row r="120" spans="1:6" x14ac:dyDescent="0.25">
      <c r="A120" s="106" t="s">
        <v>128</v>
      </c>
      <c r="B120" s="44">
        <v>1</v>
      </c>
      <c r="C120" s="52"/>
      <c r="D120" s="107">
        <f t="shared" si="9"/>
        <v>0</v>
      </c>
      <c r="E120" s="47">
        <f t="shared" si="11"/>
        <v>0</v>
      </c>
      <c r="F120" s="48">
        <f t="shared" si="10"/>
        <v>0</v>
      </c>
    </row>
    <row r="121" spans="1:6" x14ac:dyDescent="0.25">
      <c r="A121" s="106" t="s">
        <v>50</v>
      </c>
      <c r="B121" s="44">
        <v>25</v>
      </c>
      <c r="C121" s="52"/>
      <c r="D121" s="107">
        <f t="shared" si="9"/>
        <v>0</v>
      </c>
      <c r="E121" s="47">
        <f t="shared" si="11"/>
        <v>0</v>
      </c>
      <c r="F121" s="48">
        <f t="shared" si="10"/>
        <v>0</v>
      </c>
    </row>
    <row r="122" spans="1:6" x14ac:dyDescent="0.25">
      <c r="A122" s="106" t="s">
        <v>129</v>
      </c>
      <c r="B122" s="44">
        <v>1</v>
      </c>
      <c r="C122" s="52"/>
      <c r="D122" s="107">
        <f t="shared" si="9"/>
        <v>0</v>
      </c>
      <c r="E122" s="47">
        <f t="shared" si="11"/>
        <v>0</v>
      </c>
      <c r="F122" s="48">
        <f t="shared" si="10"/>
        <v>0</v>
      </c>
    </row>
    <row r="123" spans="1:6" x14ac:dyDescent="0.25">
      <c r="A123" s="106" t="s">
        <v>99</v>
      </c>
      <c r="B123" s="44">
        <v>25</v>
      </c>
      <c r="C123" s="52"/>
      <c r="D123" s="107">
        <f t="shared" si="9"/>
        <v>0</v>
      </c>
      <c r="E123" s="47">
        <f t="shared" si="11"/>
        <v>0</v>
      </c>
      <c r="F123" s="48">
        <f t="shared" si="10"/>
        <v>0</v>
      </c>
    </row>
    <row r="124" spans="1:6" x14ac:dyDescent="0.25">
      <c r="A124" s="106" t="s">
        <v>100</v>
      </c>
      <c r="B124" s="44">
        <v>1</v>
      </c>
      <c r="C124" s="52"/>
      <c r="D124" s="107">
        <f t="shared" si="9"/>
        <v>0</v>
      </c>
      <c r="E124" s="47">
        <f t="shared" si="11"/>
        <v>0</v>
      </c>
      <c r="F124" s="48">
        <f t="shared" si="10"/>
        <v>0</v>
      </c>
    </row>
    <row r="125" spans="1:6" x14ac:dyDescent="0.25">
      <c r="A125" s="106" t="s">
        <v>101</v>
      </c>
      <c r="B125" s="44">
        <v>1</v>
      </c>
      <c r="C125" s="52"/>
      <c r="D125" s="107">
        <f t="shared" si="9"/>
        <v>0</v>
      </c>
      <c r="E125" s="47">
        <f t="shared" si="11"/>
        <v>0</v>
      </c>
      <c r="F125" s="48">
        <f t="shared" si="10"/>
        <v>0</v>
      </c>
    </row>
    <row r="126" spans="1:6" x14ac:dyDescent="0.25">
      <c r="A126" s="106" t="s">
        <v>108</v>
      </c>
      <c r="B126" s="44">
        <v>5</v>
      </c>
      <c r="C126" s="52"/>
      <c r="D126" s="107">
        <f t="shared" si="9"/>
        <v>0</v>
      </c>
      <c r="E126" s="47">
        <f t="shared" si="11"/>
        <v>0</v>
      </c>
      <c r="F126" s="48">
        <f>E126*B126</f>
        <v>0</v>
      </c>
    </row>
    <row r="127" spans="1:6" x14ac:dyDescent="0.25">
      <c r="A127" s="106" t="s">
        <v>28</v>
      </c>
      <c r="B127" s="44">
        <v>1</v>
      </c>
      <c r="C127" s="52"/>
      <c r="D127" s="107">
        <f t="shared" si="9"/>
        <v>0</v>
      </c>
      <c r="E127" s="47">
        <f t="shared" si="11"/>
        <v>0</v>
      </c>
      <c r="F127" s="48">
        <f t="shared" si="10"/>
        <v>0</v>
      </c>
    </row>
    <row r="128" spans="1:6" x14ac:dyDescent="0.25">
      <c r="A128" s="106" t="s">
        <v>109</v>
      </c>
      <c r="B128" s="44">
        <v>1</v>
      </c>
      <c r="C128" s="52"/>
      <c r="D128" s="107">
        <f t="shared" si="9"/>
        <v>0</v>
      </c>
      <c r="E128" s="47">
        <f t="shared" si="11"/>
        <v>0</v>
      </c>
      <c r="F128" s="48">
        <f t="shared" si="10"/>
        <v>0</v>
      </c>
    </row>
    <row r="129" spans="1:13" x14ac:dyDescent="0.25">
      <c r="A129" s="106" t="s">
        <v>110</v>
      </c>
      <c r="B129" s="44">
        <v>10</v>
      </c>
      <c r="C129" s="52"/>
      <c r="D129" s="107">
        <f t="shared" si="9"/>
        <v>0</v>
      </c>
      <c r="E129" s="47">
        <f t="shared" si="11"/>
        <v>0</v>
      </c>
      <c r="F129" s="48">
        <f t="shared" si="10"/>
        <v>0</v>
      </c>
    </row>
    <row r="130" spans="1:13" x14ac:dyDescent="0.25">
      <c r="A130" s="106" t="s">
        <v>135</v>
      </c>
      <c r="B130" s="44">
        <v>1</v>
      </c>
      <c r="C130" s="52"/>
      <c r="D130" s="107">
        <f t="shared" si="9"/>
        <v>0</v>
      </c>
      <c r="E130" s="47">
        <f t="shared" si="11"/>
        <v>0</v>
      </c>
      <c r="F130" s="48">
        <f t="shared" si="10"/>
        <v>0</v>
      </c>
    </row>
    <row r="131" spans="1:13" x14ac:dyDescent="0.25">
      <c r="A131" s="106" t="s">
        <v>111</v>
      </c>
      <c r="B131" s="44">
        <v>15</v>
      </c>
      <c r="C131" s="52"/>
      <c r="D131" s="107">
        <f t="shared" si="9"/>
        <v>0</v>
      </c>
      <c r="E131" s="47">
        <f t="shared" si="11"/>
        <v>0</v>
      </c>
      <c r="F131" s="48">
        <f t="shared" si="10"/>
        <v>0</v>
      </c>
    </row>
    <row r="132" spans="1:13" x14ac:dyDescent="0.25">
      <c r="A132" s="106" t="s">
        <v>102</v>
      </c>
      <c r="B132" s="44">
        <v>18</v>
      </c>
      <c r="C132" s="52"/>
      <c r="D132" s="107">
        <f t="shared" si="9"/>
        <v>0</v>
      </c>
      <c r="E132" s="47">
        <f>C132*(1-D132)</f>
        <v>0</v>
      </c>
      <c r="F132" s="48">
        <f>E132*B132</f>
        <v>0</v>
      </c>
    </row>
    <row r="133" spans="1:13" x14ac:dyDescent="0.25">
      <c r="A133" s="106" t="s">
        <v>136</v>
      </c>
      <c r="B133" s="44">
        <v>5</v>
      </c>
      <c r="C133" s="52"/>
      <c r="D133" s="107">
        <f t="shared" si="9"/>
        <v>0</v>
      </c>
      <c r="E133" s="47">
        <f t="shared" si="11"/>
        <v>0</v>
      </c>
      <c r="F133" s="48">
        <f t="shared" si="10"/>
        <v>0</v>
      </c>
    </row>
    <row r="134" spans="1:13" x14ac:dyDescent="0.25">
      <c r="A134" s="106" t="s">
        <v>103</v>
      </c>
      <c r="B134" s="44">
        <v>25</v>
      </c>
      <c r="C134" s="109"/>
      <c r="D134" s="107">
        <f t="shared" si="9"/>
        <v>0</v>
      </c>
      <c r="E134" s="47">
        <f t="shared" si="11"/>
        <v>0</v>
      </c>
      <c r="F134" s="48">
        <f t="shared" si="10"/>
        <v>0</v>
      </c>
    </row>
    <row r="135" spans="1:13" x14ac:dyDescent="0.25">
      <c r="A135" s="106" t="s">
        <v>60</v>
      </c>
      <c r="B135" s="44">
        <v>25</v>
      </c>
      <c r="C135" s="52"/>
      <c r="D135" s="107">
        <f t="shared" si="9"/>
        <v>0</v>
      </c>
      <c r="E135" s="47">
        <f t="shared" si="11"/>
        <v>0</v>
      </c>
      <c r="F135" s="48">
        <f t="shared" si="10"/>
        <v>0</v>
      </c>
    </row>
    <row r="136" spans="1:13" x14ac:dyDescent="0.25">
      <c r="A136" s="106" t="s">
        <v>112</v>
      </c>
      <c r="B136" s="44">
        <v>5</v>
      </c>
      <c r="C136" s="109"/>
      <c r="D136" s="107">
        <f t="shared" si="9"/>
        <v>0</v>
      </c>
      <c r="E136" s="47">
        <f t="shared" si="11"/>
        <v>0</v>
      </c>
      <c r="F136" s="48">
        <f t="shared" si="10"/>
        <v>0</v>
      </c>
    </row>
    <row r="137" spans="1:13" ht="15.75" thickBot="1" x14ac:dyDescent="0.3">
      <c r="A137" s="110" t="s">
        <v>104</v>
      </c>
      <c r="B137" s="69">
        <v>1</v>
      </c>
      <c r="C137" s="111"/>
      <c r="D137" s="112">
        <f t="shared" si="9"/>
        <v>0</v>
      </c>
      <c r="E137" s="72">
        <f t="shared" si="11"/>
        <v>0</v>
      </c>
      <c r="F137" s="73">
        <f>E137*B137</f>
        <v>0</v>
      </c>
    </row>
    <row r="138" spans="1:13" x14ac:dyDescent="0.25">
      <c r="A138" s="64"/>
      <c r="B138" s="113"/>
      <c r="C138" s="114"/>
      <c r="D138" s="113"/>
      <c r="E138" s="115"/>
      <c r="F138" s="115"/>
      <c r="G138" s="64"/>
    </row>
    <row r="139" spans="1:13" x14ac:dyDescent="0.25">
      <c r="A139" s="116" t="s">
        <v>137</v>
      </c>
      <c r="B139" s="117"/>
      <c r="C139" s="118">
        <f>SUM(F4:F137)</f>
        <v>0</v>
      </c>
      <c r="D139" s="16"/>
      <c r="F139" s="16"/>
      <c r="M139">
        <v>23</v>
      </c>
    </row>
  </sheetData>
  <sheetProtection algorithmName="SHA-512" hashValue="4wQlLGGltXe/K0+1/5zKGpk5dieqLQ6gHpX8FX/Qf11IfJSJ85Ut/ybLuYrAxqoJwMu1F8FqhJ7KCozEqn9xHQ==" saltValue="zG5tzdcpEoXgT5gGPdAJIw==" spinCount="100000" sheet="1" selectLockedCells="1"/>
  <mergeCells count="1">
    <mergeCell ref="C2:F2"/>
  </mergeCells>
  <pageMargins left="0.25" right="0.25" top="0.75" bottom="0.75" header="0.3" footer="0.3"/>
  <pageSetup paperSize="8"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31069-DE92-4814-8093-369C37829EC2}">
  <sheetPr>
    <pageSetUpPr fitToPage="1"/>
  </sheetPr>
  <dimension ref="A1:O92"/>
  <sheetViews>
    <sheetView workbookViewId="0">
      <pane ySplit="2" topLeftCell="A67" activePane="bottomLeft" state="frozen"/>
      <selection activeCell="B2" sqref="B2"/>
      <selection pane="bottomLeft" activeCell="C87" sqref="C87"/>
    </sheetView>
  </sheetViews>
  <sheetFormatPr defaultRowHeight="15" x14ac:dyDescent="0.25"/>
  <cols>
    <col min="1" max="1" width="83.28515625" bestFit="1" customWidth="1"/>
    <col min="2" max="2" width="17.28515625" customWidth="1"/>
    <col min="3" max="3" width="13.5703125" style="16" customWidth="1"/>
    <col min="4" max="4" width="8" customWidth="1"/>
    <col min="5" max="5" width="10.85546875" customWidth="1"/>
    <col min="6" max="6" width="12.28515625" bestFit="1" customWidth="1"/>
    <col min="9" max="9" width="10.5703125" bestFit="1" customWidth="1"/>
    <col min="10" max="10" width="35.85546875" customWidth="1"/>
    <col min="12" max="12" width="0" hidden="1" customWidth="1"/>
    <col min="13" max="14" width="9.140625" hidden="1" customWidth="1"/>
    <col min="15" max="15" width="10.5703125" hidden="1" customWidth="1"/>
    <col min="16" max="16" width="0" hidden="1" customWidth="1"/>
  </cols>
  <sheetData>
    <row r="1" spans="1:15" ht="45.75" thickBot="1" x14ac:dyDescent="0.3">
      <c r="A1" s="119" t="s">
        <v>13</v>
      </c>
      <c r="B1" s="120" t="s">
        <v>14</v>
      </c>
      <c r="C1" s="121" t="s">
        <v>15</v>
      </c>
      <c r="D1" s="122" t="s">
        <v>16</v>
      </c>
      <c r="E1" s="123" t="s">
        <v>17</v>
      </c>
      <c r="F1" s="124" t="s">
        <v>91</v>
      </c>
    </row>
    <row r="2" spans="1:15" s="64" customFormat="1" ht="34.5" customHeight="1" thickBot="1" x14ac:dyDescent="0.3">
      <c r="A2" s="125" t="s">
        <v>138</v>
      </c>
      <c r="B2" s="126"/>
      <c r="C2" s="127"/>
      <c r="D2" s="126"/>
      <c r="E2" s="126"/>
      <c r="F2" s="128"/>
    </row>
    <row r="3" spans="1:15" x14ac:dyDescent="0.25">
      <c r="A3" s="129" t="s">
        <v>139</v>
      </c>
      <c r="B3" s="130"/>
      <c r="C3" s="131"/>
      <c r="D3" s="61">
        <v>0</v>
      </c>
      <c r="E3" s="131"/>
      <c r="F3" s="132"/>
    </row>
    <row r="4" spans="1:15" x14ac:dyDescent="0.25">
      <c r="A4" s="99" t="s">
        <v>140</v>
      </c>
      <c r="B4" s="133">
        <v>40</v>
      </c>
      <c r="C4" s="134"/>
      <c r="D4" s="135">
        <f>$D$3</f>
        <v>0</v>
      </c>
      <c r="E4" s="47">
        <f t="shared" ref="E4:E27" si="0">C4*(1-D4)</f>
        <v>0</v>
      </c>
      <c r="F4" s="48">
        <f>B4*E4</f>
        <v>0</v>
      </c>
      <c r="G4" s="108"/>
      <c r="H4" s="95"/>
      <c r="I4" s="95"/>
      <c r="M4" s="108">
        <v>12</v>
      </c>
      <c r="N4" s="95"/>
      <c r="O4" s="95">
        <f>M4*1.65</f>
        <v>19.799999999999997</v>
      </c>
    </row>
    <row r="5" spans="1:15" x14ac:dyDescent="0.25">
      <c r="A5" s="99" t="s">
        <v>141</v>
      </c>
      <c r="B5" s="133">
        <v>50</v>
      </c>
      <c r="C5" s="134"/>
      <c r="D5" s="135">
        <f t="shared" ref="D5:D27" si="1">$D$3</f>
        <v>0</v>
      </c>
      <c r="E5" s="47">
        <f t="shared" si="0"/>
        <v>0</v>
      </c>
      <c r="F5" s="48">
        <f t="shared" ref="F5:F27" si="2">B5*E5</f>
        <v>0</v>
      </c>
      <c r="G5" s="108"/>
      <c r="H5" s="95"/>
      <c r="I5" s="95"/>
      <c r="M5" s="108">
        <v>10</v>
      </c>
      <c r="N5" s="95"/>
      <c r="O5" s="95">
        <f>M5*1.65</f>
        <v>16.5</v>
      </c>
    </row>
    <row r="6" spans="1:15" x14ac:dyDescent="0.25">
      <c r="A6" s="99" t="s">
        <v>142</v>
      </c>
      <c r="B6" s="133">
        <v>12</v>
      </c>
      <c r="C6" s="134"/>
      <c r="D6" s="135">
        <f t="shared" si="1"/>
        <v>0</v>
      </c>
      <c r="E6" s="47">
        <f t="shared" si="0"/>
        <v>0</v>
      </c>
      <c r="F6" s="48">
        <f t="shared" si="2"/>
        <v>0</v>
      </c>
      <c r="G6" s="108"/>
      <c r="H6" s="95"/>
      <c r="I6" s="95"/>
      <c r="M6" s="108">
        <v>4</v>
      </c>
      <c r="N6" s="95"/>
      <c r="O6" s="95">
        <f>M6*1.65</f>
        <v>6.6</v>
      </c>
    </row>
    <row r="7" spans="1:15" x14ac:dyDescent="0.25">
      <c r="A7" s="99" t="s">
        <v>143</v>
      </c>
      <c r="B7" s="133">
        <v>10</v>
      </c>
      <c r="C7" s="134"/>
      <c r="D7" s="135">
        <f t="shared" si="1"/>
        <v>0</v>
      </c>
      <c r="E7" s="47">
        <f t="shared" si="0"/>
        <v>0</v>
      </c>
      <c r="F7" s="48">
        <f t="shared" si="2"/>
        <v>0</v>
      </c>
      <c r="G7" s="108"/>
      <c r="H7" s="95"/>
      <c r="I7" s="95"/>
      <c r="M7" s="108">
        <v>3</v>
      </c>
      <c r="N7" s="95"/>
      <c r="O7" s="95">
        <f>M7*1.65</f>
        <v>4.9499999999999993</v>
      </c>
    </row>
    <row r="8" spans="1:15" x14ac:dyDescent="0.25">
      <c r="A8" s="99" t="s">
        <v>144</v>
      </c>
      <c r="B8" s="133">
        <v>750</v>
      </c>
      <c r="C8" s="134"/>
      <c r="D8" s="135">
        <f t="shared" si="1"/>
        <v>0</v>
      </c>
      <c r="E8" s="47">
        <f t="shared" si="0"/>
        <v>0</v>
      </c>
      <c r="F8" s="48">
        <f>B8*E8</f>
        <v>0</v>
      </c>
      <c r="G8" s="108"/>
      <c r="H8" s="95"/>
      <c r="I8" s="95"/>
      <c r="M8" s="108">
        <v>175</v>
      </c>
      <c r="N8" s="95"/>
      <c r="O8" s="95">
        <f>M8*1.65</f>
        <v>288.75</v>
      </c>
    </row>
    <row r="9" spans="1:15" x14ac:dyDescent="0.25">
      <c r="A9" s="99" t="s">
        <v>145</v>
      </c>
      <c r="B9" s="133">
        <v>50</v>
      </c>
      <c r="C9" s="134"/>
      <c r="D9" s="135">
        <f t="shared" si="1"/>
        <v>0</v>
      </c>
      <c r="E9" s="47">
        <f t="shared" si="0"/>
        <v>0</v>
      </c>
      <c r="F9" s="48">
        <f t="shared" si="2"/>
        <v>0</v>
      </c>
      <c r="G9" s="108"/>
      <c r="H9" s="95"/>
      <c r="I9" s="95"/>
      <c r="M9" s="108" t="s">
        <v>121</v>
      </c>
      <c r="N9" s="95"/>
      <c r="O9" s="95" t="e">
        <f t="shared" ref="O9:O69" si="3">M9*1.65</f>
        <v>#VALUE!</v>
      </c>
    </row>
    <row r="10" spans="1:15" x14ac:dyDescent="0.25">
      <c r="A10" s="99" t="s">
        <v>146</v>
      </c>
      <c r="B10" s="133">
        <v>250</v>
      </c>
      <c r="C10" s="134"/>
      <c r="D10" s="135">
        <f t="shared" si="1"/>
        <v>0</v>
      </c>
      <c r="E10" s="47">
        <f t="shared" si="0"/>
        <v>0</v>
      </c>
      <c r="F10" s="48">
        <f t="shared" si="2"/>
        <v>0</v>
      </c>
      <c r="G10" s="108"/>
      <c r="H10" s="95"/>
      <c r="I10" s="95"/>
      <c r="M10" s="108">
        <v>66</v>
      </c>
      <c r="N10" s="95"/>
      <c r="O10" s="95">
        <f t="shared" si="3"/>
        <v>108.89999999999999</v>
      </c>
    </row>
    <row r="11" spans="1:15" x14ac:dyDescent="0.25">
      <c r="A11" s="99" t="s">
        <v>147</v>
      </c>
      <c r="B11" s="133">
        <v>50</v>
      </c>
      <c r="C11" s="134"/>
      <c r="D11" s="135">
        <f t="shared" si="1"/>
        <v>0</v>
      </c>
      <c r="E11" s="47">
        <f t="shared" si="0"/>
        <v>0</v>
      </c>
      <c r="F11" s="48">
        <f t="shared" si="2"/>
        <v>0</v>
      </c>
      <c r="G11" s="108"/>
      <c r="H11" s="95"/>
      <c r="I11" s="95"/>
      <c r="M11" s="108" t="s">
        <v>121</v>
      </c>
      <c r="N11" s="95"/>
      <c r="O11" s="95" t="e">
        <f t="shared" si="3"/>
        <v>#VALUE!</v>
      </c>
    </row>
    <row r="12" spans="1:15" x14ac:dyDescent="0.25">
      <c r="A12" s="99" t="s">
        <v>148</v>
      </c>
      <c r="B12" s="133">
        <v>30</v>
      </c>
      <c r="C12" s="134"/>
      <c r="D12" s="135">
        <f t="shared" si="1"/>
        <v>0</v>
      </c>
      <c r="E12" s="47">
        <f t="shared" si="0"/>
        <v>0</v>
      </c>
      <c r="F12" s="48">
        <f t="shared" si="2"/>
        <v>0</v>
      </c>
      <c r="G12" s="108"/>
      <c r="H12" s="95"/>
      <c r="I12" s="95"/>
      <c r="M12" s="108">
        <v>10</v>
      </c>
      <c r="N12" s="95"/>
      <c r="O12" s="95">
        <f t="shared" si="3"/>
        <v>16.5</v>
      </c>
    </row>
    <row r="13" spans="1:15" x14ac:dyDescent="0.25">
      <c r="A13" s="99" t="s">
        <v>149</v>
      </c>
      <c r="B13" s="133">
        <v>25</v>
      </c>
      <c r="C13" s="134"/>
      <c r="D13" s="135">
        <f t="shared" si="1"/>
        <v>0</v>
      </c>
      <c r="E13" s="47">
        <f t="shared" si="0"/>
        <v>0</v>
      </c>
      <c r="F13" s="48">
        <f t="shared" si="2"/>
        <v>0</v>
      </c>
      <c r="G13" s="108"/>
      <c r="H13" s="95"/>
      <c r="I13" s="95"/>
      <c r="M13" s="108" t="s">
        <v>121</v>
      </c>
      <c r="N13" s="95"/>
      <c r="O13" s="95" t="e">
        <f t="shared" si="3"/>
        <v>#VALUE!</v>
      </c>
    </row>
    <row r="14" spans="1:15" x14ac:dyDescent="0.25">
      <c r="A14" s="99" t="s">
        <v>150</v>
      </c>
      <c r="B14" s="133">
        <v>15</v>
      </c>
      <c r="C14" s="134"/>
      <c r="D14" s="135">
        <f t="shared" si="1"/>
        <v>0</v>
      </c>
      <c r="E14" s="47">
        <f t="shared" si="0"/>
        <v>0</v>
      </c>
      <c r="F14" s="48">
        <f t="shared" si="2"/>
        <v>0</v>
      </c>
      <c r="G14" s="108"/>
      <c r="H14" s="95"/>
      <c r="I14" s="95"/>
      <c r="M14" s="108">
        <v>1</v>
      </c>
      <c r="N14" s="95"/>
      <c r="O14" s="95">
        <f t="shared" si="3"/>
        <v>1.65</v>
      </c>
    </row>
    <row r="15" spans="1:15" x14ac:dyDescent="0.25">
      <c r="A15" s="99" t="s">
        <v>151</v>
      </c>
      <c r="B15" s="133">
        <v>45</v>
      </c>
      <c r="C15" s="134"/>
      <c r="D15" s="135">
        <f t="shared" si="1"/>
        <v>0</v>
      </c>
      <c r="E15" s="47">
        <f t="shared" si="0"/>
        <v>0</v>
      </c>
      <c r="F15" s="48">
        <f t="shared" si="2"/>
        <v>0</v>
      </c>
      <c r="G15" s="108"/>
      <c r="H15" s="95"/>
      <c r="I15" s="95"/>
      <c r="M15" s="108" t="s">
        <v>121</v>
      </c>
      <c r="N15" s="95"/>
      <c r="O15" s="95" t="e">
        <f t="shared" si="3"/>
        <v>#VALUE!</v>
      </c>
    </row>
    <row r="16" spans="1:15" x14ac:dyDescent="0.25">
      <c r="A16" s="99" t="s">
        <v>152</v>
      </c>
      <c r="B16" s="133">
        <v>135</v>
      </c>
      <c r="C16" s="134"/>
      <c r="D16" s="135">
        <f t="shared" si="1"/>
        <v>0</v>
      </c>
      <c r="E16" s="47">
        <f>C16*(1-D16)</f>
        <v>0</v>
      </c>
      <c r="F16" s="48">
        <f>B16*E16</f>
        <v>0</v>
      </c>
      <c r="G16" s="108"/>
      <c r="H16" s="95"/>
      <c r="I16" s="95"/>
      <c r="M16" s="108" t="s">
        <v>121</v>
      </c>
      <c r="N16" s="95"/>
      <c r="O16" s="95" t="e">
        <f t="shared" si="3"/>
        <v>#VALUE!</v>
      </c>
    </row>
    <row r="17" spans="1:15" x14ac:dyDescent="0.25">
      <c r="A17" s="99" t="s">
        <v>153</v>
      </c>
      <c r="B17" s="133">
        <v>50</v>
      </c>
      <c r="C17" s="134"/>
      <c r="D17" s="135">
        <f t="shared" si="1"/>
        <v>0</v>
      </c>
      <c r="E17" s="47">
        <f>C17*(1-D17)</f>
        <v>0</v>
      </c>
      <c r="F17" s="48">
        <f>B17*E17</f>
        <v>0</v>
      </c>
      <c r="G17" s="108"/>
      <c r="H17" s="95"/>
      <c r="I17" s="95"/>
      <c r="M17" s="108" t="s">
        <v>121</v>
      </c>
      <c r="N17" s="95"/>
      <c r="O17" s="95" t="e">
        <f t="shared" si="3"/>
        <v>#VALUE!</v>
      </c>
    </row>
    <row r="18" spans="1:15" x14ac:dyDescent="0.25">
      <c r="A18" s="217" t="s">
        <v>154</v>
      </c>
      <c r="B18" s="136">
        <v>1</v>
      </c>
      <c r="C18" s="137"/>
      <c r="D18" s="138">
        <f t="shared" si="1"/>
        <v>0</v>
      </c>
      <c r="E18" s="103">
        <f>C18*(1-D18)</f>
        <v>0</v>
      </c>
      <c r="F18" s="104">
        <f>B18*E18</f>
        <v>0</v>
      </c>
      <c r="G18" s="108"/>
      <c r="H18" s="95"/>
      <c r="I18" s="95"/>
      <c r="M18" s="108"/>
      <c r="N18" s="95"/>
      <c r="O18" s="95"/>
    </row>
    <row r="19" spans="1:15" x14ac:dyDescent="0.25">
      <c r="A19" s="99" t="s">
        <v>155</v>
      </c>
      <c r="B19" s="133">
        <v>50</v>
      </c>
      <c r="C19" s="134"/>
      <c r="D19" s="135">
        <f t="shared" si="1"/>
        <v>0</v>
      </c>
      <c r="E19" s="47">
        <f t="shared" si="0"/>
        <v>0</v>
      </c>
      <c r="F19" s="48">
        <f t="shared" si="2"/>
        <v>0</v>
      </c>
      <c r="G19" s="108"/>
      <c r="H19" s="95"/>
      <c r="I19" s="95"/>
      <c r="M19" s="108" t="s">
        <v>121</v>
      </c>
      <c r="N19" s="95"/>
      <c r="O19" s="95" t="e">
        <f t="shared" si="3"/>
        <v>#VALUE!</v>
      </c>
    </row>
    <row r="20" spans="1:15" x14ac:dyDescent="0.25">
      <c r="A20" s="99" t="s">
        <v>156</v>
      </c>
      <c r="B20" s="133">
        <v>50</v>
      </c>
      <c r="C20" s="134"/>
      <c r="D20" s="135">
        <f t="shared" si="1"/>
        <v>0</v>
      </c>
      <c r="E20" s="47">
        <f t="shared" si="0"/>
        <v>0</v>
      </c>
      <c r="F20" s="48">
        <f t="shared" si="2"/>
        <v>0</v>
      </c>
      <c r="G20" s="108"/>
      <c r="H20" s="95"/>
      <c r="I20" s="95"/>
      <c r="M20" s="108" t="s">
        <v>121</v>
      </c>
      <c r="N20" s="95"/>
      <c r="O20" s="95" t="e">
        <f t="shared" si="3"/>
        <v>#VALUE!</v>
      </c>
    </row>
    <row r="21" spans="1:15" x14ac:dyDescent="0.25">
      <c r="A21" s="99" t="s">
        <v>157</v>
      </c>
      <c r="B21" s="133">
        <v>15</v>
      </c>
      <c r="C21" s="134"/>
      <c r="D21" s="135">
        <f t="shared" si="1"/>
        <v>0</v>
      </c>
      <c r="E21" s="47">
        <f t="shared" si="0"/>
        <v>0</v>
      </c>
      <c r="F21" s="48">
        <f>B21*E21</f>
        <v>0</v>
      </c>
      <c r="G21" s="108"/>
      <c r="H21" s="95"/>
      <c r="I21" s="95"/>
      <c r="M21" s="108" t="s">
        <v>121</v>
      </c>
      <c r="N21" s="95"/>
      <c r="O21" s="95" t="e">
        <f t="shared" si="3"/>
        <v>#VALUE!</v>
      </c>
    </row>
    <row r="22" spans="1:15" x14ac:dyDescent="0.25">
      <c r="A22" s="217" t="s">
        <v>158</v>
      </c>
      <c r="B22" s="136">
        <v>1</v>
      </c>
      <c r="C22" s="137"/>
      <c r="D22" s="138">
        <f t="shared" si="1"/>
        <v>0</v>
      </c>
      <c r="E22" s="103">
        <f t="shared" si="0"/>
        <v>0</v>
      </c>
      <c r="F22" s="104">
        <f>B22*E22</f>
        <v>0</v>
      </c>
      <c r="G22" s="108"/>
      <c r="H22" s="95"/>
      <c r="I22" s="95"/>
      <c r="M22" s="108"/>
      <c r="N22" s="95"/>
      <c r="O22" s="95"/>
    </row>
    <row r="23" spans="1:15" x14ac:dyDescent="0.25">
      <c r="A23" s="99" t="s">
        <v>159</v>
      </c>
      <c r="B23" s="133">
        <v>10</v>
      </c>
      <c r="C23" s="134"/>
      <c r="D23" s="135">
        <f t="shared" si="1"/>
        <v>0</v>
      </c>
      <c r="E23" s="47">
        <f t="shared" si="0"/>
        <v>0</v>
      </c>
      <c r="F23" s="48">
        <f>B23*E23</f>
        <v>0</v>
      </c>
      <c r="G23" s="108"/>
      <c r="H23" s="95"/>
      <c r="I23" s="95"/>
      <c r="M23" s="108" t="s">
        <v>121</v>
      </c>
      <c r="N23" s="95"/>
      <c r="O23" s="95" t="e">
        <f t="shared" si="3"/>
        <v>#VALUE!</v>
      </c>
    </row>
    <row r="24" spans="1:15" x14ac:dyDescent="0.25">
      <c r="A24" s="99" t="s">
        <v>160</v>
      </c>
      <c r="B24" s="133">
        <v>3</v>
      </c>
      <c r="C24" s="134"/>
      <c r="D24" s="135">
        <f t="shared" si="1"/>
        <v>0</v>
      </c>
      <c r="E24" s="47">
        <f t="shared" si="0"/>
        <v>0</v>
      </c>
      <c r="F24" s="48">
        <f t="shared" si="2"/>
        <v>0</v>
      </c>
      <c r="G24" s="108"/>
      <c r="H24" s="95"/>
      <c r="I24" s="95"/>
      <c r="M24" s="108" t="s">
        <v>121</v>
      </c>
      <c r="N24" s="95"/>
      <c r="O24" s="95" t="e">
        <f t="shared" si="3"/>
        <v>#VALUE!</v>
      </c>
    </row>
    <row r="25" spans="1:15" s="9" customFormat="1" x14ac:dyDescent="0.25">
      <c r="A25" s="217" t="s">
        <v>161</v>
      </c>
      <c r="B25" s="136">
        <v>27</v>
      </c>
      <c r="C25" s="137"/>
      <c r="D25" s="138">
        <f t="shared" si="1"/>
        <v>0</v>
      </c>
      <c r="E25" s="103">
        <f t="shared" si="0"/>
        <v>0</v>
      </c>
      <c r="F25" s="104">
        <f t="shared" si="2"/>
        <v>0</v>
      </c>
      <c r="G25" s="139"/>
      <c r="H25" s="140"/>
      <c r="I25" s="140"/>
      <c r="M25" s="139" t="s">
        <v>121</v>
      </c>
      <c r="N25" s="140"/>
      <c r="O25" s="140" t="e">
        <f t="shared" si="3"/>
        <v>#VALUE!</v>
      </c>
    </row>
    <row r="26" spans="1:15" s="9" customFormat="1" x14ac:dyDescent="0.25">
      <c r="A26" s="217" t="s">
        <v>162</v>
      </c>
      <c r="B26" s="136">
        <v>4</v>
      </c>
      <c r="C26" s="137"/>
      <c r="D26" s="138">
        <f t="shared" si="1"/>
        <v>0</v>
      </c>
      <c r="E26" s="103">
        <f t="shared" si="0"/>
        <v>0</v>
      </c>
      <c r="F26" s="104">
        <f t="shared" si="2"/>
        <v>0</v>
      </c>
      <c r="G26" s="139"/>
      <c r="H26" s="140"/>
      <c r="I26" s="140"/>
      <c r="M26" s="139" t="s">
        <v>121</v>
      </c>
      <c r="N26" s="140"/>
      <c r="O26" s="140" t="e">
        <f t="shared" si="3"/>
        <v>#VALUE!</v>
      </c>
    </row>
    <row r="27" spans="1:15" s="9" customFormat="1" x14ac:dyDescent="0.25">
      <c r="A27" s="217" t="s">
        <v>163</v>
      </c>
      <c r="B27" s="136">
        <v>4</v>
      </c>
      <c r="C27" s="137"/>
      <c r="D27" s="138">
        <f t="shared" si="1"/>
        <v>0</v>
      </c>
      <c r="E27" s="103">
        <f t="shared" si="0"/>
        <v>0</v>
      </c>
      <c r="F27" s="104">
        <f t="shared" si="2"/>
        <v>0</v>
      </c>
      <c r="G27" s="139"/>
      <c r="H27" s="140"/>
      <c r="I27" s="140"/>
      <c r="M27" s="139" t="s">
        <v>121</v>
      </c>
      <c r="N27" s="140"/>
      <c r="O27" s="140" t="e">
        <f t="shared" si="3"/>
        <v>#VALUE!</v>
      </c>
    </row>
    <row r="28" spans="1:15" x14ac:dyDescent="0.25">
      <c r="A28" s="99"/>
      <c r="B28" s="133"/>
      <c r="C28" s="141"/>
      <c r="D28" s="50"/>
      <c r="E28" s="64"/>
      <c r="F28" s="65"/>
      <c r="I28" s="95"/>
      <c r="O28" s="95">
        <f t="shared" si="3"/>
        <v>0</v>
      </c>
    </row>
    <row r="29" spans="1:15" x14ac:dyDescent="0.25">
      <c r="A29" s="142" t="s">
        <v>164</v>
      </c>
      <c r="B29" s="133"/>
      <c r="C29" s="141"/>
      <c r="D29" s="61">
        <v>0</v>
      </c>
      <c r="E29" s="64"/>
      <c r="F29" s="65"/>
      <c r="I29" s="95"/>
      <c r="O29" s="95">
        <f t="shared" si="3"/>
        <v>0</v>
      </c>
    </row>
    <row r="30" spans="1:15" x14ac:dyDescent="0.25">
      <c r="A30" s="99" t="s">
        <v>165</v>
      </c>
      <c r="B30" s="133">
        <v>10</v>
      </c>
      <c r="C30" s="134"/>
      <c r="D30" s="50">
        <f t="shared" ref="D30:D50" si="4">$D$29</f>
        <v>0</v>
      </c>
      <c r="E30" s="47">
        <f t="shared" ref="E30:E51" si="5">C30*(1-D30)</f>
        <v>0</v>
      </c>
      <c r="F30" s="48">
        <f t="shared" ref="F30:F51" si="6">B30*E30</f>
        <v>0</v>
      </c>
      <c r="H30" s="95"/>
      <c r="I30" s="95"/>
      <c r="M30">
        <v>2</v>
      </c>
      <c r="N30" s="95"/>
      <c r="O30" s="95">
        <f t="shared" si="3"/>
        <v>3.3</v>
      </c>
    </row>
    <row r="31" spans="1:15" x14ac:dyDescent="0.25">
      <c r="A31" s="99" t="s">
        <v>166</v>
      </c>
      <c r="B31" s="133">
        <v>36</v>
      </c>
      <c r="C31" s="134"/>
      <c r="D31" s="50">
        <f t="shared" si="4"/>
        <v>0</v>
      </c>
      <c r="E31" s="47">
        <f t="shared" si="5"/>
        <v>0</v>
      </c>
      <c r="F31" s="48">
        <f t="shared" si="6"/>
        <v>0</v>
      </c>
      <c r="H31" s="95"/>
      <c r="I31" s="95"/>
      <c r="M31">
        <v>12</v>
      </c>
      <c r="N31" s="95"/>
      <c r="O31" s="95">
        <f t="shared" si="3"/>
        <v>19.799999999999997</v>
      </c>
    </row>
    <row r="32" spans="1:15" x14ac:dyDescent="0.25">
      <c r="A32" s="99" t="s">
        <v>167</v>
      </c>
      <c r="B32" s="133">
        <v>150</v>
      </c>
      <c r="C32" s="134"/>
      <c r="D32" s="50">
        <f t="shared" si="4"/>
        <v>0</v>
      </c>
      <c r="E32" s="47">
        <f t="shared" si="5"/>
        <v>0</v>
      </c>
      <c r="F32" s="48">
        <f t="shared" si="6"/>
        <v>0</v>
      </c>
      <c r="H32" s="95"/>
      <c r="I32" s="95"/>
      <c r="M32">
        <v>55</v>
      </c>
      <c r="N32" s="95"/>
      <c r="O32" s="95">
        <f t="shared" si="3"/>
        <v>90.75</v>
      </c>
    </row>
    <row r="33" spans="1:15" x14ac:dyDescent="0.25">
      <c r="A33" s="99" t="s">
        <v>168</v>
      </c>
      <c r="B33" s="133">
        <v>15</v>
      </c>
      <c r="C33" s="134"/>
      <c r="D33" s="50">
        <f t="shared" si="4"/>
        <v>0</v>
      </c>
      <c r="E33" s="47">
        <f t="shared" si="5"/>
        <v>0</v>
      </c>
      <c r="F33" s="48">
        <f t="shared" si="6"/>
        <v>0</v>
      </c>
      <c r="H33" s="95"/>
      <c r="I33" s="95"/>
      <c r="M33">
        <v>3</v>
      </c>
      <c r="N33" s="95"/>
      <c r="O33" s="95">
        <f t="shared" si="3"/>
        <v>4.9499999999999993</v>
      </c>
    </row>
    <row r="34" spans="1:15" x14ac:dyDescent="0.25">
      <c r="A34" s="99" t="s">
        <v>169</v>
      </c>
      <c r="B34" s="133">
        <v>2</v>
      </c>
      <c r="C34" s="134"/>
      <c r="D34" s="50">
        <f t="shared" si="4"/>
        <v>0</v>
      </c>
      <c r="E34" s="47">
        <f t="shared" si="5"/>
        <v>0</v>
      </c>
      <c r="F34" s="48">
        <f t="shared" si="6"/>
        <v>0</v>
      </c>
      <c r="H34" s="95"/>
      <c r="I34" s="95"/>
      <c r="N34" s="95"/>
      <c r="O34" s="95"/>
    </row>
    <row r="35" spans="1:15" x14ac:dyDescent="0.25">
      <c r="A35" s="99" t="s">
        <v>170</v>
      </c>
      <c r="B35" s="133">
        <v>3</v>
      </c>
      <c r="C35" s="134"/>
      <c r="D35" s="50">
        <f t="shared" si="4"/>
        <v>0</v>
      </c>
      <c r="E35" s="47">
        <f t="shared" si="5"/>
        <v>0</v>
      </c>
      <c r="F35" s="48">
        <f t="shared" si="6"/>
        <v>0</v>
      </c>
      <c r="G35" s="108"/>
      <c r="H35" s="95"/>
      <c r="I35" s="95"/>
      <c r="M35" s="108" t="s">
        <v>121</v>
      </c>
      <c r="N35" s="95"/>
      <c r="O35" s="95" t="e">
        <f t="shared" si="3"/>
        <v>#VALUE!</v>
      </c>
    </row>
    <row r="36" spans="1:15" x14ac:dyDescent="0.25">
      <c r="A36" s="99" t="s">
        <v>171</v>
      </c>
      <c r="B36" s="133">
        <v>3</v>
      </c>
      <c r="C36" s="134"/>
      <c r="D36" s="50">
        <f t="shared" si="4"/>
        <v>0</v>
      </c>
      <c r="E36" s="47">
        <f t="shared" si="5"/>
        <v>0</v>
      </c>
      <c r="F36" s="48">
        <f t="shared" si="6"/>
        <v>0</v>
      </c>
      <c r="G36" s="108"/>
      <c r="H36" s="95"/>
      <c r="I36" s="95"/>
      <c r="M36" s="108" t="s">
        <v>121</v>
      </c>
      <c r="N36" s="95"/>
      <c r="O36" s="95" t="e">
        <f t="shared" si="3"/>
        <v>#VALUE!</v>
      </c>
    </row>
    <row r="37" spans="1:15" x14ac:dyDescent="0.25">
      <c r="A37" s="99" t="s">
        <v>172</v>
      </c>
      <c r="B37" s="133">
        <v>2</v>
      </c>
      <c r="C37" s="134"/>
      <c r="D37" s="50">
        <f t="shared" si="4"/>
        <v>0</v>
      </c>
      <c r="E37" s="47">
        <f t="shared" si="5"/>
        <v>0</v>
      </c>
      <c r="F37" s="48">
        <f t="shared" si="6"/>
        <v>0</v>
      </c>
      <c r="G37" s="108"/>
      <c r="H37" s="95"/>
      <c r="I37" s="95"/>
      <c r="M37" s="108"/>
      <c r="N37" s="95"/>
      <c r="O37" s="95"/>
    </row>
    <row r="38" spans="1:15" x14ac:dyDescent="0.25">
      <c r="A38" s="99" t="s">
        <v>173</v>
      </c>
      <c r="B38" s="133">
        <v>2</v>
      </c>
      <c r="C38" s="134"/>
      <c r="D38" s="50">
        <f t="shared" si="4"/>
        <v>0</v>
      </c>
      <c r="E38" s="47">
        <f t="shared" si="5"/>
        <v>0</v>
      </c>
      <c r="F38" s="48">
        <f t="shared" si="6"/>
        <v>0</v>
      </c>
      <c r="G38" s="108"/>
      <c r="H38" s="95"/>
      <c r="I38" s="95"/>
      <c r="M38" s="108"/>
      <c r="N38" s="95"/>
      <c r="O38" s="95"/>
    </row>
    <row r="39" spans="1:15" x14ac:dyDescent="0.25">
      <c r="A39" s="99" t="s">
        <v>174</v>
      </c>
      <c r="B39" s="133">
        <v>2</v>
      </c>
      <c r="C39" s="134"/>
      <c r="D39" s="50">
        <f t="shared" si="4"/>
        <v>0</v>
      </c>
      <c r="E39" s="47">
        <f t="shared" si="5"/>
        <v>0</v>
      </c>
      <c r="F39" s="48">
        <f t="shared" si="6"/>
        <v>0</v>
      </c>
      <c r="G39" s="108"/>
      <c r="H39" s="95"/>
      <c r="I39" s="95"/>
      <c r="M39" s="108"/>
      <c r="N39" s="95"/>
      <c r="O39" s="95"/>
    </row>
    <row r="40" spans="1:15" x14ac:dyDescent="0.25">
      <c r="A40" s="99" t="s">
        <v>175</v>
      </c>
      <c r="B40" s="133">
        <v>5</v>
      </c>
      <c r="C40" s="134"/>
      <c r="D40" s="50">
        <f t="shared" si="4"/>
        <v>0</v>
      </c>
      <c r="E40" s="47">
        <f t="shared" si="5"/>
        <v>0</v>
      </c>
      <c r="F40" s="48">
        <f t="shared" si="6"/>
        <v>0</v>
      </c>
      <c r="G40" s="108"/>
      <c r="H40" s="95"/>
      <c r="I40" s="95"/>
      <c r="M40" s="108" t="s">
        <v>121</v>
      </c>
      <c r="N40" s="95"/>
      <c r="O40" s="95" t="e">
        <f t="shared" si="3"/>
        <v>#VALUE!</v>
      </c>
    </row>
    <row r="41" spans="1:15" x14ac:dyDescent="0.25">
      <c r="A41" s="99" t="s">
        <v>176</v>
      </c>
      <c r="B41" s="133">
        <v>3</v>
      </c>
      <c r="C41" s="134"/>
      <c r="D41" s="50">
        <f t="shared" si="4"/>
        <v>0</v>
      </c>
      <c r="E41" s="47">
        <f t="shared" si="5"/>
        <v>0</v>
      </c>
      <c r="F41" s="48">
        <f t="shared" si="6"/>
        <v>0</v>
      </c>
      <c r="G41" s="108"/>
      <c r="H41" s="95"/>
      <c r="I41" s="95"/>
      <c r="M41" s="108" t="s">
        <v>121</v>
      </c>
      <c r="N41" s="95"/>
      <c r="O41" s="95" t="e">
        <f t="shared" si="3"/>
        <v>#VALUE!</v>
      </c>
    </row>
    <row r="42" spans="1:15" x14ac:dyDescent="0.25">
      <c r="A42" s="99" t="s">
        <v>177</v>
      </c>
      <c r="B42" s="133">
        <v>2</v>
      </c>
      <c r="C42" s="134"/>
      <c r="D42" s="50">
        <f t="shared" si="4"/>
        <v>0</v>
      </c>
      <c r="E42" s="47">
        <f t="shared" si="5"/>
        <v>0</v>
      </c>
      <c r="F42" s="48">
        <f t="shared" si="6"/>
        <v>0</v>
      </c>
      <c r="G42" s="108"/>
      <c r="H42" s="95"/>
      <c r="I42" s="95"/>
      <c r="M42" s="108"/>
      <c r="N42" s="95"/>
      <c r="O42" s="95"/>
    </row>
    <row r="43" spans="1:15" x14ac:dyDescent="0.25">
      <c r="A43" s="99" t="s">
        <v>178</v>
      </c>
      <c r="B43" s="133">
        <v>20</v>
      </c>
      <c r="C43" s="134"/>
      <c r="D43" s="50">
        <f t="shared" si="4"/>
        <v>0</v>
      </c>
      <c r="E43" s="47">
        <f t="shared" si="5"/>
        <v>0</v>
      </c>
      <c r="F43" s="48">
        <f t="shared" si="6"/>
        <v>0</v>
      </c>
      <c r="H43" s="95"/>
      <c r="I43" s="95"/>
      <c r="M43">
        <v>6</v>
      </c>
      <c r="N43" s="95"/>
      <c r="O43" s="95">
        <f t="shared" si="3"/>
        <v>9.8999999999999986</v>
      </c>
    </row>
    <row r="44" spans="1:15" x14ac:dyDescent="0.25">
      <c r="A44" s="99" t="s">
        <v>179</v>
      </c>
      <c r="B44" s="133">
        <v>1</v>
      </c>
      <c r="C44" s="134"/>
      <c r="D44" s="50">
        <f t="shared" si="4"/>
        <v>0</v>
      </c>
      <c r="E44" s="47">
        <f t="shared" si="5"/>
        <v>0</v>
      </c>
      <c r="F44" s="48">
        <f t="shared" si="6"/>
        <v>0</v>
      </c>
      <c r="H44" s="95"/>
      <c r="I44" s="95"/>
      <c r="N44" s="95"/>
      <c r="O44" s="95"/>
    </row>
    <row r="45" spans="1:15" x14ac:dyDescent="0.25">
      <c r="A45" s="99" t="s">
        <v>180</v>
      </c>
      <c r="B45" s="133">
        <v>1</v>
      </c>
      <c r="C45" s="134"/>
      <c r="D45" s="50">
        <f t="shared" si="4"/>
        <v>0</v>
      </c>
      <c r="E45" s="47">
        <f t="shared" si="5"/>
        <v>0</v>
      </c>
      <c r="F45" s="48">
        <f t="shared" si="6"/>
        <v>0</v>
      </c>
      <c r="H45" s="95"/>
      <c r="I45" s="95"/>
      <c r="N45" s="95"/>
      <c r="O45" s="95"/>
    </row>
    <row r="46" spans="1:15" x14ac:dyDescent="0.25">
      <c r="A46" s="99" t="s">
        <v>181</v>
      </c>
      <c r="B46" s="133">
        <v>3</v>
      </c>
      <c r="C46" s="134"/>
      <c r="D46" s="50">
        <f t="shared" si="4"/>
        <v>0</v>
      </c>
      <c r="E46" s="47">
        <f t="shared" si="5"/>
        <v>0</v>
      </c>
      <c r="F46" s="48">
        <f t="shared" si="6"/>
        <v>0</v>
      </c>
      <c r="G46" s="108"/>
      <c r="H46" s="95"/>
      <c r="I46" s="95"/>
      <c r="M46" s="108" t="s">
        <v>121</v>
      </c>
      <c r="N46" s="95"/>
      <c r="O46" s="95" t="e">
        <f t="shared" si="3"/>
        <v>#VALUE!</v>
      </c>
    </row>
    <row r="47" spans="1:15" x14ac:dyDescent="0.25">
      <c r="A47" s="99" t="s">
        <v>182</v>
      </c>
      <c r="B47" s="133">
        <v>3</v>
      </c>
      <c r="C47" s="134"/>
      <c r="D47" s="50">
        <f t="shared" si="4"/>
        <v>0</v>
      </c>
      <c r="E47" s="47">
        <f t="shared" si="5"/>
        <v>0</v>
      </c>
      <c r="F47" s="48">
        <f t="shared" si="6"/>
        <v>0</v>
      </c>
      <c r="G47" s="108"/>
      <c r="H47" s="95"/>
      <c r="I47" s="95"/>
      <c r="M47" s="108" t="s">
        <v>121</v>
      </c>
      <c r="N47" s="95"/>
      <c r="O47" s="95" t="e">
        <f t="shared" si="3"/>
        <v>#VALUE!</v>
      </c>
    </row>
    <row r="48" spans="1:15" x14ac:dyDescent="0.25">
      <c r="A48" s="99" t="s">
        <v>183</v>
      </c>
      <c r="B48" s="133">
        <v>3</v>
      </c>
      <c r="C48" s="134"/>
      <c r="D48" s="50">
        <f t="shared" si="4"/>
        <v>0</v>
      </c>
      <c r="E48" s="47">
        <f t="shared" si="5"/>
        <v>0</v>
      </c>
      <c r="F48" s="48">
        <f t="shared" si="6"/>
        <v>0</v>
      </c>
      <c r="G48" s="108"/>
      <c r="H48" s="95"/>
      <c r="I48" s="95"/>
      <c r="M48" s="108" t="s">
        <v>121</v>
      </c>
      <c r="N48" s="95"/>
      <c r="O48" s="95" t="e">
        <f t="shared" si="3"/>
        <v>#VALUE!</v>
      </c>
    </row>
    <row r="49" spans="1:15" x14ac:dyDescent="0.25">
      <c r="A49" s="99" t="s">
        <v>184</v>
      </c>
      <c r="B49" s="133">
        <v>3</v>
      </c>
      <c r="C49" s="134"/>
      <c r="D49" s="50">
        <f t="shared" si="4"/>
        <v>0</v>
      </c>
      <c r="E49" s="47">
        <f t="shared" si="5"/>
        <v>0</v>
      </c>
      <c r="F49" s="48">
        <f t="shared" si="6"/>
        <v>0</v>
      </c>
      <c r="G49" s="108"/>
      <c r="H49" s="95"/>
      <c r="I49" s="95"/>
      <c r="M49" s="108" t="s">
        <v>121</v>
      </c>
      <c r="N49" s="95"/>
      <c r="O49" s="95" t="e">
        <f t="shared" si="3"/>
        <v>#VALUE!</v>
      </c>
    </row>
    <row r="50" spans="1:15" x14ac:dyDescent="0.25">
      <c r="A50" s="99" t="s">
        <v>185</v>
      </c>
      <c r="B50" s="133">
        <v>3</v>
      </c>
      <c r="C50" s="134"/>
      <c r="D50" s="50">
        <f t="shared" si="4"/>
        <v>0</v>
      </c>
      <c r="E50" s="47">
        <f t="shared" si="5"/>
        <v>0</v>
      </c>
      <c r="F50" s="48">
        <f t="shared" si="6"/>
        <v>0</v>
      </c>
      <c r="G50" s="108"/>
      <c r="H50" s="95"/>
      <c r="I50" s="95"/>
      <c r="M50" s="108" t="s">
        <v>121</v>
      </c>
      <c r="N50" s="95"/>
      <c r="O50" s="95" t="e">
        <f t="shared" si="3"/>
        <v>#VALUE!</v>
      </c>
    </row>
    <row r="51" spans="1:15" x14ac:dyDescent="0.25">
      <c r="A51" s="143" t="s">
        <v>186</v>
      </c>
      <c r="B51" s="133">
        <v>5</v>
      </c>
      <c r="C51" s="134"/>
      <c r="D51" s="50">
        <f>$D$29</f>
        <v>0</v>
      </c>
      <c r="E51" s="47">
        <f t="shared" si="5"/>
        <v>0</v>
      </c>
      <c r="F51" s="48">
        <f t="shared" si="6"/>
        <v>0</v>
      </c>
      <c r="G51" s="108"/>
      <c r="H51" s="95"/>
      <c r="I51" s="95"/>
      <c r="M51" s="108" t="s">
        <v>121</v>
      </c>
      <c r="N51" s="95"/>
      <c r="O51" s="95" t="e">
        <f t="shared" si="3"/>
        <v>#VALUE!</v>
      </c>
    </row>
    <row r="52" spans="1:15" x14ac:dyDescent="0.25">
      <c r="A52" s="99"/>
      <c r="B52" s="133"/>
      <c r="C52" s="141"/>
      <c r="D52" s="50"/>
      <c r="E52" s="64"/>
      <c r="F52" s="65"/>
      <c r="G52" s="108"/>
      <c r="I52" s="95"/>
      <c r="M52" s="108"/>
      <c r="O52" s="95">
        <f t="shared" si="3"/>
        <v>0</v>
      </c>
    </row>
    <row r="53" spans="1:15" x14ac:dyDescent="0.25">
      <c r="A53" s="142" t="s">
        <v>187</v>
      </c>
      <c r="B53" s="133"/>
      <c r="C53" s="141"/>
      <c r="D53" s="61">
        <v>0</v>
      </c>
      <c r="E53" s="64"/>
      <c r="F53" s="65"/>
      <c r="G53" s="144"/>
      <c r="I53" s="95"/>
      <c r="M53" s="144"/>
      <c r="O53" s="95">
        <f t="shared" si="3"/>
        <v>0</v>
      </c>
    </row>
    <row r="54" spans="1:15" x14ac:dyDescent="0.25">
      <c r="A54" s="106" t="s">
        <v>188</v>
      </c>
      <c r="B54" s="133">
        <v>3</v>
      </c>
      <c r="C54" s="134"/>
      <c r="D54" s="50">
        <f>$D$53</f>
        <v>0</v>
      </c>
      <c r="E54" s="47">
        <f t="shared" ref="E54:E65" si="7">C54*(1-D54)</f>
        <v>0</v>
      </c>
      <c r="F54" s="48">
        <f t="shared" ref="F54:F65" si="8">B54*E54</f>
        <v>0</v>
      </c>
      <c r="G54" s="108"/>
      <c r="I54" s="95"/>
      <c r="M54" s="108" t="s">
        <v>121</v>
      </c>
      <c r="O54" s="95" t="e">
        <f t="shared" si="3"/>
        <v>#VALUE!</v>
      </c>
    </row>
    <row r="55" spans="1:15" x14ac:dyDescent="0.25">
      <c r="A55" s="106" t="s">
        <v>189</v>
      </c>
      <c r="B55" s="133">
        <v>8</v>
      </c>
      <c r="C55" s="134"/>
      <c r="D55" s="50">
        <f t="shared" ref="D55:D65" si="9">$D$53</f>
        <v>0</v>
      </c>
      <c r="E55" s="47">
        <f t="shared" si="7"/>
        <v>0</v>
      </c>
      <c r="F55" s="48">
        <f t="shared" si="8"/>
        <v>0</v>
      </c>
      <c r="I55" s="95"/>
      <c r="M55">
        <v>5</v>
      </c>
      <c r="O55" s="95">
        <f t="shared" si="3"/>
        <v>8.25</v>
      </c>
    </row>
    <row r="56" spans="1:15" x14ac:dyDescent="0.25">
      <c r="A56" s="106" t="s">
        <v>190</v>
      </c>
      <c r="B56" s="133">
        <v>3</v>
      </c>
      <c r="C56" s="134"/>
      <c r="D56" s="50">
        <f t="shared" si="9"/>
        <v>0</v>
      </c>
      <c r="E56" s="47">
        <f t="shared" si="7"/>
        <v>0</v>
      </c>
      <c r="F56" s="48">
        <f t="shared" si="8"/>
        <v>0</v>
      </c>
      <c r="I56" s="95"/>
      <c r="M56">
        <v>1</v>
      </c>
      <c r="O56" s="95">
        <f t="shared" si="3"/>
        <v>1.65</v>
      </c>
    </row>
    <row r="57" spans="1:15" x14ac:dyDescent="0.25">
      <c r="A57" s="106" t="s">
        <v>191</v>
      </c>
      <c r="B57" s="133">
        <v>5</v>
      </c>
      <c r="C57" s="134"/>
      <c r="D57" s="50">
        <f t="shared" si="9"/>
        <v>0</v>
      </c>
      <c r="E57" s="47">
        <f t="shared" si="7"/>
        <v>0</v>
      </c>
      <c r="F57" s="48">
        <f t="shared" si="8"/>
        <v>0</v>
      </c>
      <c r="I57" s="95"/>
      <c r="M57">
        <v>3</v>
      </c>
      <c r="O57" s="95">
        <f t="shared" si="3"/>
        <v>4.9499999999999993</v>
      </c>
    </row>
    <row r="58" spans="1:15" x14ac:dyDescent="0.25">
      <c r="A58" s="106" t="s">
        <v>192</v>
      </c>
      <c r="B58" s="133">
        <v>8</v>
      </c>
      <c r="C58" s="134"/>
      <c r="D58" s="50">
        <f t="shared" si="9"/>
        <v>0</v>
      </c>
      <c r="E58" s="47">
        <f t="shared" si="7"/>
        <v>0</v>
      </c>
      <c r="F58" s="48">
        <f t="shared" si="8"/>
        <v>0</v>
      </c>
      <c r="I58" s="95"/>
      <c r="M58">
        <v>5</v>
      </c>
      <c r="O58" s="95">
        <f t="shared" si="3"/>
        <v>8.25</v>
      </c>
    </row>
    <row r="59" spans="1:15" x14ac:dyDescent="0.25">
      <c r="A59" s="106" t="s">
        <v>193</v>
      </c>
      <c r="B59" s="133">
        <v>5</v>
      </c>
      <c r="C59" s="134"/>
      <c r="D59" s="50">
        <f t="shared" si="9"/>
        <v>0</v>
      </c>
      <c r="E59" s="47">
        <f t="shared" si="7"/>
        <v>0</v>
      </c>
      <c r="F59" s="48">
        <f>B59*E59</f>
        <v>0</v>
      </c>
      <c r="I59" s="95"/>
      <c r="M59">
        <v>2</v>
      </c>
      <c r="O59" s="95">
        <f t="shared" si="3"/>
        <v>3.3</v>
      </c>
    </row>
    <row r="60" spans="1:15" x14ac:dyDescent="0.25">
      <c r="A60" s="106" t="s">
        <v>194</v>
      </c>
      <c r="B60" s="133">
        <v>3</v>
      </c>
      <c r="C60" s="134"/>
      <c r="D60" s="50">
        <f t="shared" si="9"/>
        <v>0</v>
      </c>
      <c r="E60" s="47">
        <f t="shared" si="7"/>
        <v>0</v>
      </c>
      <c r="F60" s="48">
        <f t="shared" si="8"/>
        <v>0</v>
      </c>
      <c r="I60" s="95"/>
      <c r="M60">
        <v>1</v>
      </c>
      <c r="O60" s="95">
        <f t="shared" si="3"/>
        <v>1.65</v>
      </c>
    </row>
    <row r="61" spans="1:15" x14ac:dyDescent="0.25">
      <c r="A61" s="106" t="s">
        <v>195</v>
      </c>
      <c r="B61" s="133">
        <v>3</v>
      </c>
      <c r="C61" s="134"/>
      <c r="D61" s="50">
        <f t="shared" si="9"/>
        <v>0</v>
      </c>
      <c r="E61" s="47">
        <f t="shared" si="7"/>
        <v>0</v>
      </c>
      <c r="F61" s="48">
        <f t="shared" si="8"/>
        <v>0</v>
      </c>
      <c r="G61" s="108"/>
      <c r="I61" s="95"/>
      <c r="M61" s="108" t="s">
        <v>121</v>
      </c>
      <c r="O61" s="95" t="e">
        <f t="shared" si="3"/>
        <v>#VALUE!</v>
      </c>
    </row>
    <row r="62" spans="1:15" x14ac:dyDescent="0.25">
      <c r="A62" s="106" t="s">
        <v>196</v>
      </c>
      <c r="B62" s="133">
        <v>15</v>
      </c>
      <c r="C62" s="134"/>
      <c r="D62" s="50">
        <f t="shared" si="9"/>
        <v>0</v>
      </c>
      <c r="E62" s="47">
        <f t="shared" si="7"/>
        <v>0</v>
      </c>
      <c r="F62" s="48">
        <f t="shared" si="8"/>
        <v>0</v>
      </c>
      <c r="G62" s="108"/>
      <c r="I62" s="95"/>
      <c r="M62" s="108" t="s">
        <v>121</v>
      </c>
      <c r="O62" s="95" t="e">
        <f t="shared" si="3"/>
        <v>#VALUE!</v>
      </c>
    </row>
    <row r="63" spans="1:15" x14ac:dyDescent="0.25">
      <c r="A63" s="106" t="s">
        <v>197</v>
      </c>
      <c r="B63" s="133">
        <v>3</v>
      </c>
      <c r="C63" s="134"/>
      <c r="D63" s="50">
        <f t="shared" si="9"/>
        <v>0</v>
      </c>
      <c r="E63" s="47">
        <f t="shared" si="7"/>
        <v>0</v>
      </c>
      <c r="F63" s="48">
        <f t="shared" si="8"/>
        <v>0</v>
      </c>
      <c r="G63" s="108"/>
      <c r="I63" s="95"/>
      <c r="M63" s="108" t="s">
        <v>121</v>
      </c>
      <c r="O63" s="95" t="e">
        <f t="shared" si="3"/>
        <v>#VALUE!</v>
      </c>
    </row>
    <row r="64" spans="1:15" x14ac:dyDescent="0.25">
      <c r="A64" s="106" t="s">
        <v>198</v>
      </c>
      <c r="B64" s="133">
        <v>6</v>
      </c>
      <c r="C64" s="134"/>
      <c r="D64" s="50">
        <f t="shared" si="9"/>
        <v>0</v>
      </c>
      <c r="E64" s="47">
        <f t="shared" si="7"/>
        <v>0</v>
      </c>
      <c r="F64" s="48">
        <f t="shared" si="8"/>
        <v>0</v>
      </c>
      <c r="G64" s="108"/>
      <c r="I64" s="95"/>
      <c r="M64" s="108" t="s">
        <v>121</v>
      </c>
      <c r="O64" s="95" t="e">
        <f t="shared" si="3"/>
        <v>#VALUE!</v>
      </c>
    </row>
    <row r="65" spans="1:15" x14ac:dyDescent="0.25">
      <c r="A65" s="106" t="s">
        <v>199</v>
      </c>
      <c r="B65" s="133">
        <v>3</v>
      </c>
      <c r="C65" s="134"/>
      <c r="D65" s="50">
        <f t="shared" si="9"/>
        <v>0</v>
      </c>
      <c r="E65" s="47">
        <f t="shared" si="7"/>
        <v>0</v>
      </c>
      <c r="F65" s="48">
        <f t="shared" si="8"/>
        <v>0</v>
      </c>
      <c r="G65" s="108"/>
      <c r="I65" s="95"/>
      <c r="M65" s="108" t="s">
        <v>121</v>
      </c>
      <c r="O65" s="95" t="e">
        <f t="shared" si="3"/>
        <v>#VALUE!</v>
      </c>
    </row>
    <row r="66" spans="1:15" x14ac:dyDescent="0.25">
      <c r="A66" s="99"/>
      <c r="B66" s="133"/>
      <c r="C66" s="141"/>
      <c r="D66" s="50"/>
      <c r="E66" s="47"/>
      <c r="F66" s="48"/>
      <c r="I66" s="95"/>
      <c r="O66" s="95">
        <f t="shared" si="3"/>
        <v>0</v>
      </c>
    </row>
    <row r="67" spans="1:15" x14ac:dyDescent="0.25">
      <c r="A67" s="142" t="s">
        <v>200</v>
      </c>
      <c r="B67" s="133"/>
      <c r="C67" s="145"/>
      <c r="D67" s="61">
        <v>0</v>
      </c>
      <c r="E67" s="47"/>
      <c r="F67" s="48"/>
      <c r="I67" s="95"/>
      <c r="O67" s="95">
        <f t="shared" si="3"/>
        <v>0</v>
      </c>
    </row>
    <row r="68" spans="1:15" x14ac:dyDescent="0.25">
      <c r="A68" s="99" t="s">
        <v>201</v>
      </c>
      <c r="B68" s="133">
        <v>30</v>
      </c>
      <c r="C68" s="134"/>
      <c r="D68" s="141">
        <f>$D$67</f>
        <v>0</v>
      </c>
      <c r="E68" s="47">
        <f>C68*(1-D68)</f>
        <v>0</v>
      </c>
      <c r="F68" s="48">
        <f>B68*E68</f>
        <v>0</v>
      </c>
      <c r="I68" s="95"/>
      <c r="M68">
        <v>15</v>
      </c>
      <c r="O68" s="95">
        <f t="shared" si="3"/>
        <v>24.75</v>
      </c>
    </row>
    <row r="69" spans="1:15" x14ac:dyDescent="0.25">
      <c r="A69" s="99" t="s">
        <v>202</v>
      </c>
      <c r="B69" s="133">
        <v>15</v>
      </c>
      <c r="C69" s="134"/>
      <c r="D69" s="141">
        <f>$D$67</f>
        <v>0</v>
      </c>
      <c r="E69" s="47">
        <f>C69*(1-D69)</f>
        <v>0</v>
      </c>
      <c r="F69" s="48">
        <f>B69*E69</f>
        <v>0</v>
      </c>
      <c r="I69" s="95"/>
      <c r="M69">
        <v>8</v>
      </c>
      <c r="O69" s="95">
        <f t="shared" si="3"/>
        <v>13.2</v>
      </c>
    </row>
    <row r="70" spans="1:15" x14ac:dyDescent="0.25">
      <c r="A70" s="99" t="s">
        <v>203</v>
      </c>
      <c r="B70" s="133">
        <v>50</v>
      </c>
      <c r="C70" s="134"/>
      <c r="D70" s="141">
        <f>$D$67</f>
        <v>0</v>
      </c>
      <c r="E70" s="47">
        <f>C70*(1-D70)</f>
        <v>0</v>
      </c>
      <c r="F70" s="48">
        <f>B70*E70</f>
        <v>0</v>
      </c>
      <c r="G70" s="144"/>
      <c r="M70">
        <v>25</v>
      </c>
      <c r="O70" s="95">
        <f>M70*1.65</f>
        <v>41.25</v>
      </c>
    </row>
    <row r="71" spans="1:15" x14ac:dyDescent="0.25">
      <c r="A71" s="99"/>
      <c r="B71" s="133"/>
      <c r="C71" s="141"/>
      <c r="D71" s="141"/>
      <c r="E71" s="47"/>
      <c r="F71" s="48"/>
      <c r="G71" s="144"/>
    </row>
    <row r="72" spans="1:15" x14ac:dyDescent="0.25">
      <c r="A72" s="142" t="s">
        <v>204</v>
      </c>
      <c r="B72" s="133"/>
      <c r="C72" s="141"/>
      <c r="D72" s="61">
        <v>0</v>
      </c>
      <c r="E72" s="47"/>
      <c r="F72" s="48"/>
      <c r="G72" s="144"/>
      <c r="M72" s="144"/>
    </row>
    <row r="73" spans="1:15" x14ac:dyDescent="0.25">
      <c r="A73" s="106" t="s">
        <v>205</v>
      </c>
      <c r="B73" s="133">
        <v>20</v>
      </c>
      <c r="C73" s="134"/>
      <c r="D73" s="141">
        <f>D72</f>
        <v>0</v>
      </c>
      <c r="E73" s="47">
        <f>C73*(1-D73)</f>
        <v>0</v>
      </c>
      <c r="F73" s="48">
        <f>B73*E73</f>
        <v>0</v>
      </c>
      <c r="G73" s="144"/>
      <c r="K73" s="206"/>
    </row>
    <row r="74" spans="1:15" x14ac:dyDescent="0.25">
      <c r="A74" s="106" t="s">
        <v>206</v>
      </c>
      <c r="B74" s="133">
        <v>20</v>
      </c>
      <c r="C74" s="134"/>
      <c r="D74" s="141">
        <f>D73</f>
        <v>0</v>
      </c>
      <c r="E74" s="47">
        <f>C74*(1-D74)</f>
        <v>0</v>
      </c>
      <c r="F74" s="48">
        <f>B74*E74</f>
        <v>0</v>
      </c>
      <c r="G74" s="144"/>
      <c r="K74" s="206"/>
    </row>
    <row r="75" spans="1:15" x14ac:dyDescent="0.25">
      <c r="A75" s="106" t="s">
        <v>207</v>
      </c>
      <c r="B75" s="133">
        <v>80</v>
      </c>
      <c r="C75" s="134"/>
      <c r="D75" s="141">
        <f>D74</f>
        <v>0</v>
      </c>
      <c r="E75" s="47">
        <f>C75*(1-D75)</f>
        <v>0</v>
      </c>
      <c r="F75" s="48">
        <f>B75*E75</f>
        <v>0</v>
      </c>
      <c r="G75" s="144"/>
      <c r="K75" s="206"/>
    </row>
    <row r="76" spans="1:15" x14ac:dyDescent="0.25">
      <c r="A76" s="146"/>
      <c r="B76" s="133"/>
      <c r="C76" s="50"/>
      <c r="D76" s="50"/>
      <c r="E76" s="47"/>
      <c r="F76" s="48"/>
      <c r="G76" s="144"/>
    </row>
    <row r="77" spans="1:15" x14ac:dyDescent="0.25">
      <c r="A77" s="142" t="s">
        <v>208</v>
      </c>
      <c r="B77" s="133"/>
      <c r="C77" s="50"/>
      <c r="D77" s="61">
        <v>0</v>
      </c>
      <c r="E77" s="47"/>
      <c r="F77" s="48"/>
      <c r="G77" s="144"/>
    </row>
    <row r="78" spans="1:15" x14ac:dyDescent="0.25">
      <c r="A78" s="217" t="s">
        <v>209</v>
      </c>
      <c r="B78" s="133">
        <v>5</v>
      </c>
      <c r="C78" s="147"/>
      <c r="D78" s="148">
        <f>D$77</f>
        <v>0</v>
      </c>
      <c r="E78" s="103">
        <f>C78*(1-D78)</f>
        <v>0</v>
      </c>
      <c r="F78" s="104">
        <f>B78*E78</f>
        <v>0</v>
      </c>
      <c r="G78" s="144"/>
      <c r="M78" s="108" t="s">
        <v>121</v>
      </c>
      <c r="N78" s="16"/>
      <c r="O78" s="95" t="e">
        <f>M78*1.65</f>
        <v>#VALUE!</v>
      </c>
    </row>
    <row r="79" spans="1:15" x14ac:dyDescent="0.25">
      <c r="A79" s="217" t="s">
        <v>210</v>
      </c>
      <c r="B79" s="133">
        <v>5</v>
      </c>
      <c r="C79" s="147"/>
      <c r="D79" s="148">
        <f>D$77</f>
        <v>0</v>
      </c>
      <c r="E79" s="103">
        <f>C79*(1-D79)</f>
        <v>0</v>
      </c>
      <c r="F79" s="104">
        <f>B79*E79</f>
        <v>0</v>
      </c>
      <c r="G79" s="108"/>
      <c r="I79" s="95"/>
      <c r="M79" s="108" t="s">
        <v>121</v>
      </c>
      <c r="O79" s="95" t="e">
        <f t="shared" ref="O79:O87" si="10">M79*1.65</f>
        <v>#VALUE!</v>
      </c>
    </row>
    <row r="80" spans="1:15" x14ac:dyDescent="0.25">
      <c r="A80" s="217" t="s">
        <v>211</v>
      </c>
      <c r="B80" s="133">
        <v>5</v>
      </c>
      <c r="C80" s="147"/>
      <c r="D80" s="148">
        <f>D$77</f>
        <v>0</v>
      </c>
      <c r="E80" s="103">
        <f>C80*(1-D80)</f>
        <v>0</v>
      </c>
      <c r="F80" s="104">
        <f>B80*E80</f>
        <v>0</v>
      </c>
      <c r="G80" s="108"/>
      <c r="I80" s="95"/>
      <c r="M80" s="108" t="s">
        <v>121</v>
      </c>
      <c r="O80" s="95" t="e">
        <f t="shared" si="10"/>
        <v>#VALUE!</v>
      </c>
    </row>
    <row r="81" spans="1:15" x14ac:dyDescent="0.25">
      <c r="A81" s="217" t="s">
        <v>212</v>
      </c>
      <c r="B81" s="133">
        <v>8</v>
      </c>
      <c r="C81" s="147"/>
      <c r="D81" s="148">
        <f>D$77</f>
        <v>0</v>
      </c>
      <c r="E81" s="103">
        <f>C81*(1-D81)</f>
        <v>0</v>
      </c>
      <c r="F81" s="104">
        <f>B81*E81</f>
        <v>0</v>
      </c>
      <c r="G81" s="108"/>
      <c r="I81" s="95"/>
      <c r="M81" s="108" t="s">
        <v>121</v>
      </c>
      <c r="O81" s="95" t="e">
        <f t="shared" si="10"/>
        <v>#VALUE!</v>
      </c>
    </row>
    <row r="82" spans="1:15" x14ac:dyDescent="0.25">
      <c r="A82" s="99"/>
      <c r="B82" s="133"/>
      <c r="D82" s="50"/>
      <c r="E82" s="47"/>
      <c r="F82" s="48"/>
      <c r="G82" s="108"/>
      <c r="I82" s="95"/>
      <c r="M82" s="108"/>
      <c r="O82" s="95">
        <f t="shared" si="10"/>
        <v>0</v>
      </c>
    </row>
    <row r="83" spans="1:15" x14ac:dyDescent="0.25">
      <c r="A83" s="142" t="s">
        <v>213</v>
      </c>
      <c r="B83" s="133"/>
      <c r="D83" s="61">
        <v>0</v>
      </c>
      <c r="E83" s="47"/>
      <c r="F83" s="48"/>
      <c r="G83" s="108"/>
      <c r="I83" s="95"/>
      <c r="M83" s="108"/>
      <c r="O83" s="95">
        <f t="shared" si="10"/>
        <v>0</v>
      </c>
    </row>
    <row r="84" spans="1:15" x14ac:dyDescent="0.25">
      <c r="A84" s="99" t="s">
        <v>214</v>
      </c>
      <c r="B84" s="149">
        <v>75</v>
      </c>
      <c r="C84" s="134"/>
      <c r="D84" s="13">
        <f>D$83</f>
        <v>0</v>
      </c>
      <c r="E84" s="47">
        <f>C84*(1-D84)</f>
        <v>0</v>
      </c>
      <c r="F84" s="48">
        <f>B84*E84</f>
        <v>0</v>
      </c>
      <c r="G84" s="108"/>
      <c r="I84" s="95"/>
      <c r="M84" s="108">
        <v>100</v>
      </c>
      <c r="O84" s="95">
        <f t="shared" si="10"/>
        <v>165</v>
      </c>
    </row>
    <row r="85" spans="1:15" x14ac:dyDescent="0.25">
      <c r="A85" s="99" t="s">
        <v>215</v>
      </c>
      <c r="B85" s="149">
        <v>3</v>
      </c>
      <c r="C85" s="134"/>
      <c r="D85" s="13">
        <f>D$83</f>
        <v>0</v>
      </c>
      <c r="E85" s="47">
        <f>C85*(1-D85)</f>
        <v>0</v>
      </c>
      <c r="F85" s="48">
        <f>B85*E85</f>
        <v>0</v>
      </c>
      <c r="G85" s="108"/>
      <c r="I85" s="95"/>
      <c r="M85" s="108" t="s">
        <v>121</v>
      </c>
      <c r="O85" s="95" t="e">
        <f t="shared" si="10"/>
        <v>#VALUE!</v>
      </c>
    </row>
    <row r="86" spans="1:15" x14ac:dyDescent="0.25">
      <c r="A86" s="99" t="s">
        <v>216</v>
      </c>
      <c r="B86" s="133">
        <v>5</v>
      </c>
      <c r="C86" s="134"/>
      <c r="D86" s="13">
        <f>D$83</f>
        <v>0</v>
      </c>
      <c r="E86" s="47">
        <f>C86*(1-D86)</f>
        <v>0</v>
      </c>
      <c r="F86" s="48">
        <f>B86*E86</f>
        <v>0</v>
      </c>
      <c r="G86" s="108"/>
      <c r="I86" s="95"/>
      <c r="M86" s="108" t="s">
        <v>121</v>
      </c>
      <c r="O86" s="95" t="e">
        <f t="shared" si="10"/>
        <v>#VALUE!</v>
      </c>
    </row>
    <row r="87" spans="1:15" x14ac:dyDescent="0.25">
      <c r="A87" s="99" t="s">
        <v>217</v>
      </c>
      <c r="B87" s="133">
        <v>8</v>
      </c>
      <c r="C87" s="134"/>
      <c r="D87" s="13">
        <f>D$83</f>
        <v>0</v>
      </c>
      <c r="E87" s="47">
        <f>C87*(1-D87)</f>
        <v>0</v>
      </c>
      <c r="F87" s="48">
        <f>B87*E87</f>
        <v>0</v>
      </c>
      <c r="G87" s="108"/>
      <c r="H87" s="95"/>
      <c r="I87" s="95"/>
      <c r="M87" s="108" t="s">
        <v>121</v>
      </c>
      <c r="N87" s="95"/>
      <c r="O87" s="95" t="e">
        <f t="shared" si="10"/>
        <v>#VALUE!</v>
      </c>
    </row>
    <row r="88" spans="1:15" x14ac:dyDescent="0.25">
      <c r="A88" s="62"/>
      <c r="B88" s="133"/>
      <c r="C88" s="47"/>
      <c r="D88" s="47"/>
      <c r="E88" s="47"/>
      <c r="F88" s="48"/>
    </row>
    <row r="89" spans="1:15" x14ac:dyDescent="0.25">
      <c r="A89" s="142" t="s">
        <v>218</v>
      </c>
      <c r="B89" s="133"/>
      <c r="C89" s="47"/>
      <c r="D89" s="61">
        <v>0</v>
      </c>
      <c r="E89" s="47"/>
      <c r="F89" s="48"/>
    </row>
    <row r="90" spans="1:15" ht="15.75" thickBot="1" x14ac:dyDescent="0.3">
      <c r="A90" s="150" t="s">
        <v>219</v>
      </c>
      <c r="B90" s="151">
        <v>300</v>
      </c>
      <c r="C90" s="152"/>
      <c r="D90" s="153">
        <f>D$89</f>
        <v>0</v>
      </c>
      <c r="E90" s="72">
        <f>C90*(1-D90)</f>
        <v>0</v>
      </c>
      <c r="F90" s="73">
        <f>B90*E90</f>
        <v>0</v>
      </c>
      <c r="G90" s="154"/>
      <c r="H90" s="155"/>
      <c r="M90" s="154"/>
      <c r="N90" s="155"/>
    </row>
    <row r="92" spans="1:15" x14ac:dyDescent="0.25">
      <c r="A92" s="116" t="s">
        <v>220</v>
      </c>
      <c r="B92" s="118">
        <f>SUM(F4:F90)</f>
        <v>0</v>
      </c>
    </row>
  </sheetData>
  <sheetProtection algorithmName="SHA-512" hashValue="qO7kcK5JJUnagmIUE5cVV2yysJTMWOmiKg7gmmXlpqdAB8/gjNkDLAck61Rp35FUim51eIvFyF9tiTMCb7bvNA==" saltValue="W07J0k/g3F16Y1GCCVm9eQ==" spinCount="100000" sheet="1" selectLockedCells="1"/>
  <mergeCells count="1">
    <mergeCell ref="K73:K75"/>
  </mergeCells>
  <pageMargins left="0.25" right="0.25" top="0.75" bottom="0.75" header="0.3" footer="0.3"/>
  <pageSetup paperSize="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CB1AD-324A-4A68-B62A-D8D14B724FBF}">
  <sheetPr>
    <pageSetUpPr fitToPage="1"/>
  </sheetPr>
  <dimension ref="A1:M50"/>
  <sheetViews>
    <sheetView topLeftCell="A31" workbookViewId="0">
      <selection activeCell="C47" sqref="C47"/>
    </sheetView>
  </sheetViews>
  <sheetFormatPr defaultRowHeight="15" x14ac:dyDescent="0.25"/>
  <cols>
    <col min="1" max="1" width="79" bestFit="1" customWidth="1"/>
    <col min="2" max="2" width="19.85546875" customWidth="1"/>
    <col min="3" max="3" width="13.85546875" style="16" customWidth="1"/>
    <col min="4" max="4" width="8.5703125" customWidth="1"/>
    <col min="5" max="5" width="10.85546875" customWidth="1"/>
    <col min="6" max="6" width="12.28515625" customWidth="1"/>
    <col min="7" max="7" width="14.85546875" customWidth="1"/>
    <col min="8" max="8" width="18.42578125" bestFit="1" customWidth="1"/>
    <col min="12" max="13" width="0" hidden="1" customWidth="1"/>
  </cols>
  <sheetData>
    <row r="1" spans="1:13" ht="45.75" thickBot="1" x14ac:dyDescent="0.3">
      <c r="A1" s="119" t="s">
        <v>13</v>
      </c>
      <c r="B1" s="120" t="s">
        <v>14</v>
      </c>
      <c r="C1" s="121" t="s">
        <v>15</v>
      </c>
      <c r="D1" s="122" t="s">
        <v>16</v>
      </c>
      <c r="E1" s="123" t="s">
        <v>17</v>
      </c>
      <c r="F1" s="124" t="s">
        <v>91</v>
      </c>
    </row>
    <row r="2" spans="1:13" ht="15.75" thickBot="1" x14ac:dyDescent="0.3">
      <c r="A2" s="156" t="s">
        <v>221</v>
      </c>
      <c r="B2" s="156"/>
      <c r="C2" s="127"/>
      <c r="D2" s="126"/>
      <c r="E2" s="126"/>
      <c r="F2" s="128"/>
    </row>
    <row r="3" spans="1:13" x14ac:dyDescent="0.25">
      <c r="A3" s="157" t="s">
        <v>222</v>
      </c>
      <c r="B3" s="158"/>
      <c r="C3" s="157"/>
      <c r="D3" s="40">
        <v>0</v>
      </c>
      <c r="E3" s="131"/>
      <c r="F3" s="132"/>
      <c r="L3" t="s">
        <v>223</v>
      </c>
      <c r="M3" t="s">
        <v>224</v>
      </c>
    </row>
    <row r="4" spans="1:13" x14ac:dyDescent="0.25">
      <c r="A4" s="99" t="s">
        <v>225</v>
      </c>
      <c r="B4" s="133">
        <v>1000</v>
      </c>
      <c r="C4" s="159"/>
      <c r="D4" s="50">
        <f>D$3</f>
        <v>0</v>
      </c>
      <c r="E4" s="47">
        <f>C4*(1-D4)</f>
        <v>0</v>
      </c>
      <c r="F4" s="48">
        <f>B4*E4</f>
        <v>0</v>
      </c>
      <c r="I4" s="95"/>
      <c r="L4">
        <v>132</v>
      </c>
      <c r="M4">
        <f>L4*1.75</f>
        <v>231</v>
      </c>
    </row>
    <row r="5" spans="1:13" x14ac:dyDescent="0.25">
      <c r="A5" s="99" t="s">
        <v>226</v>
      </c>
      <c r="B5" s="133">
        <v>2500</v>
      </c>
      <c r="C5" s="159"/>
      <c r="D5" s="50">
        <f t="shared" ref="D5:D10" si="0">D$3</f>
        <v>0</v>
      </c>
      <c r="E5" s="47">
        <f t="shared" ref="E5:E11" si="1">C5*(1-D5)</f>
        <v>0</v>
      </c>
      <c r="F5" s="48">
        <f t="shared" ref="F5:F11" si="2">B5*E5</f>
        <v>0</v>
      </c>
      <c r="I5" s="95"/>
      <c r="L5">
        <v>1005</v>
      </c>
      <c r="M5">
        <f>L5*1.75</f>
        <v>1758.75</v>
      </c>
    </row>
    <row r="6" spans="1:13" x14ac:dyDescent="0.25">
      <c r="A6" s="99" t="s">
        <v>227</v>
      </c>
      <c r="B6" s="133">
        <v>465</v>
      </c>
      <c r="C6" s="159"/>
      <c r="D6" s="50">
        <f t="shared" si="0"/>
        <v>0</v>
      </c>
      <c r="E6" s="47">
        <f t="shared" si="1"/>
        <v>0</v>
      </c>
      <c r="F6" s="48">
        <f t="shared" si="2"/>
        <v>0</v>
      </c>
      <c r="I6" s="95"/>
      <c r="L6" s="108">
        <v>25</v>
      </c>
      <c r="M6">
        <f t="shared" ref="M6:M44" si="3">L6*1.75</f>
        <v>43.75</v>
      </c>
    </row>
    <row r="7" spans="1:13" x14ac:dyDescent="0.25">
      <c r="A7" s="99" t="s">
        <v>228</v>
      </c>
      <c r="B7" s="133">
        <v>20</v>
      </c>
      <c r="C7" s="159"/>
      <c r="D7" s="50">
        <f t="shared" si="0"/>
        <v>0</v>
      </c>
      <c r="E7" s="47">
        <f t="shared" si="1"/>
        <v>0</v>
      </c>
      <c r="F7" s="48">
        <f t="shared" si="2"/>
        <v>0</v>
      </c>
      <c r="I7" s="95"/>
      <c r="L7" s="108" t="s">
        <v>121</v>
      </c>
      <c r="M7" t="e">
        <f t="shared" si="3"/>
        <v>#VALUE!</v>
      </c>
    </row>
    <row r="8" spans="1:13" x14ac:dyDescent="0.25">
      <c r="A8" s="99" t="s">
        <v>229</v>
      </c>
      <c r="B8" s="133">
        <v>75</v>
      </c>
      <c r="C8" s="159"/>
      <c r="D8" s="50">
        <f t="shared" si="0"/>
        <v>0</v>
      </c>
      <c r="E8" s="47">
        <f t="shared" si="1"/>
        <v>0</v>
      </c>
      <c r="F8" s="48">
        <f t="shared" si="2"/>
        <v>0</v>
      </c>
      <c r="I8" s="95"/>
      <c r="L8" s="108" t="s">
        <v>121</v>
      </c>
      <c r="M8" t="e">
        <f t="shared" si="3"/>
        <v>#VALUE!</v>
      </c>
    </row>
    <row r="9" spans="1:13" x14ac:dyDescent="0.25">
      <c r="A9" s="99" t="s">
        <v>230</v>
      </c>
      <c r="B9" s="133">
        <v>5</v>
      </c>
      <c r="C9" s="159"/>
      <c r="D9" s="50">
        <f t="shared" si="0"/>
        <v>0</v>
      </c>
      <c r="E9" s="47">
        <f t="shared" si="1"/>
        <v>0</v>
      </c>
      <c r="F9" s="48">
        <f t="shared" si="2"/>
        <v>0</v>
      </c>
      <c r="I9" s="95"/>
      <c r="L9" s="108">
        <v>2</v>
      </c>
      <c r="M9">
        <f t="shared" si="3"/>
        <v>3.5</v>
      </c>
    </row>
    <row r="10" spans="1:13" x14ac:dyDescent="0.25">
      <c r="A10" s="99" t="s">
        <v>231</v>
      </c>
      <c r="B10" s="133">
        <v>30</v>
      </c>
      <c r="C10" s="159"/>
      <c r="D10" s="50">
        <f t="shared" si="0"/>
        <v>0</v>
      </c>
      <c r="E10" s="47">
        <f t="shared" si="1"/>
        <v>0</v>
      </c>
      <c r="F10" s="48">
        <f t="shared" si="2"/>
        <v>0</v>
      </c>
      <c r="I10" s="95"/>
      <c r="L10" s="108" t="s">
        <v>121</v>
      </c>
      <c r="M10" t="e">
        <f t="shared" si="3"/>
        <v>#VALUE!</v>
      </c>
    </row>
    <row r="11" spans="1:13" x14ac:dyDescent="0.25">
      <c r="A11" s="99" t="s">
        <v>232</v>
      </c>
      <c r="B11" s="133">
        <v>80</v>
      </c>
      <c r="C11" s="159"/>
      <c r="D11" s="50">
        <f>D$3</f>
        <v>0</v>
      </c>
      <c r="E11" s="47">
        <f t="shared" si="1"/>
        <v>0</v>
      </c>
      <c r="F11" s="48">
        <f t="shared" si="2"/>
        <v>0</v>
      </c>
      <c r="I11" s="95"/>
      <c r="L11" s="108">
        <v>1</v>
      </c>
      <c r="M11">
        <f t="shared" si="3"/>
        <v>1.75</v>
      </c>
    </row>
    <row r="12" spans="1:13" x14ac:dyDescent="0.25">
      <c r="A12" s="99"/>
      <c r="B12" s="133"/>
      <c r="C12" s="160"/>
      <c r="D12" s="50"/>
      <c r="E12" s="47"/>
      <c r="F12" s="48"/>
      <c r="I12" s="95"/>
      <c r="M12">
        <f t="shared" si="3"/>
        <v>0</v>
      </c>
    </row>
    <row r="13" spans="1:13" x14ac:dyDescent="0.25">
      <c r="A13" s="142" t="s">
        <v>233</v>
      </c>
      <c r="B13" s="133"/>
      <c r="C13" s="160"/>
      <c r="D13" s="61">
        <v>0</v>
      </c>
      <c r="E13" s="47"/>
      <c r="F13" s="48"/>
      <c r="I13" s="95"/>
      <c r="L13" s="161"/>
      <c r="M13">
        <f t="shared" si="3"/>
        <v>0</v>
      </c>
    </row>
    <row r="14" spans="1:13" x14ac:dyDescent="0.25">
      <c r="A14" s="162" t="s">
        <v>234</v>
      </c>
      <c r="B14" s="133">
        <v>40</v>
      </c>
      <c r="C14" s="159"/>
      <c r="D14" s="50">
        <f>D$3</f>
        <v>0</v>
      </c>
      <c r="E14" s="47">
        <f>C14*(1-D14)</f>
        <v>0</v>
      </c>
      <c r="F14" s="48">
        <f>B14*E14</f>
        <v>0</v>
      </c>
      <c r="I14" s="95"/>
      <c r="L14">
        <v>6</v>
      </c>
      <c r="M14">
        <f t="shared" si="3"/>
        <v>10.5</v>
      </c>
    </row>
    <row r="15" spans="1:13" x14ac:dyDescent="0.25">
      <c r="A15" s="162" t="s">
        <v>235</v>
      </c>
      <c r="B15" s="133">
        <v>215</v>
      </c>
      <c r="C15" s="159"/>
      <c r="D15" s="50">
        <f>D$3</f>
        <v>0</v>
      </c>
      <c r="E15" s="47">
        <f>C15*(1-D15)</f>
        <v>0</v>
      </c>
      <c r="F15" s="48">
        <f>B15*E15</f>
        <v>0</v>
      </c>
      <c r="I15" s="95"/>
      <c r="L15">
        <v>6</v>
      </c>
      <c r="M15">
        <f t="shared" si="3"/>
        <v>10.5</v>
      </c>
    </row>
    <row r="16" spans="1:13" x14ac:dyDescent="0.25">
      <c r="A16" s="162" t="s">
        <v>236</v>
      </c>
      <c r="B16" s="133">
        <v>215</v>
      </c>
      <c r="C16" s="159"/>
      <c r="D16" s="50">
        <f>D$3</f>
        <v>0</v>
      </c>
      <c r="E16" s="47">
        <f>C16*(1-D16)</f>
        <v>0</v>
      </c>
      <c r="F16" s="48">
        <f>B16*E16</f>
        <v>0</v>
      </c>
      <c r="I16" s="95"/>
      <c r="L16">
        <v>9</v>
      </c>
      <c r="M16">
        <f t="shared" si="3"/>
        <v>15.75</v>
      </c>
    </row>
    <row r="17" spans="1:13" x14ac:dyDescent="0.25">
      <c r="A17" s="162" t="s">
        <v>237</v>
      </c>
      <c r="B17" s="133">
        <v>40</v>
      </c>
      <c r="C17" s="159"/>
      <c r="D17" s="50">
        <f>D$3</f>
        <v>0</v>
      </c>
      <c r="E17" s="47">
        <f>C17*(1-D17)</f>
        <v>0</v>
      </c>
      <c r="F17" s="48">
        <f>B17*E17</f>
        <v>0</v>
      </c>
      <c r="I17" s="95"/>
      <c r="L17">
        <v>4</v>
      </c>
      <c r="M17">
        <f t="shared" si="3"/>
        <v>7</v>
      </c>
    </row>
    <row r="18" spans="1:13" x14ac:dyDescent="0.25">
      <c r="A18" s="162" t="s">
        <v>238</v>
      </c>
      <c r="B18" s="133">
        <v>500</v>
      </c>
      <c r="C18" s="159"/>
      <c r="D18" s="50">
        <f>D$3</f>
        <v>0</v>
      </c>
      <c r="E18" s="47">
        <f>C18*(1-D18)</f>
        <v>0</v>
      </c>
      <c r="F18" s="48">
        <f>B18*E18</f>
        <v>0</v>
      </c>
      <c r="I18" s="95"/>
      <c r="M18">
        <f t="shared" si="3"/>
        <v>0</v>
      </c>
    </row>
    <row r="19" spans="1:13" x14ac:dyDescent="0.25">
      <c r="A19" s="99"/>
      <c r="B19" s="133"/>
      <c r="C19" s="163"/>
      <c r="D19" s="50"/>
      <c r="E19" s="47"/>
      <c r="F19" s="48"/>
      <c r="I19" s="95"/>
      <c r="M19">
        <f t="shared" si="3"/>
        <v>0</v>
      </c>
    </row>
    <row r="20" spans="1:13" x14ac:dyDescent="0.25">
      <c r="A20" s="142" t="s">
        <v>239</v>
      </c>
      <c r="B20" s="133"/>
      <c r="C20" s="163"/>
      <c r="D20" s="61">
        <v>0</v>
      </c>
      <c r="E20" s="47"/>
      <c r="F20" s="48"/>
      <c r="I20" s="95"/>
      <c r="M20">
        <f t="shared" si="3"/>
        <v>0</v>
      </c>
    </row>
    <row r="21" spans="1:13" x14ac:dyDescent="0.25">
      <c r="A21" s="99" t="s">
        <v>240</v>
      </c>
      <c r="B21" s="133">
        <v>1500</v>
      </c>
      <c r="C21" s="159"/>
      <c r="D21" s="50">
        <f t="shared" ref="D21:D27" si="4">D$20</f>
        <v>0</v>
      </c>
      <c r="E21" s="47">
        <f t="shared" ref="E21:E27" si="5">C21*(1-D21)</f>
        <v>0</v>
      </c>
      <c r="F21" s="48">
        <f t="shared" ref="F21:F27" si="6">B21*E21</f>
        <v>0</v>
      </c>
      <c r="I21" s="95"/>
      <c r="L21">
        <v>202</v>
      </c>
      <c r="M21">
        <f t="shared" si="3"/>
        <v>353.5</v>
      </c>
    </row>
    <row r="22" spans="1:13" x14ac:dyDescent="0.25">
      <c r="A22" s="99" t="s">
        <v>241</v>
      </c>
      <c r="B22" s="133">
        <v>235</v>
      </c>
      <c r="C22" s="159"/>
      <c r="D22" s="50">
        <f t="shared" si="4"/>
        <v>0</v>
      </c>
      <c r="E22" s="47">
        <f t="shared" si="5"/>
        <v>0</v>
      </c>
      <c r="F22" s="48">
        <f t="shared" si="6"/>
        <v>0</v>
      </c>
      <c r="I22" s="95"/>
      <c r="L22">
        <v>60</v>
      </c>
      <c r="M22">
        <f t="shared" si="3"/>
        <v>105</v>
      </c>
    </row>
    <row r="23" spans="1:13" x14ac:dyDescent="0.25">
      <c r="A23" s="99" t="s">
        <v>242</v>
      </c>
      <c r="B23" s="133">
        <v>5</v>
      </c>
      <c r="C23" s="159"/>
      <c r="D23" s="50">
        <f t="shared" si="4"/>
        <v>0</v>
      </c>
      <c r="E23" s="47">
        <f t="shared" si="5"/>
        <v>0</v>
      </c>
      <c r="F23" s="48">
        <f t="shared" si="6"/>
        <v>0</v>
      </c>
      <c r="I23" s="95"/>
      <c r="L23">
        <v>2</v>
      </c>
      <c r="M23">
        <f t="shared" si="3"/>
        <v>3.5</v>
      </c>
    </row>
    <row r="24" spans="1:13" x14ac:dyDescent="0.25">
      <c r="A24" s="99" t="s">
        <v>243</v>
      </c>
      <c r="B24" s="133">
        <v>650</v>
      </c>
      <c r="C24" s="159"/>
      <c r="D24" s="50">
        <f t="shared" si="4"/>
        <v>0</v>
      </c>
      <c r="E24" s="47">
        <f t="shared" si="5"/>
        <v>0</v>
      </c>
      <c r="F24" s="48">
        <f t="shared" si="6"/>
        <v>0</v>
      </c>
      <c r="I24" s="95"/>
      <c r="L24">
        <v>281</v>
      </c>
      <c r="M24">
        <f t="shared" si="3"/>
        <v>491.75</v>
      </c>
    </row>
    <row r="25" spans="1:13" x14ac:dyDescent="0.25">
      <c r="A25" s="99" t="s">
        <v>244</v>
      </c>
      <c r="B25" s="133">
        <v>20</v>
      </c>
      <c r="C25" s="159"/>
      <c r="D25" s="50">
        <f t="shared" si="4"/>
        <v>0</v>
      </c>
      <c r="E25" s="47">
        <f t="shared" si="5"/>
        <v>0</v>
      </c>
      <c r="F25" s="48">
        <f t="shared" si="6"/>
        <v>0</v>
      </c>
      <c r="I25" s="95"/>
      <c r="L25" s="108" t="s">
        <v>121</v>
      </c>
      <c r="M25" t="e">
        <f t="shared" si="3"/>
        <v>#VALUE!</v>
      </c>
    </row>
    <row r="26" spans="1:13" x14ac:dyDescent="0.25">
      <c r="A26" s="99" t="s">
        <v>245</v>
      </c>
      <c r="B26" s="133">
        <v>5</v>
      </c>
      <c r="C26" s="159"/>
      <c r="D26" s="50">
        <f t="shared" si="4"/>
        <v>0</v>
      </c>
      <c r="E26" s="47">
        <f t="shared" si="5"/>
        <v>0</v>
      </c>
      <c r="F26" s="48">
        <f t="shared" si="6"/>
        <v>0</v>
      </c>
      <c r="I26" s="95"/>
      <c r="L26" s="108" t="s">
        <v>121</v>
      </c>
      <c r="M26" t="e">
        <f t="shared" si="3"/>
        <v>#VALUE!</v>
      </c>
    </row>
    <row r="27" spans="1:13" x14ac:dyDescent="0.25">
      <c r="A27" s="99" t="s">
        <v>246</v>
      </c>
      <c r="B27" s="133">
        <v>10</v>
      </c>
      <c r="C27" s="159"/>
      <c r="D27" s="50">
        <f t="shared" si="4"/>
        <v>0</v>
      </c>
      <c r="E27" s="47">
        <f t="shared" si="5"/>
        <v>0</v>
      </c>
      <c r="F27" s="48">
        <f t="shared" si="6"/>
        <v>0</v>
      </c>
      <c r="I27" s="95"/>
      <c r="L27" s="108" t="s">
        <v>121</v>
      </c>
      <c r="M27" t="e">
        <f t="shared" si="3"/>
        <v>#VALUE!</v>
      </c>
    </row>
    <row r="28" spans="1:13" x14ac:dyDescent="0.25">
      <c r="A28" s="99"/>
      <c r="B28" s="133"/>
      <c r="C28" s="163"/>
      <c r="D28" s="50"/>
      <c r="E28" s="47"/>
      <c r="F28" s="48"/>
      <c r="I28" s="95"/>
      <c r="L28" s="108"/>
      <c r="M28">
        <f t="shared" si="3"/>
        <v>0</v>
      </c>
    </row>
    <row r="29" spans="1:13" x14ac:dyDescent="0.25">
      <c r="A29" s="142" t="s">
        <v>247</v>
      </c>
      <c r="B29" s="133"/>
      <c r="C29" s="163"/>
      <c r="D29" s="61">
        <v>0</v>
      </c>
      <c r="E29" s="47"/>
      <c r="F29" s="48"/>
      <c r="I29" s="95"/>
      <c r="M29">
        <f t="shared" si="3"/>
        <v>0</v>
      </c>
    </row>
    <row r="30" spans="1:13" x14ac:dyDescent="0.25">
      <c r="A30" s="99" t="s">
        <v>248</v>
      </c>
      <c r="B30" s="133">
        <v>60</v>
      </c>
      <c r="C30" s="159"/>
      <c r="D30" s="50">
        <f>D$29</f>
        <v>0</v>
      </c>
      <c r="E30" s="47">
        <f>C30*(1-D30)</f>
        <v>0</v>
      </c>
      <c r="F30" s="48">
        <f>B30*E30</f>
        <v>0</v>
      </c>
      <c r="I30" s="95"/>
      <c r="L30">
        <v>6</v>
      </c>
      <c r="M30">
        <f t="shared" si="3"/>
        <v>10.5</v>
      </c>
    </row>
    <row r="31" spans="1:13" x14ac:dyDescent="0.25">
      <c r="A31" s="99" t="s">
        <v>249</v>
      </c>
      <c r="B31" s="133">
        <v>220</v>
      </c>
      <c r="C31" s="159"/>
      <c r="D31" s="50">
        <f>D$29</f>
        <v>0</v>
      </c>
      <c r="E31" s="47">
        <f>C31*(1-D31)</f>
        <v>0</v>
      </c>
      <c r="F31" s="48">
        <f>B31*E31</f>
        <v>0</v>
      </c>
      <c r="I31" s="95"/>
      <c r="L31">
        <v>7</v>
      </c>
      <c r="M31">
        <f t="shared" si="3"/>
        <v>12.25</v>
      </c>
    </row>
    <row r="32" spans="1:13" x14ac:dyDescent="0.25">
      <c r="A32" s="99" t="s">
        <v>250</v>
      </c>
      <c r="B32" s="133">
        <v>215</v>
      </c>
      <c r="C32" s="159"/>
      <c r="D32" s="50">
        <f>D$29</f>
        <v>0</v>
      </c>
      <c r="E32" s="47">
        <f>C32*(1-D32)</f>
        <v>0</v>
      </c>
      <c r="F32" s="48">
        <f>B32*E32</f>
        <v>0</v>
      </c>
      <c r="I32" s="95"/>
      <c r="L32">
        <v>21</v>
      </c>
      <c r="M32">
        <f t="shared" si="3"/>
        <v>36.75</v>
      </c>
    </row>
    <row r="33" spans="1:13" x14ac:dyDescent="0.25">
      <c r="A33" s="99" t="s">
        <v>251</v>
      </c>
      <c r="B33" s="133">
        <v>80</v>
      </c>
      <c r="C33" s="159"/>
      <c r="D33" s="50">
        <f>D$29</f>
        <v>0</v>
      </c>
      <c r="E33" s="47">
        <f>C33*(1-D33)</f>
        <v>0</v>
      </c>
      <c r="F33" s="48">
        <f>B33*E33</f>
        <v>0</v>
      </c>
      <c r="I33" s="95"/>
      <c r="L33">
        <v>2</v>
      </c>
      <c r="M33">
        <f t="shared" si="3"/>
        <v>3.5</v>
      </c>
    </row>
    <row r="34" spans="1:13" x14ac:dyDescent="0.25">
      <c r="A34" s="99"/>
      <c r="B34" s="133"/>
      <c r="C34" s="163"/>
      <c r="D34" s="50"/>
      <c r="E34" s="47"/>
      <c r="F34" s="48"/>
      <c r="I34" s="95"/>
      <c r="M34">
        <f t="shared" si="3"/>
        <v>0</v>
      </c>
    </row>
    <row r="35" spans="1:13" x14ac:dyDescent="0.25">
      <c r="A35" s="142" t="s">
        <v>252</v>
      </c>
      <c r="B35" s="133"/>
      <c r="C35" s="163"/>
      <c r="D35" s="61">
        <v>0</v>
      </c>
      <c r="E35" s="47"/>
      <c r="F35" s="48"/>
      <c r="I35" s="95"/>
      <c r="M35">
        <f t="shared" si="3"/>
        <v>0</v>
      </c>
    </row>
    <row r="36" spans="1:13" x14ac:dyDescent="0.25">
      <c r="A36" s="99" t="s">
        <v>253</v>
      </c>
      <c r="B36" s="133">
        <v>75</v>
      </c>
      <c r="C36" s="159"/>
      <c r="D36" s="50">
        <f>D$35</f>
        <v>0</v>
      </c>
      <c r="E36" s="47">
        <f>C36*(1-D36)</f>
        <v>0</v>
      </c>
      <c r="F36" s="48">
        <f>B36*E36</f>
        <v>0</v>
      </c>
      <c r="I36" s="95"/>
      <c r="L36" s="108" t="s">
        <v>121</v>
      </c>
      <c r="M36" t="e">
        <f t="shared" si="3"/>
        <v>#VALUE!</v>
      </c>
    </row>
    <row r="37" spans="1:13" x14ac:dyDescent="0.25">
      <c r="A37" s="99" t="s">
        <v>254</v>
      </c>
      <c r="B37" s="133">
        <v>100</v>
      </c>
      <c r="C37" s="159"/>
      <c r="D37" s="50">
        <f>D$35</f>
        <v>0</v>
      </c>
      <c r="E37" s="47">
        <f>C37*(1-D37)</f>
        <v>0</v>
      </c>
      <c r="F37" s="48">
        <f>B37*E37</f>
        <v>0</v>
      </c>
      <c r="I37" s="95"/>
      <c r="L37" s="108" t="s">
        <v>121</v>
      </c>
      <c r="M37" t="e">
        <f t="shared" si="3"/>
        <v>#VALUE!</v>
      </c>
    </row>
    <row r="38" spans="1:13" x14ac:dyDescent="0.25">
      <c r="A38" s="99" t="s">
        <v>255</v>
      </c>
      <c r="B38" s="133">
        <v>75</v>
      </c>
      <c r="C38" s="159"/>
      <c r="D38" s="50">
        <f>D$35</f>
        <v>0</v>
      </c>
      <c r="E38" s="47">
        <f>C38*(1-D38)</f>
        <v>0</v>
      </c>
      <c r="F38" s="48">
        <f>B38*E38</f>
        <v>0</v>
      </c>
      <c r="I38" s="95"/>
      <c r="L38" s="108" t="s">
        <v>121</v>
      </c>
      <c r="M38" t="e">
        <f t="shared" si="3"/>
        <v>#VALUE!</v>
      </c>
    </row>
    <row r="39" spans="1:13" x14ac:dyDescent="0.25">
      <c r="A39" s="99"/>
      <c r="B39" s="133"/>
      <c r="C39" s="160"/>
      <c r="D39" s="50"/>
      <c r="E39" s="47"/>
      <c r="F39" s="48"/>
      <c r="I39" s="95"/>
      <c r="L39" s="108"/>
      <c r="M39">
        <f t="shared" si="3"/>
        <v>0</v>
      </c>
    </row>
    <row r="40" spans="1:13" x14ac:dyDescent="0.25">
      <c r="A40" s="142" t="s">
        <v>256</v>
      </c>
      <c r="B40" s="133"/>
      <c r="C40" s="160"/>
      <c r="D40" s="164">
        <v>0</v>
      </c>
      <c r="E40" s="47"/>
      <c r="F40" s="48"/>
      <c r="I40" s="95"/>
      <c r="M40">
        <f t="shared" si="3"/>
        <v>0</v>
      </c>
    </row>
    <row r="41" spans="1:13" x14ac:dyDescent="0.25">
      <c r="A41" s="99" t="s">
        <v>257</v>
      </c>
      <c r="B41" s="133">
        <v>40</v>
      </c>
      <c r="C41" s="159"/>
      <c r="D41" s="50">
        <f>D$40</f>
        <v>0</v>
      </c>
      <c r="E41" s="47">
        <f>C41*(1-D41)</f>
        <v>0</v>
      </c>
      <c r="F41" s="48">
        <f>B41*E41</f>
        <v>0</v>
      </c>
      <c r="I41" s="95"/>
      <c r="L41" s="108" t="s">
        <v>121</v>
      </c>
      <c r="M41" t="e">
        <f t="shared" si="3"/>
        <v>#VALUE!</v>
      </c>
    </row>
    <row r="42" spans="1:13" x14ac:dyDescent="0.25">
      <c r="A42" s="99"/>
      <c r="B42" s="133"/>
      <c r="C42" s="163"/>
      <c r="D42" s="50"/>
      <c r="E42" s="47"/>
      <c r="F42" s="48"/>
      <c r="I42" s="95"/>
      <c r="M42">
        <f t="shared" si="3"/>
        <v>0</v>
      </c>
    </row>
    <row r="43" spans="1:13" x14ac:dyDescent="0.25">
      <c r="A43" s="142" t="s">
        <v>258</v>
      </c>
      <c r="B43" s="133"/>
      <c r="C43" s="163"/>
      <c r="D43" s="61">
        <v>0</v>
      </c>
      <c r="E43" s="47"/>
      <c r="F43" s="48"/>
      <c r="I43" s="95"/>
      <c r="M43">
        <f t="shared" si="3"/>
        <v>0</v>
      </c>
    </row>
    <row r="44" spans="1:13" x14ac:dyDescent="0.25">
      <c r="A44" s="106" t="s">
        <v>259</v>
      </c>
      <c r="B44" s="133">
        <v>130</v>
      </c>
      <c r="C44" s="159"/>
      <c r="D44" s="135">
        <f>D$43</f>
        <v>0</v>
      </c>
      <c r="E44" s="47">
        <f>C44*(1-D44)</f>
        <v>0</v>
      </c>
      <c r="F44" s="48">
        <f>B44*E44</f>
        <v>0</v>
      </c>
      <c r="I44" s="95"/>
      <c r="L44">
        <v>15</v>
      </c>
      <c r="M44">
        <f t="shared" si="3"/>
        <v>26.25</v>
      </c>
    </row>
    <row r="45" spans="1:13" x14ac:dyDescent="0.25">
      <c r="A45" s="106"/>
      <c r="B45" s="133"/>
      <c r="C45" s="163"/>
      <c r="D45" s="135"/>
      <c r="E45" s="47"/>
      <c r="F45" s="48"/>
    </row>
    <row r="46" spans="1:13" x14ac:dyDescent="0.25">
      <c r="A46" s="142" t="s">
        <v>260</v>
      </c>
      <c r="B46" s="133"/>
      <c r="C46" s="163"/>
      <c r="D46" s="61">
        <v>0</v>
      </c>
      <c r="E46" s="47"/>
      <c r="F46" s="48"/>
    </row>
    <row r="47" spans="1:13" x14ac:dyDescent="0.25">
      <c r="A47" s="165" t="s">
        <v>261</v>
      </c>
      <c r="B47" s="133">
        <v>3</v>
      </c>
      <c r="C47" s="159"/>
      <c r="D47" s="166">
        <v>0</v>
      </c>
      <c r="E47" s="47">
        <f>C47*(1-D47)</f>
        <v>0</v>
      </c>
      <c r="F47" s="48">
        <f>B47*E47</f>
        <v>0</v>
      </c>
    </row>
    <row r="48" spans="1:13" ht="17.25" customHeight="1" thickBot="1" x14ac:dyDescent="0.3">
      <c r="A48" s="167" t="s">
        <v>262</v>
      </c>
      <c r="B48" s="168">
        <v>3</v>
      </c>
      <c r="C48" s="169"/>
      <c r="D48" s="170">
        <v>0</v>
      </c>
      <c r="E48" s="72">
        <f>C48*(1-D48)</f>
        <v>0</v>
      </c>
      <c r="F48" s="73">
        <f>B48*E48</f>
        <v>0</v>
      </c>
    </row>
    <row r="50" spans="1:2" x14ac:dyDescent="0.25">
      <c r="A50" s="116" t="s">
        <v>263</v>
      </c>
      <c r="B50" s="118">
        <f>SUM(F4:F48)</f>
        <v>0</v>
      </c>
    </row>
  </sheetData>
  <sheetProtection algorithmName="SHA-512" hashValue="kppPQ3RJ+Iuddngasc7G5ZzXI9SGvzr6oImQeYQsRNapOy7efBjTAsTcK0q/M8mpirdorjjo8RMOBtACI7PVDw==" saltValue="po/PzSUvp/2xcmKaZyHtKg==" spinCount="100000" sheet="1" selectLockedCells="1"/>
  <pageMargins left="0.25" right="0.25" top="0.75" bottom="0.75" header="0.3" footer="0.3"/>
  <pageSetup paperSize="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6334-FBE6-4FA1-BF44-35E1DC356E45}">
  <sheetPr>
    <pageSetUpPr fitToPage="1"/>
  </sheetPr>
  <dimension ref="A1:P42"/>
  <sheetViews>
    <sheetView tabSelected="1" workbookViewId="0">
      <selection activeCell="E7" sqref="E7"/>
    </sheetView>
  </sheetViews>
  <sheetFormatPr defaultRowHeight="15" x14ac:dyDescent="0.25"/>
  <cols>
    <col min="1" max="1" width="80.5703125" customWidth="1"/>
    <col min="2" max="2" width="40.28515625" bestFit="1" customWidth="1"/>
    <col min="3" max="3" width="15.7109375" customWidth="1"/>
    <col min="4" max="4" width="19.7109375" bestFit="1" customWidth="1"/>
    <col min="5" max="5" width="12.42578125" style="16" bestFit="1" customWidth="1"/>
    <col min="6" max="8" width="11.42578125" bestFit="1" customWidth="1"/>
    <col min="9" max="9" width="13.5703125" customWidth="1"/>
    <col min="10" max="10" width="18.85546875" customWidth="1"/>
    <col min="11" max="11" width="11.42578125" bestFit="1" customWidth="1"/>
  </cols>
  <sheetData>
    <row r="1" spans="1:16" ht="30" customHeight="1" x14ac:dyDescent="0.25">
      <c r="A1" s="207" t="s">
        <v>264</v>
      </c>
      <c r="B1" s="171" t="s">
        <v>265</v>
      </c>
      <c r="C1" s="209" t="s">
        <v>266</v>
      </c>
      <c r="D1" s="211" t="s">
        <v>267</v>
      </c>
      <c r="E1" s="213" t="s">
        <v>268</v>
      </c>
      <c r="F1" s="215" t="s">
        <v>269</v>
      </c>
    </row>
    <row r="2" spans="1:16" ht="15.75" customHeight="1" x14ac:dyDescent="0.25">
      <c r="A2" s="208"/>
      <c r="B2" s="172"/>
      <c r="C2" s="210"/>
      <c r="D2" s="212"/>
      <c r="E2" s="214"/>
      <c r="F2" s="216"/>
    </row>
    <row r="3" spans="1:16" x14ac:dyDescent="0.25">
      <c r="A3" s="173" t="s">
        <v>270</v>
      </c>
      <c r="B3" s="173"/>
      <c r="C3" s="174"/>
      <c r="D3" s="156"/>
      <c r="E3" s="156"/>
      <c r="F3" s="175"/>
    </row>
    <row r="4" spans="1:16" x14ac:dyDescent="0.25">
      <c r="A4" s="176" t="s">
        <v>271</v>
      </c>
      <c r="B4" s="176" t="s">
        <v>272</v>
      </c>
      <c r="C4" s="177" t="s">
        <v>273</v>
      </c>
      <c r="D4" s="178">
        <v>5</v>
      </c>
      <c r="E4" s="179"/>
      <c r="F4" s="180">
        <f>D4*E4</f>
        <v>0</v>
      </c>
    </row>
    <row r="5" spans="1:16" x14ac:dyDescent="0.25">
      <c r="A5" s="176" t="s">
        <v>271</v>
      </c>
      <c r="B5" s="176" t="s">
        <v>274</v>
      </c>
      <c r="C5" s="177" t="s">
        <v>273</v>
      </c>
      <c r="D5" s="178">
        <v>5</v>
      </c>
      <c r="E5" s="179"/>
      <c r="F5" s="180">
        <f t="shared" ref="F5:F32" si="0">D5*E5</f>
        <v>0</v>
      </c>
    </row>
    <row r="6" spans="1:16" x14ac:dyDescent="0.25">
      <c r="A6" s="176" t="s">
        <v>271</v>
      </c>
      <c r="B6" s="176" t="s">
        <v>275</v>
      </c>
      <c r="C6" s="177" t="s">
        <v>273</v>
      </c>
      <c r="D6" s="178">
        <v>10</v>
      </c>
      <c r="E6" s="179"/>
      <c r="F6" s="180">
        <f t="shared" si="0"/>
        <v>0</v>
      </c>
    </row>
    <row r="7" spans="1:16" x14ac:dyDescent="0.25">
      <c r="A7" s="176" t="s">
        <v>271</v>
      </c>
      <c r="B7" s="176" t="s">
        <v>272</v>
      </c>
      <c r="C7" s="177" t="s">
        <v>276</v>
      </c>
      <c r="D7" s="178">
        <v>5</v>
      </c>
      <c r="E7" s="179"/>
      <c r="F7" s="180">
        <f t="shared" si="0"/>
        <v>0</v>
      </c>
    </row>
    <row r="8" spans="1:16" x14ac:dyDescent="0.25">
      <c r="A8" s="176" t="s">
        <v>271</v>
      </c>
      <c r="B8" s="176" t="s">
        <v>274</v>
      </c>
      <c r="C8" s="177" t="s">
        <v>276</v>
      </c>
      <c r="D8" s="178">
        <v>5</v>
      </c>
      <c r="E8" s="179"/>
      <c r="F8" s="180">
        <f t="shared" si="0"/>
        <v>0</v>
      </c>
    </row>
    <row r="9" spans="1:16" x14ac:dyDescent="0.25">
      <c r="A9" s="176" t="s">
        <v>271</v>
      </c>
      <c r="B9" s="176" t="s">
        <v>275</v>
      </c>
      <c r="C9" s="177" t="s">
        <v>276</v>
      </c>
      <c r="D9" s="178">
        <v>25</v>
      </c>
      <c r="E9" s="179"/>
      <c r="F9" s="180">
        <f t="shared" si="0"/>
        <v>0</v>
      </c>
      <c r="P9" s="16"/>
    </row>
    <row r="10" spans="1:16" x14ac:dyDescent="0.25">
      <c r="A10" s="176" t="s">
        <v>277</v>
      </c>
      <c r="B10" s="176" t="s">
        <v>272</v>
      </c>
      <c r="C10" s="177" t="s">
        <v>273</v>
      </c>
      <c r="D10" s="178">
        <v>275</v>
      </c>
      <c r="E10" s="179"/>
      <c r="F10" s="180">
        <f t="shared" si="0"/>
        <v>0</v>
      </c>
    </row>
    <row r="11" spans="1:16" x14ac:dyDescent="0.25">
      <c r="A11" s="176" t="s">
        <v>277</v>
      </c>
      <c r="B11" s="176" t="s">
        <v>274</v>
      </c>
      <c r="C11" s="177" t="s">
        <v>273</v>
      </c>
      <c r="D11" s="178">
        <v>20</v>
      </c>
      <c r="E11" s="179"/>
      <c r="F11" s="180">
        <f t="shared" si="0"/>
        <v>0</v>
      </c>
    </row>
    <row r="12" spans="1:16" x14ac:dyDescent="0.25">
      <c r="A12" s="176" t="s">
        <v>277</v>
      </c>
      <c r="B12" s="176" t="s">
        <v>275</v>
      </c>
      <c r="C12" s="177" t="s">
        <v>273</v>
      </c>
      <c r="D12" s="178">
        <v>35</v>
      </c>
      <c r="E12" s="179"/>
      <c r="F12" s="180">
        <f t="shared" si="0"/>
        <v>0</v>
      </c>
    </row>
    <row r="13" spans="1:16" x14ac:dyDescent="0.25">
      <c r="A13" s="176" t="s">
        <v>277</v>
      </c>
      <c r="B13" s="176" t="s">
        <v>272</v>
      </c>
      <c r="C13" s="177" t="s">
        <v>276</v>
      </c>
      <c r="D13" s="178">
        <v>80</v>
      </c>
      <c r="E13" s="179"/>
      <c r="F13" s="180">
        <f t="shared" si="0"/>
        <v>0</v>
      </c>
    </row>
    <row r="14" spans="1:16" x14ac:dyDescent="0.25">
      <c r="A14" s="176" t="s">
        <v>277</v>
      </c>
      <c r="B14" s="176" t="s">
        <v>274</v>
      </c>
      <c r="C14" s="177" t="s">
        <v>276</v>
      </c>
      <c r="D14" s="178">
        <v>20</v>
      </c>
      <c r="E14" s="179"/>
      <c r="F14" s="180">
        <f t="shared" si="0"/>
        <v>0</v>
      </c>
    </row>
    <row r="15" spans="1:16" x14ac:dyDescent="0.25">
      <c r="A15" s="176" t="s">
        <v>277</v>
      </c>
      <c r="B15" s="176" t="s">
        <v>275</v>
      </c>
      <c r="C15" s="177" t="s">
        <v>276</v>
      </c>
      <c r="D15" s="178">
        <v>35</v>
      </c>
      <c r="E15" s="179"/>
      <c r="F15" s="180">
        <f t="shared" si="0"/>
        <v>0</v>
      </c>
    </row>
    <row r="16" spans="1:16" x14ac:dyDescent="0.25">
      <c r="A16" s="176" t="s">
        <v>278</v>
      </c>
      <c r="B16" s="176" t="s">
        <v>272</v>
      </c>
      <c r="C16" s="177" t="s">
        <v>279</v>
      </c>
      <c r="D16" s="178">
        <v>400</v>
      </c>
      <c r="E16" s="179"/>
      <c r="F16" s="180">
        <f t="shared" si="0"/>
        <v>0</v>
      </c>
    </row>
    <row r="17" spans="1:10" x14ac:dyDescent="0.25">
      <c r="A17" s="176" t="s">
        <v>278</v>
      </c>
      <c r="B17" s="176" t="s">
        <v>274</v>
      </c>
      <c r="C17" s="177" t="s">
        <v>279</v>
      </c>
      <c r="D17" s="178">
        <v>35</v>
      </c>
      <c r="E17" s="179"/>
      <c r="F17" s="180">
        <f t="shared" si="0"/>
        <v>0</v>
      </c>
    </row>
    <row r="18" spans="1:10" x14ac:dyDescent="0.25">
      <c r="A18" s="176" t="s">
        <v>278</v>
      </c>
      <c r="B18" s="176" t="s">
        <v>275</v>
      </c>
      <c r="C18" s="177" t="s">
        <v>279</v>
      </c>
      <c r="D18" s="178">
        <v>175</v>
      </c>
      <c r="E18" s="179"/>
      <c r="F18" s="180">
        <f t="shared" si="0"/>
        <v>0</v>
      </c>
    </row>
    <row r="19" spans="1:10" x14ac:dyDescent="0.25">
      <c r="A19" s="176" t="s">
        <v>278</v>
      </c>
      <c r="B19" s="176" t="s">
        <v>272</v>
      </c>
      <c r="C19" s="177" t="s">
        <v>280</v>
      </c>
      <c r="D19" s="178">
        <v>15</v>
      </c>
      <c r="E19" s="179"/>
      <c r="F19" s="180">
        <f t="shared" si="0"/>
        <v>0</v>
      </c>
    </row>
    <row r="20" spans="1:10" x14ac:dyDescent="0.25">
      <c r="A20" s="176" t="s">
        <v>278</v>
      </c>
      <c r="B20" s="176" t="s">
        <v>274</v>
      </c>
      <c r="C20" s="177" t="s">
        <v>280</v>
      </c>
      <c r="D20" s="178">
        <v>15</v>
      </c>
      <c r="E20" s="179"/>
      <c r="F20" s="180">
        <f t="shared" si="0"/>
        <v>0</v>
      </c>
    </row>
    <row r="21" spans="1:10" x14ac:dyDescent="0.25">
      <c r="A21" s="176" t="s">
        <v>278</v>
      </c>
      <c r="B21" s="176" t="s">
        <v>275</v>
      </c>
      <c r="C21" s="177" t="s">
        <v>280</v>
      </c>
      <c r="D21" s="178">
        <v>15</v>
      </c>
      <c r="E21" s="179"/>
      <c r="F21" s="180">
        <f t="shared" si="0"/>
        <v>0</v>
      </c>
    </row>
    <row r="22" spans="1:10" x14ac:dyDescent="0.25">
      <c r="A22" s="176" t="s">
        <v>281</v>
      </c>
      <c r="B22" s="176" t="s">
        <v>272</v>
      </c>
      <c r="C22" s="177" t="s">
        <v>273</v>
      </c>
      <c r="D22" s="178">
        <v>10</v>
      </c>
      <c r="E22" s="179"/>
      <c r="F22" s="180">
        <f t="shared" si="0"/>
        <v>0</v>
      </c>
    </row>
    <row r="23" spans="1:10" x14ac:dyDescent="0.25">
      <c r="A23" s="176" t="s">
        <v>281</v>
      </c>
      <c r="B23" s="176" t="s">
        <v>274</v>
      </c>
      <c r="C23" s="177" t="s">
        <v>273</v>
      </c>
      <c r="D23" s="178">
        <v>5</v>
      </c>
      <c r="E23" s="179"/>
      <c r="F23" s="180">
        <f t="shared" si="0"/>
        <v>0</v>
      </c>
      <c r="J23" s="16"/>
    </row>
    <row r="24" spans="1:10" x14ac:dyDescent="0.25">
      <c r="A24" s="176" t="s">
        <v>281</v>
      </c>
      <c r="B24" s="176" t="s">
        <v>275</v>
      </c>
      <c r="C24" s="177" t="s">
        <v>273</v>
      </c>
      <c r="D24" s="178">
        <v>10</v>
      </c>
      <c r="E24" s="179"/>
      <c r="F24" s="180">
        <f t="shared" si="0"/>
        <v>0</v>
      </c>
    </row>
    <row r="25" spans="1:10" x14ac:dyDescent="0.25">
      <c r="A25" s="176" t="s">
        <v>281</v>
      </c>
      <c r="B25" s="176" t="s">
        <v>272</v>
      </c>
      <c r="C25" s="177" t="s">
        <v>276</v>
      </c>
      <c r="D25" s="178">
        <v>7</v>
      </c>
      <c r="E25" s="179"/>
      <c r="F25" s="180">
        <f t="shared" si="0"/>
        <v>0</v>
      </c>
    </row>
    <row r="26" spans="1:10" x14ac:dyDescent="0.25">
      <c r="A26" s="176" t="s">
        <v>281</v>
      </c>
      <c r="B26" s="176" t="s">
        <v>274</v>
      </c>
      <c r="C26" s="177" t="s">
        <v>276</v>
      </c>
      <c r="D26" s="178">
        <v>5</v>
      </c>
      <c r="E26" s="179"/>
      <c r="F26" s="180">
        <f t="shared" si="0"/>
        <v>0</v>
      </c>
    </row>
    <row r="27" spans="1:10" x14ac:dyDescent="0.25">
      <c r="A27" s="176" t="s">
        <v>281</v>
      </c>
      <c r="B27" s="176" t="s">
        <v>275</v>
      </c>
      <c r="C27" s="177" t="s">
        <v>276</v>
      </c>
      <c r="D27" s="178">
        <v>5</v>
      </c>
      <c r="E27" s="179"/>
      <c r="F27" s="180">
        <f t="shared" si="0"/>
        <v>0</v>
      </c>
    </row>
    <row r="28" spans="1:10" x14ac:dyDescent="0.25">
      <c r="A28" s="176" t="s">
        <v>282</v>
      </c>
      <c r="B28" s="176" t="s">
        <v>272</v>
      </c>
      <c r="C28" s="177" t="s">
        <v>273</v>
      </c>
      <c r="D28" s="178">
        <v>45</v>
      </c>
      <c r="E28" s="179"/>
      <c r="F28" s="180">
        <f t="shared" si="0"/>
        <v>0</v>
      </c>
    </row>
    <row r="29" spans="1:10" x14ac:dyDescent="0.25">
      <c r="A29" s="176" t="s">
        <v>282</v>
      </c>
      <c r="B29" s="176" t="s">
        <v>274</v>
      </c>
      <c r="C29" s="177" t="s">
        <v>273</v>
      </c>
      <c r="D29" s="178">
        <v>25</v>
      </c>
      <c r="E29" s="179"/>
      <c r="F29" s="180">
        <f t="shared" si="0"/>
        <v>0</v>
      </c>
    </row>
    <row r="30" spans="1:10" x14ac:dyDescent="0.25">
      <c r="A30" s="176" t="s">
        <v>282</v>
      </c>
      <c r="B30" s="176" t="s">
        <v>275</v>
      </c>
      <c r="C30" s="177" t="s">
        <v>273</v>
      </c>
      <c r="D30" s="178">
        <v>75</v>
      </c>
      <c r="E30" s="179"/>
      <c r="F30" s="180">
        <f t="shared" si="0"/>
        <v>0</v>
      </c>
    </row>
    <row r="31" spans="1:10" x14ac:dyDescent="0.25">
      <c r="A31" s="176" t="s">
        <v>282</v>
      </c>
      <c r="B31" s="176" t="s">
        <v>272</v>
      </c>
      <c r="C31" s="177" t="s">
        <v>276</v>
      </c>
      <c r="D31" s="178">
        <v>65</v>
      </c>
      <c r="E31" s="179"/>
      <c r="F31" s="180">
        <f t="shared" si="0"/>
        <v>0</v>
      </c>
    </row>
    <row r="32" spans="1:10" x14ac:dyDescent="0.25">
      <c r="A32" s="176" t="s">
        <v>282</v>
      </c>
      <c r="B32" s="176" t="s">
        <v>274</v>
      </c>
      <c r="C32" s="177" t="s">
        <v>276</v>
      </c>
      <c r="D32" s="178">
        <v>25</v>
      </c>
      <c r="E32" s="179"/>
      <c r="F32" s="180">
        <f t="shared" si="0"/>
        <v>0</v>
      </c>
    </row>
    <row r="33" spans="1:7" x14ac:dyDescent="0.25">
      <c r="A33" s="176" t="s">
        <v>282</v>
      </c>
      <c r="B33" s="176" t="s">
        <v>275</v>
      </c>
      <c r="C33" s="177" t="s">
        <v>276</v>
      </c>
      <c r="D33" s="178">
        <v>75</v>
      </c>
      <c r="E33" s="179"/>
      <c r="F33" s="180">
        <f>D33*E33</f>
        <v>0</v>
      </c>
      <c r="G33" s="16"/>
    </row>
    <row r="34" spans="1:7" ht="15.75" thickBot="1" x14ac:dyDescent="0.3">
      <c r="F34" s="77">
        <f>SUM(F4:F33)</f>
        <v>0</v>
      </c>
    </row>
    <row r="35" spans="1:7" ht="60" customHeight="1" x14ac:dyDescent="0.25">
      <c r="A35" s="181" t="s">
        <v>283</v>
      </c>
      <c r="B35" s="84" t="s">
        <v>284</v>
      </c>
      <c r="C35" s="84" t="s">
        <v>268</v>
      </c>
      <c r="D35" s="182" t="s">
        <v>269</v>
      </c>
    </row>
    <row r="36" spans="1:7" ht="15.75" thickBot="1" x14ac:dyDescent="0.3">
      <c r="A36" s="183" t="s">
        <v>285</v>
      </c>
      <c r="B36" s="184"/>
      <c r="C36" s="156"/>
      <c r="D36" s="185"/>
    </row>
    <row r="37" spans="1:7" ht="15.75" thickBot="1" x14ac:dyDescent="0.3">
      <c r="A37" s="186" t="s">
        <v>286</v>
      </c>
      <c r="B37" s="187">
        <v>12</v>
      </c>
      <c r="C37" s="188"/>
      <c r="D37" s="189">
        <f>B37*C37</f>
        <v>0</v>
      </c>
      <c r="F37" s="190"/>
    </row>
    <row r="38" spans="1:7" ht="15.75" thickBot="1" x14ac:dyDescent="0.3">
      <c r="A38" s="43" t="s">
        <v>287</v>
      </c>
      <c r="B38" s="191">
        <v>40</v>
      </c>
      <c r="C38" s="192"/>
      <c r="D38" s="189">
        <f>B38*C38</f>
        <v>0</v>
      </c>
      <c r="F38" s="190"/>
    </row>
    <row r="39" spans="1:7" ht="15.75" thickBot="1" x14ac:dyDescent="0.3">
      <c r="A39" s="193" t="s">
        <v>288</v>
      </c>
      <c r="B39" s="191">
        <v>135</v>
      </c>
      <c r="C39" s="192"/>
      <c r="D39" s="189">
        <f>B39*C39</f>
        <v>0</v>
      </c>
      <c r="F39" s="190"/>
    </row>
    <row r="40" spans="1:7" ht="15.75" thickBot="1" x14ac:dyDescent="0.3">
      <c r="A40" s="194" t="s">
        <v>289</v>
      </c>
      <c r="B40" s="195">
        <v>25</v>
      </c>
      <c r="C40" s="196"/>
      <c r="D40" s="189">
        <f>B40*C40</f>
        <v>0</v>
      </c>
      <c r="F40" s="190"/>
    </row>
    <row r="41" spans="1:7" ht="15.75" thickBot="1" x14ac:dyDescent="0.3">
      <c r="E41" s="77">
        <f>SUM(D37:D40)</f>
        <v>0</v>
      </c>
      <c r="F41" s="190"/>
    </row>
    <row r="42" spans="1:7" ht="15.75" thickBot="1" x14ac:dyDescent="0.3">
      <c r="A42" s="197" t="s">
        <v>290</v>
      </c>
      <c r="B42" s="198"/>
      <c r="C42" s="198"/>
      <c r="D42" s="199">
        <f>SUM(F34+E41)</f>
        <v>0</v>
      </c>
      <c r="G42" s="16"/>
    </row>
  </sheetData>
  <sheetProtection algorithmName="SHA-512" hashValue="N4L0HjqI1MlCyNLSpDohiryhyColORlmTHufxdAK4odB2gmoYgv2eLQrLR7Q5vxioTZj8AQQEHGS5mkguxf9bg==" saltValue="gNoWZ01JwGMbfZA5acv/8w==" spinCount="100000" sheet="1" selectLockedCells="1"/>
  <mergeCells count="5">
    <mergeCell ref="A1:A2"/>
    <mergeCell ref="C1:C2"/>
    <mergeCell ref="D1:D2"/>
    <mergeCell ref="E1:E2"/>
    <mergeCell ref="F1:F2"/>
  </mergeCells>
  <pageMargins left="0.25" right="0.25" top="0.75" bottom="0.75" header="0.3" footer="0.3"/>
  <pageSetup paperSize="8"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Totaal Prijslijst</vt:lpstr>
      <vt:lpstr>A1</vt:lpstr>
      <vt:lpstr>A2</vt:lpstr>
      <vt:lpstr>A3</vt:lpstr>
      <vt:lpstr>A4</vt:lpstr>
      <vt:lpstr>A5</vt:lpstr>
    </vt:vector>
  </TitlesOfParts>
  <Company>Gemeente Westland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Zwirs, G (Gino)</dc:creator>
  <cp:lastModifiedBy>Zwirs, G (Gino)</cp:lastModifiedBy>
  <dcterms:created xsi:type="dcterms:W3CDTF">2021-12-07T15:01:31Z</dcterms:created>
  <dcterms:modified xsi:type="dcterms:W3CDTF">2021-12-07T15:08:33Z</dcterms:modified>
</cp:coreProperties>
</file>