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osato-my.sharepoint.com/personal/heleen_ballemans_atosborne_nl/Documents/Documenten/Gemeente Amersfoort/Branstoffentabel jGGZ/"/>
    </mc:Choice>
  </mc:AlternateContent>
  <xr:revisionPtr revIDLastSave="0" documentId="8_{5FE96052-578C-42B6-B0B7-608935CCBBEB}" xr6:coauthVersionLast="47" xr6:coauthVersionMax="47" xr10:uidLastSave="{00000000-0000-0000-0000-000000000000}"/>
  <bookViews>
    <workbookView xWindow="-110" yWindow="-110" windowWidth="22780" windowHeight="14540" xr2:uid="{75A97E51-D1D3-4836-99A4-52597213328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1" l="1"/>
  <c r="D10" i="1" s="1"/>
  <c r="F12" i="1"/>
  <c r="D28" i="1"/>
  <c r="G10" i="1" l="1"/>
  <c r="E25" i="1"/>
  <c r="E26" i="1"/>
  <c r="E27" i="1"/>
  <c r="D11" i="1"/>
  <c r="E11" i="1" s="1"/>
  <c r="E28" i="1" l="1"/>
  <c r="D6" i="1"/>
  <c r="D5" i="1"/>
  <c r="D8" i="1"/>
  <c r="D7" i="1"/>
  <c r="D9" i="1"/>
  <c r="D12" i="1" l="1"/>
  <c r="G11" i="1"/>
  <c r="E5" i="1"/>
  <c r="G5" i="1" s="1"/>
  <c r="E7" i="1"/>
  <c r="G7" i="1" s="1"/>
  <c r="E9" i="1"/>
  <c r="G9" i="1" s="1"/>
  <c r="E6" i="1"/>
  <c r="G6" i="1" s="1"/>
  <c r="E8" i="1"/>
  <c r="G8" i="1" s="1"/>
  <c r="G12" i="1" l="1"/>
  <c r="G25" i="1" s="1"/>
  <c r="H25" i="1" s="1"/>
</calcChain>
</file>

<file path=xl/sharedStrings.xml><?xml version="1.0" encoding="utf-8"?>
<sst xmlns="http://schemas.openxmlformats.org/spreadsheetml/2006/main" count="56" uniqueCount="55">
  <si>
    <t>Ondertekening:</t>
  </si>
  <si>
    <t>Plaats</t>
  </si>
  <si>
    <t>Opdrachtnemer</t>
  </si>
  <si>
    <t>Datum</t>
  </si>
  <si>
    <t>Naam</t>
  </si>
  <si>
    <t>Handtekening</t>
  </si>
  <si>
    <t>Functie</t>
  </si>
  <si>
    <t>Benzine</t>
  </si>
  <si>
    <t>Aardgas/CNG</t>
  </si>
  <si>
    <t>Waterstof (gemiddelde stroommix)</t>
  </si>
  <si>
    <t>Type brandstof</t>
  </si>
  <si>
    <t>Totaal</t>
  </si>
  <si>
    <t>Bio-CNG (groengas)</t>
  </si>
  <si>
    <t>Euro5 motor</t>
  </si>
  <si>
    <t>Euro4 motor</t>
  </si>
  <si>
    <t>Euro6 motor</t>
  </si>
  <si>
    <t>Waardering (dml)</t>
  </si>
  <si>
    <t>Subtotaal gewogen score per type motor</t>
  </si>
  <si>
    <t>Rekenvoorbeeld:</t>
  </si>
  <si>
    <t xml:space="preserve">Totaal gewogen score </t>
  </si>
  <si>
    <t>Type motor*</t>
  </si>
  <si>
    <t>*Alleen relevant voor vervoersmiddel met verbrandingsmotor.</t>
  </si>
  <si>
    <r>
      <t>Range in kg CO</t>
    </r>
    <r>
      <rPr>
        <sz val="12"/>
        <color theme="1"/>
        <rFont val="Calibri"/>
        <family val="2"/>
      </rPr>
      <t>₂-eq./km)</t>
    </r>
  </si>
  <si>
    <r>
      <t xml:space="preserve">Groengas wordt ingezet voor 30% van het totaal aantal te rijden kilometers. Dit levert </t>
    </r>
    <r>
      <rPr>
        <b/>
        <sz val="12"/>
        <color rgb="FF000000"/>
        <rFont val="Calibri"/>
        <family val="2"/>
        <scheme val="minor"/>
      </rPr>
      <t>0,13*30%= 3,95</t>
    </r>
    <r>
      <rPr>
        <sz val="12"/>
        <color rgb="FF000000"/>
        <rFont val="Calibri"/>
        <family val="2"/>
        <scheme val="minor"/>
      </rPr>
      <t xml:space="preserve"> punt op.</t>
    </r>
  </si>
  <si>
    <t>Voor de overige 70% wordt diesel ingezet. Dit levert 0,21 punten op.</t>
  </si>
  <si>
    <r>
      <t xml:space="preserve">Daarbij gebruikt opdrachtnemer voor 100% van haar voertuigen motoren volgens Euro6. Dit levert </t>
    </r>
    <r>
      <rPr>
        <b/>
        <sz val="12"/>
        <color rgb="FF000000"/>
        <rFont val="Calibri"/>
        <family val="2"/>
        <scheme val="minor"/>
      </rPr>
      <t xml:space="preserve">0,02*100 = 2 </t>
    </r>
    <r>
      <rPr>
        <sz val="12"/>
        <color rgb="FF000000"/>
        <rFont val="Calibri"/>
        <family val="2"/>
        <scheme val="minor"/>
      </rPr>
      <t>punten op.</t>
    </r>
  </si>
  <si>
    <r>
      <t xml:space="preserve">Totaal levert dit </t>
    </r>
    <r>
      <rPr>
        <b/>
        <sz val="12"/>
        <color rgb="FF000000"/>
        <rFont val="Calibri"/>
        <family val="2"/>
        <scheme val="minor"/>
      </rPr>
      <t>6 punten van de maximale score van 20 punten op.</t>
    </r>
  </si>
  <si>
    <r>
      <t>CO</t>
    </r>
    <r>
      <rPr>
        <sz val="12"/>
        <color theme="1"/>
        <rFont val="Calibri"/>
        <family val="2"/>
      </rPr>
      <t>₂</t>
    </r>
    <r>
      <rPr>
        <sz val="12"/>
        <color theme="1"/>
        <rFont val="Calibri"/>
        <family val="2"/>
        <scheme val="minor"/>
      </rPr>
      <t>-emissies* (in kg CO</t>
    </r>
    <r>
      <rPr>
        <sz val="12"/>
        <color theme="1"/>
        <rFont val="Calibri"/>
        <family val="2"/>
      </rPr>
      <t>₂</t>
    </r>
    <r>
      <rPr>
        <sz val="12"/>
        <color theme="1"/>
        <rFont val="Calibri"/>
        <family val="2"/>
        <scheme val="minor"/>
      </rPr>
      <t>-eq./km) WtW**</t>
    </r>
  </si>
  <si>
    <t>Percentage van totale afstand waarop type brandstof is ingezet (in %)</t>
  </si>
  <si>
    <t>Opdrachtnemer toon met verifieerbare gegevens periodiek aan te voldoen aan het opgegeven %.</t>
  </si>
  <si>
    <t>Relatieve schadelijkheid (dml)</t>
  </si>
  <si>
    <t>Subtotaal gewogen score per brandstof (max. 20)</t>
  </si>
  <si>
    <r>
      <rPr>
        <b/>
        <sz val="12"/>
        <color theme="1"/>
        <rFont val="Calibri"/>
        <family val="2"/>
        <scheme val="minor"/>
      </rPr>
      <t xml:space="preserve">Tabel 2: </t>
    </r>
    <r>
      <rPr>
        <sz val="12"/>
        <color theme="1"/>
        <rFont val="Calibri"/>
        <family val="2"/>
        <scheme val="minor"/>
      </rPr>
      <t>Weging per type motor (personenvervoer)</t>
    </r>
  </si>
  <si>
    <t>Waardering per brandstof*** (dml)</t>
  </si>
  <si>
    <r>
      <rPr>
        <b/>
        <sz val="11"/>
        <color theme="1"/>
        <rFont val="Calibri"/>
        <family val="2"/>
        <scheme val="minor"/>
      </rPr>
      <t xml:space="preserve">Tabel 1b: </t>
    </r>
    <r>
      <rPr>
        <sz val="11"/>
        <color theme="1"/>
        <rFont val="Calibri"/>
        <family val="2"/>
        <scheme val="minor"/>
      </rPr>
      <t>Waarderingsfactor per emissierange</t>
    </r>
  </si>
  <si>
    <t>Waarderingsfactor</t>
  </si>
  <si>
    <t xml:space="preserve">&gt;0,2 </t>
  </si>
  <si>
    <t>0,15-0,2</t>
  </si>
  <si>
    <t>0,05-0,15</t>
  </si>
  <si>
    <t>&lt;0,05</t>
  </si>
  <si>
    <t>*Onder de aanname van personenvervoer (categorie auto, gemiddelde grootte). Bron emissiefactoren: https://www.co2emissiefactoren.nl/lijst-emissiefactoren/</t>
  </si>
  <si>
    <t>**WTW = Well-to-wheel, omvat zowel de indirecte emissies uit de voorketen als de directe emissies van het voertuig tijdens het gebruik.</t>
  </si>
  <si>
    <t>Diesel (B7, niet-hybride/hybride)****</t>
  </si>
  <si>
    <r>
      <t>****Om het gebruik te benaderen is het gemiddelde berekend van de emissiefactoren voor niet-hybride (0,176 kg CO</t>
    </r>
    <r>
      <rPr>
        <sz val="12"/>
        <color theme="1"/>
        <rFont val="Calibri"/>
        <family val="2"/>
      </rPr>
      <t>₂-eq.</t>
    </r>
    <r>
      <rPr>
        <sz val="12"/>
        <color theme="1"/>
        <rFont val="Calibri"/>
        <family val="2"/>
        <scheme val="minor"/>
      </rPr>
      <t>/km) en hybride (0,168 kg CO</t>
    </r>
    <r>
      <rPr>
        <sz val="12"/>
        <color theme="1"/>
        <rFont val="Calibri"/>
        <family val="2"/>
      </rPr>
      <t>₂-eq.</t>
    </r>
    <r>
      <rPr>
        <sz val="12"/>
        <color theme="1"/>
        <rFont val="Calibri"/>
        <family val="2"/>
        <scheme val="minor"/>
      </rPr>
      <t>/km) dieselvervoer.</t>
    </r>
  </si>
  <si>
    <t>Percentage van totale afstand waarop type motor wordt ingezet (in %)</t>
  </si>
  <si>
    <t>***Bepaald t.o.v. type brandstof met laagste emissiefactor (hier: Elektrisch/waterstof, groene stroom), met waarderingsfactor van Tabel 1b. Maximum score: 0,2.</t>
  </si>
  <si>
    <t>Geef in bovenstaande tabel met percentages aan welk type brandstof u gebruikt over de totaal afgelegde afstand bij de uitvoering van deze overeenkomst.</t>
  </si>
  <si>
    <r>
      <t>****Om het gebruik te benaderen is het gemiddelde berekend van de emissiefactoren voor elektrisch vervoer op groene stroom (0,003 kg CO</t>
    </r>
    <r>
      <rPr>
        <sz val="12"/>
        <color theme="1"/>
        <rFont val="Calibri"/>
        <family val="2"/>
      </rPr>
      <t>₂-eq.</t>
    </r>
    <r>
      <rPr>
        <sz val="12"/>
        <color theme="1"/>
        <rFont val="Calibri"/>
        <family val="2"/>
        <scheme val="minor"/>
      </rPr>
      <t>/km) en waterstofvervoer op groene stroom (0,007 kg CO</t>
    </r>
    <r>
      <rPr>
        <sz val="12"/>
        <color theme="1"/>
        <rFont val="Calibri"/>
        <family val="2"/>
      </rPr>
      <t>₂-eq.</t>
    </r>
    <r>
      <rPr>
        <sz val="12"/>
        <color theme="1"/>
        <rFont val="Calibri"/>
        <family val="2"/>
        <scheme val="minor"/>
      </rPr>
      <t>/km).</t>
    </r>
  </si>
  <si>
    <r>
      <rPr>
        <b/>
        <sz val="12"/>
        <color theme="1"/>
        <rFont val="Calibri"/>
        <family val="2"/>
        <scheme val="minor"/>
      </rPr>
      <t xml:space="preserve">Tabel 1a: </t>
    </r>
    <r>
      <rPr>
        <sz val="12"/>
        <color theme="1"/>
        <rFont val="Calibri"/>
        <family val="2"/>
        <scheme val="minor"/>
      </rPr>
      <t>Weging per type brandstof</t>
    </r>
  </si>
  <si>
    <t>U dient alleen kolom F in te vullen.</t>
  </si>
  <si>
    <t>Scoretabel behorende bij wens 2a Brandstoftabel</t>
  </si>
  <si>
    <t xml:space="preserve">Totaal score voor wens 2A., Brandstoftabel (= totaal gewogen score / 2)  </t>
  </si>
  <si>
    <t>U dient alleen kolom D in te vullen</t>
  </si>
  <si>
    <t>Elektrisch (gemiddelde stroommix)/
HVO20-50</t>
  </si>
  <si>
    <t>Elektrisch/waterstof (groene stroom)*****/HVO100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</si>
</sst>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373A4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Protection="1">
      <protection locked="0"/>
    </xf>
    <xf numFmtId="0" fontId="3" fillId="0" borderId="0" xfId="0" applyFont="1" applyAlignment="1">
      <alignment horizontal="left" vertical="top" wrapText="1"/>
    </xf>
    <xf numFmtId="0" fontId="9" fillId="0" borderId="0" xfId="0" applyFont="1"/>
    <xf numFmtId="0" fontId="6" fillId="2" borderId="2" xfId="0" applyFont="1" applyFill="1" applyBorder="1" applyAlignment="1" applyProtection="1">
      <alignment horizontal="left" vertical="top" wrapText="1"/>
      <protection locked="0"/>
    </xf>
    <xf numFmtId="0" fontId="6" fillId="2" borderId="6" xfId="0" applyFont="1" applyFill="1" applyBorder="1" applyAlignment="1" applyProtection="1">
      <alignment horizontal="left" vertical="top" wrapText="1"/>
      <protection locked="0"/>
    </xf>
    <xf numFmtId="0" fontId="6" fillId="2" borderId="9" xfId="0" applyFont="1" applyFill="1" applyBorder="1" applyAlignment="1" applyProtection="1">
      <alignment horizontal="left" vertical="top" wrapText="1"/>
      <protection locked="0"/>
    </xf>
    <xf numFmtId="0" fontId="6" fillId="2" borderId="6" xfId="0" applyFont="1" applyFill="1" applyBorder="1" applyAlignment="1" applyProtection="1">
      <alignment vertical="center" wrapText="1"/>
      <protection locked="0"/>
    </xf>
    <xf numFmtId="0" fontId="6" fillId="2" borderId="9" xfId="0" applyFont="1" applyFill="1" applyBorder="1" applyAlignment="1" applyProtection="1">
      <alignment vertical="center" wrapText="1"/>
      <protection locked="0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2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2" fontId="7" fillId="0" borderId="0" xfId="0" applyNumberFormat="1" applyFont="1" applyAlignment="1">
      <alignment horizontal="center"/>
    </xf>
    <xf numFmtId="2" fontId="6" fillId="0" borderId="0" xfId="0" applyNumberFormat="1" applyFont="1" applyProtection="1">
      <protection locked="0"/>
    </xf>
    <xf numFmtId="2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3" borderId="0" xfId="0" applyFont="1" applyFill="1"/>
    <xf numFmtId="1" fontId="3" fillId="4" borderId="0" xfId="0" applyNumberFormat="1" applyFont="1" applyFill="1"/>
    <xf numFmtId="0" fontId="12" fillId="2" borderId="1" xfId="0" applyFont="1" applyFill="1" applyBorder="1" applyAlignment="1" applyProtection="1">
      <alignment vertical="center" wrapText="1"/>
      <protection locked="0"/>
    </xf>
    <xf numFmtId="0" fontId="12" fillId="2" borderId="5" xfId="0" applyFont="1" applyFill="1" applyBorder="1" applyAlignment="1" applyProtection="1">
      <alignment vertical="center" wrapText="1"/>
      <protection locked="0"/>
    </xf>
    <xf numFmtId="0" fontId="12" fillId="2" borderId="8" xfId="0" applyFont="1" applyFill="1" applyBorder="1" applyAlignment="1" applyProtection="1">
      <alignment vertical="center" wrapText="1"/>
      <protection locked="0"/>
    </xf>
    <xf numFmtId="0" fontId="12" fillId="2" borderId="5" xfId="0" applyFont="1" applyFill="1" applyBorder="1" applyAlignment="1" applyProtection="1">
      <alignment horizontal="left" vertical="top" wrapText="1"/>
      <protection locked="0"/>
    </xf>
    <xf numFmtId="0" fontId="12" fillId="2" borderId="1" xfId="0" applyFont="1" applyFill="1" applyBorder="1" applyAlignment="1" applyProtection="1">
      <alignment horizontal="left" vertical="top" wrapText="1"/>
      <protection locked="0"/>
    </xf>
    <xf numFmtId="0" fontId="12" fillId="2" borderId="8" xfId="0" applyFont="1" applyFill="1" applyBorder="1" applyAlignment="1" applyProtection="1">
      <alignment horizontal="left" vertical="top" wrapText="1"/>
      <protection locked="0"/>
    </xf>
    <xf numFmtId="0" fontId="6" fillId="0" borderId="0" xfId="0" applyFont="1"/>
    <xf numFmtId="1" fontId="6" fillId="0" borderId="0" xfId="0" applyNumberFormat="1" applyFont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2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0" xfId="0" applyNumberFormat="1" applyFont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12" fillId="2" borderId="12" xfId="0" applyFont="1" applyFill="1" applyBorder="1" applyAlignment="1" applyProtection="1">
      <alignment horizontal="left" vertical="top" wrapText="1"/>
      <protection locked="0"/>
    </xf>
    <xf numFmtId="0" fontId="4" fillId="3" borderId="0" xfId="0" applyFont="1" applyFill="1" applyAlignment="1">
      <alignment wrapText="1"/>
    </xf>
    <xf numFmtId="0" fontId="12" fillId="2" borderId="1" xfId="0" applyFont="1" applyFill="1" applyBorder="1" applyAlignment="1" applyProtection="1">
      <alignment horizontal="left" vertical="top" wrapText="1"/>
      <protection locked="0"/>
    </xf>
    <xf numFmtId="0" fontId="12" fillId="2" borderId="5" xfId="0" applyFont="1" applyFill="1" applyBorder="1" applyAlignment="1" applyProtection="1">
      <alignment horizontal="left" vertical="top" wrapText="1"/>
      <protection locked="0"/>
    </xf>
    <xf numFmtId="0" fontId="12" fillId="2" borderId="8" xfId="0" applyFont="1" applyFill="1" applyBorder="1" applyAlignment="1" applyProtection="1">
      <alignment horizontal="left" vertical="top" wrapText="1"/>
      <protection locked="0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0" fontId="7" fillId="4" borderId="0" xfId="0" applyFont="1" applyFill="1" applyAlignment="1" applyProtection="1">
      <alignment horizontal="center" vertical="center" wrapText="1"/>
      <protection locked="0"/>
    </xf>
    <xf numFmtId="0" fontId="7" fillId="4" borderId="7" xfId="0" applyFont="1" applyFill="1" applyBorder="1" applyAlignment="1" applyProtection="1">
      <alignment horizontal="center" vertical="center" wrapText="1"/>
      <protection locked="0"/>
    </xf>
    <xf numFmtId="0" fontId="7" fillId="4" borderId="9" xfId="0" applyFont="1" applyFill="1" applyBorder="1" applyAlignment="1" applyProtection="1">
      <alignment horizontal="center" vertical="center" wrapText="1"/>
      <protection locked="0"/>
    </xf>
    <xf numFmtId="0" fontId="7" fillId="4" borderId="11" xfId="0" applyFont="1" applyFill="1" applyBorder="1" applyAlignment="1" applyProtection="1">
      <alignment horizontal="center" vertical="center" wrapText="1"/>
      <protection locked="0"/>
    </xf>
    <xf numFmtId="0" fontId="7" fillId="4" borderId="10" xfId="0" applyFont="1" applyFill="1" applyBorder="1" applyAlignment="1" applyProtection="1">
      <alignment horizontal="center" vertical="center" wrapText="1"/>
      <protection locked="0"/>
    </xf>
    <xf numFmtId="0" fontId="10" fillId="4" borderId="0" xfId="0" applyFont="1" applyFill="1" applyAlignment="1">
      <alignment horizontal="left" vertical="top" wrapText="1"/>
    </xf>
  </cellXfs>
  <cellStyles count="1">
    <cellStyle name="Standaard" xfId="0" builtinId="0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b/>
        <strike val="0"/>
        <outline val="0"/>
        <shadow val="0"/>
        <vertAlign val="baseline"/>
        <sz val="12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Calibri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indent="0" justifyLastLine="0" shrinkToFit="0" readingOrder="0"/>
      <protection locked="0" hidden="0"/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1C8CE27-FEEE-4AE4-A679-E30F946F418E}" name="Brandstoffentabel" displayName="Brandstoffentabel" ref="B4:G12" totalsRowCount="1" headerRowDxfId="25" dataDxfId="24" totalsRowDxfId="23">
  <autoFilter ref="B4:G11" xr:uid="{14DBCE65-63E5-4A43-ADB6-069D47FCA599}"/>
  <tableColumns count="6">
    <tableColumn id="1" xr3:uid="{E3EAC216-AB66-4498-8CC5-93244AC1F4B9}" name="Type brandstof" totalsRowLabel="Totaal" dataDxfId="11" totalsRowDxfId="5"/>
    <tableColumn id="2" xr3:uid="{19CF9B63-F477-47EC-B2B1-17F4701B43E2}" name="CO₂-emissies* (in kg CO₂-eq./km) WtW**" totalsRowFunction="custom" dataDxfId="10" totalsRowDxfId="4">
      <totalsRowFormula>SUM(C5:C11)</totalsRowFormula>
    </tableColumn>
    <tableColumn id="3" xr3:uid="{024844B6-66DE-4F46-AA87-7A3F91C16102}" name="Relatieve schadelijkheid (dml)" totalsRowFunction="custom" dataDxfId="9" totalsRowDxfId="3">
      <totalsRowFormula>SUM(D5:D11)</totalsRowFormula>
    </tableColumn>
    <tableColumn id="7" xr3:uid="{8CB7A8A2-ADE6-483B-BBCD-A806CBE39CAC}" name="Waardering per brandstof*** (dml)" dataDxfId="8" totalsRowDxfId="2"/>
    <tableColumn id="4" xr3:uid="{B08886B9-D12E-46FF-B8F0-C3828A0CDCA2}" name="Percentage van totale afstand waarop type brandstof is ingezet (in %)" totalsRowFunction="sum" dataDxfId="7" totalsRowDxfId="1">
      <calculatedColumnFormula>#REF!/#REF!*100</calculatedColumnFormula>
    </tableColumn>
    <tableColumn id="5" xr3:uid="{1317B7FA-F8A8-41D9-B0D8-57B1E8A7EBC3}" name="Subtotaal gewogen score per brandstof (max. 20)" totalsRowFunction="sum" dataDxfId="6" totalsRowDxfId="0">
      <calculatedColumnFormula>Brandstoffentabel[[#This Row],[Waardering per brandstof*** (dml)]]*Brandstoffentabel[[#This Row],[Percentage van totale afstand waarop type brandstof is ingezet (in %)]]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A647E52-AF9B-45E1-8984-E52C04D53474}" name="Motortabel" displayName="Motortabel" ref="B24:E28" totalsRowCount="1" headerRowDxfId="22" dataDxfId="21">
  <autoFilter ref="B24:E27" xr:uid="{79673853-E9FE-4D30-B13A-D644374A346C}"/>
  <tableColumns count="4">
    <tableColumn id="1" xr3:uid="{52374F8F-18B2-4F5B-98A8-16052ACCAA91}" name="Type motor*" totalsRowLabel="Totaal" dataDxfId="20" totalsRowDxfId="19"/>
    <tableColumn id="4" xr3:uid="{F528DF00-218C-47B1-9735-76F2AEA839DC}" name="Waardering (dml)" dataDxfId="18" totalsRowDxfId="17"/>
    <tableColumn id="2" xr3:uid="{860E4763-5E2C-4600-87C9-08662C976247}" name="Percentage van totale afstand waarop type motor wordt ingezet (in %)" totalsRowFunction="sum" dataDxfId="16" totalsRowDxfId="15"/>
    <tableColumn id="3" xr3:uid="{F9A3B397-438D-4974-AEC6-0D7809215D0F}" name="Subtotaal gewogen score per type motor" totalsRowFunction="sum" dataDxfId="14" totalsRowDxfId="13">
      <calculatedColumnFormula>Motortabel[[#This Row],[Waardering (dml)]]*Motortabel[[#This Row],[Percentage van totale afstand waarop type motor wordt ingezet (in %)]]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520B2D8-4DBA-4A9C-9AF7-003135F7669D}" name="Bonus_scores" displayName="Bonus_scores" ref="I12:J17" totalsRowShown="0" headerRowDxfId="12">
  <autoFilter ref="I12:J17" xr:uid="{14FE659B-91CD-4CCA-8641-A39164FEA1ED}"/>
  <tableColumns count="2">
    <tableColumn id="1" xr3:uid="{273889D8-6C0B-4191-9E01-68F3CCD31AC9}" name="Range in kg CO₂-eq./km)"/>
    <tableColumn id="2" xr3:uid="{34FED7D4-A253-4353-A146-6C49908A088A}" name="Waarderingsfacto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E87BE-D491-45F8-A594-2446E90C54E9}">
  <dimension ref="A1:O49"/>
  <sheetViews>
    <sheetView tabSelected="1" workbookViewId="0">
      <selection activeCell="B11" sqref="B11"/>
    </sheetView>
  </sheetViews>
  <sheetFormatPr defaultRowHeight="14.5" x14ac:dyDescent="0.35"/>
  <cols>
    <col min="2" max="2" width="34.26953125" customWidth="1"/>
    <col min="3" max="3" width="26.26953125" customWidth="1"/>
    <col min="4" max="4" width="26.54296875" customWidth="1"/>
    <col min="5" max="5" width="22.81640625" customWidth="1"/>
    <col min="6" max="6" width="23.1796875" customWidth="1"/>
    <col min="7" max="7" width="30.26953125" customWidth="1"/>
    <col min="8" max="8" width="28.7265625" customWidth="1"/>
    <col min="9" max="9" width="27.81640625" bestFit="1" customWidth="1"/>
    <col min="10" max="10" width="24.90625" customWidth="1"/>
    <col min="11" max="11" width="31.26953125" customWidth="1"/>
    <col min="12" max="12" width="23.36328125" customWidth="1"/>
  </cols>
  <sheetData>
    <row r="1" spans="1:15" ht="15.5" x14ac:dyDescent="0.35">
      <c r="A1" s="6"/>
      <c r="B1" s="6"/>
      <c r="C1" s="6"/>
      <c r="D1" s="6"/>
      <c r="E1" s="6"/>
      <c r="F1" s="6"/>
      <c r="G1" s="6"/>
      <c r="H1" s="6"/>
      <c r="I1" s="6"/>
      <c r="J1" s="6"/>
      <c r="K1" s="6"/>
    </row>
    <row r="2" spans="1:15" ht="15.5" x14ac:dyDescent="0.35">
      <c r="A2" s="6"/>
      <c r="B2" s="1" t="s">
        <v>48</v>
      </c>
      <c r="C2" s="1" t="s">
        <v>50</v>
      </c>
      <c r="D2" s="6"/>
      <c r="E2" s="6"/>
      <c r="F2" s="6"/>
      <c r="G2" s="6"/>
      <c r="H2" s="6"/>
      <c r="I2" s="6"/>
      <c r="J2" s="6"/>
      <c r="K2" s="6"/>
    </row>
    <row r="3" spans="1:15" ht="15.5" x14ac:dyDescent="0.35">
      <c r="A3" s="6"/>
      <c r="B3" s="6" t="s">
        <v>49</v>
      </c>
      <c r="C3" s="6"/>
      <c r="D3" s="6"/>
      <c r="E3" s="6"/>
      <c r="F3" s="6"/>
      <c r="G3" s="34"/>
      <c r="H3" s="6"/>
      <c r="I3" s="6"/>
      <c r="J3" s="6"/>
      <c r="K3" s="6"/>
    </row>
    <row r="4" spans="1:15" ht="62" x14ac:dyDescent="0.35">
      <c r="A4" s="6"/>
      <c r="B4" s="3" t="s">
        <v>10</v>
      </c>
      <c r="C4" s="3" t="s">
        <v>27</v>
      </c>
      <c r="D4" s="3" t="s">
        <v>30</v>
      </c>
      <c r="E4" s="3" t="s">
        <v>33</v>
      </c>
      <c r="F4" s="3" t="s">
        <v>28</v>
      </c>
      <c r="G4" s="35" t="s">
        <v>31</v>
      </c>
      <c r="H4" s="7"/>
      <c r="I4" s="24" t="s">
        <v>18</v>
      </c>
      <c r="J4" s="38"/>
      <c r="K4" s="6"/>
      <c r="L4" s="7"/>
      <c r="M4" s="6"/>
      <c r="N4" s="6"/>
      <c r="O4" s="6"/>
    </row>
    <row r="5" spans="1:15" ht="15.5" x14ac:dyDescent="0.35">
      <c r="A5" s="6"/>
      <c r="B5" s="2" t="s">
        <v>7</v>
      </c>
      <c r="C5" s="2">
        <v>0.20200000000000001</v>
      </c>
      <c r="D5" s="4">
        <f>Brandstoffentabel[[#This Row],[CO₂-emissies* (in kg CO₂-eq./km) WtW**]]/Brandstoffentabel[[#Totals],[CO₂-emissies* (in kg CO₂-eq./km) WtW**]]</f>
        <v>0.26030927835051548</v>
      </c>
      <c r="E5" s="4">
        <f>$E$10/((Brandstoffentabel[[#This Row],[Relatieve schadelijkheid (dml)]]/$D$10))*$J$14</f>
        <v>4.9504950495049497E-3</v>
      </c>
      <c r="F5" s="33">
        <v>0</v>
      </c>
      <c r="G5" s="36">
        <f>Brandstoffentabel[[#This Row],[Waardering per brandstof*** (dml)]]*Brandstoffentabel[[#This Row],[Percentage van totale afstand waarop type brandstof is ingezet (in %)]]</f>
        <v>0</v>
      </c>
      <c r="H5" s="7"/>
      <c r="I5" s="54" t="s">
        <v>23</v>
      </c>
      <c r="J5" s="54"/>
      <c r="K5" s="54"/>
      <c r="L5" s="54"/>
      <c r="M5" s="54"/>
      <c r="N5" s="54"/>
      <c r="O5" s="54"/>
    </row>
    <row r="6" spans="1:15" ht="31" x14ac:dyDescent="0.35">
      <c r="A6" s="6"/>
      <c r="B6" s="2" t="s">
        <v>42</v>
      </c>
      <c r="C6" s="2">
        <v>0.17199999999999999</v>
      </c>
      <c r="D6" s="4">
        <f>Brandstoffentabel[[#This Row],[CO₂-emissies* (in kg CO₂-eq./km) WtW**]]/Brandstoffentabel[[#Totals],[CO₂-emissies* (in kg CO₂-eq./km) WtW**]]</f>
        <v>0.22164948453608244</v>
      </c>
      <c r="E6" s="4">
        <f>$E$10/(Brandstoffentabel[[#This Row],[Relatieve schadelijkheid (dml)]]/$D$10)*$J$15</f>
        <v>1.7441860465116282E-2</v>
      </c>
      <c r="F6" s="33">
        <v>0</v>
      </c>
      <c r="G6" s="36">
        <f>Brandstoffentabel[[#This Row],[Waardering per brandstof*** (dml)]]*Brandstoffentabel[[#This Row],[Percentage van totale afstand waarop type brandstof is ingezet (in %)]]</f>
        <v>0</v>
      </c>
      <c r="H6" s="7"/>
      <c r="I6" s="54" t="s">
        <v>24</v>
      </c>
      <c r="J6" s="54"/>
      <c r="K6" s="54"/>
      <c r="L6" s="54"/>
      <c r="M6" s="54"/>
      <c r="N6" s="54"/>
      <c r="O6" s="54"/>
    </row>
    <row r="7" spans="1:15" ht="15.5" x14ac:dyDescent="0.35">
      <c r="A7" s="6"/>
      <c r="B7" s="2" t="s">
        <v>8</v>
      </c>
      <c r="C7" s="2">
        <v>0.16600000000000001</v>
      </c>
      <c r="D7" s="4">
        <f>Brandstoffentabel[[#This Row],[CO₂-emissies* (in kg CO₂-eq./km) WtW**]]/Brandstoffentabel[[#Totals],[CO₂-emissies* (in kg CO₂-eq./km) WtW**]]</f>
        <v>0.21391752577319589</v>
      </c>
      <c r="E7" s="4">
        <f>$E$10/(Brandstoffentabel[[#This Row],[Relatieve schadelijkheid (dml)]]/$D$10)*$J$15</f>
        <v>1.8072289156626505E-2</v>
      </c>
      <c r="F7" s="33">
        <v>0</v>
      </c>
      <c r="G7" s="36">
        <f>Brandstoffentabel[[#This Row],[Waardering per brandstof*** (dml)]]*Brandstoffentabel[[#This Row],[Percentage van totale afstand waarop type brandstof is ingezet (in %)]]</f>
        <v>0</v>
      </c>
      <c r="H7" s="7"/>
      <c r="I7" s="54" t="s">
        <v>25</v>
      </c>
      <c r="J7" s="54"/>
      <c r="K7" s="54"/>
      <c r="L7" s="54"/>
      <c r="M7" s="54"/>
      <c r="N7" s="54"/>
      <c r="O7" s="54"/>
    </row>
    <row r="8" spans="1:15" ht="15.5" x14ac:dyDescent="0.35">
      <c r="A8" s="6"/>
      <c r="B8" s="2" t="s">
        <v>12</v>
      </c>
      <c r="C8" s="2">
        <v>4.1000000000000002E-2</v>
      </c>
      <c r="D8" s="4">
        <f>Brandstoffentabel[[#This Row],[CO₂-emissies* (in kg CO₂-eq./km) WtW**]]/Brandstoffentabel[[#Totals],[CO₂-emissies* (in kg CO₂-eq./km) WtW**]]</f>
        <v>5.2835051546391752E-2</v>
      </c>
      <c r="E8" s="4">
        <f>$E$10/(Brandstoffentabel[[#This Row],[Relatieve schadelijkheid (dml)]]/$D$10)*$J$17</f>
        <v>0.17073170731707316</v>
      </c>
      <c r="F8" s="33">
        <v>0</v>
      </c>
      <c r="G8" s="36">
        <f>Brandstoffentabel[[#This Row],[Waardering per brandstof*** (dml)]]*Brandstoffentabel[[#This Row],[Percentage van totale afstand waarop type brandstof is ingezet (in %)]]</f>
        <v>0</v>
      </c>
      <c r="H8" s="7"/>
      <c r="I8" s="54" t="s">
        <v>26</v>
      </c>
      <c r="J8" s="54"/>
      <c r="K8" s="54"/>
      <c r="L8" s="54"/>
      <c r="M8" s="54"/>
      <c r="N8" s="54"/>
      <c r="O8" s="54"/>
    </row>
    <row r="9" spans="1:15" ht="31" x14ac:dyDescent="0.35">
      <c r="A9" s="6"/>
      <c r="B9" s="2" t="s">
        <v>53</v>
      </c>
      <c r="C9" s="2">
        <v>7.8E-2</v>
      </c>
      <c r="D9" s="4">
        <f>Brandstoffentabel[[#This Row],[CO₂-emissies* (in kg CO₂-eq./km) WtW**]]/Brandstoffentabel[[#Totals],[CO₂-emissies* (in kg CO₂-eq./km) WtW**]]</f>
        <v>0.10051546391752578</v>
      </c>
      <c r="E9" s="4">
        <f>$E$10/(Brandstoffentabel[[#This Row],[Relatieve schadelijkheid (dml)]]/$D$10)*$J$16</f>
        <v>6.4102564102564097E-2</v>
      </c>
      <c r="F9" s="33">
        <v>0</v>
      </c>
      <c r="G9" s="36">
        <f>Brandstoffentabel[[#This Row],[Waardering per brandstof*** (dml)]]*Brandstoffentabel[[#This Row],[Percentage van totale afstand waarop type brandstof is ingezet (in %)]]</f>
        <v>0</v>
      </c>
      <c r="H9" s="7"/>
      <c r="I9" s="39"/>
      <c r="J9" s="7"/>
      <c r="K9" s="7"/>
      <c r="L9" s="6"/>
    </row>
    <row r="10" spans="1:15" ht="31" x14ac:dyDescent="0.35">
      <c r="A10" s="6"/>
      <c r="B10" s="2" t="s">
        <v>54</v>
      </c>
      <c r="C10" s="2">
        <v>5.0000000000000001E-3</v>
      </c>
      <c r="D10" s="4">
        <f>Brandstoffentabel[[#This Row],[CO₂-emissies* (in kg CO₂-eq./km) WtW**]]/Brandstoffentabel[[#Totals],[CO₂-emissies* (in kg CO₂-eq./km) WtW**]]</f>
        <v>6.4432989690721646E-3</v>
      </c>
      <c r="E10" s="4">
        <v>0.2</v>
      </c>
      <c r="F10" s="33">
        <v>0</v>
      </c>
      <c r="G10" s="36">
        <f>Brandstoffentabel[[#This Row],[Waardering per brandstof*** (dml)]]*Brandstoffentabel[[#This Row],[Percentage van totale afstand waarop type brandstof is ingezet (in %)]]</f>
        <v>0</v>
      </c>
      <c r="H10" s="7"/>
      <c r="I10" t="s">
        <v>34</v>
      </c>
      <c r="K10" s="7"/>
      <c r="L10" s="6"/>
    </row>
    <row r="11" spans="1:15" ht="15.5" x14ac:dyDescent="0.35">
      <c r="A11" s="6"/>
      <c r="B11" s="2" t="s">
        <v>9</v>
      </c>
      <c r="C11" s="2">
        <v>0.112</v>
      </c>
      <c r="D11" s="4">
        <f>Brandstoffentabel[[#This Row],[CO₂-emissies* (in kg CO₂-eq./km) WtW**]]/Brandstoffentabel[[#Totals],[CO₂-emissies* (in kg CO₂-eq./km) WtW**]]</f>
        <v>0.14432989690721648</v>
      </c>
      <c r="E11" s="4">
        <f>$E$10/(Brandstoffentabel[[#This Row],[Relatieve schadelijkheid (dml)]]/$D$10)*$J$16</f>
        <v>4.4642857142857151E-2</v>
      </c>
      <c r="F11" s="33">
        <v>0</v>
      </c>
      <c r="G11" s="36">
        <f>Brandstoffentabel[[#This Row],[Waardering per brandstof*** (dml)]]*Brandstoffentabel[[#This Row],[Percentage van totale afstand waarop type brandstof is ingezet (in %)]]</f>
        <v>0</v>
      </c>
      <c r="H11" s="7"/>
      <c r="K11" s="7"/>
      <c r="L11" s="6"/>
    </row>
    <row r="12" spans="1:15" ht="15.5" x14ac:dyDescent="0.35">
      <c r="A12" s="6"/>
      <c r="B12" s="2" t="s">
        <v>11</v>
      </c>
      <c r="C12" s="2">
        <f>SUM(C5:C11)</f>
        <v>0.77600000000000002</v>
      </c>
      <c r="D12" s="17">
        <f>SUM(D5:D11)</f>
        <v>1</v>
      </c>
      <c r="E12" s="17"/>
      <c r="F12" s="19">
        <f>SUBTOTAL(109,Brandstoffentabel[Percentage van totale afstand waarop type brandstof is ingezet (in %)])</f>
        <v>0</v>
      </c>
      <c r="G12" s="37">
        <f>SUBTOTAL(109,Brandstoffentabel[Subtotaal gewogen score per brandstof (max. 20)])</f>
        <v>0</v>
      </c>
      <c r="H12" s="7"/>
      <c r="I12" s="7" t="s">
        <v>22</v>
      </c>
      <c r="J12" s="7" t="s">
        <v>35</v>
      </c>
    </row>
    <row r="13" spans="1:15" ht="15.5" x14ac:dyDescent="0.35">
      <c r="A13" s="6"/>
      <c r="B13" s="2"/>
      <c r="C13" s="2"/>
      <c r="D13" s="17"/>
      <c r="E13" s="17"/>
      <c r="F13" s="19"/>
      <c r="G13" s="37"/>
      <c r="H13" s="7"/>
      <c r="I13" s="7"/>
      <c r="J13" s="7"/>
    </row>
    <row r="14" spans="1:15" ht="15.5" x14ac:dyDescent="0.35">
      <c r="A14" s="6"/>
      <c r="B14" s="15" t="s">
        <v>46</v>
      </c>
      <c r="C14" s="2"/>
      <c r="D14" s="17"/>
      <c r="E14" s="20"/>
      <c r="F14" s="18"/>
      <c r="G14" s="19"/>
      <c r="H14" s="7"/>
      <c r="I14" s="7" t="s">
        <v>36</v>
      </c>
      <c r="J14" s="7">
        <v>1</v>
      </c>
    </row>
    <row r="15" spans="1:15" ht="15.5" customHeight="1" x14ac:dyDescent="0.35">
      <c r="A15" s="6"/>
      <c r="B15" s="16" t="s">
        <v>40</v>
      </c>
      <c r="C15" s="2"/>
      <c r="D15" s="17"/>
      <c r="E15" s="20"/>
      <c r="F15" s="18"/>
      <c r="G15" s="19"/>
      <c r="H15" s="7"/>
      <c r="I15" t="s">
        <v>37</v>
      </c>
      <c r="J15">
        <v>3</v>
      </c>
    </row>
    <row r="16" spans="1:15" ht="15.5" customHeight="1" x14ac:dyDescent="0.35">
      <c r="A16" s="6"/>
      <c r="B16" s="15" t="s">
        <v>41</v>
      </c>
      <c r="C16" s="1"/>
      <c r="D16" s="6"/>
      <c r="E16" s="6"/>
      <c r="F16" s="6"/>
      <c r="G16" s="8"/>
      <c r="H16" s="7"/>
      <c r="I16" t="s">
        <v>38</v>
      </c>
      <c r="J16">
        <v>5</v>
      </c>
    </row>
    <row r="17" spans="1:12" ht="15.5" customHeight="1" x14ac:dyDescent="0.35">
      <c r="A17" s="6"/>
      <c r="B17" s="16" t="s">
        <v>45</v>
      </c>
      <c r="C17" s="6"/>
      <c r="D17" s="6"/>
      <c r="E17" s="6"/>
      <c r="F17" s="6"/>
      <c r="G17" s="6"/>
      <c r="H17" s="7"/>
      <c r="I17" t="s">
        <v>39</v>
      </c>
      <c r="J17" s="7">
        <v>7</v>
      </c>
    </row>
    <row r="18" spans="1:12" ht="15.5" customHeight="1" x14ac:dyDescent="0.35">
      <c r="A18" s="6"/>
      <c r="B18" s="16" t="s">
        <v>43</v>
      </c>
      <c r="C18" s="6"/>
      <c r="D18" s="6"/>
      <c r="E18" s="6"/>
      <c r="F18" s="6"/>
      <c r="G18" s="6"/>
      <c r="H18" s="7"/>
      <c r="J18" s="7"/>
    </row>
    <row r="19" spans="1:12" ht="15.5" customHeight="1" x14ac:dyDescent="0.35">
      <c r="A19" s="6"/>
      <c r="B19" s="16" t="s">
        <v>47</v>
      </c>
      <c r="C19" s="6"/>
      <c r="D19" s="6"/>
      <c r="E19" s="6"/>
      <c r="F19" s="6"/>
      <c r="G19" s="6"/>
      <c r="H19" s="7"/>
      <c r="J19" s="7"/>
    </row>
    <row r="20" spans="1:12" ht="15.5" x14ac:dyDescent="0.35">
      <c r="A20" s="6"/>
      <c r="B20" s="16" t="s">
        <v>29</v>
      </c>
      <c r="C20" s="6"/>
      <c r="D20" s="6"/>
      <c r="E20" s="6"/>
      <c r="F20" s="6"/>
      <c r="G20" s="6"/>
      <c r="H20" s="8"/>
      <c r="I20" s="6"/>
      <c r="J20" s="6"/>
      <c r="K20" s="6"/>
    </row>
    <row r="21" spans="1:12" ht="18" customHeight="1" x14ac:dyDescent="0.35">
      <c r="A21" s="6"/>
      <c r="B21" s="16"/>
      <c r="C21" s="6"/>
      <c r="D21" s="6"/>
      <c r="E21" s="6"/>
      <c r="F21" s="6"/>
      <c r="G21" s="6"/>
      <c r="H21" s="6"/>
      <c r="I21" s="6"/>
      <c r="J21" s="6"/>
      <c r="K21" s="6"/>
    </row>
    <row r="22" spans="1:12" ht="18" customHeight="1" x14ac:dyDescent="0.35">
      <c r="A22" s="6"/>
      <c r="B22" s="16" t="s">
        <v>32</v>
      </c>
      <c r="C22" s="6"/>
      <c r="D22" s="6"/>
      <c r="E22" s="6"/>
      <c r="F22" s="6"/>
      <c r="G22" s="6"/>
      <c r="H22" s="6"/>
      <c r="I22" s="6"/>
      <c r="J22" s="6"/>
      <c r="K22" s="6"/>
    </row>
    <row r="23" spans="1:12" ht="18" customHeight="1" x14ac:dyDescent="0.35">
      <c r="A23" s="6"/>
      <c r="B23" s="16" t="s">
        <v>52</v>
      </c>
      <c r="C23" s="6"/>
      <c r="D23" s="6"/>
      <c r="E23" s="6"/>
      <c r="F23" s="6"/>
      <c r="G23" s="6"/>
      <c r="H23" s="6"/>
      <c r="I23" s="6"/>
      <c r="J23" s="6"/>
      <c r="K23" s="6"/>
    </row>
    <row r="24" spans="1:12" ht="54" customHeight="1" x14ac:dyDescent="0.35">
      <c r="A24" s="6"/>
      <c r="B24" s="23" t="s">
        <v>20</v>
      </c>
      <c r="C24" s="3" t="s">
        <v>16</v>
      </c>
      <c r="D24" s="23" t="s">
        <v>44</v>
      </c>
      <c r="E24" s="23" t="s">
        <v>17</v>
      </c>
      <c r="F24" s="6"/>
      <c r="G24" s="24" t="s">
        <v>19</v>
      </c>
      <c r="H24" s="41" t="s">
        <v>51</v>
      </c>
      <c r="I24" s="6"/>
      <c r="J24" s="6"/>
      <c r="K24" s="6"/>
    </row>
    <row r="25" spans="1:12" ht="18" customHeight="1" x14ac:dyDescent="0.35">
      <c r="A25" s="6"/>
      <c r="B25" s="5" t="s">
        <v>14</v>
      </c>
      <c r="C25" s="22">
        <v>0</v>
      </c>
      <c r="D25" s="21">
        <v>0</v>
      </c>
      <c r="E25" s="22">
        <f>Motortabel[[#This Row],[Waardering (dml)]]*Motortabel[[#This Row],[Percentage van totale afstand waarop type motor wordt ingezet (in %)]]</f>
        <v>0</v>
      </c>
      <c r="F25" s="6"/>
      <c r="G25" s="25">
        <f>Motortabel[[#Totals],[Subtotaal gewogen score per type motor]]+Brandstoffentabel[[#Totals],[Subtotaal gewogen score per brandstof (max. 20)]]</f>
        <v>0</v>
      </c>
      <c r="H25" s="25">
        <f>SUM(G25/2)</f>
        <v>0</v>
      </c>
      <c r="I25" s="6"/>
      <c r="J25" s="6"/>
      <c r="K25" s="6"/>
    </row>
    <row r="26" spans="1:12" ht="18" customHeight="1" x14ac:dyDescent="0.35">
      <c r="A26" s="6"/>
      <c r="B26" s="5" t="s">
        <v>13</v>
      </c>
      <c r="C26" s="22">
        <v>0.01</v>
      </c>
      <c r="D26" s="21">
        <v>0</v>
      </c>
      <c r="E26" s="22">
        <f>Motortabel[[#This Row],[Waardering (dml)]]*Motortabel[[#This Row],[Percentage van totale afstand waarop type motor wordt ingezet (in %)]]</f>
        <v>0</v>
      </c>
      <c r="F26" s="6"/>
      <c r="G26" s="6"/>
      <c r="H26" s="6"/>
      <c r="I26" s="6"/>
      <c r="J26" s="6"/>
      <c r="K26" s="6"/>
      <c r="L26" s="6"/>
    </row>
    <row r="27" spans="1:12" ht="18" customHeight="1" x14ac:dyDescent="0.35">
      <c r="A27" s="6"/>
      <c r="B27" s="2" t="s">
        <v>15</v>
      </c>
      <c r="C27" s="22">
        <v>0.02</v>
      </c>
      <c r="D27" s="21">
        <v>0</v>
      </c>
      <c r="E27" s="22">
        <f>Motortabel[[#This Row],[Waardering (dml)]]*Motortabel[[#This Row],[Percentage van totale afstand waarop type motor wordt ingezet (in %)]]</f>
        <v>0</v>
      </c>
      <c r="F27" s="6"/>
      <c r="G27" s="6"/>
      <c r="H27" s="6"/>
      <c r="I27" s="6"/>
      <c r="J27" s="6"/>
      <c r="K27" s="6"/>
      <c r="L27" s="6"/>
    </row>
    <row r="28" spans="1:12" ht="18" customHeight="1" x14ac:dyDescent="0.35">
      <c r="A28" s="6"/>
      <c r="B28" s="7" t="s">
        <v>11</v>
      </c>
      <c r="C28" s="7"/>
      <c r="D28" s="21">
        <f>SUBTOTAL(109,Motortabel[Percentage van totale afstand waarop type motor wordt ingezet (in %)])</f>
        <v>0</v>
      </c>
      <c r="E28" s="22">
        <f>SUBTOTAL(109,Motortabel[Subtotaal gewogen score per type motor])</f>
        <v>0</v>
      </c>
      <c r="F28" s="6"/>
      <c r="G28" s="6"/>
      <c r="H28" s="6"/>
      <c r="I28" s="6"/>
      <c r="J28" s="6"/>
      <c r="K28" s="6"/>
      <c r="L28" s="6"/>
    </row>
    <row r="29" spans="1:12" ht="18" customHeight="1" x14ac:dyDescent="0.35">
      <c r="A29" s="6"/>
      <c r="B29" s="6" t="s">
        <v>21</v>
      </c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ht="18" customHeight="1" x14ac:dyDescent="0.35">
      <c r="A30" s="6"/>
      <c r="C30" s="6"/>
      <c r="D30" s="6"/>
      <c r="E30" s="6"/>
      <c r="F30" s="6"/>
      <c r="G30" s="6"/>
      <c r="H30" s="6"/>
      <c r="I30" s="6"/>
      <c r="J30" s="6"/>
      <c r="K30" s="6"/>
    </row>
    <row r="31" spans="1:12" ht="18" customHeight="1" x14ac:dyDescent="0.35">
      <c r="A31" s="6"/>
      <c r="B31" s="16"/>
      <c r="C31" s="6"/>
      <c r="D31" s="6"/>
      <c r="E31" s="6"/>
      <c r="F31" s="6"/>
      <c r="G31" s="6"/>
      <c r="H31" s="6"/>
      <c r="I31" s="6"/>
      <c r="J31" s="6"/>
      <c r="K31" s="6"/>
    </row>
    <row r="32" spans="1:12" ht="18" customHeight="1" thickBot="1" x14ac:dyDescent="0.4">
      <c r="A32" s="6"/>
      <c r="B32" s="32" t="s">
        <v>0</v>
      </c>
      <c r="C32" s="9"/>
      <c r="D32" s="6"/>
      <c r="E32" s="6"/>
      <c r="F32" s="6"/>
      <c r="G32" s="6"/>
      <c r="H32" s="6"/>
      <c r="I32" s="6"/>
      <c r="J32" s="6"/>
      <c r="K32" s="6"/>
    </row>
    <row r="33" spans="1:13" ht="18" customHeight="1" x14ac:dyDescent="0.35">
      <c r="A33" s="6"/>
      <c r="B33" s="42" t="s">
        <v>2</v>
      </c>
      <c r="C33" s="10"/>
      <c r="D33" s="45"/>
      <c r="E33" s="46"/>
      <c r="F33" s="47"/>
      <c r="G33" s="30" t="s">
        <v>1</v>
      </c>
      <c r="H33" s="6"/>
      <c r="I33" s="6"/>
      <c r="J33" s="6"/>
      <c r="K33" s="6"/>
      <c r="L33" s="6"/>
      <c r="M33" s="6"/>
    </row>
    <row r="34" spans="1:13" ht="18" customHeight="1" thickBot="1" x14ac:dyDescent="0.4">
      <c r="A34" s="6"/>
      <c r="B34" s="44"/>
      <c r="C34" s="11"/>
      <c r="D34" s="48"/>
      <c r="E34" s="49"/>
      <c r="F34" s="50"/>
      <c r="G34" s="29"/>
      <c r="H34" s="6"/>
      <c r="I34" s="6"/>
      <c r="J34" s="6"/>
      <c r="K34" s="6"/>
    </row>
    <row r="35" spans="1:13" ht="15.5" x14ac:dyDescent="0.35">
      <c r="A35" s="6"/>
      <c r="B35" s="42" t="s">
        <v>4</v>
      </c>
      <c r="C35" s="10"/>
      <c r="D35" s="45"/>
      <c r="E35" s="46"/>
      <c r="F35" s="47"/>
      <c r="G35" s="30" t="s">
        <v>3</v>
      </c>
      <c r="H35" s="6"/>
      <c r="I35" s="6"/>
      <c r="J35" s="6"/>
      <c r="K35" s="6"/>
    </row>
    <row r="36" spans="1:13" ht="15.5" x14ac:dyDescent="0.35">
      <c r="A36" s="6"/>
      <c r="B36" s="43"/>
      <c r="C36" s="11"/>
      <c r="D36" s="48"/>
      <c r="E36" s="49"/>
      <c r="F36" s="50"/>
      <c r="G36" s="29"/>
      <c r="H36" s="6"/>
      <c r="I36" s="6"/>
      <c r="J36" s="6"/>
      <c r="K36" s="6"/>
    </row>
    <row r="37" spans="1:13" ht="16" thickBot="1" x14ac:dyDescent="0.4">
      <c r="A37" s="6"/>
      <c r="B37" s="44"/>
      <c r="C37" s="12"/>
      <c r="D37" s="51"/>
      <c r="E37" s="52"/>
      <c r="F37" s="53"/>
      <c r="G37" s="31"/>
      <c r="H37" s="6"/>
      <c r="I37" s="6"/>
      <c r="J37" s="6"/>
      <c r="K37" s="6"/>
    </row>
    <row r="38" spans="1:13" ht="15.5" x14ac:dyDescent="0.35">
      <c r="A38" s="6"/>
      <c r="B38" s="26" t="s">
        <v>6</v>
      </c>
      <c r="C38" s="13"/>
      <c r="D38" s="48"/>
      <c r="E38" s="49"/>
      <c r="F38" s="50"/>
      <c r="G38" s="30" t="s">
        <v>5</v>
      </c>
      <c r="H38" s="6"/>
      <c r="I38" s="6"/>
      <c r="J38" s="6"/>
      <c r="K38" s="6"/>
    </row>
    <row r="39" spans="1:13" ht="15.5" x14ac:dyDescent="0.35">
      <c r="A39" s="6"/>
      <c r="B39" s="27"/>
      <c r="C39" s="13"/>
      <c r="D39" s="48"/>
      <c r="E39" s="49"/>
      <c r="F39" s="50"/>
      <c r="G39" s="29"/>
      <c r="H39" s="6"/>
      <c r="I39" s="6"/>
      <c r="J39" s="6"/>
      <c r="K39" s="6"/>
    </row>
    <row r="40" spans="1:13" ht="16" thickBot="1" x14ac:dyDescent="0.4">
      <c r="A40" s="6"/>
      <c r="B40" s="28"/>
      <c r="C40" s="14"/>
      <c r="D40" s="51"/>
      <c r="E40" s="52"/>
      <c r="F40" s="53"/>
      <c r="G40" s="40"/>
      <c r="H40" s="6"/>
      <c r="I40" s="6"/>
      <c r="J40" s="6"/>
      <c r="K40" s="6"/>
    </row>
    <row r="41" spans="1:13" ht="14.5" customHeight="1" x14ac:dyDescent="0.35">
      <c r="A41" s="6"/>
      <c r="B41" s="7"/>
      <c r="C41" s="7"/>
      <c r="D41" s="7"/>
      <c r="E41" s="7"/>
      <c r="F41" s="7"/>
      <c r="K41" s="6"/>
    </row>
    <row r="42" spans="1:13" ht="14.5" customHeight="1" x14ac:dyDescent="0.35">
      <c r="A42" s="6"/>
      <c r="B42" s="7"/>
      <c r="C42" s="7"/>
      <c r="D42" s="7"/>
      <c r="E42" s="7"/>
      <c r="F42" s="7"/>
      <c r="K42" s="6"/>
    </row>
    <row r="43" spans="1:13" ht="14.5" customHeight="1" x14ac:dyDescent="0.35">
      <c r="A43" s="6"/>
      <c r="B43" s="6"/>
      <c r="C43" s="6"/>
      <c r="D43" s="6"/>
      <c r="E43" s="6"/>
      <c r="F43" s="6"/>
      <c r="K43" s="6"/>
    </row>
    <row r="44" spans="1:13" ht="15" customHeight="1" x14ac:dyDescent="0.35">
      <c r="A44" s="6"/>
      <c r="B44" s="6"/>
      <c r="C44" s="6"/>
      <c r="D44" s="6"/>
      <c r="E44" s="6"/>
      <c r="F44" s="6"/>
      <c r="K44" s="6"/>
    </row>
    <row r="45" spans="1:13" ht="15.5" x14ac:dyDescent="0.35">
      <c r="A45" s="6"/>
      <c r="B45" s="6"/>
      <c r="C45" s="6"/>
      <c r="D45" s="6"/>
      <c r="E45" s="6"/>
      <c r="F45" s="6"/>
      <c r="G45" s="6"/>
      <c r="K45" s="6"/>
    </row>
    <row r="46" spans="1:13" ht="15.5" x14ac:dyDescent="0.35">
      <c r="A46" s="6"/>
      <c r="G46" s="6"/>
      <c r="I46" s="6"/>
      <c r="J46" s="6"/>
      <c r="K46" s="6"/>
    </row>
    <row r="47" spans="1:13" ht="15.5" x14ac:dyDescent="0.35">
      <c r="A47" s="6"/>
      <c r="G47" s="6"/>
      <c r="H47" s="6"/>
      <c r="I47" s="6"/>
      <c r="J47" s="6"/>
      <c r="K47" s="6"/>
    </row>
    <row r="48" spans="1:13" ht="15.5" x14ac:dyDescent="0.35">
      <c r="A48" s="6"/>
      <c r="H48" s="6"/>
      <c r="I48" s="6"/>
      <c r="J48" s="6"/>
      <c r="K48" s="6"/>
    </row>
    <row r="49" spans="1:11" ht="15.5" x14ac:dyDescent="0.35">
      <c r="A49" s="6"/>
      <c r="H49" s="6"/>
      <c r="K49" s="6"/>
    </row>
  </sheetData>
  <mergeCells count="9">
    <mergeCell ref="B35:B37"/>
    <mergeCell ref="D35:F37"/>
    <mergeCell ref="D38:F40"/>
    <mergeCell ref="I5:O5"/>
    <mergeCell ref="I6:O6"/>
    <mergeCell ref="I7:O7"/>
    <mergeCell ref="I8:O8"/>
    <mergeCell ref="B33:B34"/>
    <mergeCell ref="D33:F34"/>
  </mergeCells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E0F28D46F1D74986FB2FDE53D60D68" ma:contentTypeVersion="1" ma:contentTypeDescription="Een nieuw document maken." ma:contentTypeScope="" ma:versionID="b32765518edf8c73d87e0d051e42c3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82e79324d2b134cd951afd4df5c4e5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A36EDA-B631-4F4E-92CB-53F0F836D8BB}"/>
</file>

<file path=customXml/itemProps2.xml><?xml version="1.0" encoding="utf-8"?>
<ds:datastoreItem xmlns:ds="http://schemas.openxmlformats.org/officeDocument/2006/customXml" ds:itemID="{CE4CBF3F-F2CC-49A5-906A-7BB5D8AD4FF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  <ds:schemaRef ds:uri="e82339fc-7e43-40c9-9f1b-37598bdfd59d"/>
    <ds:schemaRef ds:uri="20c1ba2f-3365-4cc1-9faa-528243240c06"/>
  </ds:schemaRefs>
</ds:datastoreItem>
</file>

<file path=customXml/itemProps3.xml><?xml version="1.0" encoding="utf-8"?>
<ds:datastoreItem xmlns:ds="http://schemas.openxmlformats.org/officeDocument/2006/customXml" ds:itemID="{F71A2224-F303-441A-A165-F55BEAF312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J Brandstoftabel behorend bij wens 2A</dc:title>
  <dc:subject/>
  <dc:creator>fanauw hoppe</dc:creator>
  <cp:keywords/>
  <dc:description/>
  <cp:lastModifiedBy>Heleen Ballemans</cp:lastModifiedBy>
  <cp:revision/>
  <dcterms:created xsi:type="dcterms:W3CDTF">2021-04-22T18:09:21Z</dcterms:created>
  <dcterms:modified xsi:type="dcterms:W3CDTF">2021-12-09T08:16:45Z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0x0101004CE0F28D46F1D74986FB2FDE53D60D68</vt:lpwstr>
  </property>
  <property fmtid="{D5CDD505-2E9C-101B-9397-08002B2CF9AE}" pid="3" name="IsMyDocuments">
    <vt:bool>true</vt:bool>
  </property>
</Properties>
</file>