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teamsites.amersfoort.nl/sites/stio/STIO site/Aanbestedingen/2021 Sanitaire voorzieningen/04 NvI/"/>
    </mc:Choice>
  </mc:AlternateContent>
  <xr:revisionPtr revIDLastSave="0" documentId="8_{C3466501-9048-4F0C-96CA-0240B958B9C2}" xr6:coauthVersionLast="45" xr6:coauthVersionMax="45" xr10:uidLastSave="{00000000-0000-0000-0000-000000000000}"/>
  <bookViews>
    <workbookView xWindow="380" yWindow="380" windowWidth="18270" windowHeight="11590" activeTab="1" xr2:uid="{00000000-000D-0000-FFFF-FFFF00000000}"/>
  </bookViews>
  <sheets>
    <sheet name="Voorblad" sheetId="7" r:id="rId1"/>
    <sheet name="Invulblad Dispensers" sheetId="4" r:id="rId2"/>
    <sheet name="Invulblad disposables" sheetId="10" r:id="rId3"/>
  </sheets>
  <externalReferences>
    <externalReference r:id="rId4"/>
  </externalReferences>
  <definedNames>
    <definedName name="Kengetal">'[1]2-Kengetal'!$A$10:$K$33</definedName>
    <definedName name="ratio">#REF!</definedName>
    <definedName name="WK">#REF!</definedName>
    <definedName name="W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4" l="1"/>
  <c r="E12" i="4"/>
  <c r="G27" i="7" l="1"/>
  <c r="M9" i="10"/>
  <c r="N9" i="10" s="1"/>
  <c r="M10" i="10"/>
  <c r="M11" i="10"/>
  <c r="M12" i="10"/>
  <c r="M13" i="10"/>
  <c r="M14" i="10"/>
  <c r="M15" i="10"/>
  <c r="N10" i="10"/>
  <c r="N11" i="10"/>
  <c r="N12" i="10"/>
  <c r="N13" i="10"/>
  <c r="N14" i="10"/>
  <c r="N15" i="10"/>
  <c r="O10" i="10" l="1"/>
  <c r="O11" i="10"/>
  <c r="O12" i="10"/>
  <c r="O13" i="10"/>
  <c r="O14" i="10"/>
  <c r="O15" i="10"/>
  <c r="O9" i="10"/>
  <c r="I22" i="4"/>
  <c r="I11" i="4"/>
  <c r="I14" i="4"/>
  <c r="I18" i="4"/>
  <c r="I10" i="4"/>
  <c r="I23" i="4"/>
  <c r="I21" i="4"/>
  <c r="I20" i="4"/>
  <c r="I19" i="4"/>
  <c r="I15" i="4"/>
  <c r="I16" i="4"/>
  <c r="I17" i="4"/>
  <c r="I25" i="4" l="1"/>
  <c r="D26" i="7" s="1"/>
  <c r="G26" i="7" s="1"/>
  <c r="G28" i="7" s="1"/>
  <c r="O16" i="10"/>
</calcChain>
</file>

<file path=xl/sharedStrings.xml><?xml version="1.0" encoding="utf-8"?>
<sst xmlns="http://schemas.openxmlformats.org/spreadsheetml/2006/main" count="100" uniqueCount="80">
  <si>
    <t>TOTAAL KOSTEN</t>
  </si>
  <si>
    <t>Toelichting:</t>
  </si>
  <si>
    <r>
      <rPr>
        <b/>
        <sz val="11"/>
        <rFont val="Calibri"/>
        <family val="2"/>
      </rPr>
      <t>1.</t>
    </r>
    <r>
      <rPr>
        <sz val="11"/>
        <rFont val="Calibri"/>
        <family val="2"/>
      </rPr>
      <t xml:space="preserve"> Het is niet toegestaan de formules aan te passen.</t>
    </r>
  </si>
  <si>
    <t>Recapitulatie:</t>
  </si>
  <si>
    <t>Invulinstructie:</t>
  </si>
  <si>
    <t>CONTACTGEGEVENS INSCHRIJVER</t>
  </si>
  <si>
    <t>Aantal</t>
  </si>
  <si>
    <t>Prijs per stuk per week (excl. BTW)</t>
  </si>
  <si>
    <t>Totaal week (excl. BTW)</t>
  </si>
  <si>
    <t>Wisselfrequentie 
12 x per jaar</t>
  </si>
  <si>
    <t xml:space="preserve">TOTAAL KOSTEN </t>
  </si>
  <si>
    <t>PRODUCT</t>
  </si>
  <si>
    <t>Kosten per week</t>
  </si>
  <si>
    <t>Aantal weken</t>
  </si>
  <si>
    <t>Wisselfrequentie 
24 x per jaar</t>
  </si>
  <si>
    <t>Aantal meter / vel / stuk / ml per omdoos</t>
  </si>
  <si>
    <t>Artikel nummer (ref.)</t>
  </si>
  <si>
    <t>Omschrijving</t>
  </si>
  <si>
    <t>meter</t>
  </si>
  <si>
    <t>ml</t>
  </si>
  <si>
    <t>Totale kosten per week</t>
  </si>
  <si>
    <t>Uw prijs per stuk (excl BTW) op basis van uw VPE</t>
  </si>
  <si>
    <t>Aantal stuks per omdoos (VPE)</t>
  </si>
  <si>
    <t>HUIDIGE GEGEVENS</t>
  </si>
  <si>
    <t>UW INSCHRIJVING</t>
  </si>
  <si>
    <t>Disposables</t>
  </si>
  <si>
    <t>Volume per VPE</t>
  </si>
  <si>
    <t>Omschrijving volume VPE</t>
  </si>
  <si>
    <t>Bijlage 3: Prijzenblad Levering Sanitaire Middelen</t>
  </si>
  <si>
    <t>Onderneming:</t>
  </si>
  <si>
    <t>Datum:</t>
  </si>
  <si>
    <t>Handtekening:</t>
  </si>
  <si>
    <t>Functie:</t>
  </si>
  <si>
    <t>n.v.t.</t>
  </si>
  <si>
    <t>Toelichting
'Volume per VPE'</t>
  </si>
  <si>
    <t>Wisselfrequentie</t>
  </si>
  <si>
    <t>Totale jaarlijkse kosten Disposables</t>
  </si>
  <si>
    <t>n.v.t</t>
  </si>
  <si>
    <t>Naam rechtsgeldig ondertekenaar:</t>
  </si>
  <si>
    <t xml:space="preserve">In dit prijzenblad vult u uw definitieve prijzen in voor uw Inschrijving. 
</t>
  </si>
  <si>
    <t>Dispensers</t>
  </si>
  <si>
    <t>Dispenser</t>
  </si>
  <si>
    <t>Desinfectie automaat</t>
  </si>
  <si>
    <t>Damesverbandcontainers incl houder</t>
  </si>
  <si>
    <t>Z-Vouwhanddoekautomaat (papier 1 laags)</t>
  </si>
  <si>
    <t>Foam automaat</t>
  </si>
  <si>
    <t>Luchtverfrissers</t>
  </si>
  <si>
    <t>WC rol houders</t>
  </si>
  <si>
    <t>Handdoekrollen</t>
  </si>
  <si>
    <t>stuks (35 meter per rol)</t>
  </si>
  <si>
    <t>3750 vel per doos</t>
  </si>
  <si>
    <t>24 rollen per doos (100 meter )</t>
  </si>
  <si>
    <t>Luchtverfrisser vullingen (flacons)</t>
  </si>
  <si>
    <t>Z-vouw servetten (dozen)</t>
  </si>
  <si>
    <t>12 stuks (500 ml)</t>
  </si>
  <si>
    <t xml:space="preserve">Desinfectiemiddel </t>
  </si>
  <si>
    <t>Foam (flacons)</t>
  </si>
  <si>
    <t>Verpakkings eenheid (VPE)</t>
  </si>
  <si>
    <t>Toiletpapier 2 laags 100% recycled (dozen)</t>
  </si>
  <si>
    <t>Toiletgarnituur (borstel plus houder, flexibele deksel, uitlekbakje)</t>
  </si>
  <si>
    <t>12 stuks per doos (500 ml)</t>
  </si>
  <si>
    <t>12 stuks per doos (300 ml)</t>
  </si>
  <si>
    <t>Wisselfrequentie 
4 x per jaar</t>
  </si>
  <si>
    <t>stuks (2 flacons per verfrisser van 80 ml)</t>
  </si>
  <si>
    <t>Prullenbakje 8 Liter (eigendom opdrachtgever), alleen ter vervanging</t>
  </si>
  <si>
    <t>Prijs per eenheid: meter / vel / stuk / ml</t>
  </si>
  <si>
    <t>Toiletbrilreiniger automaat</t>
  </si>
  <si>
    <t>Toiletbrilreiniger (flacons)</t>
  </si>
  <si>
    <r>
      <rPr>
        <b/>
        <sz val="11"/>
        <color theme="1"/>
        <rFont val="Calibri"/>
        <family val="2"/>
      </rPr>
      <t xml:space="preserve">2. </t>
    </r>
    <r>
      <rPr>
        <sz val="11"/>
        <color theme="1"/>
        <rFont val="Calibri"/>
        <family val="2"/>
      </rPr>
      <t>In tabblad Invulblad dispensers wordt een prijs opgevraagd per product. U dient alle oranje gemarkeerde invoervelden in te vullen. De ingevoerde prijzen zijn inclusief de servicekosten.</t>
    </r>
  </si>
  <si>
    <r>
      <rPr>
        <b/>
        <sz val="11"/>
        <color theme="1"/>
        <rFont val="Calibri"/>
        <family val="2"/>
      </rPr>
      <t xml:space="preserve">3. </t>
    </r>
    <r>
      <rPr>
        <sz val="11"/>
        <color theme="1"/>
        <rFont val="Calibri"/>
        <family val="2"/>
      </rPr>
      <t xml:space="preserve">In tabblad Invulblad disposables wordt een prijs opgevraagd per product. U dient alle oranje gemarkeerde invoervelden in te vullen. Uw inschrijfprijs wordt op basis van uw opgegeven verpakkingseenheid (VPE), uw opgegeven aantal VPE per omdoos en uw volume per VPE berekend en verrekend op basis van de huidige afnamegegevens. De toelichting volume per VPE is door Opdrachtgever voorgeschreven. (Meter, vel, ml of stuks). </t>
    </r>
  </si>
  <si>
    <t>TOTALE JAARLIJKSE KOSTEN ( totale inschrijfsom)</t>
  </si>
  <si>
    <t>Bijlage C: Prijzenblad Levering Sanitaire Voorzieningen</t>
  </si>
  <si>
    <t>Afname per jaar (gemiddelde pre- en Covid)</t>
  </si>
  <si>
    <t>vel</t>
  </si>
  <si>
    <r>
      <t>Uw inschrijfprijs obv verwachte</t>
    </r>
    <r>
      <rPr>
        <b/>
        <sz val="11"/>
        <color rgb="FFFF0000"/>
        <rFont val="Calibri"/>
        <family val="2"/>
        <scheme val="minor"/>
      </rPr>
      <t xml:space="preserve"> </t>
    </r>
    <r>
      <rPr>
        <b/>
        <sz val="11"/>
        <color theme="0"/>
        <rFont val="Calibri"/>
        <family val="2"/>
        <scheme val="minor"/>
      </rPr>
      <t xml:space="preserve"> afname (excl. BTW)</t>
    </r>
  </si>
  <si>
    <t>Artikelnummer (ref.)</t>
  </si>
  <si>
    <t>A Handdoekautomaten dubbel (katoen)</t>
  </si>
  <si>
    <t>B Handdoekautomaten enkel (katoen)</t>
  </si>
  <si>
    <t>C Handdoekenautomaten enkel (katoen)</t>
  </si>
  <si>
    <t xml:space="preserve">Regels A en B invullen indien zowel enkele als dubbele handdoekautomatie aanbiedt. Regel C invullen als u alleen enkele handdoekautomatien aanbiedt.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</si>
</sst>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0"/>
  </numFmts>
  <fonts count="23" x14ac:knownFonts="1">
    <font>
      <sz val="11"/>
      <color theme="1"/>
      <name val="Calibri"/>
      <family val="2"/>
      <scheme val="minor"/>
    </font>
    <font>
      <b/>
      <sz val="11"/>
      <name val="Calibri"/>
      <family val="2"/>
    </font>
    <font>
      <sz val="11"/>
      <name val="Calibri"/>
      <family val="2"/>
    </font>
    <font>
      <sz val="10"/>
      <name val="MS Sans Serif"/>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2"/>
      <color theme="1"/>
      <name val="Calibri"/>
      <family val="2"/>
      <scheme val="minor"/>
    </font>
    <font>
      <b/>
      <sz val="12"/>
      <color theme="0"/>
      <name val="Calibri"/>
      <family val="2"/>
      <scheme val="minor"/>
    </font>
    <font>
      <i/>
      <sz val="11"/>
      <color theme="1"/>
      <name val="Calibri"/>
      <family val="2"/>
      <scheme val="minor"/>
    </font>
    <font>
      <sz val="11"/>
      <color rgb="FF000000"/>
      <name val="Calibri"/>
      <family val="2"/>
    </font>
    <font>
      <b/>
      <sz val="14"/>
      <color theme="3"/>
      <name val="Cambria"/>
      <family val="2"/>
      <scheme val="major"/>
    </font>
    <font>
      <sz val="11"/>
      <color theme="1"/>
      <name val="Calibri"/>
      <family val="2"/>
    </font>
    <font>
      <b/>
      <sz val="11"/>
      <color theme="1"/>
      <name val="Calibri"/>
      <family val="2"/>
    </font>
    <font>
      <b/>
      <sz val="11"/>
      <color rgb="FFFF0000"/>
      <name val="Calibri"/>
      <family val="2"/>
      <scheme val="minor"/>
    </font>
    <font>
      <i/>
      <sz val="11"/>
      <color rgb="FF000000"/>
      <name val="Calibri"/>
      <family val="2"/>
    </font>
  </fonts>
  <fills count="14">
    <fill>
      <patternFill patternType="none"/>
    </fill>
    <fill>
      <patternFill patternType="gray125"/>
    </fill>
    <fill>
      <patternFill patternType="solid">
        <fgColor theme="4" tint="0.59999389629810485"/>
        <bgColor indexed="65"/>
      </patternFill>
    </fill>
    <fill>
      <patternFill patternType="solid">
        <fgColor rgb="FFF2F2F2"/>
      </patternFill>
    </fill>
    <fill>
      <patternFill patternType="solid">
        <fgColor theme="0"/>
        <bgColor indexed="64"/>
      </patternFill>
    </fill>
    <fill>
      <patternFill patternType="solid">
        <fgColor theme="3"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4506668294322"/>
        <bgColor indexed="64"/>
      </patternFill>
    </fill>
    <fill>
      <patternFill patternType="solid">
        <fgColor rgb="FFFF0000"/>
        <bgColor indexed="64"/>
      </patternFill>
    </fill>
    <fill>
      <patternFill patternType="solid">
        <fgColor theme="7" tint="0.39997558519241921"/>
        <bgColor indexed="64"/>
      </patternFill>
    </fill>
  </fills>
  <borders count="3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ck">
        <color theme="4" tint="0.499984740745262"/>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4" fillId="2" borderId="0" applyNumberFormat="0" applyBorder="0" applyAlignment="0" applyProtection="0"/>
    <xf numFmtId="0" fontId="8" fillId="0" borderId="20" applyNumberFormat="0" applyFill="0" applyAlignment="0" applyProtection="0"/>
    <xf numFmtId="0" fontId="3" fillId="0" borderId="0"/>
    <xf numFmtId="0" fontId="9" fillId="0" borderId="0" applyNumberFormat="0" applyFill="0" applyBorder="0" applyAlignment="0" applyProtection="0"/>
    <xf numFmtId="164" fontId="4" fillId="0" borderId="0" applyFont="0" applyFill="0" applyBorder="0" applyAlignment="0" applyProtection="0"/>
  </cellStyleXfs>
  <cellXfs count="128">
    <xf numFmtId="0" fontId="0" fillId="0" borderId="0" xfId="0"/>
    <xf numFmtId="0" fontId="0" fillId="4" borderId="0" xfId="0" applyFill="1"/>
    <xf numFmtId="0" fontId="0" fillId="4" borderId="0" xfId="0" applyFill="1" applyBorder="1"/>
    <xf numFmtId="164" fontId="0" fillId="4" borderId="0" xfId="0" applyNumberFormat="1" applyFill="1" applyBorder="1"/>
    <xf numFmtId="0" fontId="0" fillId="4" borderId="1" xfId="0" applyFill="1" applyBorder="1"/>
    <xf numFmtId="0" fontId="0" fillId="4" borderId="2" xfId="0" applyFill="1" applyBorder="1"/>
    <xf numFmtId="0" fontId="8" fillId="0" borderId="0" xfId="2" applyFont="1" applyBorder="1"/>
    <xf numFmtId="0" fontId="0" fillId="0" borderId="0" xfId="0" applyFont="1" applyBorder="1"/>
    <xf numFmtId="165" fontId="0" fillId="0" borderId="0" xfId="0" applyNumberFormat="1" applyFont="1" applyBorder="1"/>
    <xf numFmtId="10" fontId="0" fillId="0" borderId="0" xfId="0" applyNumberFormat="1" applyFont="1" applyBorder="1"/>
    <xf numFmtId="0" fontId="7" fillId="5" borderId="4" xfId="0" applyFont="1" applyFill="1" applyBorder="1"/>
    <xf numFmtId="164" fontId="7" fillId="5" borderId="5" xfId="0" applyNumberFormat="1" applyFont="1" applyFill="1" applyBorder="1"/>
    <xf numFmtId="0" fontId="7" fillId="7" borderId="7" xfId="0" applyFont="1" applyFill="1" applyBorder="1"/>
    <xf numFmtId="0" fontId="5" fillId="7" borderId="8" xfId="0" applyFont="1" applyFill="1" applyBorder="1"/>
    <xf numFmtId="0" fontId="5" fillId="7" borderId="9" xfId="0" applyFont="1" applyFill="1" applyBorder="1"/>
    <xf numFmtId="2" fontId="0" fillId="4" borderId="3" xfId="0" applyNumberFormat="1" applyFill="1" applyBorder="1" applyAlignment="1">
      <alignment horizontal="center"/>
    </xf>
    <xf numFmtId="2" fontId="7" fillId="5" borderId="5" xfId="0" applyNumberFormat="1" applyFont="1" applyFill="1" applyBorder="1" applyAlignment="1">
      <alignment horizontal="center"/>
    </xf>
    <xf numFmtId="0" fontId="0" fillId="4" borderId="10" xfId="0" applyFill="1" applyBorder="1"/>
    <xf numFmtId="0" fontId="13" fillId="8" borderId="3" xfId="0" applyFont="1" applyFill="1" applyBorder="1"/>
    <xf numFmtId="0" fontId="13" fillId="8" borderId="10" xfId="0" applyFont="1" applyFill="1" applyBorder="1"/>
    <xf numFmtId="0" fontId="0" fillId="0" borderId="12" xfId="0" applyBorder="1"/>
    <xf numFmtId="0" fontId="0" fillId="0" borderId="13" xfId="0" applyBorder="1"/>
    <xf numFmtId="0" fontId="0" fillId="0" borderId="14" xfId="0" applyBorder="1"/>
    <xf numFmtId="0" fontId="0" fillId="4" borderId="7" xfId="0" applyFill="1" applyBorder="1"/>
    <xf numFmtId="0" fontId="0" fillId="4" borderId="8" xfId="0" applyFill="1" applyBorder="1"/>
    <xf numFmtId="0" fontId="0" fillId="4" borderId="9" xfId="0" applyFill="1" applyBorder="1"/>
    <xf numFmtId="0" fontId="9" fillId="0" borderId="0" xfId="4" applyBorder="1" applyAlignment="1">
      <alignment horizontal="left"/>
    </xf>
    <xf numFmtId="0" fontId="0" fillId="0" borderId="1" xfId="0" applyBorder="1"/>
    <xf numFmtId="0" fontId="0" fillId="0" borderId="2" xfId="0" applyBorder="1"/>
    <xf numFmtId="0" fontId="0" fillId="0" borderId="0" xfId="0" applyBorder="1"/>
    <xf numFmtId="165" fontId="0" fillId="0" borderId="0" xfId="0" applyNumberFormat="1"/>
    <xf numFmtId="13" fontId="0" fillId="4" borderId="0" xfId="0" applyNumberFormat="1" applyFill="1" applyBorder="1"/>
    <xf numFmtId="0" fontId="14" fillId="4" borderId="0" xfId="0" applyFont="1" applyFill="1" applyAlignment="1">
      <alignment vertical="top" wrapText="1"/>
    </xf>
    <xf numFmtId="0" fontId="14" fillId="4" borderId="1" xfId="0" applyFont="1" applyFill="1" applyBorder="1" applyAlignment="1">
      <alignment vertical="top" wrapText="1"/>
    </xf>
    <xf numFmtId="0" fontId="15" fillId="4" borderId="2" xfId="0" applyFont="1" applyFill="1" applyBorder="1" applyAlignment="1">
      <alignment vertical="top" wrapText="1"/>
    </xf>
    <xf numFmtId="0" fontId="0" fillId="4" borderId="2" xfId="0" applyFill="1" applyBorder="1" applyAlignment="1">
      <alignment horizontal="center" vertical="center"/>
    </xf>
    <xf numFmtId="0" fontId="0" fillId="4" borderId="12" xfId="0" applyFill="1" applyBorder="1"/>
    <xf numFmtId="0" fontId="16" fillId="4" borderId="13" xfId="0" applyFont="1" applyFill="1" applyBorder="1"/>
    <xf numFmtId="0" fontId="0" fillId="4" borderId="14" xfId="0" applyFill="1" applyBorder="1"/>
    <xf numFmtId="164" fontId="16" fillId="4" borderId="13" xfId="0" applyNumberFormat="1" applyFont="1" applyFill="1" applyBorder="1"/>
    <xf numFmtId="0" fontId="17" fillId="0" borderId="3" xfId="0" applyFont="1" applyBorder="1" applyAlignment="1">
      <alignment horizontal="center" vertical="center" wrapText="1"/>
    </xf>
    <xf numFmtId="2" fontId="4" fillId="10" borderId="3" xfId="5" applyNumberFormat="1" applyFont="1" applyFill="1" applyBorder="1"/>
    <xf numFmtId="2" fontId="0" fillId="10" borderId="3" xfId="0" applyNumberFormat="1" applyFill="1" applyBorder="1"/>
    <xf numFmtId="0" fontId="0" fillId="4" borderId="13" xfId="0" applyFill="1" applyBorder="1"/>
    <xf numFmtId="0" fontId="7" fillId="5" borderId="15" xfId="0" applyFont="1" applyFill="1" applyBorder="1"/>
    <xf numFmtId="164" fontId="7" fillId="5" borderId="18" xfId="0" applyNumberFormat="1" applyFont="1" applyFill="1" applyBorder="1"/>
    <xf numFmtId="0" fontId="16" fillId="4" borderId="0" xfId="0" applyFont="1" applyFill="1" applyBorder="1"/>
    <xf numFmtId="1" fontId="0" fillId="10" borderId="3" xfId="0" applyNumberFormat="1" applyFill="1" applyBorder="1"/>
    <xf numFmtId="164" fontId="4" fillId="10" borderId="3" xfId="5" applyFont="1" applyFill="1" applyBorder="1" applyAlignment="1">
      <alignment horizontal="center" vertical="center"/>
    </xf>
    <xf numFmtId="164" fontId="11" fillId="10" borderId="3" xfId="5" applyFont="1" applyFill="1" applyBorder="1"/>
    <xf numFmtId="164" fontId="11" fillId="10" borderId="3" xfId="0" applyNumberFormat="1" applyFont="1" applyFill="1" applyBorder="1"/>
    <xf numFmtId="0" fontId="0" fillId="0" borderId="0" xfId="0" applyFill="1"/>
    <xf numFmtId="0" fontId="0" fillId="0" borderId="0" xfId="0" applyFill="1" applyBorder="1"/>
    <xf numFmtId="0" fontId="10" fillId="0" borderId="0" xfId="0" applyFont="1" applyFill="1" applyBorder="1"/>
    <xf numFmtId="0" fontId="0" fillId="4" borderId="10" xfId="0" applyFill="1" applyBorder="1" applyAlignment="1">
      <alignment vertical="top"/>
    </xf>
    <xf numFmtId="0" fontId="0" fillId="4" borderId="11" xfId="0" applyFill="1" applyBorder="1" applyAlignment="1">
      <alignment vertical="top"/>
    </xf>
    <xf numFmtId="0" fontId="17" fillId="4" borderId="3" xfId="0" applyFont="1" applyFill="1" applyBorder="1" applyAlignment="1">
      <alignment horizontal="center" vertical="center" wrapText="1"/>
    </xf>
    <xf numFmtId="164" fontId="4" fillId="10" borderId="3" xfId="5" applyFont="1" applyFill="1" applyBorder="1" applyAlignment="1">
      <alignment vertical="center"/>
    </xf>
    <xf numFmtId="1" fontId="0" fillId="10" borderId="3" xfId="0" applyNumberFormat="1" applyFill="1" applyBorder="1" applyAlignment="1">
      <alignment horizontal="center" vertical="center"/>
    </xf>
    <xf numFmtId="1" fontId="4" fillId="10" borderId="3" xfId="5" applyNumberFormat="1" applyFont="1" applyFill="1" applyBorder="1" applyAlignment="1">
      <alignment horizontal="center" vertical="center"/>
    </xf>
    <xf numFmtId="0" fontId="17" fillId="0" borderId="3" xfId="0" applyFont="1" applyBorder="1" applyAlignment="1">
      <alignment horizontal="left" vertical="top"/>
    </xf>
    <xf numFmtId="164" fontId="6" fillId="3" borderId="3" xfId="5" applyFont="1" applyFill="1" applyBorder="1"/>
    <xf numFmtId="1" fontId="0" fillId="11" borderId="3" xfId="0" applyNumberFormat="1" applyFill="1" applyBorder="1" applyAlignment="1">
      <alignment horizontal="center" vertical="center"/>
    </xf>
    <xf numFmtId="1" fontId="0" fillId="11" borderId="3" xfId="0" quotePrefix="1" applyNumberFormat="1" applyFill="1" applyBorder="1" applyAlignment="1">
      <alignment horizontal="center" vertical="center"/>
    </xf>
    <xf numFmtId="0" fontId="13" fillId="9" borderId="3" xfId="0" applyFont="1" applyFill="1" applyBorder="1" applyAlignment="1">
      <alignment horizontal="center" vertical="top" wrapText="1"/>
    </xf>
    <xf numFmtId="0" fontId="2" fillId="0" borderId="3" xfId="0" applyFont="1" applyBorder="1" applyAlignment="1">
      <alignment horizontal="left" vertical="top"/>
    </xf>
    <xf numFmtId="0" fontId="13" fillId="9" borderId="17" xfId="0" applyFont="1" applyFill="1" applyBorder="1" applyAlignment="1">
      <alignment horizontal="center" vertical="top" wrapText="1"/>
    </xf>
    <xf numFmtId="0" fontId="14" fillId="4" borderId="0" xfId="0" applyFont="1" applyFill="1" applyBorder="1" applyAlignment="1">
      <alignment vertical="top" wrapText="1"/>
    </xf>
    <xf numFmtId="0" fontId="9" fillId="0" borderId="1" xfId="4" applyBorder="1" applyAlignment="1">
      <alignment horizontal="left"/>
    </xf>
    <xf numFmtId="0" fontId="18" fillId="0" borderId="1" xfId="4" applyFont="1" applyBorder="1" applyAlignment="1">
      <alignment horizontal="left"/>
    </xf>
    <xf numFmtId="0" fontId="16" fillId="4" borderId="1" xfId="0" applyFont="1" applyFill="1" applyBorder="1"/>
    <xf numFmtId="0" fontId="7" fillId="7" borderId="24" xfId="0" applyFont="1" applyFill="1" applyBorder="1" applyAlignment="1">
      <alignment vertical="top" wrapText="1"/>
    </xf>
    <xf numFmtId="0" fontId="7" fillId="7" borderId="25" xfId="0" applyFont="1" applyFill="1" applyBorder="1" applyAlignment="1">
      <alignment vertical="top" wrapText="1"/>
    </xf>
    <xf numFmtId="0" fontId="7" fillId="7" borderId="26" xfId="0" applyFont="1" applyFill="1" applyBorder="1" applyAlignment="1">
      <alignment vertical="top" wrapText="1"/>
    </xf>
    <xf numFmtId="0" fontId="16" fillId="4" borderId="2" xfId="0" applyFont="1" applyFill="1" applyBorder="1"/>
    <xf numFmtId="164" fontId="7" fillId="5" borderId="2" xfId="0" applyNumberFormat="1" applyFont="1" applyFill="1" applyBorder="1"/>
    <xf numFmtId="0" fontId="7" fillId="7" borderId="24" xfId="0" applyFont="1" applyFill="1" applyBorder="1" applyAlignment="1">
      <alignment vertical="top"/>
    </xf>
    <xf numFmtId="1" fontId="0" fillId="11" borderId="10" xfId="0" applyNumberFormat="1" applyFill="1" applyBorder="1" applyAlignment="1">
      <alignment horizontal="center" vertical="center"/>
    </xf>
    <xf numFmtId="1" fontId="0" fillId="11" borderId="10" xfId="0" quotePrefix="1" applyNumberFormat="1" applyFill="1" applyBorder="1" applyAlignment="1">
      <alignment horizontal="center" vertical="center"/>
    </xf>
    <xf numFmtId="0" fontId="2" fillId="0" borderId="3" xfId="0" applyFont="1" applyBorder="1" applyAlignment="1">
      <alignment horizontal="left" vertical="top" wrapText="1"/>
    </xf>
    <xf numFmtId="0" fontId="2" fillId="0" borderId="3" xfId="0" applyFont="1" applyBorder="1" applyAlignment="1">
      <alignment horizontal="center" vertical="center" wrapText="1"/>
    </xf>
    <xf numFmtId="0" fontId="0" fillId="4" borderId="0" xfId="0" applyFill="1" applyBorder="1" applyAlignment="1">
      <alignment wrapText="1"/>
    </xf>
    <xf numFmtId="0" fontId="0" fillId="12" borderId="0" xfId="0" applyFill="1" applyBorder="1"/>
    <xf numFmtId="0" fontId="0" fillId="12" borderId="2" xfId="0" applyFill="1" applyBorder="1" applyAlignment="1">
      <alignment horizontal="center" vertical="center"/>
    </xf>
    <xf numFmtId="1" fontId="0" fillId="13" borderId="3" xfId="0" quotePrefix="1" applyNumberFormat="1" applyFill="1" applyBorder="1" applyAlignment="1">
      <alignment horizontal="center" vertical="center"/>
    </xf>
    <xf numFmtId="1" fontId="0" fillId="13" borderId="3" xfId="0" applyNumberFormat="1" applyFill="1" applyBorder="1" applyAlignment="1">
      <alignment horizontal="center" vertical="center"/>
    </xf>
    <xf numFmtId="1" fontId="4" fillId="4" borderId="3" xfId="5" applyNumberFormat="1" applyFont="1" applyFill="1" applyBorder="1" applyAlignment="1">
      <alignment horizontal="center" vertical="center"/>
    </xf>
    <xf numFmtId="1" fontId="12" fillId="13" borderId="10" xfId="0" quotePrefix="1" applyNumberFormat="1" applyFont="1" applyFill="1" applyBorder="1" applyAlignment="1">
      <alignment horizontal="center" vertical="center"/>
    </xf>
    <xf numFmtId="164" fontId="11" fillId="4" borderId="3" xfId="5" applyFont="1" applyFill="1" applyBorder="1"/>
    <xf numFmtId="1" fontId="4" fillId="4" borderId="21" xfId="5" applyNumberFormat="1" applyFont="1" applyFill="1" applyBorder="1" applyAlignment="1">
      <alignment horizontal="center" vertical="center"/>
    </xf>
    <xf numFmtId="2" fontId="4" fillId="4" borderId="3" xfId="5" applyNumberFormat="1" applyFont="1" applyFill="1" applyBorder="1" applyAlignment="1">
      <alignment horizontal="center" vertical="center"/>
    </xf>
    <xf numFmtId="2" fontId="4" fillId="4" borderId="21" xfId="5" applyNumberFormat="1" applyFont="1" applyFill="1" applyBorder="1" applyAlignment="1">
      <alignment horizontal="center" vertical="center"/>
    </xf>
    <xf numFmtId="164" fontId="7" fillId="5" borderId="5" xfId="0" applyNumberFormat="1" applyFont="1" applyFill="1" applyBorder="1" applyAlignment="1">
      <alignment horizontal="center"/>
    </xf>
    <xf numFmtId="164" fontId="7" fillId="5" borderId="6" xfId="0" applyNumberFormat="1" applyFont="1" applyFill="1" applyBorder="1" applyAlignment="1">
      <alignment horizontal="center"/>
    </xf>
    <xf numFmtId="164" fontId="6" fillId="3" borderId="3" xfId="5" applyFont="1" applyFill="1" applyBorder="1" applyAlignment="1">
      <alignment horizontal="center"/>
    </xf>
    <xf numFmtId="0" fontId="19" fillId="2" borderId="16" xfId="1" applyFont="1" applyBorder="1" applyAlignment="1">
      <alignment horizontal="left" vertical="top" wrapText="1"/>
    </xf>
    <xf numFmtId="0" fontId="4" fillId="0" borderId="19" xfId="0" applyFont="1" applyBorder="1" applyAlignment="1">
      <alignment vertical="top" wrapText="1"/>
    </xf>
    <xf numFmtId="0" fontId="4" fillId="0" borderId="17" xfId="0" applyFont="1" applyBorder="1" applyAlignment="1">
      <alignment vertical="top" wrapText="1"/>
    </xf>
    <xf numFmtId="0" fontId="0" fillId="10" borderId="3" xfId="0" applyFill="1" applyBorder="1" applyAlignment="1">
      <alignment horizontal="left" vertical="top"/>
    </xf>
    <xf numFmtId="0" fontId="0" fillId="10" borderId="21" xfId="0" applyFill="1" applyBorder="1" applyAlignment="1">
      <alignment horizontal="left" vertical="top"/>
    </xf>
    <xf numFmtId="0" fontId="13" fillId="8" borderId="16" xfId="0" applyFont="1" applyFill="1" applyBorder="1" applyAlignment="1">
      <alignment horizontal="center"/>
    </xf>
    <xf numFmtId="0" fontId="13" fillId="8" borderId="19" xfId="0" applyFont="1" applyFill="1" applyBorder="1" applyAlignment="1">
      <alignment horizontal="center"/>
    </xf>
    <xf numFmtId="0" fontId="13" fillId="8" borderId="17" xfId="0" applyFont="1" applyFill="1" applyBorder="1" applyAlignment="1">
      <alignment horizontal="center"/>
    </xf>
    <xf numFmtId="1" fontId="4" fillId="4" borderId="16" xfId="5" applyNumberFormat="1" applyFont="1" applyFill="1" applyBorder="1" applyAlignment="1">
      <alignment horizontal="center"/>
    </xf>
    <xf numFmtId="1" fontId="4" fillId="4" borderId="17" xfId="5" applyNumberFormat="1" applyFont="1" applyFill="1" applyBorder="1" applyAlignment="1">
      <alignment horizontal="center"/>
    </xf>
    <xf numFmtId="0" fontId="12" fillId="2" borderId="16" xfId="1" applyFont="1" applyBorder="1" applyAlignment="1">
      <alignment horizontal="left" vertical="top" wrapText="1"/>
    </xf>
    <xf numFmtId="0" fontId="12" fillId="2" borderId="19" xfId="1" applyFont="1" applyBorder="1" applyAlignment="1">
      <alignment horizontal="left" vertical="top" wrapText="1"/>
    </xf>
    <xf numFmtId="0" fontId="12" fillId="2" borderId="17" xfId="1" applyFont="1" applyBorder="1" applyAlignment="1">
      <alignment horizontal="left" vertical="top" wrapText="1"/>
    </xf>
    <xf numFmtId="0" fontId="0" fillId="10" borderId="22" xfId="0" applyFill="1" applyBorder="1" applyAlignment="1">
      <alignment horizontal="left" vertical="top"/>
    </xf>
    <xf numFmtId="0" fontId="0" fillId="10" borderId="23" xfId="0" applyFill="1" applyBorder="1" applyAlignment="1">
      <alignment horizontal="left" vertical="top"/>
    </xf>
    <xf numFmtId="0" fontId="2" fillId="2" borderId="16" xfId="1" applyFont="1" applyBorder="1" applyAlignment="1">
      <alignment horizontal="left" vertical="top" wrapText="1"/>
    </xf>
    <xf numFmtId="0" fontId="0" fillId="0" borderId="19" xfId="0" applyBorder="1" applyAlignment="1">
      <alignment vertical="top" wrapText="1"/>
    </xf>
    <xf numFmtId="0" fontId="0" fillId="0" borderId="17" xfId="0" applyBorder="1" applyAlignment="1">
      <alignment vertical="top" wrapText="1"/>
    </xf>
    <xf numFmtId="0" fontId="19" fillId="2" borderId="19" xfId="1" applyFont="1" applyBorder="1" applyAlignment="1">
      <alignment horizontal="left" vertical="top" wrapText="1"/>
    </xf>
    <xf numFmtId="0" fontId="19" fillId="2" borderId="17" xfId="1" applyFont="1" applyBorder="1" applyAlignment="1">
      <alignment horizontal="left" vertical="top" wrapText="1"/>
    </xf>
    <xf numFmtId="0" fontId="7" fillId="7" borderId="3" xfId="0" applyFont="1" applyFill="1" applyBorder="1" applyAlignment="1">
      <alignment horizontal="center" vertical="center" wrapText="1"/>
    </xf>
    <xf numFmtId="0" fontId="0" fillId="0" borderId="3" xfId="0" applyBorder="1" applyAlignment="1">
      <alignment horizontal="center" vertical="center"/>
    </xf>
    <xf numFmtId="0" fontId="7" fillId="6" borderId="16" xfId="0" applyFont="1" applyFill="1" applyBorder="1" applyAlignment="1">
      <alignment horizontal="center"/>
    </xf>
    <xf numFmtId="0" fontId="7" fillId="6" borderId="19" xfId="0" applyFont="1" applyFill="1" applyBorder="1" applyAlignment="1">
      <alignment horizontal="center"/>
    </xf>
    <xf numFmtId="0" fontId="7" fillId="6" borderId="17" xfId="0" applyFont="1" applyFill="1" applyBorder="1" applyAlignment="1">
      <alignment horizontal="center"/>
    </xf>
    <xf numFmtId="0" fontId="7" fillId="5" borderId="0" xfId="0" applyFont="1" applyFill="1" applyBorder="1" applyAlignment="1">
      <alignment horizontal="center"/>
    </xf>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18" xfId="0" applyFont="1" applyFill="1" applyBorder="1" applyAlignment="1">
      <alignment horizontal="center" vertical="center"/>
    </xf>
    <xf numFmtId="0" fontId="7" fillId="7" borderId="15" xfId="0" applyFont="1" applyFill="1" applyBorder="1" applyAlignment="1">
      <alignment horizontal="center" vertical="top" wrapText="1"/>
    </xf>
    <xf numFmtId="0" fontId="0" fillId="0" borderId="28" xfId="0" applyBorder="1" applyAlignment="1"/>
    <xf numFmtId="0" fontId="0" fillId="0" borderId="29" xfId="0" applyBorder="1" applyAlignment="1"/>
    <xf numFmtId="0" fontId="22" fillId="0" borderId="3" xfId="0" applyFont="1" applyBorder="1" applyAlignment="1">
      <alignment horizontal="left" vertical="top" wrapText="1"/>
    </xf>
  </cellXfs>
  <cellStyles count="6">
    <cellStyle name="40% - Accent1" xfId="1" builtinId="31"/>
    <cellStyle name="Kop 2" xfId="2" builtinId="17"/>
    <cellStyle name="Normal_CALCULATIEMODEL06.xls" xfId="3" xr:uid="{00000000-0005-0000-0000-000005000000}"/>
    <cellStyle name="Standaard" xfId="0" builtinId="0"/>
    <cellStyle name="Titel" xfId="4" builtinId="15"/>
    <cellStyle name="Valuta" xfId="5"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1209675</xdr:colOff>
      <xdr:row>1</xdr:row>
      <xdr:rowOff>66675</xdr:rowOff>
    </xdr:from>
    <xdr:to>
      <xdr:col>7</xdr:col>
      <xdr:colOff>1162050</xdr:colOff>
      <xdr:row>5</xdr:row>
      <xdr:rowOff>85725</xdr:rowOff>
    </xdr:to>
    <xdr:pic>
      <xdr:nvPicPr>
        <xdr:cNvPr id="7269" name="Picture 1">
          <a:extLst>
            <a:ext uri="{FF2B5EF4-FFF2-40B4-BE49-F238E27FC236}">
              <a16:creationId xmlns:a16="http://schemas.microsoft.com/office/drawing/2014/main" id="{00000000-0008-0000-0000-000065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58100" y="266700"/>
          <a:ext cx="1162050"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198437</xdr:colOff>
      <xdr:row>1</xdr:row>
      <xdr:rowOff>29189</xdr:rowOff>
    </xdr:from>
    <xdr:to>
      <xdr:col>8</xdr:col>
      <xdr:colOff>1227136</xdr:colOff>
      <xdr:row>5</xdr:row>
      <xdr:rowOff>82549</xdr:rowOff>
    </xdr:to>
    <xdr:pic>
      <xdr:nvPicPr>
        <xdr:cNvPr id="3347" name="Picture 1">
          <a:extLst>
            <a:ext uri="{FF2B5EF4-FFF2-40B4-BE49-F238E27FC236}">
              <a16:creationId xmlns:a16="http://schemas.microsoft.com/office/drawing/2014/main" id="{00000000-0008-0000-0100-0000130D0000}"/>
            </a:ext>
          </a:extLst>
        </xdr:cNvPr>
        <xdr:cNvPicPr>
          <a:picLocks noChangeAspect="1" noChangeArrowheads="1"/>
        </xdr:cNvPicPr>
      </xdr:nvPicPr>
      <xdr:blipFill>
        <a:blip xmlns:r="http://schemas.openxmlformats.org/officeDocument/2006/relationships" r:embed="rId1" cstate="print"/>
        <a:srcRect l="8540" b="10892"/>
        <a:stretch>
          <a:fillRect/>
        </a:stretch>
      </xdr:blipFill>
      <xdr:spPr bwMode="auto">
        <a:xfrm>
          <a:off x="9834562" y="219689"/>
          <a:ext cx="1028699" cy="9899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xdr:row>
      <xdr:rowOff>31750</xdr:rowOff>
    </xdr:from>
    <xdr:to>
      <xdr:col>16</xdr:col>
      <xdr:colOff>0</xdr:colOff>
      <xdr:row>5</xdr:row>
      <xdr:rowOff>50800</xdr:rowOff>
    </xdr:to>
    <xdr:pic>
      <xdr:nvPicPr>
        <xdr:cNvPr id="2" name="Picture 1">
          <a:extLst>
            <a:ext uri="{FF2B5EF4-FFF2-40B4-BE49-F238E27FC236}">
              <a16:creationId xmlns:a16="http://schemas.microsoft.com/office/drawing/2014/main" id="{49D75F70-D1F9-45B3-997A-CACF823CEDA4}"/>
            </a:ext>
          </a:extLst>
        </xdr:cNvPr>
        <xdr:cNvPicPr>
          <a:picLocks noChangeAspect="1" noChangeArrowheads="1"/>
        </xdr:cNvPicPr>
      </xdr:nvPicPr>
      <xdr:blipFill>
        <a:blip xmlns:r="http://schemas.openxmlformats.org/officeDocument/2006/relationships" r:embed="rId1" cstate="print"/>
        <a:srcRect l="8540" b="10892"/>
        <a:stretch>
          <a:fillRect/>
        </a:stretch>
      </xdr:blipFill>
      <xdr:spPr bwMode="auto">
        <a:xfrm>
          <a:off x="26195337" y="222250"/>
          <a:ext cx="1190625" cy="857250"/>
        </a:xfrm>
        <a:prstGeom prst="rect">
          <a:avLst/>
        </a:prstGeom>
        <a:noFill/>
        <a:ln w="9525">
          <a:noFill/>
          <a:miter lim="800000"/>
          <a:headEnd/>
          <a:tailEnd/>
        </a:ln>
      </xdr:spPr>
    </xdr:pic>
    <xdr:clientData/>
  </xdr:twoCellAnchor>
  <xdr:twoCellAnchor>
    <xdr:from>
      <xdr:col>14</xdr:col>
      <xdr:colOff>690563</xdr:colOff>
      <xdr:row>1</xdr:row>
      <xdr:rowOff>79375</xdr:rowOff>
    </xdr:from>
    <xdr:to>
      <xdr:col>14</xdr:col>
      <xdr:colOff>1881188</xdr:colOff>
      <xdr:row>5</xdr:row>
      <xdr:rowOff>98425</xdr:rowOff>
    </xdr:to>
    <xdr:pic>
      <xdr:nvPicPr>
        <xdr:cNvPr id="3" name="Picture 1">
          <a:extLst>
            <a:ext uri="{FF2B5EF4-FFF2-40B4-BE49-F238E27FC236}">
              <a16:creationId xmlns:a16="http://schemas.microsoft.com/office/drawing/2014/main" id="{42CE8A53-94D6-4467-8594-6034408BE126}"/>
            </a:ext>
          </a:extLst>
        </xdr:cNvPr>
        <xdr:cNvPicPr>
          <a:picLocks noChangeAspect="1" noChangeArrowheads="1"/>
        </xdr:cNvPicPr>
      </xdr:nvPicPr>
      <xdr:blipFill>
        <a:blip xmlns:r="http://schemas.openxmlformats.org/officeDocument/2006/relationships" r:embed="rId1" cstate="print"/>
        <a:srcRect l="8540" b="10892"/>
        <a:stretch>
          <a:fillRect/>
        </a:stretch>
      </xdr:blipFill>
      <xdr:spPr bwMode="auto">
        <a:xfrm>
          <a:off x="19581813" y="269875"/>
          <a:ext cx="1190625" cy="8524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amsites\sites\Users\BR71\AppData\Local\Microsoft\Windows\Temporary%20Internet%20Files\Content.Outlook\YP841XOE\Atir%20calculatie%20Amersfoort%20schoonmaak%20definitief%20basis%20voor%20contra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1-Contractblad dag"/>
      <sheetName val="1a- recapitulatieblad"/>
      <sheetName val="2-Kengetal"/>
      <sheetName val="3-Basis ruimtestaat"/>
      <sheetName val="4-Premies en opslagen"/>
      <sheetName val="5-Opbouw uurtarieven"/>
      <sheetName val="6- toeslagenmatrix"/>
      <sheetName val="7-Machine-investeringskosten"/>
      <sheetName val="8-Afroepprijs"/>
      <sheetName val="Blad1"/>
    </sheetNames>
    <sheetDataSet>
      <sheetData sheetId="0"/>
      <sheetData sheetId="1"/>
      <sheetData sheetId="2"/>
      <sheetData sheetId="3">
        <row r="11">
          <cell r="A11">
            <v>1156</v>
          </cell>
          <cell r="B11">
            <v>156</v>
          </cell>
          <cell r="C11" t="str">
            <v>Administratieve ruimten</v>
          </cell>
          <cell r="D11" t="str">
            <v>3 x per week</v>
          </cell>
          <cell r="E11">
            <v>0.48</v>
          </cell>
          <cell r="G11">
            <v>325</v>
          </cell>
          <cell r="H11">
            <v>50.36</v>
          </cell>
          <cell r="I11">
            <v>2.0573374556340654E-3</v>
          </cell>
          <cell r="J11" t="str">
            <v>Bureaukamers</v>
          </cell>
          <cell r="K11" t="str">
            <v>B</v>
          </cell>
        </row>
        <row r="12">
          <cell r="A12">
            <v>1255</v>
          </cell>
          <cell r="B12">
            <v>255</v>
          </cell>
          <cell r="C12" t="str">
            <v>Administratieve ruimten</v>
          </cell>
          <cell r="D12" t="str">
            <v>5 x per week</v>
          </cell>
          <cell r="E12">
            <v>0.52800000000000002</v>
          </cell>
          <cell r="G12">
            <v>482.95454545454544</v>
          </cell>
          <cell r="H12">
            <v>12000.169999999995</v>
          </cell>
          <cell r="I12">
            <v>0.49023826876442078</v>
          </cell>
          <cell r="J12" t="str">
            <v>Bureaukamers</v>
          </cell>
          <cell r="K12" t="str">
            <v>B</v>
          </cell>
        </row>
        <row r="13">
          <cell r="A13">
            <v>1510</v>
          </cell>
          <cell r="B13">
            <v>510</v>
          </cell>
          <cell r="C13" t="str">
            <v>Administratieve ruimten</v>
          </cell>
          <cell r="D13" t="str">
            <v>5 x per week + naloop</v>
          </cell>
          <cell r="E13">
            <v>0.496</v>
          </cell>
          <cell r="F13">
            <v>0.59199999999999997</v>
          </cell>
          <cell r="G13">
            <v>468.74999999999994</v>
          </cell>
          <cell r="H13">
            <v>0</v>
          </cell>
          <cell r="I13"/>
          <cell r="J13" t="str">
            <v>Bureaukamers</v>
          </cell>
          <cell r="K13" t="str">
            <v>B</v>
          </cell>
        </row>
        <row r="14">
          <cell r="A14">
            <v>2255</v>
          </cell>
          <cell r="B14">
            <v>255</v>
          </cell>
          <cell r="C14" t="str">
            <v>Sanitaire ruimten</v>
          </cell>
          <cell r="D14" t="str">
            <v>5 x per week</v>
          </cell>
          <cell r="E14">
            <v>2.88</v>
          </cell>
          <cell r="G14">
            <v>88.541666666666671</v>
          </cell>
          <cell r="H14">
            <v>546.49</v>
          </cell>
          <cell r="I14">
            <v>2.2325543012896354E-2</v>
          </cell>
          <cell r="J14" t="str">
            <v>Sanitaire ruimten</v>
          </cell>
          <cell r="K14" t="str">
            <v>S</v>
          </cell>
        </row>
        <row r="15">
          <cell r="A15">
            <v>3052</v>
          </cell>
          <cell r="B15">
            <v>52</v>
          </cell>
          <cell r="C15" t="str">
            <v>Gangen en hallen</v>
          </cell>
          <cell r="D15" t="str">
            <v>1 x per week</v>
          </cell>
          <cell r="E15">
            <v>0.16</v>
          </cell>
          <cell r="G15">
            <v>325</v>
          </cell>
          <cell r="H15">
            <v>0</v>
          </cell>
          <cell r="I15"/>
          <cell r="J15" t="str">
            <v>Verkeersruimten</v>
          </cell>
          <cell r="K15" t="str">
            <v>V</v>
          </cell>
        </row>
        <row r="16">
          <cell r="A16">
            <v>3255</v>
          </cell>
          <cell r="B16">
            <v>255</v>
          </cell>
          <cell r="C16" t="str">
            <v>Gangen en hallen</v>
          </cell>
          <cell r="D16" t="str">
            <v>5 x per week</v>
          </cell>
          <cell r="E16">
            <v>0.34399999999999997</v>
          </cell>
          <cell r="G16">
            <v>741.27906976744191</v>
          </cell>
          <cell r="H16">
            <v>5702.7299999999968</v>
          </cell>
          <cell r="I16">
            <v>0.23297140644098585</v>
          </cell>
          <cell r="J16" t="str">
            <v>Verkeersruimten</v>
          </cell>
          <cell r="K16" t="str">
            <v>V</v>
          </cell>
        </row>
        <row r="17">
          <cell r="A17">
            <v>4255</v>
          </cell>
          <cell r="B17">
            <v>255</v>
          </cell>
          <cell r="C17" t="str">
            <v>Liften</v>
          </cell>
          <cell r="D17" t="str">
            <v>5 x per week</v>
          </cell>
          <cell r="E17">
            <v>2.2400000000000002</v>
          </cell>
          <cell r="G17">
            <v>113.83928571428571</v>
          </cell>
          <cell r="H17">
            <v>51.9</v>
          </cell>
          <cell r="I17">
            <v>2.1202504755243844E-3</v>
          </cell>
          <cell r="J17" t="str">
            <v>Verkeersruimten</v>
          </cell>
          <cell r="K17" t="str">
            <v>V</v>
          </cell>
        </row>
        <row r="18">
          <cell r="A18">
            <v>5012</v>
          </cell>
          <cell r="B18">
            <v>12</v>
          </cell>
          <cell r="C18" t="str">
            <v>Trappenhuizen</v>
          </cell>
          <cell r="D18" t="str">
            <v>12 x per jaar</v>
          </cell>
          <cell r="E18">
            <v>0.16</v>
          </cell>
          <cell r="G18">
            <v>75</v>
          </cell>
          <cell r="H18">
            <v>0</v>
          </cell>
          <cell r="I18"/>
          <cell r="J18" t="str">
            <v>Verkeersruimten</v>
          </cell>
          <cell r="K18" t="str">
            <v>V</v>
          </cell>
        </row>
        <row r="19">
          <cell r="A19">
            <v>5052</v>
          </cell>
          <cell r="B19">
            <v>52</v>
          </cell>
          <cell r="C19" t="str">
            <v>Trappenhuizen</v>
          </cell>
          <cell r="D19" t="str">
            <v>1 x per week</v>
          </cell>
          <cell r="E19">
            <v>0.4</v>
          </cell>
          <cell r="G19">
            <v>130</v>
          </cell>
          <cell r="H19">
            <v>0</v>
          </cell>
          <cell r="I19"/>
          <cell r="J19" t="str">
            <v>Verkeersruimten</v>
          </cell>
          <cell r="K19" t="str">
            <v>V</v>
          </cell>
        </row>
        <row r="20">
          <cell r="A20">
            <v>5255</v>
          </cell>
          <cell r="B20">
            <v>255</v>
          </cell>
          <cell r="C20" t="str">
            <v>Trappenhuizen</v>
          </cell>
          <cell r="D20" t="str">
            <v>5 x per week</v>
          </cell>
          <cell r="E20">
            <v>0.64</v>
          </cell>
          <cell r="G20">
            <v>398.4375</v>
          </cell>
          <cell r="H20">
            <v>1223.4799999999998</v>
          </cell>
          <cell r="I20">
            <v>4.9982351672342454E-2</v>
          </cell>
          <cell r="J20" t="str">
            <v>Verkeersruimten</v>
          </cell>
          <cell r="K20" t="str">
            <v>V</v>
          </cell>
        </row>
        <row r="21">
          <cell r="A21">
            <v>6255</v>
          </cell>
          <cell r="B21">
            <v>255</v>
          </cell>
          <cell r="C21" t="str">
            <v>Pantry/koffiecorner</v>
          </cell>
          <cell r="D21" t="str">
            <v>5 x per week</v>
          </cell>
          <cell r="E21">
            <v>1.44</v>
          </cell>
          <cell r="G21">
            <v>177.08333333333334</v>
          </cell>
          <cell r="H21">
            <v>142.56000000000003</v>
          </cell>
          <cell r="I21">
            <v>5.8239481269895237E-3</v>
          </cell>
          <cell r="J21" t="str">
            <v>Verkeersruimten</v>
          </cell>
          <cell r="K21" t="str">
            <v>V</v>
          </cell>
        </row>
        <row r="22">
          <cell r="A22">
            <v>7255</v>
          </cell>
          <cell r="B22">
            <v>255</v>
          </cell>
          <cell r="C22" t="str">
            <v>Restaurant</v>
          </cell>
          <cell r="D22" t="str">
            <v>5 x per week</v>
          </cell>
          <cell r="E22">
            <v>0.64</v>
          </cell>
          <cell r="G22">
            <v>398.4375</v>
          </cell>
          <cell r="H22">
            <v>440.57</v>
          </cell>
          <cell r="I22">
            <v>1.79984345279726E-2</v>
          </cell>
          <cell r="J22" t="str">
            <v>Verkeersruimten</v>
          </cell>
          <cell r="K22" t="str">
            <v>V</v>
          </cell>
        </row>
        <row r="23">
          <cell r="A23">
            <v>8255</v>
          </cell>
          <cell r="B23">
            <v>255</v>
          </cell>
          <cell r="C23" t="str">
            <v>Entrée/hal</v>
          </cell>
          <cell r="D23" t="str">
            <v>5 x per week</v>
          </cell>
          <cell r="E23">
            <v>0.96</v>
          </cell>
          <cell r="G23">
            <v>265.625</v>
          </cell>
          <cell r="H23">
            <v>119.35000000000001</v>
          </cell>
          <cell r="I23">
            <v>4.8757590414997163E-3</v>
          </cell>
          <cell r="J23" t="str">
            <v>Verkeersruimten</v>
          </cell>
          <cell r="K23" t="str">
            <v>V</v>
          </cell>
        </row>
        <row r="24">
          <cell r="A24">
            <v>11255</v>
          </cell>
          <cell r="B24">
            <v>255</v>
          </cell>
          <cell r="C24" t="str">
            <v>Kleedruimten</v>
          </cell>
          <cell r="D24" t="str">
            <v>5 x per week</v>
          </cell>
          <cell r="E24">
            <v>0.8</v>
          </cell>
          <cell r="G24">
            <v>318.75</v>
          </cell>
          <cell r="H24">
            <v>46.68</v>
          </cell>
          <cell r="I24">
            <v>1.9069998496623942E-3</v>
          </cell>
          <cell r="J24" t="str">
            <v>Verkeersruimten</v>
          </cell>
          <cell r="K24" t="str">
            <v>V</v>
          </cell>
        </row>
        <row r="25">
          <cell r="A25">
            <v>12255</v>
          </cell>
          <cell r="B25">
            <v>255</v>
          </cell>
          <cell r="C25" t="str">
            <v>Rookruimten</v>
          </cell>
          <cell r="D25" t="str">
            <v>5 x per week</v>
          </cell>
          <cell r="E25">
            <v>1.04</v>
          </cell>
          <cell r="G25">
            <v>245.19230769230768</v>
          </cell>
          <cell r="H25">
            <v>0</v>
          </cell>
          <cell r="I25"/>
          <cell r="J25" t="str">
            <v>Verkeersruimten</v>
          </cell>
          <cell r="K25" t="str">
            <v>V</v>
          </cell>
        </row>
        <row r="26">
          <cell r="A26">
            <v>13255</v>
          </cell>
          <cell r="B26">
            <v>255</v>
          </cell>
          <cell r="C26" t="str">
            <v>Leslokalen</v>
          </cell>
          <cell r="D26" t="str">
            <v>5 x per week</v>
          </cell>
          <cell r="E26">
            <v>0.59200000000000008</v>
          </cell>
          <cell r="G26">
            <v>430.74324324324317</v>
          </cell>
          <cell r="H26">
            <v>53.63</v>
          </cell>
          <cell r="I26">
            <v>2.1909254913751973E-3</v>
          </cell>
          <cell r="J26" t="str">
            <v>Bureaukamers</v>
          </cell>
          <cell r="K26" t="str">
            <v>L</v>
          </cell>
        </row>
        <row r="27">
          <cell r="A27">
            <v>14012</v>
          </cell>
          <cell r="B27">
            <v>12</v>
          </cell>
          <cell r="C27" t="str">
            <v>Opslagruimten</v>
          </cell>
          <cell r="D27" t="str">
            <v>12 x per jaar</v>
          </cell>
          <cell r="E27">
            <v>0.08</v>
          </cell>
          <cell r="G27">
            <v>150</v>
          </cell>
          <cell r="H27">
            <v>476.31</v>
          </cell>
          <cell r="I27">
            <v>1.9458506820751821E-2</v>
          </cell>
          <cell r="J27" t="str">
            <v>Archiefruimten</v>
          </cell>
          <cell r="K27" t="str">
            <v>V</v>
          </cell>
        </row>
        <row r="28">
          <cell r="A28">
            <v>14052</v>
          </cell>
          <cell r="B28">
            <v>52</v>
          </cell>
          <cell r="C28" t="str">
            <v>Opslagruimten</v>
          </cell>
          <cell r="D28" t="str">
            <v>1 x per week</v>
          </cell>
          <cell r="E28">
            <v>0.12</v>
          </cell>
          <cell r="G28">
            <v>433.33333333333337</v>
          </cell>
          <cell r="H28">
            <v>0</v>
          </cell>
          <cell r="I28"/>
          <cell r="J28" t="str">
            <v>Archiefruimten</v>
          </cell>
          <cell r="K28" t="str">
            <v>V</v>
          </cell>
        </row>
        <row r="29">
          <cell r="A29">
            <v>14255</v>
          </cell>
          <cell r="B29">
            <v>255</v>
          </cell>
          <cell r="C29" t="str">
            <v>Opslagruimten</v>
          </cell>
          <cell r="D29" t="str">
            <v>5 x per week</v>
          </cell>
          <cell r="E29">
            <v>0.48</v>
          </cell>
          <cell r="G29">
            <v>531.25</v>
          </cell>
          <cell r="H29">
            <v>20.84</v>
          </cell>
          <cell r="I29">
            <v>8.5136839903522481E-4</v>
          </cell>
          <cell r="J29" t="str">
            <v>Archiefruimten</v>
          </cell>
          <cell r="K29" t="str">
            <v>V</v>
          </cell>
        </row>
        <row r="30">
          <cell r="A30">
            <v>15255</v>
          </cell>
          <cell r="B30">
            <v>255</v>
          </cell>
          <cell r="C30" t="str">
            <v>Vergader-/spreekruimten</v>
          </cell>
          <cell r="D30" t="str">
            <v>5 x per week</v>
          </cell>
          <cell r="E30">
            <v>0.6</v>
          </cell>
          <cell r="G30">
            <v>425</v>
          </cell>
          <cell r="H30">
            <v>2333.7000000000003</v>
          </cell>
          <cell r="I30">
            <v>9.5337736700024198E-2</v>
          </cell>
          <cell r="J30" t="str">
            <v>Bureaukamers</v>
          </cell>
          <cell r="K30" t="str">
            <v>B</v>
          </cell>
        </row>
        <row r="31">
          <cell r="A31" t="str">
            <v>nvt</v>
          </cell>
          <cell r="C31" t="str">
            <v>Niet van toepassing</v>
          </cell>
          <cell r="G31">
            <v>0</v>
          </cell>
          <cell r="H31">
            <v>50.83</v>
          </cell>
          <cell r="I31">
            <v>2.076538182483708E-3</v>
          </cell>
        </row>
        <row r="32">
          <cell r="A32" t="str">
            <v>oa</v>
          </cell>
          <cell r="C32" t="str">
            <v>op afroep</v>
          </cell>
          <cell r="G32">
            <v>0</v>
          </cell>
          <cell r="H32">
            <v>1218.6399999999999</v>
          </cell>
          <cell r="I32">
            <v>4.9784625038401455E-2</v>
          </cell>
        </row>
        <row r="33">
          <cell r="C33">
            <v>0</v>
          </cell>
          <cell r="H33">
            <v>24478.239999999998</v>
          </cell>
          <cell r="I33">
            <v>0.99999999999999956</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7"/>
  <sheetViews>
    <sheetView showGridLines="0" topLeftCell="A16" workbookViewId="0">
      <selection activeCell="G27" sqref="G27:H27"/>
    </sheetView>
  </sheetViews>
  <sheetFormatPr defaultColWidth="0" defaultRowHeight="14.5" zeroHeight="1" x14ac:dyDescent="0.35"/>
  <cols>
    <col min="1" max="2" width="2.54296875" customWidth="1"/>
    <col min="3" max="3" width="33" customWidth="1"/>
    <col min="4" max="4" width="25.1796875" customWidth="1"/>
    <col min="5" max="5" width="19.81640625" customWidth="1"/>
    <col min="6" max="6" width="27.1796875" customWidth="1"/>
    <col min="7" max="7" width="6.1796875" customWidth="1"/>
    <col min="8" max="8" width="22.81640625" customWidth="1"/>
    <col min="9" max="10" width="2.54296875" customWidth="1"/>
  </cols>
  <sheetData>
    <row r="1" spans="2:9" s="1" customFormat="1" ht="15" thickBot="1" x14ac:dyDescent="0.4"/>
    <row r="2" spans="2:9" s="1" customFormat="1" x14ac:dyDescent="0.35">
      <c r="B2" s="23"/>
      <c r="C2" s="24"/>
      <c r="D2" s="24"/>
      <c r="E2" s="24"/>
      <c r="F2" s="24"/>
      <c r="G2" s="24"/>
      <c r="H2" s="24"/>
      <c r="I2" s="25"/>
    </row>
    <row r="3" spans="2:9" s="1" customFormat="1" ht="22.5" x14ac:dyDescent="0.45">
      <c r="B3" s="4"/>
      <c r="C3" s="26" t="s">
        <v>71</v>
      </c>
      <c r="D3" s="2"/>
      <c r="E3" s="2"/>
      <c r="F3" s="2"/>
      <c r="G3" s="2"/>
      <c r="H3" s="2"/>
      <c r="I3" s="5"/>
    </row>
    <row r="4" spans="2:9" s="1" customFormat="1" x14ac:dyDescent="0.35">
      <c r="B4" s="4"/>
      <c r="C4" s="2"/>
      <c r="D4" s="2"/>
      <c r="E4" s="2"/>
      <c r="F4" s="2"/>
      <c r="G4" s="2"/>
      <c r="H4" s="2"/>
      <c r="I4" s="5"/>
    </row>
    <row r="5" spans="2:9" s="1" customFormat="1" x14ac:dyDescent="0.35">
      <c r="B5" s="4"/>
      <c r="C5" s="2"/>
      <c r="D5" s="2"/>
      <c r="E5" s="2"/>
      <c r="F5" s="2"/>
      <c r="G5" s="2"/>
      <c r="H5" s="2"/>
      <c r="I5" s="5"/>
    </row>
    <row r="6" spans="2:9" ht="17" x14ac:dyDescent="0.4">
      <c r="B6" s="27"/>
      <c r="C6" s="6" t="s">
        <v>1</v>
      </c>
      <c r="D6" s="7"/>
      <c r="E6" s="7"/>
      <c r="F6" s="8"/>
      <c r="G6" s="9"/>
      <c r="H6" s="8"/>
      <c r="I6" s="28"/>
    </row>
    <row r="7" spans="2:9" x14ac:dyDescent="0.35">
      <c r="B7" s="27"/>
      <c r="C7" s="105" t="s">
        <v>39</v>
      </c>
      <c r="D7" s="106"/>
      <c r="E7" s="106"/>
      <c r="F7" s="106"/>
      <c r="G7" s="106"/>
      <c r="H7" s="107"/>
      <c r="I7" s="28"/>
    </row>
    <row r="8" spans="2:9" x14ac:dyDescent="0.35">
      <c r="B8" s="27"/>
      <c r="C8" s="7"/>
      <c r="D8" s="7"/>
      <c r="E8" s="7"/>
      <c r="F8" s="8"/>
      <c r="G8" s="9"/>
      <c r="H8" s="8"/>
      <c r="I8" s="28"/>
    </row>
    <row r="9" spans="2:9" x14ac:dyDescent="0.35">
      <c r="B9" s="27"/>
      <c r="C9" s="7"/>
      <c r="D9" s="7"/>
      <c r="E9" s="7"/>
      <c r="F9" s="7"/>
      <c r="G9" s="7"/>
      <c r="H9" s="7"/>
      <c r="I9" s="28"/>
    </row>
    <row r="10" spans="2:9" ht="17" x14ac:dyDescent="0.4">
      <c r="B10" s="27"/>
      <c r="C10" s="6" t="s">
        <v>4</v>
      </c>
      <c r="D10" s="7"/>
      <c r="E10" s="7"/>
      <c r="F10" s="8"/>
      <c r="G10" s="9"/>
      <c r="H10" s="8"/>
      <c r="I10" s="28"/>
    </row>
    <row r="11" spans="2:9" x14ac:dyDescent="0.35">
      <c r="B11" s="27"/>
      <c r="C11" s="110" t="s">
        <v>2</v>
      </c>
      <c r="D11" s="111"/>
      <c r="E11" s="111"/>
      <c r="F11" s="111"/>
      <c r="G11" s="111"/>
      <c r="H11" s="112"/>
      <c r="I11" s="28"/>
    </row>
    <row r="12" spans="2:9" ht="31.5" customHeight="1" x14ac:dyDescent="0.35">
      <c r="B12" s="27"/>
      <c r="C12" s="95" t="s">
        <v>68</v>
      </c>
      <c r="D12" s="113"/>
      <c r="E12" s="113"/>
      <c r="F12" s="113"/>
      <c r="G12" s="113"/>
      <c r="H12" s="114"/>
      <c r="I12" s="28"/>
    </row>
    <row r="13" spans="2:9" ht="48" customHeight="1" x14ac:dyDescent="0.35">
      <c r="B13" s="27"/>
      <c r="C13" s="95" t="s">
        <v>69</v>
      </c>
      <c r="D13" s="96"/>
      <c r="E13" s="96"/>
      <c r="F13" s="96"/>
      <c r="G13" s="96"/>
      <c r="H13" s="97"/>
      <c r="I13" s="28"/>
    </row>
    <row r="14" spans="2:9" x14ac:dyDescent="0.35">
      <c r="B14" s="27"/>
      <c r="C14" s="29"/>
      <c r="D14" s="29"/>
      <c r="E14" s="29"/>
      <c r="F14" s="29"/>
      <c r="G14" s="29"/>
      <c r="H14" s="29"/>
      <c r="I14" s="28"/>
    </row>
    <row r="15" spans="2:9" ht="17.5" thickBot="1" x14ac:dyDescent="0.45">
      <c r="B15" s="27"/>
      <c r="C15" s="6" t="s">
        <v>3</v>
      </c>
      <c r="D15" s="29"/>
      <c r="E15" s="29"/>
      <c r="F15" s="29"/>
      <c r="G15" s="29"/>
      <c r="H15" s="29"/>
      <c r="I15" s="28"/>
    </row>
    <row r="16" spans="2:9" x14ac:dyDescent="0.35">
      <c r="B16" s="27"/>
      <c r="C16" s="12" t="s">
        <v>5</v>
      </c>
      <c r="D16" s="13"/>
      <c r="E16" s="13"/>
      <c r="F16" s="13"/>
      <c r="G16" s="13"/>
      <c r="H16" s="14"/>
      <c r="I16" s="28"/>
    </row>
    <row r="17" spans="2:9" x14ac:dyDescent="0.35">
      <c r="B17" s="27"/>
      <c r="C17" s="54" t="s">
        <v>29</v>
      </c>
      <c r="D17" s="98"/>
      <c r="E17" s="98"/>
      <c r="F17" s="98"/>
      <c r="G17" s="98"/>
      <c r="H17" s="99"/>
      <c r="I17" s="28"/>
    </row>
    <row r="18" spans="2:9" x14ac:dyDescent="0.35">
      <c r="B18" s="27"/>
      <c r="C18" s="54" t="s">
        <v>32</v>
      </c>
      <c r="D18" s="98"/>
      <c r="E18" s="98"/>
      <c r="F18" s="98"/>
      <c r="G18" s="98"/>
      <c r="H18" s="99"/>
      <c r="I18" s="28"/>
    </row>
    <row r="19" spans="2:9" x14ac:dyDescent="0.35">
      <c r="B19" s="27"/>
      <c r="C19" s="54" t="s">
        <v>38</v>
      </c>
      <c r="D19" s="98"/>
      <c r="E19" s="98"/>
      <c r="F19" s="98"/>
      <c r="G19" s="98"/>
      <c r="H19" s="99"/>
      <c r="I19" s="28"/>
    </row>
    <row r="20" spans="2:9" x14ac:dyDescent="0.35">
      <c r="B20" s="27"/>
      <c r="C20" s="54" t="s">
        <v>30</v>
      </c>
      <c r="D20" s="98"/>
      <c r="E20" s="98"/>
      <c r="F20" s="98"/>
      <c r="G20" s="98"/>
      <c r="H20" s="99"/>
      <c r="I20" s="28"/>
    </row>
    <row r="21" spans="2:9" ht="39.75" customHeight="1" thickBot="1" x14ac:dyDescent="0.4">
      <c r="B21" s="27"/>
      <c r="C21" s="55" t="s">
        <v>31</v>
      </c>
      <c r="D21" s="108"/>
      <c r="E21" s="108"/>
      <c r="F21" s="108"/>
      <c r="G21" s="108"/>
      <c r="H21" s="109"/>
      <c r="I21" s="28"/>
    </row>
    <row r="22" spans="2:9" ht="17.5" thickBot="1" x14ac:dyDescent="0.45">
      <c r="B22" s="27"/>
      <c r="C22" s="6"/>
      <c r="D22" s="29"/>
      <c r="E22" s="29"/>
      <c r="F22" s="29"/>
      <c r="G22" s="29"/>
      <c r="H22" s="29"/>
      <c r="I22" s="28"/>
    </row>
    <row r="23" spans="2:9" x14ac:dyDescent="0.35">
      <c r="B23" s="27"/>
      <c r="C23" s="12" t="s">
        <v>10</v>
      </c>
      <c r="D23" s="13"/>
      <c r="E23" s="13"/>
      <c r="F23" s="13"/>
      <c r="G23" s="13"/>
      <c r="H23" s="14"/>
      <c r="I23" s="28"/>
    </row>
    <row r="24" spans="2:9" x14ac:dyDescent="0.35">
      <c r="B24" s="27"/>
      <c r="C24" s="4"/>
      <c r="D24" s="2"/>
      <c r="E24" s="2"/>
      <c r="F24" s="2"/>
      <c r="G24" s="2"/>
      <c r="H24" s="5"/>
      <c r="I24" s="28"/>
    </row>
    <row r="25" spans="2:9" x14ac:dyDescent="0.35">
      <c r="B25" s="27"/>
      <c r="C25" s="19" t="s">
        <v>11</v>
      </c>
      <c r="D25" s="18" t="s">
        <v>12</v>
      </c>
      <c r="E25" s="100" t="s">
        <v>13</v>
      </c>
      <c r="F25" s="102"/>
      <c r="G25" s="100" t="s">
        <v>0</v>
      </c>
      <c r="H25" s="101"/>
      <c r="I25" s="28"/>
    </row>
    <row r="26" spans="2:9" x14ac:dyDescent="0.35">
      <c r="B26" s="27"/>
      <c r="C26" s="17" t="s">
        <v>40</v>
      </c>
      <c r="D26" s="61">
        <f>'Invulblad Dispensers'!I25</f>
        <v>0</v>
      </c>
      <c r="E26" s="103">
        <v>52</v>
      </c>
      <c r="F26" s="104"/>
      <c r="G26" s="94">
        <f>E26*D26</f>
        <v>0</v>
      </c>
      <c r="H26" s="94"/>
      <c r="I26" s="28"/>
    </row>
    <row r="27" spans="2:9" x14ac:dyDescent="0.35">
      <c r="B27" s="27"/>
      <c r="C27" s="17" t="s">
        <v>25</v>
      </c>
      <c r="D27" s="15" t="s">
        <v>33</v>
      </c>
      <c r="E27" s="103" t="s">
        <v>37</v>
      </c>
      <c r="F27" s="104"/>
      <c r="G27" s="94" t="e">
        <f>SUM('Invulblad disposables'!O16)</f>
        <v>#DIV/0!</v>
      </c>
      <c r="H27" s="94"/>
      <c r="I27" s="28"/>
    </row>
    <row r="28" spans="2:9" ht="15" thickBot="1" x14ac:dyDescent="0.4">
      <c r="B28" s="27"/>
      <c r="C28" s="10" t="s">
        <v>70</v>
      </c>
      <c r="D28" s="16"/>
      <c r="E28" s="11"/>
      <c r="F28" s="16"/>
      <c r="G28" s="92" t="e">
        <f>SUM(G26:H27)</f>
        <v>#DIV/0!</v>
      </c>
      <c r="H28" s="93"/>
      <c r="I28" s="28"/>
    </row>
    <row r="29" spans="2:9" x14ac:dyDescent="0.35">
      <c r="B29" s="27"/>
      <c r="C29" s="2"/>
      <c r="D29" s="2"/>
      <c r="E29" s="2"/>
      <c r="F29" s="2"/>
      <c r="G29" s="3"/>
      <c r="H29" s="31"/>
      <c r="I29" s="28"/>
    </row>
    <row r="30" spans="2:9" ht="15" thickBot="1" x14ac:dyDescent="0.4">
      <c r="B30" s="20"/>
      <c r="C30" s="21"/>
      <c r="D30" s="21"/>
      <c r="E30" s="21"/>
      <c r="F30" s="21"/>
      <c r="G30" s="21"/>
      <c r="H30" s="21"/>
      <c r="I30" s="22"/>
    </row>
    <row r="31" spans="2:9" x14ac:dyDescent="0.35"/>
    <row r="37" spans="8:8" hidden="1" x14ac:dyDescent="0.35">
      <c r="H37" s="30"/>
    </row>
    <row r="38" spans="8:8" x14ac:dyDescent="0.35"/>
    <row r="39" spans="8:8" x14ac:dyDescent="0.35"/>
    <row r="40" spans="8:8" x14ac:dyDescent="0.35"/>
    <row r="41" spans="8:8" x14ac:dyDescent="0.35"/>
    <row r="42" spans="8:8" x14ac:dyDescent="0.35"/>
    <row r="43" spans="8:8" x14ac:dyDescent="0.35"/>
    <row r="44" spans="8:8" x14ac:dyDescent="0.35"/>
    <row r="45" spans="8:8" x14ac:dyDescent="0.35"/>
    <row r="46" spans="8:8" x14ac:dyDescent="0.35"/>
    <row r="47" spans="8:8" x14ac:dyDescent="0.35"/>
  </sheetData>
  <mergeCells count="16">
    <mergeCell ref="C7:H7"/>
    <mergeCell ref="D17:H17"/>
    <mergeCell ref="D21:H21"/>
    <mergeCell ref="C11:H11"/>
    <mergeCell ref="C12:H12"/>
    <mergeCell ref="G28:H28"/>
    <mergeCell ref="G27:H27"/>
    <mergeCell ref="C13:H13"/>
    <mergeCell ref="D18:H18"/>
    <mergeCell ref="D19:H19"/>
    <mergeCell ref="D20:H20"/>
    <mergeCell ref="G25:H25"/>
    <mergeCell ref="G26:H26"/>
    <mergeCell ref="E25:F25"/>
    <mergeCell ref="E26:F26"/>
    <mergeCell ref="E27:F27"/>
  </mergeCells>
  <pageMargins left="0.70866141732283472" right="0.70866141732283472" top="0.74803149606299213" bottom="0.74803149606299213" header="0.31496062992125984" footer="0.31496062992125984"/>
  <pageSetup paperSize="9" scale="95" orientation="landscape" r:id="rId1"/>
  <headerFooter>
    <oddHeader>&amp;C&amp;F</oddHeader>
    <oddFooter>&amp;C&amp;A&amp;RPagina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4"/>
  <sheetViews>
    <sheetView showGridLines="0" tabSelected="1" topLeftCell="A5" zoomScale="80" zoomScaleNormal="80" zoomScaleSheetLayoutView="85" workbookViewId="0">
      <selection activeCell="D20" sqref="D20"/>
    </sheetView>
  </sheetViews>
  <sheetFormatPr defaultColWidth="0" defaultRowHeight="14.5" zeroHeight="1" x14ac:dyDescent="0.35"/>
  <cols>
    <col min="1" max="2" width="2.54296875" style="1" customWidth="1"/>
    <col min="3" max="3" width="45.7265625" style="1" customWidth="1"/>
    <col min="4" max="4" width="19.453125" style="1" customWidth="1"/>
    <col min="5" max="5" width="9.1796875" style="1" bestFit="1" customWidth="1"/>
    <col min="6" max="6" width="19.453125" style="1" customWidth="1"/>
    <col min="7" max="7" width="34.81640625" style="1" customWidth="1"/>
    <col min="8" max="8" width="23.81640625" style="1" customWidth="1"/>
    <col min="9" max="9" width="17.81640625" style="1" customWidth="1"/>
    <col min="10" max="10" width="2.54296875" style="1" customWidth="1"/>
    <col min="11" max="11" width="2.81640625" style="1" customWidth="1"/>
    <col min="12" max="16384" width="0" style="1" hidden="1"/>
  </cols>
  <sheetData>
    <row r="1" spans="2:11" ht="15" thickBot="1" x14ac:dyDescent="0.4"/>
    <row r="2" spans="2:11" x14ac:dyDescent="0.35">
      <c r="B2" s="23"/>
      <c r="C2" s="24"/>
      <c r="D2" s="24"/>
      <c r="E2" s="24"/>
      <c r="F2" s="24"/>
      <c r="G2" s="24"/>
      <c r="H2" s="24"/>
      <c r="I2" s="24"/>
      <c r="J2" s="25"/>
    </row>
    <row r="3" spans="2:11" ht="22.5" x14ac:dyDescent="0.45">
      <c r="B3" s="4"/>
      <c r="C3" s="26" t="s">
        <v>28</v>
      </c>
      <c r="D3" s="26"/>
      <c r="E3" s="2"/>
      <c r="F3" s="2"/>
      <c r="G3" s="2"/>
      <c r="H3" s="2"/>
      <c r="I3" s="2"/>
      <c r="J3" s="5"/>
    </row>
    <row r="4" spans="2:11" ht="22.5" x14ac:dyDescent="0.45">
      <c r="B4" s="4"/>
      <c r="C4" s="26"/>
      <c r="D4" s="26"/>
      <c r="E4" s="2"/>
      <c r="F4" s="2"/>
      <c r="G4" s="2"/>
      <c r="H4" s="2"/>
      <c r="I4" s="2"/>
      <c r="J4" s="5"/>
    </row>
    <row r="5" spans="2:11" x14ac:dyDescent="0.35">
      <c r="B5" s="4"/>
      <c r="C5" s="2"/>
      <c r="D5" s="2"/>
      <c r="E5" s="2"/>
      <c r="F5" s="2"/>
      <c r="G5" s="2"/>
      <c r="H5" s="2"/>
      <c r="I5" s="2"/>
      <c r="J5" s="5"/>
    </row>
    <row r="6" spans="2:11" x14ac:dyDescent="0.35">
      <c r="B6" s="4"/>
      <c r="C6" s="2"/>
      <c r="D6" s="2"/>
      <c r="E6" s="2"/>
      <c r="F6" s="2"/>
      <c r="G6" s="2"/>
      <c r="H6" s="2"/>
      <c r="I6" s="2"/>
      <c r="J6" s="5"/>
    </row>
    <row r="7" spans="2:11" x14ac:dyDescent="0.35">
      <c r="B7" s="4"/>
      <c r="C7" s="115" t="s">
        <v>23</v>
      </c>
      <c r="D7" s="116"/>
      <c r="E7" s="116"/>
      <c r="F7" s="117" t="s">
        <v>24</v>
      </c>
      <c r="G7" s="118"/>
      <c r="H7" s="118"/>
      <c r="I7" s="119"/>
      <c r="J7" s="5"/>
    </row>
    <row r="8" spans="2:11" s="32" customFormat="1" ht="29" x14ac:dyDescent="0.35">
      <c r="B8" s="33"/>
      <c r="C8" s="71" t="s">
        <v>41</v>
      </c>
      <c r="D8" s="71" t="s">
        <v>35</v>
      </c>
      <c r="E8" s="71" t="s">
        <v>6</v>
      </c>
      <c r="F8" s="71" t="s">
        <v>16</v>
      </c>
      <c r="G8" s="71" t="s">
        <v>17</v>
      </c>
      <c r="H8" s="71" t="s">
        <v>7</v>
      </c>
      <c r="I8" s="71" t="s">
        <v>8</v>
      </c>
      <c r="J8" s="5"/>
      <c r="K8" s="1"/>
    </row>
    <row r="9" spans="2:11" s="32" customFormat="1" ht="51" customHeight="1" x14ac:dyDescent="0.35">
      <c r="B9" s="33"/>
      <c r="C9" s="127" t="s">
        <v>79</v>
      </c>
      <c r="D9" s="40"/>
      <c r="E9" s="40"/>
      <c r="F9" s="41"/>
      <c r="G9" s="41"/>
      <c r="H9" s="49"/>
      <c r="I9" s="40"/>
      <c r="J9" s="5"/>
      <c r="K9" s="1"/>
    </row>
    <row r="10" spans="2:11" x14ac:dyDescent="0.35">
      <c r="B10" s="4"/>
      <c r="C10" s="60" t="s">
        <v>76</v>
      </c>
      <c r="D10" s="40" t="s">
        <v>33</v>
      </c>
      <c r="E10" s="40">
        <v>15</v>
      </c>
      <c r="F10" s="41"/>
      <c r="G10" s="41"/>
      <c r="H10" s="49"/>
      <c r="I10" s="88">
        <f>E10*H10</f>
        <v>0</v>
      </c>
      <c r="J10" s="5"/>
    </row>
    <row r="11" spans="2:11" x14ac:dyDescent="0.35">
      <c r="B11" s="4"/>
      <c r="C11" s="60" t="s">
        <v>77</v>
      </c>
      <c r="D11" s="40" t="s">
        <v>33</v>
      </c>
      <c r="E11" s="40">
        <v>93</v>
      </c>
      <c r="F11" s="41"/>
      <c r="G11" s="41"/>
      <c r="H11" s="49"/>
      <c r="I11" s="88">
        <f>E11*H11</f>
        <v>0</v>
      </c>
      <c r="J11" s="5"/>
    </row>
    <row r="12" spans="2:11" x14ac:dyDescent="0.35">
      <c r="B12" s="4"/>
      <c r="C12" s="60" t="s">
        <v>78</v>
      </c>
      <c r="D12" s="40" t="s">
        <v>33</v>
      </c>
      <c r="E12" s="40">
        <f>SUM(E10:E11)</f>
        <v>108</v>
      </c>
      <c r="F12" s="41"/>
      <c r="G12" s="41"/>
      <c r="H12" s="49"/>
      <c r="I12" s="88">
        <f>E12*H12</f>
        <v>0</v>
      </c>
      <c r="J12" s="5"/>
    </row>
    <row r="13" spans="2:11" x14ac:dyDescent="0.35">
      <c r="B13" s="4"/>
      <c r="C13" s="60"/>
      <c r="D13" s="40"/>
      <c r="E13" s="40"/>
      <c r="F13" s="41"/>
      <c r="G13" s="41"/>
      <c r="H13" s="49"/>
      <c r="I13" s="88"/>
      <c r="J13" s="5"/>
    </row>
    <row r="14" spans="2:11" x14ac:dyDescent="0.35">
      <c r="B14" s="4"/>
      <c r="C14" s="60" t="s">
        <v>44</v>
      </c>
      <c r="D14" s="40" t="s">
        <v>33</v>
      </c>
      <c r="E14" s="40">
        <v>36</v>
      </c>
      <c r="F14" s="41"/>
      <c r="G14" s="41"/>
      <c r="H14" s="49"/>
      <c r="I14" s="88">
        <f>E14*H14</f>
        <v>0</v>
      </c>
      <c r="J14" s="5"/>
    </row>
    <row r="15" spans="2:11" x14ac:dyDescent="0.35">
      <c r="B15" s="4"/>
      <c r="C15" s="60" t="s">
        <v>47</v>
      </c>
      <c r="D15" s="40" t="s">
        <v>33</v>
      </c>
      <c r="E15" s="40">
        <v>149</v>
      </c>
      <c r="F15" s="41"/>
      <c r="G15" s="41"/>
      <c r="H15" s="49"/>
      <c r="I15" s="88">
        <f t="shared" ref="I15:I23" si="0">E15*H15</f>
        <v>0</v>
      </c>
      <c r="J15" s="5"/>
    </row>
    <row r="16" spans="2:11" x14ac:dyDescent="0.35">
      <c r="B16" s="4"/>
      <c r="C16" s="60" t="s">
        <v>45</v>
      </c>
      <c r="D16" s="40" t="s">
        <v>33</v>
      </c>
      <c r="E16" s="40">
        <v>151</v>
      </c>
      <c r="F16" s="41"/>
      <c r="G16" s="41"/>
      <c r="H16" s="49"/>
      <c r="I16" s="88">
        <f t="shared" si="0"/>
        <v>0</v>
      </c>
      <c r="J16" s="5"/>
    </row>
    <row r="17" spans="2:10" x14ac:dyDescent="0.35">
      <c r="B17" s="4"/>
      <c r="C17" s="60" t="s">
        <v>42</v>
      </c>
      <c r="D17" s="40" t="s">
        <v>33</v>
      </c>
      <c r="E17" s="40">
        <v>33</v>
      </c>
      <c r="F17" s="41"/>
      <c r="G17" s="41"/>
      <c r="H17" s="49"/>
      <c r="I17" s="88">
        <f t="shared" si="0"/>
        <v>0</v>
      </c>
      <c r="J17" s="5"/>
    </row>
    <row r="18" spans="2:10" x14ac:dyDescent="0.35">
      <c r="B18" s="4"/>
      <c r="C18" s="65" t="s">
        <v>66</v>
      </c>
      <c r="D18" s="40" t="s">
        <v>33</v>
      </c>
      <c r="E18" s="40">
        <v>143</v>
      </c>
      <c r="F18" s="41"/>
      <c r="G18" s="41"/>
      <c r="H18" s="50"/>
      <c r="I18" s="88">
        <f>E18*H18</f>
        <v>0</v>
      </c>
      <c r="J18" s="5"/>
    </row>
    <row r="19" spans="2:10" ht="29" x14ac:dyDescent="0.35">
      <c r="B19" s="4"/>
      <c r="C19" s="60" t="s">
        <v>46</v>
      </c>
      <c r="D19" s="40" t="s">
        <v>62</v>
      </c>
      <c r="E19" s="40">
        <v>97</v>
      </c>
      <c r="F19" s="41"/>
      <c r="G19" s="41"/>
      <c r="H19" s="50"/>
      <c r="I19" s="88">
        <f t="shared" si="0"/>
        <v>0</v>
      </c>
      <c r="J19" s="5"/>
    </row>
    <row r="20" spans="2:10" ht="29" x14ac:dyDescent="0.35">
      <c r="B20" s="4"/>
      <c r="C20" s="60" t="s">
        <v>43</v>
      </c>
      <c r="D20" s="40" t="s">
        <v>9</v>
      </c>
      <c r="E20" s="40">
        <v>24</v>
      </c>
      <c r="F20" s="41"/>
      <c r="G20" s="41"/>
      <c r="H20" s="50"/>
      <c r="I20" s="88">
        <f t="shared" si="0"/>
        <v>0</v>
      </c>
      <c r="J20" s="5"/>
    </row>
    <row r="21" spans="2:10" ht="29" x14ac:dyDescent="0.35">
      <c r="B21" s="4"/>
      <c r="C21" s="60" t="s">
        <v>43</v>
      </c>
      <c r="D21" s="40" t="s">
        <v>14</v>
      </c>
      <c r="E21" s="40">
        <v>62</v>
      </c>
      <c r="F21" s="41"/>
      <c r="G21" s="41"/>
      <c r="H21" s="50"/>
      <c r="I21" s="88">
        <f t="shared" si="0"/>
        <v>0</v>
      </c>
      <c r="J21" s="5"/>
    </row>
    <row r="22" spans="2:10" ht="29" x14ac:dyDescent="0.35">
      <c r="B22" s="4"/>
      <c r="C22" s="79" t="s">
        <v>59</v>
      </c>
      <c r="D22" s="40" t="s">
        <v>33</v>
      </c>
      <c r="E22" s="56">
        <v>149</v>
      </c>
      <c r="F22" s="41"/>
      <c r="G22" s="41"/>
      <c r="H22" s="50"/>
      <c r="I22" s="88">
        <f t="shared" si="0"/>
        <v>0</v>
      </c>
      <c r="J22" s="5"/>
    </row>
    <row r="23" spans="2:10" ht="29" x14ac:dyDescent="0.35">
      <c r="B23" s="4"/>
      <c r="C23" s="79" t="s">
        <v>64</v>
      </c>
      <c r="D23" s="80" t="s">
        <v>33</v>
      </c>
      <c r="E23" s="80">
        <v>70</v>
      </c>
      <c r="F23" s="42"/>
      <c r="G23" s="42"/>
      <c r="H23" s="50"/>
      <c r="I23" s="88">
        <f t="shared" si="0"/>
        <v>0</v>
      </c>
      <c r="J23" s="5"/>
    </row>
    <row r="24" spans="2:10" ht="15" thickBot="1" x14ac:dyDescent="0.4">
      <c r="B24" s="4"/>
      <c r="C24" s="2"/>
      <c r="D24" s="2"/>
      <c r="E24" s="2"/>
      <c r="F24" s="2"/>
      <c r="G24" s="2"/>
      <c r="H24" s="2"/>
      <c r="I24" s="2"/>
      <c r="J24" s="5"/>
    </row>
    <row r="25" spans="2:10" ht="15" thickBot="1" x14ac:dyDescent="0.4">
      <c r="B25" s="4"/>
      <c r="C25" s="2"/>
      <c r="D25" s="2"/>
      <c r="E25" s="2"/>
      <c r="F25" s="2"/>
      <c r="G25" s="2"/>
      <c r="H25" s="44" t="s">
        <v>20</v>
      </c>
      <c r="I25" s="45">
        <f>SUM(I10:I23)</f>
        <v>0</v>
      </c>
      <c r="J25" s="5"/>
    </row>
    <row r="26" spans="2:10" ht="15" thickBot="1" x14ac:dyDescent="0.4">
      <c r="B26" s="36"/>
      <c r="C26" s="37"/>
      <c r="D26" s="37"/>
      <c r="E26" s="37"/>
      <c r="F26" s="37"/>
      <c r="G26" s="37"/>
      <c r="H26" s="39"/>
      <c r="I26" s="43"/>
      <c r="J26" s="38"/>
    </row>
    <row r="27" spans="2:10" x14ac:dyDescent="0.35"/>
    <row r="29" spans="2:10" hidden="1" x14ac:dyDescent="0.35">
      <c r="C29" s="53"/>
    </row>
    <row r="30" spans="2:10" hidden="1" x14ac:dyDescent="0.35">
      <c r="C30" s="52"/>
    </row>
    <row r="31" spans="2:10" hidden="1" x14ac:dyDescent="0.35">
      <c r="C31" s="51"/>
    </row>
    <row r="32" spans="2:10" x14ac:dyDescent="0.35"/>
    <row r="33" x14ac:dyDescent="0.35"/>
    <row r="34" x14ac:dyDescent="0.35"/>
  </sheetData>
  <mergeCells count="2">
    <mergeCell ref="C7:E7"/>
    <mergeCell ref="F7:I7"/>
  </mergeCells>
  <pageMargins left="0.70866141732283472" right="0.70866141732283472" top="0.74803149606299213" bottom="0.74803149606299213" header="0.31496062992125984" footer="0.31496062992125984"/>
  <pageSetup paperSize="9" scale="95" orientation="landscape" r:id="rId1"/>
  <headerFooter>
    <oddHeader>&amp;C&amp;F</oddHeader>
    <oddFooter>&amp;C&amp;A&amp;RPagina &amp;P van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805B-1800-4A0C-85F2-D9D8B6E664A9}">
  <dimension ref="A1:AD27"/>
  <sheetViews>
    <sheetView showGridLines="0" topLeftCell="G1" zoomScale="80" zoomScaleNormal="80" workbookViewId="0">
      <selection activeCell="O9" sqref="O9"/>
    </sheetView>
  </sheetViews>
  <sheetFormatPr defaultColWidth="0" defaultRowHeight="0" customHeight="1" zeroHeight="1" x14ac:dyDescent="0.35"/>
  <cols>
    <col min="1" max="1" width="3" style="1" customWidth="1"/>
    <col min="2" max="2" width="2.54296875" style="1" customWidth="1"/>
    <col min="3" max="3" width="43.54296875" style="1" customWidth="1"/>
    <col min="4" max="4" width="39.54296875" style="1" bestFit="1" customWidth="1"/>
    <col min="5" max="6" width="19.453125" style="1" customWidth="1"/>
    <col min="7" max="7" width="19.1796875" style="1" customWidth="1"/>
    <col min="8" max="8" width="15.54296875" style="1" bestFit="1" customWidth="1"/>
    <col min="9" max="9" width="13.1796875" style="1" customWidth="1"/>
    <col min="10" max="10" width="15.453125" style="1" customWidth="1"/>
    <col min="11" max="11" width="15.7265625" style="1" customWidth="1"/>
    <col min="12" max="12" width="20.81640625" style="1" customWidth="1"/>
    <col min="13" max="14" width="21.54296875" style="1" customWidth="1"/>
    <col min="15" max="15" width="32.36328125" style="1" customWidth="1"/>
    <col min="16" max="16" width="3" style="1" customWidth="1"/>
    <col min="17" max="18" width="18.81640625" style="1" hidden="1" customWidth="1"/>
    <col min="19" max="19" width="25.81640625" style="1" hidden="1" customWidth="1"/>
    <col min="20" max="20" width="24.1796875" style="1" hidden="1" customWidth="1"/>
    <col min="21" max="21" width="12.1796875" style="1" hidden="1" customWidth="1"/>
    <col min="22" max="22" width="26.453125" style="1" hidden="1" customWidth="1"/>
    <col min="23" max="23" width="2.54296875" style="1" hidden="1" customWidth="1"/>
    <col min="24" max="30" width="3.81640625" style="1" hidden="1" customWidth="1"/>
    <col min="31" max="16384" width="0" style="1" hidden="1"/>
  </cols>
  <sheetData>
    <row r="1" spans="1:23" ht="15" thickBot="1" x14ac:dyDescent="0.4"/>
    <row r="2" spans="1:23" s="24" customFormat="1" ht="14.5" x14ac:dyDescent="0.35">
      <c r="A2" s="2"/>
      <c r="B2" s="2"/>
      <c r="C2" s="23"/>
      <c r="O2" s="25"/>
      <c r="P2" s="2"/>
      <c r="W2" s="25"/>
    </row>
    <row r="3" spans="1:23" s="2" customFormat="1" ht="22.5" x14ac:dyDescent="0.45">
      <c r="C3" s="68" t="s">
        <v>28</v>
      </c>
      <c r="D3" s="26"/>
      <c r="O3" s="5"/>
      <c r="W3" s="5"/>
    </row>
    <row r="4" spans="1:23" s="2" customFormat="1" ht="14.5" x14ac:dyDescent="0.35">
      <c r="C4" s="4"/>
      <c r="O4" s="5"/>
      <c r="S4" s="3"/>
      <c r="W4" s="5"/>
    </row>
    <row r="5" spans="1:23" s="2" customFormat="1" ht="14.5" x14ac:dyDescent="0.35">
      <c r="C5" s="4"/>
      <c r="O5" s="5"/>
      <c r="W5" s="5"/>
    </row>
    <row r="6" spans="1:23" s="2" customFormat="1" ht="18" thickBot="1" x14ac:dyDescent="0.4">
      <c r="C6" s="69"/>
      <c r="O6" s="5"/>
      <c r="W6" s="5"/>
    </row>
    <row r="7" spans="1:23" s="2" customFormat="1" ht="15" thickBot="1" x14ac:dyDescent="0.4">
      <c r="C7" s="124" t="s">
        <v>23</v>
      </c>
      <c r="D7" s="125"/>
      <c r="E7" s="126"/>
      <c r="F7" s="121" t="s">
        <v>24</v>
      </c>
      <c r="G7" s="122"/>
      <c r="H7" s="122"/>
      <c r="I7" s="122"/>
      <c r="J7" s="122"/>
      <c r="K7" s="122"/>
      <c r="L7" s="122"/>
      <c r="M7" s="122"/>
      <c r="N7" s="122"/>
      <c r="O7" s="123"/>
      <c r="Q7" s="66"/>
      <c r="R7" s="64"/>
      <c r="S7" s="64"/>
      <c r="T7" s="64"/>
      <c r="U7" s="64"/>
      <c r="V7" s="64"/>
      <c r="W7" s="5"/>
    </row>
    <row r="8" spans="1:23" s="67" customFormat="1" ht="43.5" x14ac:dyDescent="0.35">
      <c r="A8" s="32"/>
      <c r="C8" s="72" t="s">
        <v>25</v>
      </c>
      <c r="D8" s="76" t="s">
        <v>27</v>
      </c>
      <c r="E8" s="71" t="s">
        <v>72</v>
      </c>
      <c r="F8" s="71" t="s">
        <v>75</v>
      </c>
      <c r="G8" s="76" t="s">
        <v>17</v>
      </c>
      <c r="H8" s="71" t="s">
        <v>57</v>
      </c>
      <c r="I8" s="71" t="s">
        <v>22</v>
      </c>
      <c r="J8" s="71" t="s">
        <v>26</v>
      </c>
      <c r="K8" s="71" t="s">
        <v>34</v>
      </c>
      <c r="L8" s="71" t="s">
        <v>21</v>
      </c>
      <c r="M8" s="71" t="s">
        <v>15</v>
      </c>
      <c r="N8" s="71" t="s">
        <v>65</v>
      </c>
      <c r="O8" s="73" t="s">
        <v>74</v>
      </c>
      <c r="P8" s="32"/>
      <c r="Q8" s="34"/>
    </row>
    <row r="9" spans="1:23" s="2" customFormat="1" ht="14.5" x14ac:dyDescent="0.35">
      <c r="A9" s="1"/>
      <c r="C9" s="77" t="s">
        <v>52</v>
      </c>
      <c r="D9" s="62" t="s">
        <v>63</v>
      </c>
      <c r="E9" s="62">
        <v>776</v>
      </c>
      <c r="F9" s="47"/>
      <c r="G9" s="47"/>
      <c r="H9" s="58"/>
      <c r="I9" s="59"/>
      <c r="J9" s="59"/>
      <c r="K9" s="62" t="s">
        <v>19</v>
      </c>
      <c r="L9" s="48"/>
      <c r="M9" s="86">
        <f t="shared" ref="M9:M14" si="0">I9*J9</f>
        <v>0</v>
      </c>
      <c r="N9" s="90" t="e">
        <f>SUM(L9/M9)</f>
        <v>#DIV/0!</v>
      </c>
      <c r="O9" s="91" t="e">
        <f>SUM((J9*I9)*E9)*N9</f>
        <v>#DIV/0!</v>
      </c>
      <c r="P9" s="1"/>
      <c r="Q9" s="35"/>
    </row>
    <row r="10" spans="1:23" s="2" customFormat="1" ht="14.5" x14ac:dyDescent="0.35">
      <c r="A10" s="1"/>
      <c r="C10" s="77" t="s">
        <v>48</v>
      </c>
      <c r="D10" s="62" t="s">
        <v>49</v>
      </c>
      <c r="E10" s="62">
        <v>1172</v>
      </c>
      <c r="F10" s="47"/>
      <c r="G10" s="47"/>
      <c r="H10" s="58"/>
      <c r="I10" s="59"/>
      <c r="J10" s="59"/>
      <c r="K10" s="62" t="s">
        <v>18</v>
      </c>
      <c r="L10" s="48"/>
      <c r="M10" s="86">
        <f t="shared" si="0"/>
        <v>0</v>
      </c>
      <c r="N10" s="90" t="e">
        <f t="shared" ref="N10:N15" si="1">SUM(L10/M10)</f>
        <v>#DIV/0!</v>
      </c>
      <c r="O10" s="89" t="e">
        <f t="shared" ref="O10:O15" si="2">SUM((J10*I10)*E10)*N10</f>
        <v>#DIV/0!</v>
      </c>
      <c r="P10" s="1"/>
      <c r="Q10" s="35"/>
    </row>
    <row r="11" spans="1:23" s="2" customFormat="1" ht="14.5" x14ac:dyDescent="0.35">
      <c r="A11" s="1"/>
      <c r="C11" s="78" t="s">
        <v>67</v>
      </c>
      <c r="D11" s="62" t="s">
        <v>61</v>
      </c>
      <c r="E11" s="62">
        <v>352</v>
      </c>
      <c r="F11" s="47"/>
      <c r="G11" s="47"/>
      <c r="H11" s="58"/>
      <c r="I11" s="59"/>
      <c r="J11" s="59"/>
      <c r="K11" s="62" t="s">
        <v>19</v>
      </c>
      <c r="L11" s="57"/>
      <c r="M11" s="86">
        <f t="shared" si="0"/>
        <v>0</v>
      </c>
      <c r="N11" s="90" t="e">
        <f t="shared" si="1"/>
        <v>#DIV/0!</v>
      </c>
      <c r="O11" s="89" t="e">
        <f t="shared" si="2"/>
        <v>#DIV/0!</v>
      </c>
      <c r="P11" s="1"/>
      <c r="Q11" s="35"/>
    </row>
    <row r="12" spans="1:23" s="82" customFormat="1" ht="14.5" x14ac:dyDescent="0.35">
      <c r="A12" s="1"/>
      <c r="B12" s="2"/>
      <c r="C12" s="87" t="s">
        <v>53</v>
      </c>
      <c r="D12" s="84" t="s">
        <v>50</v>
      </c>
      <c r="E12" s="85">
        <v>87</v>
      </c>
      <c r="F12" s="59"/>
      <c r="G12" s="59"/>
      <c r="H12" s="59"/>
      <c r="I12" s="59"/>
      <c r="J12" s="59"/>
      <c r="K12" s="62" t="s">
        <v>73</v>
      </c>
      <c r="L12" s="48"/>
      <c r="M12" s="86">
        <f t="shared" si="0"/>
        <v>0</v>
      </c>
      <c r="N12" s="90" t="e">
        <f t="shared" si="1"/>
        <v>#DIV/0!</v>
      </c>
      <c r="O12" s="89" t="e">
        <f t="shared" si="2"/>
        <v>#DIV/0!</v>
      </c>
      <c r="P12" s="1"/>
      <c r="Q12" s="83"/>
    </row>
    <row r="13" spans="1:23" s="2" customFormat="1" ht="14.5" x14ac:dyDescent="0.35">
      <c r="A13" s="1"/>
      <c r="C13" s="77" t="s">
        <v>58</v>
      </c>
      <c r="D13" s="63" t="s">
        <v>51</v>
      </c>
      <c r="E13" s="62">
        <v>320</v>
      </c>
      <c r="F13" s="47"/>
      <c r="G13" s="47"/>
      <c r="H13" s="58"/>
      <c r="I13" s="59"/>
      <c r="J13" s="59"/>
      <c r="K13" s="62" t="s">
        <v>18</v>
      </c>
      <c r="L13" s="48"/>
      <c r="M13" s="86">
        <f t="shared" si="0"/>
        <v>0</v>
      </c>
      <c r="N13" s="90" t="e">
        <f t="shared" si="1"/>
        <v>#DIV/0!</v>
      </c>
      <c r="O13" s="89" t="e">
        <f t="shared" si="2"/>
        <v>#DIV/0!</v>
      </c>
      <c r="P13" s="1"/>
      <c r="Q13" s="35"/>
    </row>
    <row r="14" spans="1:23" s="2" customFormat="1" ht="14.5" x14ac:dyDescent="0.35">
      <c r="A14" s="1"/>
      <c r="C14" s="77" t="s">
        <v>56</v>
      </c>
      <c r="D14" s="62" t="s">
        <v>60</v>
      </c>
      <c r="E14" s="62">
        <v>370</v>
      </c>
      <c r="F14" s="47"/>
      <c r="G14" s="47"/>
      <c r="H14" s="58"/>
      <c r="I14" s="59"/>
      <c r="J14" s="59"/>
      <c r="K14" s="62" t="s">
        <v>19</v>
      </c>
      <c r="L14" s="48"/>
      <c r="M14" s="86">
        <f t="shared" si="0"/>
        <v>0</v>
      </c>
      <c r="N14" s="90" t="e">
        <f t="shared" si="1"/>
        <v>#DIV/0!</v>
      </c>
      <c r="O14" s="89" t="e">
        <f t="shared" si="2"/>
        <v>#DIV/0!</v>
      </c>
      <c r="P14" s="1"/>
      <c r="Q14" s="35"/>
    </row>
    <row r="15" spans="1:23" s="2" customFormat="1" ht="14.5" x14ac:dyDescent="0.35">
      <c r="A15" s="1"/>
      <c r="C15" s="77" t="s">
        <v>55</v>
      </c>
      <c r="D15" s="62" t="s">
        <v>54</v>
      </c>
      <c r="E15" s="62">
        <v>28</v>
      </c>
      <c r="F15" s="47"/>
      <c r="G15" s="47"/>
      <c r="H15" s="58"/>
      <c r="I15" s="58"/>
      <c r="J15" s="58"/>
      <c r="K15" s="62" t="s">
        <v>19</v>
      </c>
      <c r="L15" s="48"/>
      <c r="M15" s="86">
        <f t="shared" ref="M15" si="3">I15*J15</f>
        <v>0</v>
      </c>
      <c r="N15" s="90" t="e">
        <f t="shared" si="1"/>
        <v>#DIV/0!</v>
      </c>
      <c r="O15" s="89" t="e">
        <f t="shared" si="2"/>
        <v>#DIV/0!</v>
      </c>
      <c r="P15" s="1"/>
      <c r="Q15" s="35"/>
    </row>
    <row r="16" spans="1:23" s="2" customFormat="1" ht="14.5" x14ac:dyDescent="0.35">
      <c r="A16" s="1"/>
      <c r="C16" s="70"/>
      <c r="D16" s="46"/>
      <c r="E16" s="46"/>
      <c r="F16" s="46"/>
      <c r="G16" s="46"/>
      <c r="H16" s="46"/>
      <c r="I16" s="46"/>
      <c r="J16" s="46"/>
      <c r="L16" s="46"/>
      <c r="M16" s="120" t="s">
        <v>36</v>
      </c>
      <c r="N16" s="120"/>
      <c r="O16" s="75" t="e">
        <f>SUM(O9:O15)</f>
        <v>#DIV/0!</v>
      </c>
      <c r="P16" s="1"/>
      <c r="Q16" s="46"/>
      <c r="R16" s="46"/>
      <c r="S16" s="46"/>
      <c r="T16" s="46"/>
      <c r="U16" s="46"/>
      <c r="W16" s="5"/>
    </row>
    <row r="17" spans="1:23" s="2" customFormat="1" ht="14.5" x14ac:dyDescent="0.35">
      <c r="A17" s="1"/>
      <c r="C17" s="4"/>
      <c r="K17" s="81"/>
      <c r="M17" s="46"/>
      <c r="N17" s="46"/>
      <c r="O17" s="74"/>
      <c r="P17" s="1"/>
      <c r="W17" s="5"/>
    </row>
    <row r="18" spans="1:23" s="2" customFormat="1" ht="15" thickBot="1" x14ac:dyDescent="0.4">
      <c r="A18" s="1"/>
      <c r="C18" s="4"/>
      <c r="O18" s="5"/>
      <c r="P18" s="1"/>
      <c r="Q18" s="43"/>
      <c r="R18" s="43"/>
      <c r="S18" s="43"/>
      <c r="T18" s="43"/>
      <c r="U18" s="43"/>
      <c r="V18" s="43"/>
      <c r="W18" s="38"/>
    </row>
    <row r="19" spans="1:23" ht="15" thickBot="1" x14ac:dyDescent="0.4">
      <c r="C19" s="36"/>
      <c r="D19" s="43"/>
      <c r="E19" s="43"/>
      <c r="F19" s="43"/>
      <c r="G19" s="43"/>
      <c r="H19" s="43"/>
      <c r="I19" s="43"/>
      <c r="J19" s="43"/>
      <c r="K19" s="43"/>
      <c r="L19" s="43"/>
      <c r="M19" s="43"/>
      <c r="N19" s="43"/>
      <c r="O19" s="38"/>
    </row>
    <row r="20" spans="1:23" ht="14.5" x14ac:dyDescent="0.35"/>
    <row r="21" spans="1:23" ht="14.5" x14ac:dyDescent="0.35"/>
    <row r="22" spans="1:23" ht="14.5" x14ac:dyDescent="0.35"/>
    <row r="23" spans="1:23" ht="14.5" x14ac:dyDescent="0.35"/>
    <row r="24" spans="1:23" ht="14.5" x14ac:dyDescent="0.35"/>
    <row r="25" spans="1:23" ht="14.5" x14ac:dyDescent="0.35"/>
    <row r="26" spans="1:23" ht="14.5" x14ac:dyDescent="0.35"/>
    <row r="27" spans="1:23" ht="14.5" x14ac:dyDescent="0.35"/>
  </sheetData>
  <mergeCells count="3">
    <mergeCell ref="M16:N16"/>
    <mergeCell ref="F7:O7"/>
    <mergeCell ref="C7:E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EBA9ED-7266-4067-89A5-C41D0B6EDFC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47E1C45-AF1E-498C-A938-4DD20B7BD1F0}">
  <ds:schemaRefs>
    <ds:schemaRef ds:uri="http://schemas.microsoft.com/office/2006/metadata/longProperties"/>
  </ds:schemaRefs>
</ds:datastoreItem>
</file>

<file path=customXml/itemProps3.xml><?xml version="1.0" encoding="utf-8"?>
<ds:datastoreItem xmlns:ds="http://schemas.openxmlformats.org/officeDocument/2006/customXml" ds:itemID="{EA6D5935-1F36-4BD8-8CF8-9E559ABA823E}">
  <ds:schemaRefs>
    <ds:schemaRef ds:uri="http://schemas.microsoft.com/sharepoint/v3/contenttype/forms"/>
  </ds:schemaRefs>
</ds:datastoreItem>
</file>

<file path=customXml/itemProps4.xml><?xml version="1.0" encoding="utf-8"?>
<ds:datastoreItem xmlns:ds="http://schemas.openxmlformats.org/officeDocument/2006/customXml" ds:itemID="{140E7F7E-D76B-4178-A383-7BCA89CDF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Invulblad Dispensers</vt:lpstr>
      <vt:lpstr>Invulblad disposables</vt:lpstr>
    </vt:vector>
  </TitlesOfParts>
  <Company>Gemeente Amersfoort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C Prijzenblad Levering Sanitaire Voorzieningen def</dc:title>
  <dc:creator>Bruijnes, Therie</dc:creator>
  <cp:lastModifiedBy>Walgaard, Esselien</cp:lastModifiedBy>
  <cp:lastPrinted>2017-09-05T13:46:28Z</cp:lastPrinted>
  <dcterms:created xsi:type="dcterms:W3CDTF">2017-08-29T13:46:30Z</dcterms:created>
  <dcterms:modified xsi:type="dcterms:W3CDTF">2021-12-07T14:31:52Z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y fmtid="{D5CDD505-2E9C-101B-9397-08002B2CF9AE}" pid="3" name="qnh_Zaaktype">
    <vt:lpwstr>14</vt:lpwstr>
  </property>
  <property fmtid="{D5CDD505-2E9C-101B-9397-08002B2CF9AE}" pid="4" name="_dlc_DocIdItemGuid">
    <vt:lpwstr>54e3d407-4a44-4672-a6c7-eb51dc92b0e9</vt:lpwstr>
  </property>
  <property fmtid="{D5CDD505-2E9C-101B-9397-08002B2CF9AE}" pid="5" name="_docset_NoMedatataSyncRequired">
    <vt:lpwstr>False</vt:lpwstr>
  </property>
  <property fmtid="{D5CDD505-2E9C-101B-9397-08002B2CF9AE}" pid="6" name="IsMyDocuments">
    <vt:bool>true</vt:bool>
  </property>
</Properties>
</file>