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I:\Teams\Team Advies\Inkoop\Inkoop-aanbestedingsprojecten 2020\2020.069 Levering bomen en beplanting\03 Aanbestedingsdocument en bijlagen\"/>
    </mc:Choice>
  </mc:AlternateContent>
  <xr:revisionPtr revIDLastSave="0" documentId="13_ncr:1_{46CAE58D-656C-42F4-A43C-667257E6CDF6}" xr6:coauthVersionLast="46" xr6:coauthVersionMax="46" xr10:uidLastSave="{00000000-0000-0000-0000-000000000000}"/>
  <bookViews>
    <workbookView xWindow="-120" yWindow="-120" windowWidth="24240" windowHeight="13140" activeTab="1" xr2:uid="{71D2DB6C-972D-4DE7-B6FD-06DA0A06C735}"/>
  </bookViews>
  <sheets>
    <sheet name="SROI " sheetId="5" r:id="rId1"/>
    <sheet name="Blad1"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5" i="6" l="1"/>
  <c r="H12" i="6" l="1"/>
  <c r="H14" i="6"/>
  <c r="H16" i="6"/>
  <c r="H18" i="6"/>
  <c r="H20" i="6"/>
  <c r="H22" i="6"/>
  <c r="H24" i="6"/>
  <c r="H26" i="6"/>
  <c r="H28" i="6"/>
  <c r="H30" i="6"/>
  <c r="H32" i="6"/>
  <c r="H34" i="6"/>
  <c r="H36" i="6"/>
  <c r="H38" i="6"/>
  <c r="H40" i="6"/>
  <c r="H42" i="6"/>
  <c r="H44" i="6"/>
  <c r="H46" i="6"/>
  <c r="H48" i="6"/>
  <c r="H50" i="6"/>
  <c r="H52" i="6"/>
  <c r="H54" i="6"/>
  <c r="H11" i="6"/>
  <c r="H13" i="6"/>
  <c r="H15" i="6"/>
  <c r="H17" i="6"/>
  <c r="H19" i="6"/>
  <c r="H21" i="6"/>
  <c r="H23" i="6"/>
  <c r="H25" i="6"/>
  <c r="H27" i="6"/>
  <c r="H31" i="6"/>
  <c r="H33" i="6"/>
  <c r="H35" i="6"/>
  <c r="H39" i="6"/>
  <c r="H41" i="6"/>
  <c r="H43" i="6"/>
  <c r="H45" i="6"/>
  <c r="H47" i="6"/>
  <c r="H49" i="6"/>
  <c r="H51" i="6"/>
  <c r="H53" i="6"/>
  <c r="H55" i="6"/>
  <c r="H56" i="6"/>
  <c r="H60" i="6"/>
  <c r="H64" i="6"/>
  <c r="H68" i="6"/>
  <c r="H82" i="6"/>
  <c r="H84" i="6"/>
  <c r="H9" i="6"/>
  <c r="H58" i="6"/>
  <c r="H62" i="6"/>
  <c r="H66" i="6"/>
  <c r="H70" i="6"/>
  <c r="H83" i="6"/>
  <c r="H72" i="6"/>
  <c r="H74" i="6"/>
  <c r="H76" i="6"/>
  <c r="H78" i="6"/>
  <c r="H80" i="6"/>
  <c r="H10" i="6"/>
  <c r="H57" i="6"/>
  <c r="H59" i="6"/>
  <c r="H63" i="6"/>
  <c r="H65" i="6"/>
  <c r="H67" i="6"/>
  <c r="H69" i="6"/>
  <c r="H71" i="6"/>
  <c r="H75" i="6"/>
  <c r="H77" i="6"/>
  <c r="H79" i="6"/>
  <c r="H81" i="6"/>
  <c r="G29" i="5"/>
  <c r="G28" i="5"/>
  <c r="G27" i="5"/>
  <c r="G26" i="5"/>
  <c r="G25" i="5"/>
  <c r="G24" i="5"/>
  <c r="G23" i="5"/>
  <c r="G22" i="5"/>
  <c r="G21" i="5"/>
  <c r="F29" i="5"/>
  <c r="F28" i="5"/>
  <c r="F27" i="5"/>
  <c r="F26" i="5"/>
  <c r="F25" i="5"/>
  <c r="F24" i="5"/>
  <c r="F23" i="5"/>
  <c r="F22" i="5"/>
  <c r="F21" i="5"/>
  <c r="E29" i="5"/>
  <c r="E28" i="5"/>
  <c r="E27" i="5"/>
  <c r="E26" i="5"/>
  <c r="E25" i="5"/>
  <c r="E24" i="5"/>
  <c r="E23" i="5"/>
  <c r="E22" i="5"/>
  <c r="E21" i="5"/>
  <c r="D29" i="5"/>
  <c r="D28" i="5"/>
  <c r="D27" i="5"/>
  <c r="D26" i="5"/>
  <c r="D25" i="5"/>
  <c r="D24" i="5"/>
  <c r="D23" i="5"/>
  <c r="D22" i="5"/>
  <c r="D21" i="5"/>
  <c r="H86" i="6" l="1"/>
  <c r="H87" i="6" s="1"/>
  <c r="G30" i="5"/>
  <c r="F30" i="5"/>
  <c r="E30" i="5"/>
  <c r="D30" i="5"/>
  <c r="C17" i="5" l="1"/>
</calcChain>
</file>

<file path=xl/sharedStrings.xml><?xml version="1.0" encoding="utf-8"?>
<sst xmlns="http://schemas.openxmlformats.org/spreadsheetml/2006/main" count="219" uniqueCount="149">
  <si>
    <t>Klassen</t>
  </si>
  <si>
    <t>Verklaart bovenstaande naar waarheid te hebben ingevuld;</t>
  </si>
  <si>
    <t>Naam Inschrijver:</t>
  </si>
  <si>
    <t>Plaats:</t>
  </si>
  <si>
    <t>Datum:</t>
  </si>
  <si>
    <t>Naam:</t>
  </si>
  <si>
    <t>Functie:</t>
  </si>
  <si>
    <t>Handtekening:</t>
  </si>
  <si>
    <t>1e</t>
  </si>
  <si>
    <t>2e</t>
  </si>
  <si>
    <t>3e</t>
  </si>
  <si>
    <t>4e</t>
  </si>
  <si>
    <t xml:space="preserve">Uw behaalde fictieve korting </t>
  </si>
  <si>
    <t>Scoringstabel (waardering Opdrachtgever):</t>
  </si>
  <si>
    <t>Toegekende fictieve korting per jaar</t>
  </si>
  <si>
    <t>Invulinstructie:</t>
  </si>
  <si>
    <t>Inzet SROI 4%</t>
  </si>
  <si>
    <t>Inzet SROI 6%</t>
  </si>
  <si>
    <t>Inzet SROI 8%</t>
  </si>
  <si>
    <t>Inzet SROI 10%</t>
  </si>
  <si>
    <t>Inzet SROI 12%</t>
  </si>
  <si>
    <t>Inzet SROI 14%</t>
  </si>
  <si>
    <t>Inzet SROI 16%</t>
  </si>
  <si>
    <t>Inzet SROI 18%</t>
  </si>
  <si>
    <t>Inzet SROI 20%</t>
  </si>
  <si>
    <t xml:space="preserve">Gegarandeerd percentage voor het betreffende contractjaar. </t>
  </si>
  <si>
    <t>Plaats per contractjaar een '1" bij het percentage dat u aanbiedt voor het desbetreffende contactjaar. Het is niet toegestaan om per jaar meerdere percentages in te vullen.</t>
  </si>
  <si>
    <t>Nr.</t>
  </si>
  <si>
    <t>Omschrijving</t>
  </si>
  <si>
    <t>Aantal (fictief)</t>
  </si>
  <si>
    <t>Maat</t>
  </si>
  <si>
    <t>Alnus glutinosa</t>
  </si>
  <si>
    <t>Deze aantallen zijn indicatief en er kunnen geen rechten aan worden ontleend</t>
  </si>
  <si>
    <t>Waardering</t>
  </si>
  <si>
    <t>On the way to PlanetProof</t>
  </si>
  <si>
    <t>Biologisch</t>
  </si>
  <si>
    <t xml:space="preserve">Duurzaamheid </t>
  </si>
  <si>
    <t xml:space="preserve">conform programme van eisen </t>
  </si>
  <si>
    <t xml:space="preserve">Inschrijver dient in de tabel hieronder op te geven voor de hieronder genoemde bomen of deze op het onderdeel duurzaamheid geleverd worden confrom de minimaal gestelde eis, een hogere doelstelling conform On the way to PlanetProof of Biologisch. </t>
  </si>
  <si>
    <t>totaal</t>
  </si>
  <si>
    <t>Uw fictieve korting</t>
  </si>
  <si>
    <t>Gehanteerde rekenformule = ((E9/$E$49)*F9*0)+((E9/$E$49)*G9*0,5)+((E9/$E$49)*H9*1)</t>
  </si>
  <si>
    <t>Invulformulier duurzaamheid bomen (perceel 1)</t>
  </si>
  <si>
    <t>Bijlage 5 Invulformulier inzet SROI perceel 1</t>
  </si>
  <si>
    <t xml:space="preserve">Acer campestre </t>
  </si>
  <si>
    <t>1/1 60-100</t>
  </si>
  <si>
    <t>1/1 80/100</t>
  </si>
  <si>
    <t>Aronia melanocarpa</t>
  </si>
  <si>
    <t>½ struik 40-60</t>
  </si>
  <si>
    <t>Carpinus betulus</t>
  </si>
  <si>
    <t>½ 80-100</t>
  </si>
  <si>
    <t xml:space="preserve">Cornus sanguinea </t>
  </si>
  <si>
    <t>½ struik 80-100</t>
  </si>
  <si>
    <t>Corylus avellana</t>
  </si>
  <si>
    <t>1/1 60-80</t>
  </si>
  <si>
    <t xml:space="preserve">Crateagus monogyna </t>
  </si>
  <si>
    <t>½ gesn. 80-100</t>
  </si>
  <si>
    <t xml:space="preserve">Crateagus laevigata </t>
  </si>
  <si>
    <t>Euonymus europaeus</t>
  </si>
  <si>
    <t>Ligustrum ovalifolium</t>
  </si>
  <si>
    <t>0/2 af 3 tak 80/100</t>
  </si>
  <si>
    <t>Ligustrum vulgare</t>
  </si>
  <si>
    <t>0/1 af 2 tak 60/80</t>
  </si>
  <si>
    <t xml:space="preserve">Prunus padus </t>
  </si>
  <si>
    <t>1/1 100-125</t>
  </si>
  <si>
    <t>Prunus spinosa</t>
  </si>
  <si>
    <t>Quercus robur</t>
  </si>
  <si>
    <t>Rosa canina</t>
  </si>
  <si>
    <t xml:space="preserve">1/1  60-80 </t>
  </si>
  <si>
    <t>Salix alba</t>
  </si>
  <si>
    <t>0/1 100-125</t>
  </si>
  <si>
    <t xml:space="preserve">Salix cinerea </t>
  </si>
  <si>
    <t>0/1 80-100</t>
  </si>
  <si>
    <t>Salix purpurea “Nana”</t>
  </si>
  <si>
    <t>0/1 af 2 tak 40-60</t>
  </si>
  <si>
    <t>Sambucus nigra</t>
  </si>
  <si>
    <t>0/1 60-100</t>
  </si>
  <si>
    <t>Viburnum opulus</t>
  </si>
  <si>
    <t>½ struik 100/125</t>
  </si>
  <si>
    <t>Hagen</t>
  </si>
  <si>
    <t>Acer campestre</t>
  </si>
  <si>
    <t xml:space="preserve">175-200 geveerde spil </t>
  </si>
  <si>
    <t>1/1 60/80</t>
  </si>
  <si>
    <t>175-200 geveerde spil</t>
  </si>
  <si>
    <t>Fagus sylvatica</t>
  </si>
  <si>
    <t>½ 60-100</t>
  </si>
  <si>
    <t xml:space="preserve">Taxus baccata </t>
  </si>
  <si>
    <t>2/2  30/40</t>
  </si>
  <si>
    <t>Heesters, klimplanten, rozen</t>
  </si>
  <si>
    <t>Buddleia “White Ball”</t>
  </si>
  <si>
    <t>C2 40-60</t>
  </si>
  <si>
    <t>Diervilla sessilifolia “Butterfly”</t>
  </si>
  <si>
    <t>Hedera helix “Arborescent Group”</t>
  </si>
  <si>
    <t>C2 30-40</t>
  </si>
  <si>
    <t>Hydrangea serrata “Bluebird”</t>
  </si>
  <si>
    <t xml:space="preserve">C2 30-40 </t>
  </si>
  <si>
    <t>Hypericum dummeri “Peter Dummer”</t>
  </si>
  <si>
    <t>C 1,5</t>
  </si>
  <si>
    <t>Ilex crenata “Convexa”</t>
  </si>
  <si>
    <t>Lonicera nitida “Elegant”</t>
  </si>
  <si>
    <t>C1,5 30-40</t>
  </si>
  <si>
    <t>Lonicera nitida “Maigrün”</t>
  </si>
  <si>
    <t xml:space="preserve">C1,5 30-40 </t>
  </si>
  <si>
    <t>Lonicera pileata “Moss Green”</t>
  </si>
  <si>
    <t>Mahonia aquifolium “Apollo”</t>
  </si>
  <si>
    <t>C1,5 25-30</t>
  </si>
  <si>
    <t>Photinia fraseri “Red Robin”</t>
  </si>
  <si>
    <t>Physocarpus capitatus “Tilden park”</t>
  </si>
  <si>
    <t>C2 40-50</t>
  </si>
  <si>
    <t>Potentilla fruticosa “Limelight”</t>
  </si>
  <si>
    <t>Prunus laurocerasus “Grüner Teppich”</t>
  </si>
  <si>
    <t>Prunus laurocerasus “Otto Luyken”</t>
  </si>
  <si>
    <t>Pyracantyha coccinea “Red Cushion”</t>
  </si>
  <si>
    <t>Rosa virginiana</t>
  </si>
  <si>
    <t>A-kwaliteit</t>
  </si>
  <si>
    <t>Spiraea japonica “Genpei”</t>
  </si>
  <si>
    <t>Spiraea japonica “Goldflame”</t>
  </si>
  <si>
    <t>Stephanandra incisa “Crispa”</t>
  </si>
  <si>
    <t>Symphoricarpos chenaultii “Hancock”</t>
  </si>
  <si>
    <t xml:space="preserve">Viburnum davidii </t>
  </si>
  <si>
    <t>Weigela “Red Prince”</t>
  </si>
  <si>
    <t>Solitair heesters</t>
  </si>
  <si>
    <t>Buddleia davidii “Nanho Blue”</t>
  </si>
  <si>
    <t xml:space="preserve">Callicarpa bodinieri “Profusion” </t>
  </si>
  <si>
    <t>125-150 kluit</t>
  </si>
  <si>
    <t>Corylopsis spicata</t>
  </si>
  <si>
    <t>100-125 kluit</t>
  </si>
  <si>
    <t>Euonymus alatus</t>
  </si>
  <si>
    <t>80-100 kluit</t>
  </si>
  <si>
    <t>Hamamelis intermedia “Diane”</t>
  </si>
  <si>
    <t>Hydrangea aspera “Macrophylla”</t>
  </si>
  <si>
    <t>Kolkwitzia amabilis</t>
  </si>
  <si>
    <t>Mahonia media “Charity”</t>
  </si>
  <si>
    <t>Taxus baccata</t>
  </si>
  <si>
    <t>Viburnum bodnantense “Charles Lamont”</t>
  </si>
  <si>
    <t>Viburnum sargentii “Onondaga”</t>
  </si>
  <si>
    <t>Vaste planten</t>
  </si>
  <si>
    <t>Alchemilla mollis</t>
  </si>
  <si>
    <t>P9</t>
  </si>
  <si>
    <t>Carex morowii</t>
  </si>
  <si>
    <t>Deschampsia cespitosa</t>
  </si>
  <si>
    <t>Echinacea purpurea</t>
  </si>
  <si>
    <t>Geranium macrorrhizum “Ingwersen’s Variety”</t>
  </si>
  <si>
    <t>Hemerocallis “Stella d’Oro”</t>
  </si>
  <si>
    <t>Kalimeris incisa “Blue Star”</t>
  </si>
  <si>
    <t>Luzula sylvatica</t>
  </si>
  <si>
    <t>Persicaria amplexicaulis</t>
  </si>
  <si>
    <t>Rudbeckia fulgida “Goldsturm”</t>
  </si>
  <si>
    <t>Sedum spectabile “Herbstfreude”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</si>
</sst>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8" x14ac:knownFonts="1">
    <font>
      <sz val="11"/>
      <color theme="1"/>
      <name val="Calibri"/>
      <family val="2"/>
      <scheme val="minor"/>
    </font>
    <font>
      <b/>
      <sz val="11"/>
      <color theme="1"/>
      <name val="Calibri"/>
      <family val="2"/>
      <scheme val="minor"/>
    </font>
    <font>
      <sz val="8"/>
      <color rgb="FF000000"/>
      <name val="Arial"/>
      <family val="2"/>
    </font>
    <font>
      <sz val="10"/>
      <name val="Arial"/>
      <family val="2"/>
    </font>
    <font>
      <sz val="11"/>
      <color rgb="FF000000"/>
      <name val="Calibri"/>
      <family val="2"/>
      <scheme val="minor"/>
    </font>
    <font>
      <sz val="10"/>
      <color theme="1"/>
      <name val="Arial"/>
      <family val="2"/>
    </font>
    <font>
      <b/>
      <sz val="10"/>
      <color theme="1"/>
      <name val="Arial"/>
      <family val="2"/>
    </font>
    <font>
      <u/>
      <sz val="1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1">
    <xf numFmtId="0" fontId="0" fillId="0" borderId="0"/>
  </cellStyleXfs>
  <cellXfs count="94">
    <xf numFmtId="0" fontId="0" fillId="0" borderId="0" xfId="0"/>
    <xf numFmtId="0" fontId="1" fillId="0" borderId="0" xfId="0" applyFont="1" applyProtection="1">
      <protection hidden="1"/>
    </xf>
    <xf numFmtId="0" fontId="1" fillId="3" borderId="0" xfId="0" applyFont="1" applyFill="1" applyBorder="1" applyAlignment="1" applyProtection="1">
      <alignment horizontal="center"/>
      <protection locked="0"/>
    </xf>
    <xf numFmtId="0" fontId="0" fillId="0" borderId="0" xfId="0" applyBorder="1" applyAlignment="1">
      <alignment horizontal="left"/>
    </xf>
    <xf numFmtId="0" fontId="1" fillId="0" borderId="1" xfId="0" applyFont="1" applyBorder="1" applyAlignment="1">
      <alignment horizontal="left" vertical="top"/>
    </xf>
    <xf numFmtId="0" fontId="0" fillId="4" borderId="1" xfId="0" applyFont="1" applyFill="1" applyBorder="1" applyAlignment="1" applyProtection="1">
      <alignment horizontal="left"/>
      <protection hidden="1"/>
    </xf>
    <xf numFmtId="0" fontId="1" fillId="4" borderId="1" xfId="0" applyFont="1" applyFill="1" applyBorder="1" applyAlignment="1" applyProtection="1">
      <alignment horizontal="left"/>
      <protection hidden="1"/>
    </xf>
    <xf numFmtId="164" fontId="1" fillId="5" borderId="1" xfId="0" applyNumberFormat="1" applyFont="1" applyFill="1" applyBorder="1" applyProtection="1">
      <protection hidden="1"/>
    </xf>
    <xf numFmtId="0" fontId="1" fillId="4" borderId="1" xfId="0" applyFont="1" applyFill="1" applyBorder="1" applyAlignment="1" applyProtection="1">
      <alignment horizontal="center"/>
      <protection hidden="1"/>
    </xf>
    <xf numFmtId="0" fontId="1" fillId="4" borderId="18" xfId="0" applyFont="1" applyFill="1" applyBorder="1" applyAlignment="1" applyProtection="1">
      <alignment horizontal="left" vertical="top"/>
      <protection hidden="1"/>
    </xf>
    <xf numFmtId="0" fontId="1" fillId="4" borderId="19" xfId="0" applyFont="1" applyFill="1" applyBorder="1" applyAlignment="1" applyProtection="1">
      <alignment horizontal="left" vertical="top"/>
      <protection hidden="1"/>
    </xf>
    <xf numFmtId="0" fontId="0" fillId="4" borderId="5" xfId="0" applyFill="1" applyBorder="1" applyAlignment="1">
      <alignment vertical="center" wrapText="1"/>
    </xf>
    <xf numFmtId="0" fontId="0" fillId="4" borderId="5" xfId="0" applyFill="1" applyBorder="1" applyAlignment="1">
      <alignment horizontal="left" vertical="center" wrapText="1"/>
    </xf>
    <xf numFmtId="0" fontId="0" fillId="4" borderId="7" xfId="0" applyFill="1" applyBorder="1" applyAlignment="1">
      <alignment horizontal="left" vertical="center" wrapText="1"/>
    </xf>
    <xf numFmtId="0" fontId="0" fillId="4" borderId="17" xfId="0" applyFont="1" applyFill="1" applyBorder="1" applyAlignment="1" applyProtection="1">
      <alignment horizontal="left" vertical="top"/>
      <protection hidden="1"/>
    </xf>
    <xf numFmtId="164" fontId="0" fillId="3" borderId="1" xfId="0" applyNumberFormat="1" applyFont="1" applyFill="1" applyBorder="1" applyAlignment="1" applyProtection="1">
      <alignment horizontal="center" vertical="center"/>
    </xf>
    <xf numFmtId="164" fontId="0" fillId="0" borderId="1" xfId="0" applyNumberFormat="1" applyFont="1" applyBorder="1" applyAlignment="1" applyProtection="1">
      <alignment horizontal="center" vertical="center"/>
    </xf>
    <xf numFmtId="164" fontId="0" fillId="0" borderId="1" xfId="0" applyNumberFormat="1" applyBorder="1" applyAlignment="1">
      <alignment horizontal="center"/>
    </xf>
    <xf numFmtId="164" fontId="1" fillId="0" borderId="1" xfId="0" applyNumberFormat="1" applyFont="1" applyBorder="1" applyAlignment="1">
      <alignment horizontal="center"/>
    </xf>
    <xf numFmtId="0" fontId="0" fillId="2" borderId="1" xfId="0" applyFill="1" applyBorder="1" applyAlignment="1" applyProtection="1">
      <alignment horizontal="center" vertical="center"/>
      <protection locked="0"/>
    </xf>
    <xf numFmtId="0" fontId="5" fillId="0" borderId="0" xfId="0" applyFont="1"/>
    <xf numFmtId="0" fontId="5" fillId="3" borderId="0" xfId="0" applyFont="1" applyFill="1" applyAlignment="1">
      <alignment wrapText="1"/>
    </xf>
    <xf numFmtId="0" fontId="5" fillId="0" borderId="1" xfId="0" applyFont="1" applyBorder="1" applyAlignment="1">
      <alignment horizontal="left" vertical="center" wrapText="1"/>
    </xf>
    <xf numFmtId="164" fontId="5" fillId="3" borderId="0" xfId="0" applyNumberFormat="1" applyFont="1" applyFill="1" applyProtection="1">
      <protection locked="0"/>
    </xf>
    <xf numFmtId="0" fontId="5" fillId="0" borderId="0" xfId="0" applyFont="1" applyAlignment="1">
      <alignment horizontal="left" vertical="center"/>
    </xf>
    <xf numFmtId="164" fontId="5" fillId="3" borderId="0" xfId="0" applyNumberFormat="1" applyFont="1" applyFill="1" applyAlignment="1" applyProtection="1">
      <alignment horizontal="center" vertical="center" wrapText="1"/>
      <protection locked="0"/>
    </xf>
    <xf numFmtId="0" fontId="5" fillId="0" borderId="0" xfId="0" applyFont="1" applyAlignment="1">
      <alignment horizontal="center" vertical="center" wrapText="1"/>
    </xf>
    <xf numFmtId="165" fontId="5" fillId="3" borderId="0" xfId="0" applyNumberFormat="1" applyFont="1" applyFill="1" applyProtection="1">
      <protection locked="0"/>
    </xf>
    <xf numFmtId="0" fontId="5" fillId="3" borderId="0" xfId="0" applyFont="1" applyFill="1"/>
    <xf numFmtId="0" fontId="5" fillId="0" borderId="1" xfId="0" applyFont="1" applyBorder="1" applyAlignment="1">
      <alignment horizontal="left"/>
    </xf>
    <xf numFmtId="0" fontId="5" fillId="0" borderId="0" xfId="0" applyFont="1" applyAlignment="1">
      <alignment horizontal="left"/>
    </xf>
    <xf numFmtId="0" fontId="5" fillId="0" borderId="0" xfId="0" applyFont="1" applyAlignment="1">
      <alignment vertical="center" wrapText="1"/>
    </xf>
    <xf numFmtId="0" fontId="7" fillId="0" borderId="0" xfId="0" applyFont="1"/>
    <xf numFmtId="0" fontId="5" fillId="3" borderId="0" xfId="0" applyFont="1" applyFill="1" applyAlignment="1">
      <alignment wrapText="1"/>
    </xf>
    <xf numFmtId="0" fontId="5" fillId="0" borderId="1" xfId="0" applyFont="1" applyBorder="1" applyAlignment="1">
      <alignment horizontal="center" vertical="center" wrapText="1"/>
    </xf>
    <xf numFmtId="4" fontId="5" fillId="3" borderId="1" xfId="0" applyNumberFormat="1" applyFont="1" applyFill="1" applyBorder="1" applyAlignment="1">
      <alignment horizontal="center" vertical="center"/>
    </xf>
    <xf numFmtId="4" fontId="5" fillId="3" borderId="1" xfId="0" applyNumberFormat="1" applyFont="1" applyFill="1" applyBorder="1" applyAlignment="1">
      <alignment horizontal="center"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23" xfId="0" applyFont="1" applyBorder="1" applyAlignment="1">
      <alignment vertical="center" wrapText="1"/>
    </xf>
    <xf numFmtId="0" fontId="5" fillId="0" borderId="1" xfId="0" applyFont="1" applyBorder="1"/>
    <xf numFmtId="0" fontId="6" fillId="0" borderId="1" xfId="0" applyFont="1" applyBorder="1"/>
    <xf numFmtId="0" fontId="5" fillId="0" borderId="1" xfId="0" applyFont="1" applyBorder="1" applyAlignment="1">
      <alignment horizontal="center" wrapText="1"/>
    </xf>
    <xf numFmtId="0" fontId="5" fillId="7" borderId="1" xfId="0" applyFont="1" applyFill="1" applyBorder="1" applyAlignment="1">
      <alignment horizontal="center" vertical="center" wrapText="1"/>
    </xf>
    <xf numFmtId="0" fontId="5" fillId="7" borderId="1" xfId="0" applyFont="1" applyFill="1" applyBorder="1" applyAlignment="1">
      <alignment vertical="center" wrapText="1"/>
    </xf>
    <xf numFmtId="0" fontId="5" fillId="2" borderId="1" xfId="0" applyFont="1" applyFill="1" applyBorder="1" applyAlignment="1" applyProtection="1">
      <alignment horizontal="center" vertical="center" wrapText="1"/>
      <protection locked="0"/>
    </xf>
    <xf numFmtId="0" fontId="5" fillId="0" borderId="1" xfId="0" applyFont="1" applyBorder="1" applyAlignment="1">
      <alignment vertical="center" wrapText="1"/>
    </xf>
    <xf numFmtId="0" fontId="5" fillId="0" borderId="0" xfId="0" applyFont="1" applyAlignment="1">
      <alignment wrapText="1"/>
    </xf>
    <xf numFmtId="9" fontId="6" fillId="0" borderId="1" xfId="0" applyNumberFormat="1" applyFont="1" applyBorder="1" applyAlignment="1" applyProtection="1">
      <alignment horizontal="center" vertical="center"/>
      <protection locked="0"/>
    </xf>
    <xf numFmtId="164" fontId="5" fillId="0" borderId="1" xfId="0" applyNumberFormat="1" applyFont="1" applyBorder="1"/>
    <xf numFmtId="0" fontId="0" fillId="4" borderId="2" xfId="0" applyFont="1" applyFill="1" applyBorder="1" applyAlignment="1" applyProtection="1">
      <alignment horizontal="left" vertical="top"/>
      <protection hidden="1"/>
    </xf>
    <xf numFmtId="0" fontId="0" fillId="4" borderId="4" xfId="0" applyFont="1" applyFill="1" applyBorder="1" applyAlignment="1" applyProtection="1">
      <alignment horizontal="left" vertical="top"/>
      <protection hidden="1"/>
    </xf>
    <xf numFmtId="0" fontId="0" fillId="4" borderId="3" xfId="0" applyFont="1" applyFill="1" applyBorder="1" applyAlignment="1" applyProtection="1">
      <alignment horizontal="left" vertical="top"/>
      <protection hidden="1"/>
    </xf>
    <xf numFmtId="0" fontId="1" fillId="4" borderId="14" xfId="0" applyFont="1" applyFill="1" applyBorder="1" applyAlignment="1" applyProtection="1">
      <alignment horizontal="left" vertical="top"/>
      <protection hidden="1"/>
    </xf>
    <xf numFmtId="0" fontId="1" fillId="4" borderId="15" xfId="0" applyFont="1" applyFill="1" applyBorder="1" applyAlignment="1" applyProtection="1">
      <alignment horizontal="left" vertical="top"/>
      <protection hidden="1"/>
    </xf>
    <xf numFmtId="0" fontId="1" fillId="4" borderId="16" xfId="0" applyFont="1" applyFill="1" applyBorder="1" applyAlignment="1" applyProtection="1">
      <alignment horizontal="left" vertical="top"/>
      <protection hidden="1"/>
    </xf>
    <xf numFmtId="0" fontId="1" fillId="4" borderId="17" xfId="0" applyFont="1" applyFill="1" applyBorder="1" applyAlignment="1" applyProtection="1">
      <alignment horizontal="left" vertical="top"/>
      <protection hidden="1"/>
    </xf>
    <xf numFmtId="0" fontId="1" fillId="4" borderId="18" xfId="0" applyFont="1" applyFill="1" applyBorder="1" applyAlignment="1" applyProtection="1">
      <alignment horizontal="left" vertical="top"/>
      <protection hidden="1"/>
    </xf>
    <xf numFmtId="0" fontId="1" fillId="4" borderId="19" xfId="0" applyFont="1" applyFill="1" applyBorder="1" applyAlignment="1" applyProtection="1">
      <alignment horizontal="left" vertical="top"/>
      <protection hidden="1"/>
    </xf>
    <xf numFmtId="0" fontId="1" fillId="4" borderId="1"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left" vertical="top" wrapText="1"/>
      <protection hidden="1"/>
    </xf>
    <xf numFmtId="0" fontId="3" fillId="2" borderId="1" xfId="0" applyFont="1" applyFill="1" applyBorder="1" applyAlignment="1" applyProtection="1">
      <alignment horizontal="center"/>
      <protection locked="0"/>
    </xf>
    <xf numFmtId="0" fontId="3" fillId="2" borderId="6" xfId="0" applyFont="1" applyFill="1" applyBorder="1" applyAlignment="1" applyProtection="1">
      <alignment horizontal="center"/>
      <protection locked="0"/>
    </xf>
    <xf numFmtId="0" fontId="0" fillId="0" borderId="1" xfId="0" applyBorder="1" applyAlignment="1">
      <alignment horizontal="left" vertical="top" wrapText="1"/>
    </xf>
    <xf numFmtId="0" fontId="1" fillId="4" borderId="2" xfId="0" applyFont="1" applyFill="1" applyBorder="1" applyAlignment="1" applyProtection="1">
      <alignment horizontal="center" vertical="center"/>
      <protection hidden="1"/>
    </xf>
    <xf numFmtId="0" fontId="1" fillId="4" borderId="4" xfId="0" applyFont="1" applyFill="1" applyBorder="1" applyAlignment="1" applyProtection="1">
      <alignment horizontal="center" vertical="center"/>
      <protection hidden="1"/>
    </xf>
    <xf numFmtId="0" fontId="1" fillId="4" borderId="3" xfId="0" applyFont="1" applyFill="1" applyBorder="1" applyAlignment="1" applyProtection="1">
      <alignment horizontal="center" vertical="center"/>
      <protection hidden="1"/>
    </xf>
    <xf numFmtId="0" fontId="3" fillId="2" borderId="8" xfId="0" applyFont="1" applyFill="1" applyBorder="1" applyAlignment="1" applyProtection="1">
      <alignment horizontal="center"/>
      <protection locked="0"/>
    </xf>
    <xf numFmtId="0" fontId="3" fillId="2" borderId="9"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3" fillId="2" borderId="10" xfId="0" applyFont="1" applyFill="1" applyBorder="1" applyAlignment="1" applyProtection="1">
      <alignment horizontal="center"/>
      <protection locked="0"/>
    </xf>
    <xf numFmtId="0" fontId="4" fillId="4" borderId="11" xfId="0" applyFont="1" applyFill="1" applyBorder="1" applyAlignment="1">
      <alignment horizontal="left" vertical="top" wrapText="1"/>
    </xf>
    <xf numFmtId="0" fontId="4" fillId="4" borderId="12" xfId="0" applyFont="1" applyFill="1" applyBorder="1" applyAlignment="1">
      <alignment horizontal="left" vertical="top" wrapText="1"/>
    </xf>
    <xf numFmtId="0" fontId="4" fillId="4" borderId="13" xfId="0" applyFont="1" applyFill="1" applyBorder="1" applyAlignment="1">
      <alignment horizontal="left" vertical="top" wrapText="1"/>
    </xf>
    <xf numFmtId="0" fontId="2" fillId="2" borderId="2"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6" fillId="8" borderId="2" xfId="0" applyFont="1" applyFill="1" applyBorder="1" applyAlignment="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5" fillId="3" borderId="0" xfId="0" applyFont="1" applyFill="1" applyAlignment="1">
      <alignment wrapText="1"/>
    </xf>
    <xf numFmtId="165" fontId="5" fillId="3" borderId="0" xfId="0" applyNumberFormat="1" applyFont="1" applyFill="1" applyProtection="1">
      <protection locked="0"/>
    </xf>
    <xf numFmtId="0" fontId="5" fillId="3" borderId="0" xfId="0" applyFont="1" applyFill="1"/>
    <xf numFmtId="0" fontId="5" fillId="6" borderId="20" xfId="0" applyFont="1" applyFill="1" applyBorder="1"/>
    <xf numFmtId="0" fontId="5" fillId="6" borderId="21" xfId="0" applyFont="1" applyFill="1" applyBorder="1"/>
    <xf numFmtId="0" fontId="5" fillId="0" borderId="22" xfId="0" applyFont="1" applyBorder="1"/>
    <xf numFmtId="0" fontId="5" fillId="0" borderId="20" xfId="0" applyFont="1" applyBorder="1" applyAlignment="1">
      <alignment horizontal="left" vertical="top" wrapText="1"/>
    </xf>
    <xf numFmtId="0" fontId="5" fillId="0" borderId="21" xfId="0" applyFont="1" applyBorder="1" applyAlignment="1">
      <alignment horizontal="left" vertical="top"/>
    </xf>
    <xf numFmtId="0" fontId="5" fillId="0" borderId="22" xfId="0" applyFont="1" applyBorder="1" applyAlignment="1">
      <alignment horizontal="left" vertical="top"/>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3"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73AD-45B0-47DE-A18F-D0EBE5E914BB}">
  <sheetPr>
    <pageSetUpPr fitToPage="1"/>
  </sheetPr>
  <dimension ref="A1:G52"/>
  <sheetViews>
    <sheetView topLeftCell="A16" workbookViewId="0">
      <selection activeCell="A27" sqref="A27:C27"/>
    </sheetView>
  </sheetViews>
  <sheetFormatPr defaultRowHeight="15" x14ac:dyDescent="0.25"/>
  <cols>
    <col min="1" max="3" width="17.140625" customWidth="1"/>
    <col min="4" max="7" width="17" customWidth="1"/>
  </cols>
  <sheetData>
    <row r="1" spans="1:7" x14ac:dyDescent="0.25">
      <c r="A1" s="1" t="s">
        <v>43</v>
      </c>
    </row>
    <row r="4" spans="1:7" ht="30.75" customHeight="1" x14ac:dyDescent="0.25">
      <c r="A4" s="53" t="s">
        <v>0</v>
      </c>
      <c r="B4" s="54"/>
      <c r="C4" s="55"/>
      <c r="D4" s="60" t="s">
        <v>25</v>
      </c>
      <c r="E4" s="60"/>
      <c r="F4" s="60"/>
      <c r="G4" s="60"/>
    </row>
    <row r="5" spans="1:7" x14ac:dyDescent="0.25">
      <c r="A5" s="56"/>
      <c r="B5" s="57"/>
      <c r="C5" s="58"/>
      <c r="D5" s="8" t="s">
        <v>8</v>
      </c>
      <c r="E5" s="8" t="s">
        <v>9</v>
      </c>
      <c r="F5" s="8" t="s">
        <v>10</v>
      </c>
      <c r="G5" s="8" t="s">
        <v>11</v>
      </c>
    </row>
    <row r="6" spans="1:7" x14ac:dyDescent="0.25">
      <c r="A6" s="14" t="s">
        <v>16</v>
      </c>
      <c r="B6" s="9"/>
      <c r="C6" s="10"/>
      <c r="D6" s="19"/>
      <c r="E6" s="19"/>
      <c r="F6" s="19"/>
      <c r="G6" s="19"/>
    </row>
    <row r="7" spans="1:7" x14ac:dyDescent="0.25">
      <c r="A7" s="14" t="s">
        <v>17</v>
      </c>
      <c r="B7" s="9"/>
      <c r="C7" s="10"/>
      <c r="D7" s="19"/>
      <c r="E7" s="19"/>
      <c r="F7" s="19"/>
      <c r="G7" s="19"/>
    </row>
    <row r="8" spans="1:7" x14ac:dyDescent="0.25">
      <c r="A8" s="14" t="s">
        <v>18</v>
      </c>
      <c r="B8" s="9"/>
      <c r="C8" s="10"/>
      <c r="D8" s="19"/>
      <c r="E8" s="19"/>
      <c r="F8" s="19"/>
      <c r="G8" s="19"/>
    </row>
    <row r="9" spans="1:7" x14ac:dyDescent="0.25">
      <c r="A9" s="14" t="s">
        <v>19</v>
      </c>
      <c r="B9" s="9"/>
      <c r="C9" s="10"/>
      <c r="D9" s="19"/>
      <c r="E9" s="19"/>
      <c r="F9" s="19"/>
      <c r="G9" s="19"/>
    </row>
    <row r="10" spans="1:7" x14ac:dyDescent="0.25">
      <c r="A10" s="14" t="s">
        <v>20</v>
      </c>
      <c r="B10" s="9"/>
      <c r="C10" s="10"/>
      <c r="D10" s="19"/>
      <c r="E10" s="19"/>
      <c r="F10" s="19"/>
      <c r="G10" s="19"/>
    </row>
    <row r="11" spans="1:7" x14ac:dyDescent="0.25">
      <c r="A11" s="14" t="s">
        <v>21</v>
      </c>
      <c r="B11" s="9"/>
      <c r="C11" s="10"/>
      <c r="D11" s="19"/>
      <c r="E11" s="19"/>
      <c r="F11" s="19"/>
      <c r="G11" s="19"/>
    </row>
    <row r="12" spans="1:7" x14ac:dyDescent="0.25">
      <c r="A12" s="14" t="s">
        <v>22</v>
      </c>
      <c r="B12" s="9"/>
      <c r="C12" s="10"/>
      <c r="D12" s="19"/>
      <c r="E12" s="19"/>
      <c r="F12" s="19"/>
      <c r="G12" s="19"/>
    </row>
    <row r="13" spans="1:7" x14ac:dyDescent="0.25">
      <c r="A13" s="14" t="s">
        <v>23</v>
      </c>
      <c r="B13" s="9"/>
      <c r="C13" s="10"/>
      <c r="D13" s="19"/>
      <c r="E13" s="19"/>
      <c r="F13" s="19"/>
      <c r="G13" s="19"/>
    </row>
    <row r="14" spans="1:7" x14ac:dyDescent="0.25">
      <c r="A14" s="14" t="s">
        <v>24</v>
      </c>
      <c r="B14" s="9"/>
      <c r="C14" s="10"/>
      <c r="D14" s="19"/>
      <c r="E14" s="19"/>
      <c r="F14" s="19"/>
      <c r="G14" s="19"/>
    </row>
    <row r="15" spans="1:7" ht="60" customHeight="1" x14ac:dyDescent="0.25">
      <c r="A15" s="3"/>
      <c r="B15" s="3"/>
      <c r="C15" s="3"/>
      <c r="D15" s="4" t="s">
        <v>15</v>
      </c>
      <c r="E15" s="63" t="s">
        <v>26</v>
      </c>
      <c r="F15" s="63"/>
      <c r="G15" s="63"/>
    </row>
    <row r="17" spans="1:7" x14ac:dyDescent="0.25">
      <c r="A17" s="5" t="s">
        <v>12</v>
      </c>
      <c r="B17" s="6"/>
      <c r="C17" s="7">
        <f>(D30+E30+F30+G30)/4</f>
        <v>0</v>
      </c>
      <c r="D17" s="2"/>
      <c r="E17" s="2"/>
      <c r="F17" s="2"/>
      <c r="G17" s="2"/>
    </row>
    <row r="19" spans="1:7" ht="30.75" customHeight="1" x14ac:dyDescent="0.25">
      <c r="A19" s="53" t="s">
        <v>0</v>
      </c>
      <c r="B19" s="54"/>
      <c r="C19" s="55"/>
      <c r="D19" s="59" t="s">
        <v>14</v>
      </c>
      <c r="E19" s="59"/>
      <c r="F19" s="59"/>
      <c r="G19" s="59"/>
    </row>
    <row r="20" spans="1:7" x14ac:dyDescent="0.25">
      <c r="A20" s="56"/>
      <c r="B20" s="57"/>
      <c r="C20" s="58"/>
      <c r="D20" s="8" t="s">
        <v>8</v>
      </c>
      <c r="E20" s="8" t="s">
        <v>9</v>
      </c>
      <c r="F20" s="8" t="s">
        <v>10</v>
      </c>
      <c r="G20" s="8" t="s">
        <v>11</v>
      </c>
    </row>
    <row r="21" spans="1:7" x14ac:dyDescent="0.25">
      <c r="A21" s="50" t="s">
        <v>16</v>
      </c>
      <c r="B21" s="51"/>
      <c r="C21" s="52"/>
      <c r="D21" s="17">
        <f>D34*D6</f>
        <v>0</v>
      </c>
      <c r="E21" s="17">
        <f>E34*E6</f>
        <v>0</v>
      </c>
      <c r="F21" s="17">
        <f>F6*F34</f>
        <v>0</v>
      </c>
      <c r="G21" s="17">
        <f>G6*G34</f>
        <v>0</v>
      </c>
    </row>
    <row r="22" spans="1:7" x14ac:dyDescent="0.25">
      <c r="A22" s="50" t="s">
        <v>17</v>
      </c>
      <c r="B22" s="51"/>
      <c r="C22" s="52"/>
      <c r="D22" s="17">
        <f t="shared" ref="D22:E28" si="0">D35*D7</f>
        <v>0</v>
      </c>
      <c r="E22" s="17">
        <f t="shared" si="0"/>
        <v>0</v>
      </c>
      <c r="F22" s="17">
        <f t="shared" ref="F22:G29" si="1">F7*F35</f>
        <v>0</v>
      </c>
      <c r="G22" s="17">
        <f t="shared" si="1"/>
        <v>0</v>
      </c>
    </row>
    <row r="23" spans="1:7" x14ac:dyDescent="0.25">
      <c r="A23" s="50" t="s">
        <v>18</v>
      </c>
      <c r="B23" s="51"/>
      <c r="C23" s="52"/>
      <c r="D23" s="17">
        <f t="shared" si="0"/>
        <v>0</v>
      </c>
      <c r="E23" s="17">
        <f t="shared" si="0"/>
        <v>0</v>
      </c>
      <c r="F23" s="17">
        <f t="shared" si="1"/>
        <v>0</v>
      </c>
      <c r="G23" s="17">
        <f t="shared" si="1"/>
        <v>0</v>
      </c>
    </row>
    <row r="24" spans="1:7" x14ac:dyDescent="0.25">
      <c r="A24" s="50" t="s">
        <v>19</v>
      </c>
      <c r="B24" s="51"/>
      <c r="C24" s="52"/>
      <c r="D24" s="17">
        <f t="shared" si="0"/>
        <v>0</v>
      </c>
      <c r="E24" s="17">
        <f t="shared" si="0"/>
        <v>0</v>
      </c>
      <c r="F24" s="17">
        <f t="shared" si="1"/>
        <v>0</v>
      </c>
      <c r="G24" s="17">
        <f t="shared" si="1"/>
        <v>0</v>
      </c>
    </row>
    <row r="25" spans="1:7" x14ac:dyDescent="0.25">
      <c r="A25" s="50" t="s">
        <v>20</v>
      </c>
      <c r="B25" s="51"/>
      <c r="C25" s="52"/>
      <c r="D25" s="17">
        <f t="shared" si="0"/>
        <v>0</v>
      </c>
      <c r="E25" s="17">
        <f t="shared" si="0"/>
        <v>0</v>
      </c>
      <c r="F25" s="17">
        <f t="shared" si="1"/>
        <v>0</v>
      </c>
      <c r="G25" s="17">
        <f t="shared" si="1"/>
        <v>0</v>
      </c>
    </row>
    <row r="26" spans="1:7" x14ac:dyDescent="0.25">
      <c r="A26" s="50" t="s">
        <v>21</v>
      </c>
      <c r="B26" s="51"/>
      <c r="C26" s="52"/>
      <c r="D26" s="17">
        <f t="shared" si="0"/>
        <v>0</v>
      </c>
      <c r="E26" s="17">
        <f t="shared" si="0"/>
        <v>0</v>
      </c>
      <c r="F26" s="17">
        <f t="shared" si="1"/>
        <v>0</v>
      </c>
      <c r="G26" s="17">
        <f t="shared" si="1"/>
        <v>0</v>
      </c>
    </row>
    <row r="27" spans="1:7" x14ac:dyDescent="0.25">
      <c r="A27" s="50" t="s">
        <v>22</v>
      </c>
      <c r="B27" s="51"/>
      <c r="C27" s="52"/>
      <c r="D27" s="17">
        <f t="shared" si="0"/>
        <v>0</v>
      </c>
      <c r="E27" s="17">
        <f t="shared" si="0"/>
        <v>0</v>
      </c>
      <c r="F27" s="17">
        <f t="shared" si="1"/>
        <v>0</v>
      </c>
      <c r="G27" s="17">
        <f t="shared" si="1"/>
        <v>0</v>
      </c>
    </row>
    <row r="28" spans="1:7" x14ac:dyDescent="0.25">
      <c r="A28" s="50" t="s">
        <v>23</v>
      </c>
      <c r="B28" s="51"/>
      <c r="C28" s="52"/>
      <c r="D28" s="17">
        <f t="shared" si="0"/>
        <v>0</v>
      </c>
      <c r="E28" s="17">
        <f t="shared" si="0"/>
        <v>0</v>
      </c>
      <c r="F28" s="17">
        <f t="shared" si="1"/>
        <v>0</v>
      </c>
      <c r="G28" s="17">
        <f t="shared" si="1"/>
        <v>0</v>
      </c>
    </row>
    <row r="29" spans="1:7" x14ac:dyDescent="0.25">
      <c r="A29" s="50" t="s">
        <v>24</v>
      </c>
      <c r="B29" s="51"/>
      <c r="C29" s="52"/>
      <c r="D29" s="17">
        <f>D42*D14</f>
        <v>0</v>
      </c>
      <c r="E29" s="17">
        <f t="shared" ref="E29" si="2">E42*E14</f>
        <v>0</v>
      </c>
      <c r="F29" s="17">
        <f t="shared" si="1"/>
        <v>0</v>
      </c>
      <c r="G29" s="17">
        <f t="shared" si="1"/>
        <v>0</v>
      </c>
    </row>
    <row r="30" spans="1:7" x14ac:dyDescent="0.25">
      <c r="D30" s="18">
        <f>SUM(D21:D29)</f>
        <v>0</v>
      </c>
      <c r="E30" s="18">
        <f t="shared" ref="E30:G30" si="3">SUM(E21:E29)</f>
        <v>0</v>
      </c>
      <c r="F30" s="18">
        <f t="shared" si="3"/>
        <v>0</v>
      </c>
      <c r="G30" s="18">
        <f t="shared" si="3"/>
        <v>0</v>
      </c>
    </row>
    <row r="31" spans="1:7" ht="15.75" customHeight="1" x14ac:dyDescent="0.25"/>
    <row r="32" spans="1:7" ht="30.75" customHeight="1" x14ac:dyDescent="0.25">
      <c r="A32" s="53" t="s">
        <v>0</v>
      </c>
      <c r="B32" s="54"/>
      <c r="C32" s="55"/>
      <c r="D32" s="64" t="s">
        <v>13</v>
      </c>
      <c r="E32" s="65"/>
      <c r="F32" s="65"/>
      <c r="G32" s="66"/>
    </row>
    <row r="33" spans="1:7" x14ac:dyDescent="0.25">
      <c r="A33" s="56"/>
      <c r="B33" s="57"/>
      <c r="C33" s="58"/>
      <c r="D33" s="8" t="s">
        <v>8</v>
      </c>
      <c r="E33" s="8" t="s">
        <v>9</v>
      </c>
      <c r="F33" s="8" t="s">
        <v>10</v>
      </c>
      <c r="G33" s="8" t="s">
        <v>11</v>
      </c>
    </row>
    <row r="34" spans="1:7" x14ac:dyDescent="0.25">
      <c r="A34" s="50" t="s">
        <v>16</v>
      </c>
      <c r="B34" s="51"/>
      <c r="C34" s="52"/>
      <c r="D34" s="15">
        <v>500</v>
      </c>
      <c r="E34" s="15">
        <v>500</v>
      </c>
      <c r="F34" s="15">
        <v>500</v>
      </c>
      <c r="G34" s="15">
        <v>500</v>
      </c>
    </row>
    <row r="35" spans="1:7" x14ac:dyDescent="0.25">
      <c r="A35" s="50" t="s">
        <v>17</v>
      </c>
      <c r="B35" s="51"/>
      <c r="C35" s="52"/>
      <c r="D35" s="15">
        <v>1000</v>
      </c>
      <c r="E35" s="15">
        <v>1000</v>
      </c>
      <c r="F35" s="15">
        <v>1000</v>
      </c>
      <c r="G35" s="15">
        <v>1000</v>
      </c>
    </row>
    <row r="36" spans="1:7" x14ac:dyDescent="0.25">
      <c r="A36" s="50" t="s">
        <v>18</v>
      </c>
      <c r="B36" s="51"/>
      <c r="C36" s="52"/>
      <c r="D36" s="15">
        <v>1500</v>
      </c>
      <c r="E36" s="15">
        <v>1500</v>
      </c>
      <c r="F36" s="15">
        <v>1500</v>
      </c>
      <c r="G36" s="15">
        <v>1500</v>
      </c>
    </row>
    <row r="37" spans="1:7" x14ac:dyDescent="0.25">
      <c r="A37" s="50" t="s">
        <v>19</v>
      </c>
      <c r="B37" s="51"/>
      <c r="C37" s="52"/>
      <c r="D37" s="15">
        <v>2000</v>
      </c>
      <c r="E37" s="15">
        <v>2000</v>
      </c>
      <c r="F37" s="15">
        <v>2000</v>
      </c>
      <c r="G37" s="15">
        <v>2000</v>
      </c>
    </row>
    <row r="38" spans="1:7" x14ac:dyDescent="0.25">
      <c r="A38" s="50" t="s">
        <v>20</v>
      </c>
      <c r="B38" s="51"/>
      <c r="C38" s="52"/>
      <c r="D38" s="15">
        <v>2500</v>
      </c>
      <c r="E38" s="15">
        <v>2500</v>
      </c>
      <c r="F38" s="15">
        <v>2500</v>
      </c>
      <c r="G38" s="15">
        <v>2500</v>
      </c>
    </row>
    <row r="39" spans="1:7" x14ac:dyDescent="0.25">
      <c r="A39" s="50" t="s">
        <v>21</v>
      </c>
      <c r="B39" s="51"/>
      <c r="C39" s="52"/>
      <c r="D39" s="15">
        <v>3000</v>
      </c>
      <c r="E39" s="15">
        <v>3000</v>
      </c>
      <c r="F39" s="15">
        <v>3000</v>
      </c>
      <c r="G39" s="15">
        <v>3000</v>
      </c>
    </row>
    <row r="40" spans="1:7" x14ac:dyDescent="0.25">
      <c r="A40" s="50" t="s">
        <v>22</v>
      </c>
      <c r="B40" s="51"/>
      <c r="C40" s="52"/>
      <c r="D40" s="16">
        <v>3500</v>
      </c>
      <c r="E40" s="16">
        <v>3500</v>
      </c>
      <c r="F40" s="16">
        <v>3500</v>
      </c>
      <c r="G40" s="16">
        <v>3500</v>
      </c>
    </row>
    <row r="41" spans="1:7" x14ac:dyDescent="0.25">
      <c r="A41" s="50" t="s">
        <v>23</v>
      </c>
      <c r="B41" s="51"/>
      <c r="C41" s="52"/>
      <c r="D41" s="16">
        <v>4000</v>
      </c>
      <c r="E41" s="16">
        <v>4000</v>
      </c>
      <c r="F41" s="16">
        <v>4000</v>
      </c>
      <c r="G41" s="16">
        <v>4000</v>
      </c>
    </row>
    <row r="42" spans="1:7" x14ac:dyDescent="0.25">
      <c r="A42" s="50" t="s">
        <v>24</v>
      </c>
      <c r="B42" s="51"/>
      <c r="C42" s="52"/>
      <c r="D42" s="16">
        <v>4500</v>
      </c>
      <c r="E42" s="16">
        <v>4500</v>
      </c>
      <c r="F42" s="16">
        <v>4500</v>
      </c>
      <c r="G42" s="16">
        <v>4500</v>
      </c>
    </row>
    <row r="44" spans="1:7" ht="15.75" customHeight="1" thickBot="1" x14ac:dyDescent="0.3"/>
    <row r="45" spans="1:7" ht="15.75" customHeight="1" x14ac:dyDescent="0.25">
      <c r="A45" s="72" t="s">
        <v>1</v>
      </c>
      <c r="B45" s="73"/>
      <c r="C45" s="73"/>
      <c r="D45" s="74"/>
    </row>
    <row r="46" spans="1:7" ht="15.75" customHeight="1" x14ac:dyDescent="0.25">
      <c r="A46" s="11" t="s">
        <v>2</v>
      </c>
      <c r="B46" s="75"/>
      <c r="C46" s="76"/>
      <c r="D46" s="77"/>
    </row>
    <row r="47" spans="1:7" ht="15.75" customHeight="1" x14ac:dyDescent="0.25">
      <c r="A47" s="12" t="s">
        <v>3</v>
      </c>
      <c r="B47" s="69"/>
      <c r="C47" s="70"/>
      <c r="D47" s="71"/>
    </row>
    <row r="48" spans="1:7" ht="15.75" customHeight="1" x14ac:dyDescent="0.25">
      <c r="A48" s="12" t="s">
        <v>4</v>
      </c>
      <c r="B48" s="69"/>
      <c r="C48" s="70"/>
      <c r="D48" s="71"/>
    </row>
    <row r="49" spans="1:4" ht="15.75" customHeight="1" x14ac:dyDescent="0.25">
      <c r="A49" s="12" t="s">
        <v>5</v>
      </c>
      <c r="B49" s="61"/>
      <c r="C49" s="61"/>
      <c r="D49" s="62"/>
    </row>
    <row r="50" spans="1:4" ht="15.75" customHeight="1" x14ac:dyDescent="0.25">
      <c r="A50" s="12" t="s">
        <v>6</v>
      </c>
      <c r="B50" s="61"/>
      <c r="C50" s="61"/>
      <c r="D50" s="62"/>
    </row>
    <row r="51" spans="1:4" ht="15.75" customHeight="1" thickBot="1" x14ac:dyDescent="0.3">
      <c r="A51" s="13" t="s">
        <v>7</v>
      </c>
      <c r="B51" s="67"/>
      <c r="C51" s="67"/>
      <c r="D51" s="68"/>
    </row>
    <row r="52" spans="1:4" ht="15.75" customHeight="1" x14ac:dyDescent="0.25"/>
  </sheetData>
  <sheetProtection algorithmName="SHA-512" hashValue="PfAHWNv5UADJnL1BHpcIaUlvUQMFdqNMXiV3nk988G4j6kk7BvOK0FSGFZuHpuHyow8JZ3Cm7A1QGA/srCmo2w==" saltValue="X5r++YscWVkzXGlipS944g==" spinCount="100000" sheet="1" objects="1" scenarios="1"/>
  <protectedRanges>
    <protectedRange algorithmName="SHA-512" hashValue="59EvJzWth/X8TlzIqY5Nh20Op+K/oOilrh8HaZNP3g10nhFvsRcFNjIbwJjS/wOu6PubJDPQu63B+JeRoI/7rg==" saltValue="fKGLOL+KSO+prcoFoBX/dA==" spinCount="100000" sqref="A4:G5 A33:G33 A32:C32 A20:G20 A19:C19 A6:C14 A21:C29 A34:C42 D34:G39" name="Bereik1"/>
    <protectedRange algorithmName="SHA-512" hashValue="59EvJzWth/X8TlzIqY5Nh20Op+K/oOilrh8HaZNP3g10nhFvsRcFNjIbwJjS/wOu6PubJDPQu63B+JeRoI/7rg==" saltValue="fKGLOL+KSO+prcoFoBX/dA==" spinCount="100000" sqref="D19:G19" name="Bereik1_2"/>
    <protectedRange algorithmName="SHA-512" hashValue="59EvJzWth/X8TlzIqY5Nh20Op+K/oOilrh8HaZNP3g10nhFvsRcFNjIbwJjS/wOu6PubJDPQu63B+JeRoI/7rg==" saltValue="fKGLOL+KSO+prcoFoBX/dA==" spinCount="100000" sqref="A17:G17" name="Bereik1_3"/>
  </protectedRanges>
  <mergeCells count="32">
    <mergeCell ref="B51:D51"/>
    <mergeCell ref="B48:D48"/>
    <mergeCell ref="B49:D49"/>
    <mergeCell ref="A45:D45"/>
    <mergeCell ref="B46:D46"/>
    <mergeCell ref="B47:D47"/>
    <mergeCell ref="D4:G4"/>
    <mergeCell ref="A4:C5"/>
    <mergeCell ref="B50:D50"/>
    <mergeCell ref="A42:C42"/>
    <mergeCell ref="A28:C28"/>
    <mergeCell ref="A29:C29"/>
    <mergeCell ref="A36:C36"/>
    <mergeCell ref="A37:C37"/>
    <mergeCell ref="A38:C38"/>
    <mergeCell ref="A39:C39"/>
    <mergeCell ref="E15:G15"/>
    <mergeCell ref="A21:C21"/>
    <mergeCell ref="A40:C40"/>
    <mergeCell ref="A41:C41"/>
    <mergeCell ref="A32:C33"/>
    <mergeCell ref="D32:G32"/>
    <mergeCell ref="A34:C34"/>
    <mergeCell ref="A35:C35"/>
    <mergeCell ref="A19:C20"/>
    <mergeCell ref="D19:G19"/>
    <mergeCell ref="A27:C27"/>
    <mergeCell ref="A26:C26"/>
    <mergeCell ref="A25:C25"/>
    <mergeCell ref="A24:C24"/>
    <mergeCell ref="A23:C23"/>
    <mergeCell ref="A22:C22"/>
  </mergeCells>
  <pageMargins left="0.7" right="0.7" top="0.75" bottom="0.75" header="0.3" footer="0.3"/>
  <pageSetup paperSize="9"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192B-9CB2-4450-A9A5-4A202FC3FB90}">
  <dimension ref="A2:J88"/>
  <sheetViews>
    <sheetView tabSelected="1" workbookViewId="0">
      <selection activeCell="I24" sqref="I24"/>
    </sheetView>
  </sheetViews>
  <sheetFormatPr defaultRowHeight="12.75" x14ac:dyDescent="0.2"/>
  <cols>
    <col min="1" max="1" width="5.5703125" style="20" customWidth="1"/>
    <col min="2" max="2" width="45.28515625" style="20" customWidth="1"/>
    <col min="3" max="3" width="33.28515625" style="47" customWidth="1"/>
    <col min="4" max="4" width="16.85546875" style="20" customWidth="1"/>
    <col min="5" max="6" width="15" style="20" customWidth="1"/>
    <col min="7" max="7" width="15.85546875" style="20" customWidth="1"/>
    <col min="8" max="8" width="13.42578125" style="20" customWidth="1"/>
    <col min="9" max="9" width="12.140625" style="20" customWidth="1"/>
    <col min="10" max="10" width="20.85546875" style="20" customWidth="1"/>
    <col min="11" max="11" width="9.140625" style="20"/>
    <col min="12" max="12" width="18.42578125" style="20" customWidth="1"/>
    <col min="13" max="13" width="21.28515625" style="20" customWidth="1"/>
    <col min="14" max="14" width="26.42578125" style="20" customWidth="1"/>
    <col min="15" max="15" width="8.5703125" style="20" bestFit="1" customWidth="1"/>
    <col min="16" max="16" width="12.7109375" style="20" customWidth="1"/>
    <col min="17" max="17" width="10.85546875" style="20" customWidth="1"/>
    <col min="18" max="16384" width="9.140625" style="20"/>
  </cols>
  <sheetData>
    <row r="2" spans="1:10" ht="13.5" thickBot="1" x14ac:dyDescent="0.25"/>
    <row r="3" spans="1:10" ht="13.5" thickBot="1" x14ac:dyDescent="0.25">
      <c r="A3" s="84" t="s">
        <v>42</v>
      </c>
      <c r="B3" s="85"/>
      <c r="C3" s="85"/>
      <c r="D3" s="85"/>
      <c r="E3" s="85"/>
      <c r="F3" s="85"/>
      <c r="G3" s="85"/>
      <c r="H3" s="86"/>
    </row>
    <row r="4" spans="1:10" ht="13.5" thickBot="1" x14ac:dyDescent="0.25"/>
    <row r="5" spans="1:10" ht="38.25" customHeight="1" thickBot="1" x14ac:dyDescent="0.25">
      <c r="A5" s="87" t="s">
        <v>38</v>
      </c>
      <c r="B5" s="88"/>
      <c r="C5" s="88"/>
      <c r="D5" s="88"/>
      <c r="E5" s="88"/>
      <c r="F5" s="88"/>
      <c r="G5" s="88"/>
      <c r="H5" s="89"/>
    </row>
    <row r="7" spans="1:10" ht="13.5" customHeight="1" x14ac:dyDescent="0.2">
      <c r="A7" s="90" t="s">
        <v>27</v>
      </c>
      <c r="B7" s="90" t="s">
        <v>28</v>
      </c>
      <c r="C7" s="43"/>
      <c r="D7" s="90" t="s">
        <v>29</v>
      </c>
      <c r="E7" s="91" t="s">
        <v>36</v>
      </c>
      <c r="F7" s="92"/>
      <c r="G7" s="93"/>
      <c r="H7" s="90" t="s">
        <v>33</v>
      </c>
      <c r="I7" s="81"/>
      <c r="J7" s="81"/>
    </row>
    <row r="8" spans="1:10" ht="44.25" customHeight="1" x14ac:dyDescent="0.2">
      <c r="A8" s="90"/>
      <c r="B8" s="90"/>
      <c r="C8" s="43" t="s">
        <v>30</v>
      </c>
      <c r="D8" s="90"/>
      <c r="E8" s="44" t="s">
        <v>37</v>
      </c>
      <c r="F8" s="43" t="s">
        <v>34</v>
      </c>
      <c r="G8" s="43" t="s">
        <v>35</v>
      </c>
      <c r="H8" s="90"/>
      <c r="I8" s="81"/>
      <c r="J8" s="81"/>
    </row>
    <row r="9" spans="1:10" ht="13.5" customHeight="1" x14ac:dyDescent="0.2">
      <c r="A9" s="34">
        <v>1</v>
      </c>
      <c r="B9" s="22" t="s">
        <v>44</v>
      </c>
      <c r="C9" s="34" t="s">
        <v>45</v>
      </c>
      <c r="D9" s="34">
        <v>500</v>
      </c>
      <c r="E9" s="45"/>
      <c r="F9" s="45"/>
      <c r="G9" s="45"/>
      <c r="H9" s="35">
        <f t="shared" ref="H9:H28" si="0">((D9/$D$85)*E9*0)+((D9/$D$85)*F9*0.5)+((D9/$D$85)*G9*1)</f>
        <v>0</v>
      </c>
      <c r="I9" s="23" t="s">
        <v>41</v>
      </c>
      <c r="J9" s="24"/>
    </row>
    <row r="10" spans="1:10" ht="13.5" customHeight="1" x14ac:dyDescent="0.2">
      <c r="A10" s="34">
        <v>2</v>
      </c>
      <c r="B10" s="22" t="s">
        <v>31</v>
      </c>
      <c r="C10" s="34" t="s">
        <v>46</v>
      </c>
      <c r="D10" s="34">
        <v>300</v>
      </c>
      <c r="E10" s="45"/>
      <c r="F10" s="45"/>
      <c r="G10" s="45"/>
      <c r="H10" s="35">
        <f t="shared" si="0"/>
        <v>0</v>
      </c>
      <c r="I10" s="23"/>
      <c r="J10" s="24"/>
    </row>
    <row r="11" spans="1:10" ht="13.5" customHeight="1" x14ac:dyDescent="0.2">
      <c r="A11" s="34">
        <v>3</v>
      </c>
      <c r="B11" s="22" t="s">
        <v>47</v>
      </c>
      <c r="C11" s="34" t="s">
        <v>48</v>
      </c>
      <c r="D11" s="34">
        <v>100</v>
      </c>
      <c r="E11" s="45"/>
      <c r="F11" s="45"/>
      <c r="G11" s="45"/>
      <c r="H11" s="35">
        <f t="shared" si="0"/>
        <v>0</v>
      </c>
      <c r="I11" s="23"/>
      <c r="J11" s="24"/>
    </row>
    <row r="12" spans="1:10" ht="13.5" customHeight="1" x14ac:dyDescent="0.2">
      <c r="A12" s="34">
        <v>4</v>
      </c>
      <c r="B12" s="22" t="s">
        <v>49</v>
      </c>
      <c r="C12" s="34" t="s">
        <v>50</v>
      </c>
      <c r="D12" s="34">
        <v>500</v>
      </c>
      <c r="E12" s="45"/>
      <c r="F12" s="45"/>
      <c r="G12" s="45"/>
      <c r="H12" s="35">
        <f t="shared" si="0"/>
        <v>0</v>
      </c>
      <c r="I12" s="23"/>
      <c r="J12" s="24"/>
    </row>
    <row r="13" spans="1:10" ht="13.5" customHeight="1" x14ac:dyDescent="0.2">
      <c r="A13" s="34">
        <v>5</v>
      </c>
      <c r="B13" s="22" t="s">
        <v>51</v>
      </c>
      <c r="C13" s="34" t="s">
        <v>52</v>
      </c>
      <c r="D13" s="34">
        <v>250</v>
      </c>
      <c r="E13" s="45"/>
      <c r="F13" s="45"/>
      <c r="G13" s="45"/>
      <c r="H13" s="35">
        <f t="shared" si="0"/>
        <v>0</v>
      </c>
      <c r="I13" s="23"/>
      <c r="J13" s="24"/>
    </row>
    <row r="14" spans="1:10" ht="13.5" customHeight="1" x14ac:dyDescent="0.2">
      <c r="A14" s="34">
        <v>6</v>
      </c>
      <c r="B14" s="22" t="s">
        <v>53</v>
      </c>
      <c r="C14" s="34" t="s">
        <v>54</v>
      </c>
      <c r="D14" s="34">
        <v>150</v>
      </c>
      <c r="E14" s="45"/>
      <c r="F14" s="45"/>
      <c r="G14" s="45"/>
      <c r="H14" s="35">
        <f t="shared" si="0"/>
        <v>0</v>
      </c>
      <c r="I14" s="23"/>
      <c r="J14" s="24"/>
    </row>
    <row r="15" spans="1:10" ht="13.5" customHeight="1" x14ac:dyDescent="0.2">
      <c r="A15" s="34">
        <v>7</v>
      </c>
      <c r="B15" s="22" t="s">
        <v>55</v>
      </c>
      <c r="C15" s="34" t="s">
        <v>56</v>
      </c>
      <c r="D15" s="34">
        <v>150</v>
      </c>
      <c r="E15" s="45"/>
      <c r="F15" s="45"/>
      <c r="G15" s="45"/>
      <c r="H15" s="35">
        <f t="shared" si="0"/>
        <v>0</v>
      </c>
      <c r="I15" s="23"/>
      <c r="J15" s="24"/>
    </row>
    <row r="16" spans="1:10" ht="13.5" customHeight="1" x14ac:dyDescent="0.2">
      <c r="A16" s="34">
        <v>8</v>
      </c>
      <c r="B16" s="22" t="s">
        <v>57</v>
      </c>
      <c r="C16" s="34" t="s">
        <v>45</v>
      </c>
      <c r="D16" s="34">
        <v>150</v>
      </c>
      <c r="E16" s="45"/>
      <c r="F16" s="45"/>
      <c r="G16" s="45"/>
      <c r="H16" s="35">
        <f t="shared" si="0"/>
        <v>0</v>
      </c>
      <c r="I16" s="23"/>
      <c r="J16" s="24"/>
    </row>
    <row r="17" spans="1:10" ht="13.5" customHeight="1" x14ac:dyDescent="0.2">
      <c r="A17" s="34">
        <v>9</v>
      </c>
      <c r="B17" s="22" t="s">
        <v>58</v>
      </c>
      <c r="C17" s="34" t="s">
        <v>56</v>
      </c>
      <c r="D17" s="34">
        <v>100</v>
      </c>
      <c r="E17" s="45"/>
      <c r="F17" s="45"/>
      <c r="G17" s="45"/>
      <c r="H17" s="35">
        <f t="shared" si="0"/>
        <v>0</v>
      </c>
      <c r="I17" s="23"/>
      <c r="J17" s="24"/>
    </row>
    <row r="18" spans="1:10" ht="13.5" customHeight="1" x14ac:dyDescent="0.2">
      <c r="A18" s="34">
        <v>10</v>
      </c>
      <c r="B18" s="22" t="s">
        <v>59</v>
      </c>
      <c r="C18" s="34" t="s">
        <v>60</v>
      </c>
      <c r="D18" s="34">
        <v>500</v>
      </c>
      <c r="E18" s="45"/>
      <c r="F18" s="45"/>
      <c r="G18" s="45"/>
      <c r="H18" s="35">
        <f t="shared" si="0"/>
        <v>0</v>
      </c>
      <c r="I18" s="23"/>
      <c r="J18" s="24"/>
    </row>
    <row r="19" spans="1:10" ht="13.5" customHeight="1" x14ac:dyDescent="0.2">
      <c r="A19" s="34">
        <v>11</v>
      </c>
      <c r="B19" s="22" t="s">
        <v>61</v>
      </c>
      <c r="C19" s="34" t="s">
        <v>62</v>
      </c>
      <c r="D19" s="34">
        <v>250</v>
      </c>
      <c r="E19" s="45"/>
      <c r="F19" s="45"/>
      <c r="G19" s="45"/>
      <c r="H19" s="35">
        <f t="shared" si="0"/>
        <v>0</v>
      </c>
      <c r="I19" s="23"/>
      <c r="J19" s="24"/>
    </row>
    <row r="20" spans="1:10" ht="13.5" customHeight="1" x14ac:dyDescent="0.2">
      <c r="A20" s="34">
        <v>12</v>
      </c>
      <c r="B20" s="22" t="s">
        <v>63</v>
      </c>
      <c r="C20" s="34" t="s">
        <v>64</v>
      </c>
      <c r="D20" s="34">
        <v>100</v>
      </c>
      <c r="E20" s="45"/>
      <c r="F20" s="45"/>
      <c r="G20" s="45"/>
      <c r="H20" s="35">
        <f t="shared" si="0"/>
        <v>0</v>
      </c>
      <c r="I20" s="23"/>
      <c r="J20" s="24"/>
    </row>
    <row r="21" spans="1:10" ht="13.5" customHeight="1" x14ac:dyDescent="0.2">
      <c r="A21" s="34">
        <v>13</v>
      </c>
      <c r="B21" s="22" t="s">
        <v>65</v>
      </c>
      <c r="C21" s="34" t="s">
        <v>45</v>
      </c>
      <c r="D21" s="34">
        <v>150</v>
      </c>
      <c r="E21" s="45"/>
      <c r="F21" s="45"/>
      <c r="G21" s="45"/>
      <c r="H21" s="35">
        <f t="shared" si="0"/>
        <v>0</v>
      </c>
      <c r="I21" s="23"/>
      <c r="J21" s="24"/>
    </row>
    <row r="22" spans="1:10" ht="13.5" customHeight="1" x14ac:dyDescent="0.2">
      <c r="A22" s="34">
        <v>14</v>
      </c>
      <c r="B22" s="22" t="s">
        <v>66</v>
      </c>
      <c r="C22" s="34" t="s">
        <v>50</v>
      </c>
      <c r="D22" s="34">
        <v>250</v>
      </c>
      <c r="E22" s="45"/>
      <c r="F22" s="45"/>
      <c r="G22" s="45"/>
      <c r="H22" s="35">
        <f t="shared" si="0"/>
        <v>0</v>
      </c>
      <c r="I22" s="23"/>
      <c r="J22" s="24"/>
    </row>
    <row r="23" spans="1:10" ht="13.5" customHeight="1" x14ac:dyDescent="0.2">
      <c r="A23" s="34">
        <v>15</v>
      </c>
      <c r="B23" s="22" t="s">
        <v>67</v>
      </c>
      <c r="C23" s="34" t="s">
        <v>68</v>
      </c>
      <c r="D23" s="34">
        <v>100</v>
      </c>
      <c r="E23" s="45"/>
      <c r="F23" s="45"/>
      <c r="G23" s="45"/>
      <c r="H23" s="35">
        <f t="shared" si="0"/>
        <v>0</v>
      </c>
      <c r="I23" s="23"/>
      <c r="J23" s="24"/>
    </row>
    <row r="24" spans="1:10" ht="13.5" customHeight="1" x14ac:dyDescent="0.2">
      <c r="A24" s="34">
        <v>16</v>
      </c>
      <c r="B24" s="22" t="s">
        <v>69</v>
      </c>
      <c r="C24" s="34" t="s">
        <v>70</v>
      </c>
      <c r="D24" s="34">
        <v>250</v>
      </c>
      <c r="E24" s="45"/>
      <c r="F24" s="45"/>
      <c r="G24" s="45"/>
      <c r="H24" s="35">
        <f t="shared" si="0"/>
        <v>0</v>
      </c>
      <c r="I24" s="23"/>
      <c r="J24" s="24"/>
    </row>
    <row r="25" spans="1:10" ht="13.5" customHeight="1" x14ac:dyDescent="0.2">
      <c r="A25" s="34">
        <v>17</v>
      </c>
      <c r="B25" s="22" t="s">
        <v>71</v>
      </c>
      <c r="C25" s="34" t="s">
        <v>72</v>
      </c>
      <c r="D25" s="34">
        <v>250</v>
      </c>
      <c r="E25" s="45"/>
      <c r="F25" s="45"/>
      <c r="G25" s="45"/>
      <c r="H25" s="35">
        <f t="shared" si="0"/>
        <v>0</v>
      </c>
      <c r="I25" s="23"/>
      <c r="J25" s="24"/>
    </row>
    <row r="26" spans="1:10" ht="13.5" customHeight="1" x14ac:dyDescent="0.2">
      <c r="A26" s="34">
        <v>18</v>
      </c>
      <c r="B26" s="22" t="s">
        <v>73</v>
      </c>
      <c r="C26" s="34" t="s">
        <v>74</v>
      </c>
      <c r="D26" s="34">
        <v>350</v>
      </c>
      <c r="E26" s="45"/>
      <c r="F26" s="45"/>
      <c r="G26" s="45"/>
      <c r="H26" s="35">
        <f t="shared" si="0"/>
        <v>0</v>
      </c>
      <c r="I26" s="23"/>
      <c r="J26" s="24"/>
    </row>
    <row r="27" spans="1:10" ht="13.5" customHeight="1" x14ac:dyDescent="0.2">
      <c r="A27" s="34">
        <v>19</v>
      </c>
      <c r="B27" s="22" t="s">
        <v>75</v>
      </c>
      <c r="C27" s="34" t="s">
        <v>76</v>
      </c>
      <c r="D27" s="34">
        <v>250</v>
      </c>
      <c r="E27" s="45"/>
      <c r="F27" s="45"/>
      <c r="G27" s="45"/>
      <c r="H27" s="35">
        <f t="shared" si="0"/>
        <v>0</v>
      </c>
      <c r="I27" s="23"/>
      <c r="J27" s="24"/>
    </row>
    <row r="28" spans="1:10" ht="13.5" customHeight="1" x14ac:dyDescent="0.2">
      <c r="A28" s="34">
        <v>20</v>
      </c>
      <c r="B28" s="22" t="s">
        <v>77</v>
      </c>
      <c r="C28" s="34" t="s">
        <v>78</v>
      </c>
      <c r="D28" s="34">
        <v>350</v>
      </c>
      <c r="E28" s="45"/>
      <c r="F28" s="45"/>
      <c r="G28" s="45"/>
      <c r="H28" s="35">
        <f t="shared" si="0"/>
        <v>0</v>
      </c>
      <c r="I28" s="23"/>
      <c r="J28" s="24"/>
    </row>
    <row r="29" spans="1:10" ht="13.5" customHeight="1" x14ac:dyDescent="0.2">
      <c r="A29" s="78" t="s">
        <v>79</v>
      </c>
      <c r="B29" s="79"/>
      <c r="C29" s="79"/>
      <c r="D29" s="79"/>
      <c r="E29" s="79"/>
      <c r="F29" s="79"/>
      <c r="G29" s="79"/>
      <c r="H29" s="80"/>
      <c r="I29" s="23"/>
      <c r="J29" s="24"/>
    </row>
    <row r="30" spans="1:10" ht="13.5" customHeight="1" x14ac:dyDescent="0.2">
      <c r="A30" s="34">
        <v>21</v>
      </c>
      <c r="B30" s="22" t="s">
        <v>80</v>
      </c>
      <c r="C30" s="34" t="s">
        <v>81</v>
      </c>
      <c r="D30" s="34">
        <v>250</v>
      </c>
      <c r="E30" s="45"/>
      <c r="F30" s="45"/>
      <c r="G30" s="45"/>
      <c r="H30" s="35">
        <f t="shared" ref="H30:H36" si="1">((D30/$D$85)*E30*0)+((D30/$D$85)*F30*0.5)+((D30/$D$85)*G30*1)</f>
        <v>0</v>
      </c>
      <c r="I30" s="23"/>
      <c r="J30" s="24"/>
    </row>
    <row r="31" spans="1:10" ht="13.5" customHeight="1" x14ac:dyDescent="0.2">
      <c r="A31" s="34">
        <v>22</v>
      </c>
      <c r="B31" s="22" t="s">
        <v>49</v>
      </c>
      <c r="C31" s="34" t="s">
        <v>82</v>
      </c>
      <c r="D31" s="34">
        <v>750</v>
      </c>
      <c r="E31" s="45"/>
      <c r="F31" s="45"/>
      <c r="G31" s="45"/>
      <c r="H31" s="35">
        <f t="shared" si="1"/>
        <v>0</v>
      </c>
      <c r="I31" s="23"/>
      <c r="J31" s="24"/>
    </row>
    <row r="32" spans="1:10" ht="13.5" customHeight="1" x14ac:dyDescent="0.2">
      <c r="A32" s="34">
        <v>23</v>
      </c>
      <c r="B32" s="22" t="s">
        <v>49</v>
      </c>
      <c r="C32" s="34" t="s">
        <v>83</v>
      </c>
      <c r="D32" s="34">
        <v>250</v>
      </c>
      <c r="E32" s="45"/>
      <c r="F32" s="45"/>
      <c r="G32" s="45"/>
      <c r="H32" s="35">
        <f t="shared" si="1"/>
        <v>0</v>
      </c>
      <c r="I32" s="23"/>
      <c r="J32" s="24"/>
    </row>
    <row r="33" spans="1:10" ht="13.5" customHeight="1" x14ac:dyDescent="0.2">
      <c r="A33" s="34">
        <v>24</v>
      </c>
      <c r="B33" s="22" t="s">
        <v>84</v>
      </c>
      <c r="C33" s="34" t="s">
        <v>85</v>
      </c>
      <c r="D33" s="34">
        <v>750</v>
      </c>
      <c r="E33" s="45"/>
      <c r="F33" s="45"/>
      <c r="G33" s="45"/>
      <c r="H33" s="35">
        <f t="shared" si="1"/>
        <v>0</v>
      </c>
      <c r="I33" s="23"/>
      <c r="J33" s="24"/>
    </row>
    <row r="34" spans="1:10" ht="22.5" customHeight="1" x14ac:dyDescent="0.2">
      <c r="A34" s="34">
        <v>25</v>
      </c>
      <c r="B34" s="22" t="s">
        <v>84</v>
      </c>
      <c r="C34" s="34" t="s">
        <v>83</v>
      </c>
      <c r="D34" s="34">
        <v>250</v>
      </c>
      <c r="E34" s="45"/>
      <c r="F34" s="45"/>
      <c r="G34" s="45"/>
      <c r="H34" s="35">
        <f t="shared" si="1"/>
        <v>0</v>
      </c>
      <c r="I34" s="23"/>
      <c r="J34" s="24"/>
    </row>
    <row r="35" spans="1:10" ht="13.5" customHeight="1" x14ac:dyDescent="0.2">
      <c r="A35" s="34">
        <v>26</v>
      </c>
      <c r="B35" s="22" t="s">
        <v>59</v>
      </c>
      <c r="C35" s="34" t="s">
        <v>60</v>
      </c>
      <c r="D35" s="34">
        <v>500</v>
      </c>
      <c r="E35" s="45"/>
      <c r="F35" s="45"/>
      <c r="G35" s="45"/>
      <c r="H35" s="35">
        <f t="shared" si="1"/>
        <v>0</v>
      </c>
      <c r="I35" s="23"/>
      <c r="J35" s="24"/>
    </row>
    <row r="36" spans="1:10" ht="13.5" customHeight="1" x14ac:dyDescent="0.2">
      <c r="A36" s="34">
        <v>27</v>
      </c>
      <c r="B36" s="22" t="s">
        <v>86</v>
      </c>
      <c r="C36" s="34" t="s">
        <v>87</v>
      </c>
      <c r="D36" s="34">
        <v>150</v>
      </c>
      <c r="E36" s="45"/>
      <c r="F36" s="45"/>
      <c r="G36" s="45"/>
      <c r="H36" s="35">
        <f t="shared" si="1"/>
        <v>0</v>
      </c>
      <c r="I36" s="23"/>
      <c r="J36" s="24"/>
    </row>
    <row r="37" spans="1:10" ht="13.5" customHeight="1" x14ac:dyDescent="0.2">
      <c r="A37" s="78" t="s">
        <v>88</v>
      </c>
      <c r="B37" s="79"/>
      <c r="C37" s="79"/>
      <c r="D37" s="79"/>
      <c r="E37" s="79"/>
      <c r="F37" s="79"/>
      <c r="G37" s="79"/>
      <c r="H37" s="80"/>
      <c r="I37" s="23"/>
      <c r="J37" s="24"/>
    </row>
    <row r="38" spans="1:10" ht="13.5" customHeight="1" x14ac:dyDescent="0.2">
      <c r="A38" s="34">
        <v>28</v>
      </c>
      <c r="B38" s="22" t="s">
        <v>89</v>
      </c>
      <c r="C38" s="34" t="s">
        <v>90</v>
      </c>
      <c r="D38" s="34">
        <v>150</v>
      </c>
      <c r="E38" s="45"/>
      <c r="F38" s="45"/>
      <c r="G38" s="45"/>
      <c r="H38" s="35">
        <f t="shared" ref="H38:H60" si="2">((D38/$D$85)*E38*0)+((D38/$D$85)*F38*0.5)+((D38/$D$85)*G38*1)</f>
        <v>0</v>
      </c>
      <c r="I38" s="23"/>
      <c r="J38" s="24"/>
    </row>
    <row r="39" spans="1:10" ht="13.5" customHeight="1" x14ac:dyDescent="0.2">
      <c r="A39" s="34">
        <v>29</v>
      </c>
      <c r="B39" s="22" t="s">
        <v>91</v>
      </c>
      <c r="C39" s="34" t="s">
        <v>90</v>
      </c>
      <c r="D39" s="34">
        <v>250</v>
      </c>
      <c r="E39" s="45"/>
      <c r="F39" s="45"/>
      <c r="G39" s="45"/>
      <c r="H39" s="35">
        <f t="shared" si="2"/>
        <v>0</v>
      </c>
      <c r="I39" s="23"/>
      <c r="J39" s="24"/>
    </row>
    <row r="40" spans="1:10" ht="13.5" customHeight="1" x14ac:dyDescent="0.2">
      <c r="A40" s="34">
        <v>30</v>
      </c>
      <c r="B40" s="22" t="s">
        <v>92</v>
      </c>
      <c r="C40" s="34" t="s">
        <v>93</v>
      </c>
      <c r="D40" s="34">
        <v>200</v>
      </c>
      <c r="E40" s="45"/>
      <c r="F40" s="45"/>
      <c r="G40" s="45"/>
      <c r="H40" s="35">
        <f t="shared" si="2"/>
        <v>0</v>
      </c>
      <c r="I40" s="23"/>
      <c r="J40" s="24"/>
    </row>
    <row r="41" spans="1:10" ht="13.5" customHeight="1" x14ac:dyDescent="0.2">
      <c r="A41" s="34">
        <v>31</v>
      </c>
      <c r="B41" s="22" t="s">
        <v>94</v>
      </c>
      <c r="C41" s="34" t="s">
        <v>95</v>
      </c>
      <c r="D41" s="34">
        <v>200</v>
      </c>
      <c r="E41" s="45"/>
      <c r="F41" s="45"/>
      <c r="G41" s="45"/>
      <c r="H41" s="35">
        <f t="shared" si="2"/>
        <v>0</v>
      </c>
      <c r="I41" s="23"/>
      <c r="J41" s="24"/>
    </row>
    <row r="42" spans="1:10" ht="13.5" customHeight="1" x14ac:dyDescent="0.2">
      <c r="A42" s="34">
        <v>32</v>
      </c>
      <c r="B42" s="22" t="s">
        <v>96</v>
      </c>
      <c r="C42" s="34" t="s">
        <v>97</v>
      </c>
      <c r="D42" s="34">
        <v>450</v>
      </c>
      <c r="E42" s="45"/>
      <c r="F42" s="45"/>
      <c r="G42" s="45"/>
      <c r="H42" s="35">
        <f t="shared" si="2"/>
        <v>0</v>
      </c>
      <c r="I42" s="23"/>
      <c r="J42" s="24"/>
    </row>
    <row r="43" spans="1:10" ht="13.5" customHeight="1" x14ac:dyDescent="0.2">
      <c r="A43" s="34">
        <v>33</v>
      </c>
      <c r="B43" s="22" t="s">
        <v>98</v>
      </c>
      <c r="C43" s="34" t="s">
        <v>93</v>
      </c>
      <c r="D43" s="34">
        <v>1000</v>
      </c>
      <c r="E43" s="45"/>
      <c r="F43" s="45"/>
      <c r="G43" s="45"/>
      <c r="H43" s="35">
        <f t="shared" si="2"/>
        <v>0</v>
      </c>
      <c r="I43" s="23"/>
      <c r="J43" s="24"/>
    </row>
    <row r="44" spans="1:10" ht="13.5" customHeight="1" x14ac:dyDescent="0.2">
      <c r="A44" s="34">
        <v>34</v>
      </c>
      <c r="B44" s="22" t="s">
        <v>99</v>
      </c>
      <c r="C44" s="34" t="s">
        <v>100</v>
      </c>
      <c r="D44" s="34">
        <v>1000</v>
      </c>
      <c r="E44" s="45"/>
      <c r="F44" s="45"/>
      <c r="G44" s="45"/>
      <c r="H44" s="35">
        <f t="shared" si="2"/>
        <v>0</v>
      </c>
      <c r="I44" s="23"/>
      <c r="J44" s="24"/>
    </row>
    <row r="45" spans="1:10" ht="13.5" customHeight="1" x14ac:dyDescent="0.2">
      <c r="A45" s="34">
        <v>35</v>
      </c>
      <c r="B45" s="22" t="s">
        <v>101</v>
      </c>
      <c r="C45" s="34" t="s">
        <v>102</v>
      </c>
      <c r="D45" s="34">
        <v>1000</v>
      </c>
      <c r="E45" s="45"/>
      <c r="F45" s="45"/>
      <c r="G45" s="45"/>
      <c r="H45" s="35">
        <f t="shared" si="2"/>
        <v>0</v>
      </c>
      <c r="I45" s="23"/>
      <c r="J45" s="24"/>
    </row>
    <row r="46" spans="1:10" ht="13.5" customHeight="1" x14ac:dyDescent="0.2">
      <c r="A46" s="34">
        <v>36</v>
      </c>
      <c r="B46" s="22" t="s">
        <v>103</v>
      </c>
      <c r="C46" s="34" t="s">
        <v>100</v>
      </c>
      <c r="D46" s="34">
        <v>1000</v>
      </c>
      <c r="E46" s="45"/>
      <c r="F46" s="45"/>
      <c r="G46" s="45"/>
      <c r="H46" s="35">
        <f t="shared" si="2"/>
        <v>0</v>
      </c>
      <c r="I46" s="23"/>
      <c r="J46" s="24"/>
    </row>
    <row r="47" spans="1:10" ht="13.5" customHeight="1" x14ac:dyDescent="0.2">
      <c r="A47" s="34">
        <v>37</v>
      </c>
      <c r="B47" s="22" t="s">
        <v>104</v>
      </c>
      <c r="C47" s="34" t="s">
        <v>105</v>
      </c>
      <c r="D47" s="34">
        <v>350</v>
      </c>
      <c r="E47" s="45"/>
      <c r="F47" s="45"/>
      <c r="G47" s="45"/>
      <c r="H47" s="35">
        <f t="shared" si="2"/>
        <v>0</v>
      </c>
      <c r="I47" s="23"/>
      <c r="J47" s="24"/>
    </row>
    <row r="48" spans="1:10" ht="13.5" customHeight="1" x14ac:dyDescent="0.2">
      <c r="A48" s="34">
        <v>38</v>
      </c>
      <c r="B48" s="22" t="s">
        <v>106</v>
      </c>
      <c r="C48" s="34" t="s">
        <v>93</v>
      </c>
      <c r="D48" s="34">
        <v>250</v>
      </c>
      <c r="E48" s="45"/>
      <c r="F48" s="45"/>
      <c r="G48" s="45"/>
      <c r="H48" s="35">
        <f t="shared" si="2"/>
        <v>0</v>
      </c>
      <c r="I48" s="23"/>
      <c r="J48" s="24"/>
    </row>
    <row r="49" spans="1:10" ht="13.5" customHeight="1" x14ac:dyDescent="0.2">
      <c r="A49" s="34">
        <v>39</v>
      </c>
      <c r="B49" s="22" t="s">
        <v>107</v>
      </c>
      <c r="C49" s="34" t="s">
        <v>108</v>
      </c>
      <c r="D49" s="34">
        <v>500</v>
      </c>
      <c r="E49" s="45"/>
      <c r="F49" s="45"/>
      <c r="G49" s="45"/>
      <c r="H49" s="35">
        <f t="shared" si="2"/>
        <v>0</v>
      </c>
      <c r="I49" s="23"/>
      <c r="J49" s="24"/>
    </row>
    <row r="50" spans="1:10" ht="13.5" customHeight="1" x14ac:dyDescent="0.2">
      <c r="A50" s="34">
        <v>40</v>
      </c>
      <c r="B50" s="22" t="s">
        <v>109</v>
      </c>
      <c r="C50" s="34" t="s">
        <v>100</v>
      </c>
      <c r="D50" s="34">
        <v>750</v>
      </c>
      <c r="E50" s="45"/>
      <c r="F50" s="45"/>
      <c r="G50" s="45"/>
      <c r="H50" s="35">
        <f t="shared" si="2"/>
        <v>0</v>
      </c>
      <c r="I50" s="23"/>
      <c r="J50" s="24"/>
    </row>
    <row r="51" spans="1:10" ht="13.5" customHeight="1" x14ac:dyDescent="0.2">
      <c r="A51" s="34">
        <v>41</v>
      </c>
      <c r="B51" s="22" t="s">
        <v>110</v>
      </c>
      <c r="C51" s="34" t="s">
        <v>93</v>
      </c>
      <c r="D51" s="34">
        <v>500</v>
      </c>
      <c r="E51" s="45"/>
      <c r="F51" s="45"/>
      <c r="G51" s="45"/>
      <c r="H51" s="35">
        <f t="shared" si="2"/>
        <v>0</v>
      </c>
      <c r="I51" s="23"/>
      <c r="J51" s="24"/>
    </row>
    <row r="52" spans="1:10" ht="13.5" customHeight="1" x14ac:dyDescent="0.2">
      <c r="A52" s="34">
        <v>42</v>
      </c>
      <c r="B52" s="29" t="s">
        <v>111</v>
      </c>
      <c r="C52" s="42" t="s">
        <v>93</v>
      </c>
      <c r="D52" s="34">
        <v>350</v>
      </c>
      <c r="E52" s="45"/>
      <c r="F52" s="45"/>
      <c r="G52" s="45"/>
      <c r="H52" s="35">
        <f t="shared" si="2"/>
        <v>0</v>
      </c>
      <c r="I52" s="23"/>
      <c r="J52" s="24"/>
    </row>
    <row r="53" spans="1:10" ht="13.5" customHeight="1" x14ac:dyDescent="0.2">
      <c r="A53" s="34">
        <v>43</v>
      </c>
      <c r="B53" s="22" t="s">
        <v>112</v>
      </c>
      <c r="C53" s="42" t="s">
        <v>100</v>
      </c>
      <c r="D53" s="34">
        <v>500</v>
      </c>
      <c r="E53" s="45"/>
      <c r="F53" s="45"/>
      <c r="G53" s="45"/>
      <c r="H53" s="35">
        <f t="shared" si="2"/>
        <v>0</v>
      </c>
      <c r="I53" s="23"/>
      <c r="J53" s="24"/>
    </row>
    <row r="54" spans="1:10" ht="13.5" customHeight="1" x14ac:dyDescent="0.2">
      <c r="A54" s="34">
        <v>44</v>
      </c>
      <c r="B54" s="22" t="s">
        <v>113</v>
      </c>
      <c r="C54" s="34" t="s">
        <v>114</v>
      </c>
      <c r="D54" s="34">
        <v>250</v>
      </c>
      <c r="E54" s="45"/>
      <c r="F54" s="45"/>
      <c r="G54" s="45"/>
      <c r="H54" s="35">
        <f t="shared" si="2"/>
        <v>0</v>
      </c>
      <c r="I54" s="23"/>
      <c r="J54" s="24"/>
    </row>
    <row r="55" spans="1:10" ht="13.5" customHeight="1" x14ac:dyDescent="0.2">
      <c r="A55" s="34">
        <v>45</v>
      </c>
      <c r="B55" s="22" t="s">
        <v>115</v>
      </c>
      <c r="C55" s="34" t="s">
        <v>100</v>
      </c>
      <c r="D55" s="34">
        <v>1000</v>
      </c>
      <c r="E55" s="45"/>
      <c r="F55" s="45"/>
      <c r="G55" s="45"/>
      <c r="H55" s="35">
        <f t="shared" si="2"/>
        <v>0</v>
      </c>
      <c r="I55" s="23"/>
      <c r="J55" s="24"/>
    </row>
    <row r="56" spans="1:10" s="26" customFormat="1" ht="27" customHeight="1" x14ac:dyDescent="0.25">
      <c r="A56" s="34">
        <v>46</v>
      </c>
      <c r="B56" s="22" t="s">
        <v>116</v>
      </c>
      <c r="C56" s="34" t="s">
        <v>100</v>
      </c>
      <c r="D56" s="34">
        <v>1000</v>
      </c>
      <c r="E56" s="45"/>
      <c r="F56" s="45"/>
      <c r="G56" s="45"/>
      <c r="H56" s="36">
        <f t="shared" si="2"/>
        <v>0</v>
      </c>
      <c r="I56" s="25"/>
    </row>
    <row r="57" spans="1:10" ht="27" customHeight="1" x14ac:dyDescent="0.2">
      <c r="A57" s="34">
        <v>47</v>
      </c>
      <c r="B57" s="22" t="s">
        <v>117</v>
      </c>
      <c r="C57" s="34" t="s">
        <v>100</v>
      </c>
      <c r="D57" s="34">
        <v>1000</v>
      </c>
      <c r="E57" s="45"/>
      <c r="F57" s="45"/>
      <c r="G57" s="45"/>
      <c r="H57" s="35">
        <f t="shared" si="2"/>
        <v>0</v>
      </c>
      <c r="I57" s="23"/>
      <c r="J57" s="24"/>
    </row>
    <row r="58" spans="1:10" ht="13.5" customHeight="1" x14ac:dyDescent="0.2">
      <c r="A58" s="34">
        <v>48</v>
      </c>
      <c r="B58" s="22" t="s">
        <v>118</v>
      </c>
      <c r="C58" s="34" t="s">
        <v>100</v>
      </c>
      <c r="D58" s="34">
        <v>1000</v>
      </c>
      <c r="E58" s="45"/>
      <c r="F58" s="45"/>
      <c r="G58" s="45"/>
      <c r="H58" s="35">
        <f t="shared" si="2"/>
        <v>0</v>
      </c>
      <c r="I58" s="23"/>
      <c r="J58" s="24"/>
    </row>
    <row r="59" spans="1:10" ht="13.5" customHeight="1" x14ac:dyDescent="0.2">
      <c r="A59" s="34">
        <v>49</v>
      </c>
      <c r="B59" s="22" t="s">
        <v>119</v>
      </c>
      <c r="C59" s="34" t="s">
        <v>105</v>
      </c>
      <c r="D59" s="34">
        <v>200</v>
      </c>
      <c r="E59" s="45"/>
      <c r="F59" s="45"/>
      <c r="G59" s="45"/>
      <c r="H59" s="35">
        <f t="shared" si="2"/>
        <v>0</v>
      </c>
      <c r="I59" s="23"/>
      <c r="J59" s="24"/>
    </row>
    <row r="60" spans="1:10" ht="13.5" customHeight="1" x14ac:dyDescent="0.2">
      <c r="A60" s="34">
        <v>50</v>
      </c>
      <c r="B60" s="22" t="s">
        <v>120</v>
      </c>
      <c r="C60" s="34" t="s">
        <v>108</v>
      </c>
      <c r="D60" s="34">
        <v>350</v>
      </c>
      <c r="E60" s="45"/>
      <c r="F60" s="45"/>
      <c r="G60" s="45"/>
      <c r="H60" s="35">
        <f t="shared" si="2"/>
        <v>0</v>
      </c>
      <c r="I60" s="82"/>
      <c r="J60" s="24"/>
    </row>
    <row r="61" spans="1:10" ht="13.5" customHeight="1" x14ac:dyDescent="0.2">
      <c r="A61" s="78" t="s">
        <v>121</v>
      </c>
      <c r="B61" s="79"/>
      <c r="C61" s="79"/>
      <c r="D61" s="79"/>
      <c r="E61" s="79"/>
      <c r="F61" s="79"/>
      <c r="G61" s="79"/>
      <c r="H61" s="80"/>
      <c r="I61" s="83"/>
      <c r="J61" s="24"/>
    </row>
    <row r="62" spans="1:10" ht="13.5" customHeight="1" x14ac:dyDescent="0.2">
      <c r="A62" s="34">
        <v>51</v>
      </c>
      <c r="B62" s="22" t="s">
        <v>122</v>
      </c>
      <c r="C62" s="34" t="s">
        <v>90</v>
      </c>
      <c r="D62" s="34">
        <v>25</v>
      </c>
      <c r="E62" s="45"/>
      <c r="F62" s="45"/>
      <c r="G62" s="45"/>
      <c r="H62" s="35">
        <f t="shared" ref="H62:H72" si="3">((D62/$D$85)*E62*0)+((D62/$D$85)*F62*0.5)+((D62/$D$85)*G62*1)</f>
        <v>0</v>
      </c>
      <c r="I62" s="23"/>
      <c r="J62" s="24"/>
    </row>
    <row r="63" spans="1:10" ht="27" customHeight="1" x14ac:dyDescent="0.2">
      <c r="A63" s="34">
        <v>52</v>
      </c>
      <c r="B63" s="22" t="s">
        <v>123</v>
      </c>
      <c r="C63" s="34" t="s">
        <v>124</v>
      </c>
      <c r="D63" s="34">
        <v>25</v>
      </c>
      <c r="E63" s="45"/>
      <c r="F63" s="45"/>
      <c r="G63" s="45"/>
      <c r="H63" s="35">
        <f t="shared" si="3"/>
        <v>0</v>
      </c>
      <c r="I63" s="23"/>
      <c r="J63" s="24"/>
    </row>
    <row r="64" spans="1:10" ht="13.5" customHeight="1" x14ac:dyDescent="0.2">
      <c r="A64" s="34">
        <v>53</v>
      </c>
      <c r="B64" s="22" t="s">
        <v>125</v>
      </c>
      <c r="C64" s="34" t="s">
        <v>126</v>
      </c>
      <c r="D64" s="34">
        <v>25</v>
      </c>
      <c r="E64" s="45"/>
      <c r="F64" s="45"/>
      <c r="G64" s="45"/>
      <c r="H64" s="35">
        <f t="shared" si="3"/>
        <v>0</v>
      </c>
      <c r="I64" s="23"/>
      <c r="J64" s="24"/>
    </row>
    <row r="65" spans="1:10" ht="13.5" customHeight="1" x14ac:dyDescent="0.2">
      <c r="A65" s="34">
        <v>54</v>
      </c>
      <c r="B65" s="22" t="s">
        <v>127</v>
      </c>
      <c r="C65" s="34" t="s">
        <v>128</v>
      </c>
      <c r="D65" s="34">
        <v>25</v>
      </c>
      <c r="E65" s="45"/>
      <c r="F65" s="45"/>
      <c r="G65" s="45"/>
      <c r="H65" s="35">
        <f t="shared" si="3"/>
        <v>0</v>
      </c>
      <c r="I65" s="27"/>
      <c r="J65" s="24"/>
    </row>
    <row r="66" spans="1:10" ht="13.5" customHeight="1" x14ac:dyDescent="0.2">
      <c r="A66" s="34">
        <v>55</v>
      </c>
      <c r="B66" s="22" t="s">
        <v>129</v>
      </c>
      <c r="C66" s="34" t="s">
        <v>126</v>
      </c>
      <c r="D66" s="34">
        <v>25</v>
      </c>
      <c r="E66" s="45"/>
      <c r="F66" s="45"/>
      <c r="G66" s="45"/>
      <c r="H66" s="35">
        <f t="shared" si="3"/>
        <v>0</v>
      </c>
      <c r="I66" s="23"/>
      <c r="J66" s="24"/>
    </row>
    <row r="67" spans="1:10" ht="13.5" customHeight="1" x14ac:dyDescent="0.2">
      <c r="A67" s="34">
        <v>56</v>
      </c>
      <c r="B67" s="22" t="s">
        <v>130</v>
      </c>
      <c r="C67" s="34" t="s">
        <v>128</v>
      </c>
      <c r="D67" s="34">
        <v>25</v>
      </c>
      <c r="E67" s="45"/>
      <c r="F67" s="45"/>
      <c r="G67" s="45"/>
      <c r="H67" s="35">
        <f t="shared" si="3"/>
        <v>0</v>
      </c>
      <c r="I67" s="23"/>
      <c r="J67" s="24"/>
    </row>
    <row r="68" spans="1:10" ht="13.5" customHeight="1" x14ac:dyDescent="0.2">
      <c r="A68" s="34">
        <v>57</v>
      </c>
      <c r="B68" s="22" t="s">
        <v>131</v>
      </c>
      <c r="C68" s="34" t="s">
        <v>126</v>
      </c>
      <c r="D68" s="34">
        <v>25</v>
      </c>
      <c r="E68" s="45"/>
      <c r="F68" s="45"/>
      <c r="G68" s="45"/>
      <c r="H68" s="35">
        <f t="shared" si="3"/>
        <v>0</v>
      </c>
      <c r="I68" s="23"/>
      <c r="J68" s="24"/>
    </row>
    <row r="69" spans="1:10" ht="27.75" customHeight="1" x14ac:dyDescent="0.2">
      <c r="A69" s="34">
        <v>58</v>
      </c>
      <c r="B69" s="22" t="s">
        <v>132</v>
      </c>
      <c r="C69" s="34" t="s">
        <v>128</v>
      </c>
      <c r="D69" s="34">
        <v>25</v>
      </c>
      <c r="E69" s="45"/>
      <c r="F69" s="45"/>
      <c r="G69" s="45"/>
      <c r="H69" s="35">
        <f t="shared" si="3"/>
        <v>0</v>
      </c>
      <c r="I69" s="23"/>
      <c r="J69" s="24"/>
    </row>
    <row r="70" spans="1:10" ht="13.5" customHeight="1" x14ac:dyDescent="0.2">
      <c r="A70" s="34">
        <v>59</v>
      </c>
      <c r="B70" s="22" t="s">
        <v>133</v>
      </c>
      <c r="C70" s="34" t="s">
        <v>124</v>
      </c>
      <c r="D70" s="34">
        <v>15</v>
      </c>
      <c r="E70" s="45"/>
      <c r="F70" s="45"/>
      <c r="G70" s="45"/>
      <c r="H70" s="35">
        <f t="shared" si="3"/>
        <v>0</v>
      </c>
      <c r="I70" s="28"/>
      <c r="J70" s="24"/>
    </row>
    <row r="71" spans="1:10" ht="13.5" customHeight="1" x14ac:dyDescent="0.2">
      <c r="A71" s="34">
        <v>60</v>
      </c>
      <c r="B71" s="22" t="s">
        <v>134</v>
      </c>
      <c r="C71" s="34" t="s">
        <v>128</v>
      </c>
      <c r="D71" s="34">
        <v>25</v>
      </c>
      <c r="E71" s="45"/>
      <c r="F71" s="45"/>
      <c r="G71" s="45"/>
      <c r="H71" s="35">
        <f t="shared" si="3"/>
        <v>0</v>
      </c>
      <c r="I71" s="23"/>
      <c r="J71" s="24"/>
    </row>
    <row r="72" spans="1:10" ht="13.5" customHeight="1" x14ac:dyDescent="0.2">
      <c r="A72" s="34">
        <v>61</v>
      </c>
      <c r="B72" s="22" t="s">
        <v>135</v>
      </c>
      <c r="C72" s="34" t="s">
        <v>126</v>
      </c>
      <c r="D72" s="34">
        <v>25</v>
      </c>
      <c r="E72" s="45"/>
      <c r="F72" s="45"/>
      <c r="G72" s="45"/>
      <c r="H72" s="35">
        <f t="shared" si="3"/>
        <v>0</v>
      </c>
      <c r="I72" s="23"/>
      <c r="J72" s="24"/>
    </row>
    <row r="73" spans="1:10" ht="13.5" customHeight="1" x14ac:dyDescent="0.2">
      <c r="A73" s="78" t="s">
        <v>136</v>
      </c>
      <c r="B73" s="79"/>
      <c r="C73" s="79"/>
      <c r="D73" s="79"/>
      <c r="E73" s="79"/>
      <c r="F73" s="79"/>
      <c r="G73" s="79"/>
      <c r="H73" s="80"/>
      <c r="I73" s="28"/>
      <c r="J73" s="24"/>
    </row>
    <row r="74" spans="1:10" ht="13.5" customHeight="1" x14ac:dyDescent="0.2">
      <c r="A74" s="34">
        <v>62</v>
      </c>
      <c r="B74" s="46" t="s">
        <v>137</v>
      </c>
      <c r="C74" s="34" t="s">
        <v>138</v>
      </c>
      <c r="D74" s="34">
        <v>400</v>
      </c>
      <c r="E74" s="45"/>
      <c r="F74" s="45"/>
      <c r="G74" s="45"/>
      <c r="H74" s="35">
        <f t="shared" ref="H74:H84" si="4">((D74/$D$85)*E74*0)+((D74/$D$85)*F74*0.5)+((D74/$D$85)*G74*1)</f>
        <v>0</v>
      </c>
      <c r="I74" s="23"/>
      <c r="J74" s="24"/>
    </row>
    <row r="75" spans="1:10" ht="13.5" customHeight="1" x14ac:dyDescent="0.2">
      <c r="A75" s="34">
        <v>63</v>
      </c>
      <c r="B75" s="46" t="s">
        <v>139</v>
      </c>
      <c r="C75" s="34" t="s">
        <v>138</v>
      </c>
      <c r="D75" s="34">
        <v>400</v>
      </c>
      <c r="E75" s="45"/>
      <c r="F75" s="45"/>
      <c r="G75" s="45"/>
      <c r="H75" s="35">
        <f t="shared" si="4"/>
        <v>0</v>
      </c>
      <c r="I75" s="23"/>
      <c r="J75" s="24"/>
    </row>
    <row r="76" spans="1:10" ht="27" customHeight="1" x14ac:dyDescent="0.2">
      <c r="A76" s="34">
        <v>64</v>
      </c>
      <c r="B76" s="46" t="s">
        <v>140</v>
      </c>
      <c r="C76" s="34" t="s">
        <v>138</v>
      </c>
      <c r="D76" s="34">
        <v>400</v>
      </c>
      <c r="E76" s="45"/>
      <c r="F76" s="45"/>
      <c r="G76" s="45"/>
      <c r="H76" s="35">
        <f t="shared" si="4"/>
        <v>0</v>
      </c>
      <c r="I76" s="23"/>
      <c r="J76" s="24"/>
    </row>
    <row r="77" spans="1:10" ht="13.5" customHeight="1" x14ac:dyDescent="0.2">
      <c r="A77" s="34">
        <v>65</v>
      </c>
      <c r="B77" s="46" t="s">
        <v>141</v>
      </c>
      <c r="C77" s="34" t="s">
        <v>138</v>
      </c>
      <c r="D77" s="34">
        <v>400</v>
      </c>
      <c r="E77" s="45"/>
      <c r="F77" s="45"/>
      <c r="G77" s="45"/>
      <c r="H77" s="35">
        <f t="shared" si="4"/>
        <v>0</v>
      </c>
      <c r="I77" s="23"/>
      <c r="J77" s="24"/>
    </row>
    <row r="78" spans="1:10" ht="13.5" customHeight="1" x14ac:dyDescent="0.2">
      <c r="A78" s="34">
        <v>66</v>
      </c>
      <c r="B78" s="46" t="s">
        <v>142</v>
      </c>
      <c r="C78" s="34" t="s">
        <v>138</v>
      </c>
      <c r="D78" s="34">
        <v>400</v>
      </c>
      <c r="E78" s="45"/>
      <c r="F78" s="45"/>
      <c r="G78" s="45"/>
      <c r="H78" s="35">
        <f t="shared" si="4"/>
        <v>0</v>
      </c>
      <c r="I78" s="21"/>
      <c r="J78" s="24"/>
    </row>
    <row r="79" spans="1:10" ht="13.5" customHeight="1" x14ac:dyDescent="0.2">
      <c r="A79" s="34">
        <v>67</v>
      </c>
      <c r="B79" s="46" t="s">
        <v>143</v>
      </c>
      <c r="C79" s="34" t="s">
        <v>138</v>
      </c>
      <c r="D79" s="34">
        <v>400</v>
      </c>
      <c r="E79" s="45"/>
      <c r="F79" s="45"/>
      <c r="G79" s="45"/>
      <c r="H79" s="35">
        <f t="shared" si="4"/>
        <v>0</v>
      </c>
      <c r="I79" s="21"/>
      <c r="J79" s="24"/>
    </row>
    <row r="80" spans="1:10" ht="13.5" customHeight="1" x14ac:dyDescent="0.2">
      <c r="A80" s="34">
        <v>68</v>
      </c>
      <c r="B80" s="46" t="s">
        <v>144</v>
      </c>
      <c r="C80" s="34" t="s">
        <v>138</v>
      </c>
      <c r="D80" s="34">
        <v>400</v>
      </c>
      <c r="E80" s="45"/>
      <c r="F80" s="45"/>
      <c r="G80" s="45"/>
      <c r="H80" s="35">
        <f t="shared" si="4"/>
        <v>0</v>
      </c>
      <c r="I80" s="21"/>
      <c r="J80" s="24"/>
    </row>
    <row r="81" spans="1:10" ht="13.5" customHeight="1" x14ac:dyDescent="0.2">
      <c r="A81" s="34">
        <v>69</v>
      </c>
      <c r="B81" s="46" t="s">
        <v>145</v>
      </c>
      <c r="C81" s="34" t="s">
        <v>138</v>
      </c>
      <c r="D81" s="34">
        <v>400</v>
      </c>
      <c r="E81" s="45"/>
      <c r="F81" s="45"/>
      <c r="G81" s="45"/>
      <c r="H81" s="35">
        <f t="shared" si="4"/>
        <v>0</v>
      </c>
      <c r="I81" s="21"/>
      <c r="J81" s="24"/>
    </row>
    <row r="82" spans="1:10" ht="13.5" customHeight="1" x14ac:dyDescent="0.2">
      <c r="A82" s="34">
        <v>70</v>
      </c>
      <c r="B82" s="46" t="s">
        <v>146</v>
      </c>
      <c r="C82" s="34" t="s">
        <v>138</v>
      </c>
      <c r="D82" s="34">
        <v>400</v>
      </c>
      <c r="E82" s="45"/>
      <c r="F82" s="45"/>
      <c r="G82" s="45"/>
      <c r="H82" s="35">
        <f t="shared" si="4"/>
        <v>0</v>
      </c>
      <c r="I82" s="33"/>
      <c r="J82" s="24"/>
    </row>
    <row r="83" spans="1:10" ht="13.5" customHeight="1" x14ac:dyDescent="0.2">
      <c r="A83" s="34">
        <v>71</v>
      </c>
      <c r="B83" s="46" t="s">
        <v>147</v>
      </c>
      <c r="C83" s="34" t="s">
        <v>138</v>
      </c>
      <c r="D83" s="34">
        <v>400</v>
      </c>
      <c r="E83" s="45"/>
      <c r="F83" s="45"/>
      <c r="G83" s="45"/>
      <c r="H83" s="35">
        <f t="shared" si="4"/>
        <v>0</v>
      </c>
      <c r="I83" s="33"/>
      <c r="J83" s="24"/>
    </row>
    <row r="84" spans="1:10" ht="13.5" customHeight="1" x14ac:dyDescent="0.2">
      <c r="A84" s="34">
        <v>72</v>
      </c>
      <c r="B84" s="46" t="s">
        <v>148</v>
      </c>
      <c r="C84" s="34" t="s">
        <v>138</v>
      </c>
      <c r="D84" s="34">
        <v>400</v>
      </c>
      <c r="E84" s="45"/>
      <c r="F84" s="45"/>
      <c r="G84" s="45"/>
      <c r="H84" s="35">
        <f t="shared" si="4"/>
        <v>0</v>
      </c>
      <c r="I84" s="33"/>
      <c r="J84" s="24"/>
    </row>
    <row r="85" spans="1:10" ht="22.5" customHeight="1" x14ac:dyDescent="0.2">
      <c r="B85" s="30"/>
      <c r="D85" s="41">
        <f>SUM(D9:D84)</f>
        <v>25815</v>
      </c>
      <c r="I85" s="23"/>
      <c r="J85" s="24"/>
    </row>
    <row r="86" spans="1:10" ht="13.5" customHeight="1" x14ac:dyDescent="0.2">
      <c r="C86" s="31"/>
      <c r="E86" s="38"/>
      <c r="F86" s="39"/>
      <c r="G86" s="37" t="s">
        <v>39</v>
      </c>
      <c r="H86" s="48">
        <f>(SUM(H9:H84))</f>
        <v>0</v>
      </c>
    </row>
    <row r="87" spans="1:10" x14ac:dyDescent="0.2">
      <c r="G87" s="40" t="s">
        <v>40</v>
      </c>
      <c r="H87" s="49">
        <f>5000*H86</f>
        <v>0</v>
      </c>
    </row>
    <row r="88" spans="1:10" x14ac:dyDescent="0.2">
      <c r="A88" s="32" t="s">
        <v>32</v>
      </c>
    </row>
  </sheetData>
  <sheetProtection algorithmName="SHA-512" hashValue="h1cheAxDnZcYMrMBp4bPiBZZ0FVQp5tulffPk1+3o4hoqfQMSqbuzdERmFt+sDoH4lo7a8USmRbpKgRJjTmLSg==" saltValue="LFSvX0kj0mNOuU9hyn6tgg==" spinCount="100000" sheet="1" objects="1" scenarios="1"/>
  <mergeCells count="14">
    <mergeCell ref="J7:J8"/>
    <mergeCell ref="I60:I61"/>
    <mergeCell ref="A3:H3"/>
    <mergeCell ref="A5:H5"/>
    <mergeCell ref="A7:A8"/>
    <mergeCell ref="B7:B8"/>
    <mergeCell ref="D7:D8"/>
    <mergeCell ref="H7:H8"/>
    <mergeCell ref="E7:G7"/>
    <mergeCell ref="A73:H73"/>
    <mergeCell ref="A61:H61"/>
    <mergeCell ref="A37:H37"/>
    <mergeCell ref="A29:H29"/>
    <mergeCell ref="I7:I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SROI </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cp:lastPrinted>2020-11-06T12:25:14Z</cp:lastPrinted>
  <dcterms:created xsi:type="dcterms:W3CDTF">2020-10-09T05:32:56Z</dcterms:created>
  <dcterms:modified xsi:type="dcterms:W3CDTF">2021-06-15T07:35:40Z</dcterms:modified>
</cp:coreProperties>
</file>