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3 ICT en IV\A03.47.2021 ICT Hardware en AV middelen\03 Nvi\Nvi\"/>
    </mc:Choice>
  </mc:AlternateContent>
  <xr:revisionPtr revIDLastSave="0" documentId="8_{7325A7CA-4FB3-4BC9-8E91-C9E5F9D2B4C5}" xr6:coauthVersionLast="45" xr6:coauthVersionMax="45" xr10:uidLastSave="{00000000-0000-0000-0000-000000000000}"/>
  <bookViews>
    <workbookView xWindow="-98" yWindow="-98" windowWidth="20715" windowHeight="13276" activeTab="1" xr2:uid="{00000000-000D-0000-FFFF-FFFF00000000}"/>
  </bookViews>
  <sheets>
    <sheet name="Perceel 1" sheetId="4" r:id="rId1"/>
    <sheet name="Perceel 2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3" l="1"/>
  <c r="D19" i="3"/>
  <c r="D18" i="3"/>
  <c r="D17" i="3"/>
  <c r="D16" i="3"/>
  <c r="D14" i="3"/>
  <c r="D13" i="3"/>
  <c r="D12" i="3"/>
  <c r="D11" i="3"/>
  <c r="D10" i="3"/>
  <c r="D9" i="3"/>
  <c r="D7" i="3"/>
  <c r="E7" i="3" s="1"/>
  <c r="D6" i="3"/>
  <c r="D5" i="3"/>
  <c r="E23" i="3"/>
  <c r="E12" i="3"/>
  <c r="E13" i="3"/>
  <c r="E10" i="3"/>
  <c r="E11" i="3"/>
  <c r="E9" i="3"/>
  <c r="E8" i="3"/>
  <c r="E6" i="3"/>
  <c r="E20" i="3" l="1"/>
  <c r="E21" i="3"/>
  <c r="E22" i="3"/>
  <c r="E17" i="3" l="1"/>
  <c r="E18" i="3"/>
  <c r="E19" i="3"/>
  <c r="E16" i="3"/>
  <c r="E15" i="3"/>
  <c r="E5" i="3"/>
  <c r="E24" i="3" s="1"/>
  <c r="E4" i="4"/>
  <c r="E62" i="4"/>
  <c r="E41" i="4"/>
  <c r="E34" i="4"/>
  <c r="E35" i="4"/>
  <c r="E36" i="4"/>
  <c r="E37" i="4"/>
  <c r="E33" i="4"/>
  <c r="E12" i="4"/>
  <c r="E7" i="4"/>
  <c r="E8" i="4"/>
  <c r="E64" i="4" l="1"/>
</calcChain>
</file>

<file path=xl/sharedStrings.xml><?xml version="1.0" encoding="utf-8"?>
<sst xmlns="http://schemas.openxmlformats.org/spreadsheetml/2006/main" count="151" uniqueCount="96">
  <si>
    <t>Onderdeel</t>
  </si>
  <si>
    <t>Minimum - Eisen</t>
  </si>
  <si>
    <t>Processor</t>
  </si>
  <si>
    <t>Geheugen</t>
  </si>
  <si>
    <t>Harde schijf</t>
  </si>
  <si>
    <t xml:space="preserve">Resolutie </t>
  </si>
  <si>
    <t>Full HD 1920 x 1080</t>
  </si>
  <si>
    <t>Optische drive</t>
  </si>
  <si>
    <t>Niet vereist</t>
  </si>
  <si>
    <t>Voeding</t>
  </si>
  <si>
    <t>230 V AC</t>
  </si>
  <si>
    <t>Accu</t>
  </si>
  <si>
    <t>Audio</t>
  </si>
  <si>
    <t>Speakers geïntegreerd en hoofdtelefoon aansluiting aanwezig</t>
  </si>
  <si>
    <t>I/O Poorten</t>
  </si>
  <si>
    <t>Bootable vanaf USB, Bluetooth ingebouwd</t>
  </si>
  <si>
    <t>Netwerk Interface</t>
  </si>
  <si>
    <t>Toetsenbord</t>
  </si>
  <si>
    <t>Muis</t>
  </si>
  <si>
    <t>Besturingssysteem</t>
  </si>
  <si>
    <t>Windows 10 Pro NL</t>
  </si>
  <si>
    <t>Beeldscherm</t>
  </si>
  <si>
    <t>Touchscreen</t>
  </si>
  <si>
    <t>Geen</t>
  </si>
  <si>
    <t>Garantie</t>
  </si>
  <si>
    <t>Gebruikersintensiteit</t>
  </si>
  <si>
    <t>Geschikt voor zakelijke markt</t>
  </si>
  <si>
    <t>AV-</t>
  </si>
  <si>
    <t>Ingebouwde camera en microfoon</t>
  </si>
  <si>
    <t>Beveiliging</t>
  </si>
  <si>
    <t>TPM 2.0 Chip</t>
  </si>
  <si>
    <t>Device type 1: - Mobiele telefoon</t>
  </si>
  <si>
    <t>Type</t>
  </si>
  <si>
    <t>Samsung</t>
  </si>
  <si>
    <t>Merk</t>
  </si>
  <si>
    <t>Galaxy A52</t>
  </si>
  <si>
    <t>Assecoires</t>
  </si>
  <si>
    <t>Device type 2: - Surface</t>
  </si>
  <si>
    <t>Device type 3: -Monitoren</t>
  </si>
  <si>
    <t>prijs</t>
  </si>
  <si>
    <t>Cover:Mobilize Classic Gelly Wallet Book Case Samsung Galaxy A52 5G Black</t>
  </si>
  <si>
    <t>Oordopjes Samsung EO-EG920B Headset Inear Wit</t>
  </si>
  <si>
    <t>Intel Core i5-11xxxx, Processormodel: i5-1135G7.</t>
  </si>
  <si>
    <t xml:space="preserve">8 GB </t>
  </si>
  <si>
    <t>256 GB SSD</t>
  </si>
  <si>
    <t>2736 x 1824 Pixels</t>
  </si>
  <si>
    <t>Levensduur accu/batterij 15 uur</t>
  </si>
  <si>
    <t>USB 3.2 Gen 1 (3.1 Gen 1) Type C USB 3.2 Gen 1 (3.1 Gen 1) Type A</t>
  </si>
  <si>
    <t>Microsoft Surface Pro Type Cover - QWERTY</t>
  </si>
  <si>
    <t>Microsoft Surface Mobile Mouse muis Ambidextrous Bluetooth BlueTrack 1800 DPI</t>
  </si>
  <si>
    <t>31,2 cm (12.3")</t>
  </si>
  <si>
    <t>wel</t>
  </si>
  <si>
    <t>twee jaar</t>
  </si>
  <si>
    <t>Case Logic laptoptas: 13,3" laptophoes zwart</t>
  </si>
  <si>
    <t>Surface Pro Type Cover FPR - Zwart</t>
  </si>
  <si>
    <t>Surface Mobile Mouse (KGZ-00002)</t>
  </si>
  <si>
    <t>Microsoft stylus: Surface Pen - Platina</t>
  </si>
  <si>
    <t>StarTech.com USB-C multiport adapter 4K 30 Hz 3-in-1 USB C naar HDMI, DVI of VGA</t>
  </si>
  <si>
    <t>EIZO</t>
  </si>
  <si>
    <t>FlexScan EV2430 LED</t>
  </si>
  <si>
    <t>WUXGA</t>
  </si>
  <si>
    <t>n.v.t.</t>
  </si>
  <si>
    <t>3 jaar fabriek garantie</t>
  </si>
  <si>
    <t>(StarTech) Mini-DisplayPort naar DVI converter zwart mini DP naar DVI 1920 x 1200</t>
  </si>
  <si>
    <t>aantal</t>
  </si>
  <si>
    <t>totaal</t>
  </si>
  <si>
    <t>Surface</t>
  </si>
  <si>
    <t>Monitor</t>
  </si>
  <si>
    <t>Totale inschrijfsom</t>
  </si>
  <si>
    <t>Mobiele telefoon</t>
  </si>
  <si>
    <t>BARCO clickshare, draadloos presenteren met 2 USB buttons, 1 HDMI en tray incl. installatie en configuratie</t>
  </si>
  <si>
    <t>LG 75UH5E LED monitor - UHD Pro 4K</t>
  </si>
  <si>
    <t>Actieve Soundbar 60 Watt incl montagebeugel en installatie</t>
  </si>
  <si>
    <t>Accesoires</t>
  </si>
  <si>
    <t>Bevestiging</t>
  </si>
  <si>
    <t xml:space="preserve">Presentatiescherm </t>
  </si>
  <si>
    <t>Presentatiescherm interactief</t>
  </si>
  <si>
    <t>Aansluitmateriaal</t>
  </si>
  <si>
    <t>Extron bedieningspaneel type MLC 62 RS EU wit (6 knoppen) incl kabel, opbouwbehuizing, programmeren en installeren</t>
  </si>
  <si>
    <t>Pro HDMI Adapter Ring met USB-C, DP, Mini DP, Mini HDMI incl. bevestiging</t>
  </si>
  <si>
    <t>Beheer en onderhoud POLY voor 5 jaar volgens ntb SLA</t>
  </si>
  <si>
    <t>POLY all-in one VideoConference bar met 6 geintegreerde richtmicrofoons, actieve soundbar en camera auto tracking incl  installatie en configuratie, montagebeugel en 5m USB kabel (stand alone)</t>
  </si>
  <si>
    <t>Gebaseerd op all-in prijzen met daarin 5 jaar garantie en voorrij-, installatie- en projectkosten opgenomen.</t>
  </si>
  <si>
    <t>17 vergaderopstellingen in Stadhuis Leiden (monumentaal gebouw)</t>
  </si>
  <si>
    <t>Levering en installatie 2 maanden na contractdatum</t>
  </si>
  <si>
    <t>LG 55UH5F LED monitor UHD Pro 4K WebOs</t>
  </si>
  <si>
    <t>LG 65UH5F LED monitor UHD Pro 4K</t>
  </si>
  <si>
    <t>LG 86UH5E LED monitor - UHD Pro 4K</t>
  </si>
  <si>
    <t>Beheer en onderhoud PRESENTATIESCHERM voor 5 jaar</t>
  </si>
  <si>
    <t>SMART Board MX-265-V2</t>
  </si>
  <si>
    <t>SMART Board MX-275-V2</t>
  </si>
  <si>
    <t>Vloerkolom met 66 cm elektrische hoogteverstelling
incl geintegreerde spanningsslof, laptoptray en kabelha</t>
  </si>
  <si>
    <t xml:space="preserve">Standaard vloerstatief (180 cm) incl. geintegreerde spanningsslof, laptoptray en kabelhaak
</t>
  </si>
  <si>
    <t xml:space="preserve">Beheer en onderhoud PRESENTATIESCHERM INTERACTIEF voor 5 jaar </t>
  </si>
  <si>
    <t>Beheer en onderhoud BARCO voor 5 jaar</t>
  </si>
  <si>
    <t>Project- en installatiekosten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</si>
</sst>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5" fillId="0" borderId="0" xfId="0" applyFont="1"/>
    <xf numFmtId="164" fontId="0" fillId="0" borderId="0" xfId="0" applyNumberFormat="1"/>
    <xf numFmtId="164" fontId="0" fillId="2" borderId="0" xfId="0" applyNumberFormat="1" applyFill="1"/>
    <xf numFmtId="164" fontId="0" fillId="0" borderId="2" xfId="0" applyNumberFormat="1" applyBorder="1"/>
    <xf numFmtId="0" fontId="0" fillId="0" borderId="0" xfId="0" applyAlignment="1">
      <alignment vertical="top"/>
    </xf>
    <xf numFmtId="0" fontId="0" fillId="0" borderId="0" xfId="0" applyFont="1"/>
    <xf numFmtId="0" fontId="0" fillId="0" borderId="0" xfId="0" applyAlignment="1">
      <alignment vertical="center"/>
    </xf>
    <xf numFmtId="164" fontId="0" fillId="0" borderId="0" xfId="0" applyNumberFormat="1" applyBorder="1"/>
    <xf numFmtId="0" fontId="0" fillId="0" borderId="0" xfId="0" applyAlignment="1">
      <alignment vertical="top" wrapText="1"/>
    </xf>
    <xf numFmtId="0" fontId="1" fillId="0" borderId="0" xfId="0" applyFont="1" applyBorder="1"/>
    <xf numFmtId="0" fontId="6" fillId="0" borderId="0" xfId="0" applyFont="1" applyBorder="1"/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Standaard" xfId="0" builtinId="0"/>
  </cellStyles>
  <dxfs count="10">
    <dxf>
      <numFmt numFmtId="0" formatCode="General"/>
    </dxf>
    <dxf>
      <numFmt numFmtId="164" formatCode="&quot;€&quot;\ #,##0.00"/>
    </dxf>
    <dxf>
      <numFmt numFmtId="0" formatCode="General"/>
    </dxf>
    <dxf>
      <numFmt numFmtId="164" formatCode="&quot;€&quot;\ #,##0.00"/>
    </dxf>
    <dxf>
      <alignment horizontal="general" vertical="top" textRotation="0" indent="0" justifyLastLine="0" shrinkToFit="0" readingOrder="0"/>
    </dxf>
    <dxf>
      <numFmt numFmtId="164" formatCode="&quot;€&quot;\ #,##0.00"/>
    </dxf>
    <dxf>
      <alignment horizontal="general" vertical="top" textRotation="0" indent="0" justifyLastLine="0" shrinkToFit="0" readingOrder="0"/>
    </dxf>
    <dxf>
      <numFmt numFmtId="0" formatCode="General"/>
    </dxf>
    <dxf>
      <numFmt numFmtId="164" formatCode="&quot;€&quot;\ #,##0.0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16" displayName="Tabel16" ref="A3:E8" totalsRowShown="0">
  <autoFilter ref="A3:E8" xr:uid="{00000000-0009-0000-0100-000005000000}"/>
  <tableColumns count="5">
    <tableColumn id="1" xr3:uid="{00000000-0010-0000-0000-000001000000}" name="Onderdeel"/>
    <tableColumn id="2" xr3:uid="{00000000-0010-0000-0000-000002000000}" name="Minimum - Eisen" dataDxfId="9"/>
    <tableColumn id="3" xr3:uid="{00000000-0010-0000-0000-000003000000}" name="prijs" dataDxfId="8"/>
    <tableColumn id="4" xr3:uid="{00000000-0010-0000-0000-000004000000}" name="aantal"/>
    <tableColumn id="5" xr3:uid="{00000000-0010-0000-0000-000005000000}" name="totaal" dataDxfId="7">
      <calculatedColumnFormula>Tabel16[[#This Row],[prijs]]*Tabel16[[#This Row],[aantal]]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167" displayName="Tabel167" ref="A11:E37" totalsRowShown="0">
  <autoFilter ref="A11:E37" xr:uid="{00000000-0009-0000-0100-000006000000}"/>
  <tableColumns count="5">
    <tableColumn id="1" xr3:uid="{00000000-0010-0000-0100-000001000000}" name="Onderdeel"/>
    <tableColumn id="2" xr3:uid="{00000000-0010-0000-0100-000002000000}" name="Minimum - Eisen" dataDxfId="6"/>
    <tableColumn id="3" xr3:uid="{00000000-0010-0000-0100-000003000000}" name="prijs" dataDxfId="5"/>
    <tableColumn id="4" xr3:uid="{00000000-0010-0000-0100-000004000000}" name="aantal"/>
    <tableColumn id="5" xr3:uid="{00000000-0010-0000-0100-000005000000}" name="totaal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1678" displayName="Tabel1678" ref="A40:E62" totalsRowShown="0">
  <autoFilter ref="A40:E62" xr:uid="{00000000-0009-0000-0100-000007000000}"/>
  <tableColumns count="5">
    <tableColumn id="1" xr3:uid="{00000000-0010-0000-0200-000001000000}" name="Onderdeel"/>
    <tableColumn id="2" xr3:uid="{00000000-0010-0000-0200-000002000000}" name="Minimum - Eisen" dataDxfId="4"/>
    <tableColumn id="3" xr3:uid="{00000000-0010-0000-0200-000003000000}" name="prijs" dataDxfId="3"/>
    <tableColumn id="4" xr3:uid="{00000000-0010-0000-0200-000004000000}" name="aantal"/>
    <tableColumn id="5" xr3:uid="{00000000-0010-0000-0200-000005000000}" name="totaal" dataDxfId="2">
      <calculatedColumnFormula>Tabel1678[[#This Row],[prijs]]*Tabel1678[[#This Row],[aantal]]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el162" displayName="Tabel162" ref="A4:E24" totalsRowShown="0">
  <autoFilter ref="A4:E24" xr:uid="{00000000-0009-0000-0100-000001000000}"/>
  <tableColumns count="5">
    <tableColumn id="1" xr3:uid="{00000000-0010-0000-0300-000001000000}" name="Onderdeel"/>
    <tableColumn id="2" xr3:uid="{00000000-0010-0000-0300-000002000000}" name="Minimum - Eisen"/>
    <tableColumn id="3" xr3:uid="{00000000-0010-0000-0300-000003000000}" name="prijs" dataDxfId="1"/>
    <tableColumn id="4" xr3:uid="{00000000-0010-0000-0300-000004000000}" name="aantal"/>
    <tableColumn id="5" xr3:uid="{00000000-0010-0000-0300-000005000000}" name="totaal" dataDxfId="0">
      <calculatedColumnFormula>Tabel162[[#This Row],[prijs]]*Tabel162[[#This Row],[aantal]]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4"/>
  <sheetViews>
    <sheetView zoomScaleNormal="100" workbookViewId="0">
      <selection activeCell="A24" sqref="A24"/>
    </sheetView>
  </sheetViews>
  <sheetFormatPr defaultRowHeight="12.75" x14ac:dyDescent="0.35"/>
  <cols>
    <col min="1" max="1" width="43.59765625" bestFit="1" customWidth="1"/>
    <col min="2" max="2" width="73.59765625" style="6" bestFit="1" customWidth="1"/>
    <col min="3" max="3" width="9.1328125" style="3"/>
    <col min="5" max="5" width="10.73046875" bestFit="1" customWidth="1"/>
  </cols>
  <sheetData>
    <row r="2" spans="1:5" ht="14.25" thickBot="1" x14ac:dyDescent="0.45">
      <c r="A2" s="1" t="s">
        <v>31</v>
      </c>
      <c r="B2" s="14"/>
    </row>
    <row r="3" spans="1:5" x14ac:dyDescent="0.35">
      <c r="A3" t="s">
        <v>0</v>
      </c>
      <c r="B3" s="6" t="s">
        <v>1</v>
      </c>
      <c r="C3" s="3" t="s">
        <v>39</v>
      </c>
      <c r="D3" t="s">
        <v>64</v>
      </c>
      <c r="E3" t="s">
        <v>65</v>
      </c>
    </row>
    <row r="4" spans="1:5" x14ac:dyDescent="0.35">
      <c r="A4" t="s">
        <v>69</v>
      </c>
      <c r="C4" s="4"/>
      <c r="D4">
        <v>1000</v>
      </c>
      <c r="E4">
        <f>Tabel16[[#This Row],[prijs]]*Tabel16[[#This Row],[aantal]]</f>
        <v>0</v>
      </c>
    </row>
    <row r="5" spans="1:5" x14ac:dyDescent="0.35">
      <c r="A5" t="s">
        <v>34</v>
      </c>
      <c r="B5" s="6" t="s">
        <v>33</v>
      </c>
      <c r="C5"/>
    </row>
    <row r="6" spans="1:5" x14ac:dyDescent="0.35">
      <c r="A6" t="s">
        <v>32</v>
      </c>
      <c r="B6" s="6" t="s">
        <v>35</v>
      </c>
      <c r="C6"/>
    </row>
    <row r="7" spans="1:5" x14ac:dyDescent="0.35">
      <c r="A7" t="s">
        <v>36</v>
      </c>
      <c r="B7" s="13" t="s">
        <v>40</v>
      </c>
      <c r="C7" s="4"/>
      <c r="D7">
        <v>1000</v>
      </c>
      <c r="E7">
        <f>Tabel16[[#This Row],[prijs]]*Tabel16[[#This Row],[aantal]]</f>
        <v>0</v>
      </c>
    </row>
    <row r="8" spans="1:5" x14ac:dyDescent="0.35">
      <c r="A8" t="s">
        <v>36</v>
      </c>
      <c r="B8" s="13" t="s">
        <v>41</v>
      </c>
      <c r="C8" s="4"/>
      <c r="D8">
        <v>1000</v>
      </c>
      <c r="E8">
        <f>Tabel16[[#This Row],[prijs]]*Tabel16[[#This Row],[aantal]]</f>
        <v>0</v>
      </c>
    </row>
    <row r="10" spans="1:5" ht="14.25" thickBot="1" x14ac:dyDescent="0.45">
      <c r="A10" s="1" t="s">
        <v>37</v>
      </c>
      <c r="B10" s="14"/>
    </row>
    <row r="11" spans="1:5" x14ac:dyDescent="0.35">
      <c r="A11" t="s">
        <v>0</v>
      </c>
      <c r="B11" s="6" t="s">
        <v>1</v>
      </c>
      <c r="C11" s="3" t="s">
        <v>39</v>
      </c>
      <c r="D11" t="s">
        <v>64</v>
      </c>
      <c r="E11" t="s">
        <v>65</v>
      </c>
    </row>
    <row r="12" spans="1:5" x14ac:dyDescent="0.35">
      <c r="A12" t="s">
        <v>66</v>
      </c>
      <c r="C12" s="4"/>
      <c r="D12">
        <v>1000</v>
      </c>
      <c r="E12">
        <f>Tabel167[[#This Row],[prijs]]*Tabel167[[#This Row],[aantal]]</f>
        <v>0</v>
      </c>
    </row>
    <row r="13" spans="1:5" x14ac:dyDescent="0.35">
      <c r="A13" t="s">
        <v>2</v>
      </c>
      <c r="B13" s="15" t="s">
        <v>42</v>
      </c>
    </row>
    <row r="14" spans="1:5" x14ac:dyDescent="0.35">
      <c r="A14" t="s">
        <v>3</v>
      </c>
      <c r="B14" s="15" t="s">
        <v>43</v>
      </c>
    </row>
    <row r="15" spans="1:5" x14ac:dyDescent="0.35">
      <c r="A15" t="s">
        <v>4</v>
      </c>
      <c r="B15" s="15" t="s">
        <v>44</v>
      </c>
    </row>
    <row r="16" spans="1:5" x14ac:dyDescent="0.35">
      <c r="A16" t="s">
        <v>5</v>
      </c>
      <c r="B16" s="15" t="s">
        <v>45</v>
      </c>
    </row>
    <row r="17" spans="1:2" x14ac:dyDescent="0.35">
      <c r="A17" t="s">
        <v>7</v>
      </c>
      <c r="B17" s="15" t="s">
        <v>8</v>
      </c>
    </row>
    <row r="18" spans="1:2" x14ac:dyDescent="0.35">
      <c r="A18" t="s">
        <v>9</v>
      </c>
      <c r="B18" s="15" t="s">
        <v>10</v>
      </c>
    </row>
    <row r="19" spans="1:2" x14ac:dyDescent="0.35">
      <c r="A19" t="s">
        <v>11</v>
      </c>
      <c r="B19" s="15" t="s">
        <v>46</v>
      </c>
    </row>
    <row r="20" spans="1:2" x14ac:dyDescent="0.35">
      <c r="A20" t="s">
        <v>12</v>
      </c>
      <c r="B20" s="15" t="s">
        <v>13</v>
      </c>
    </row>
    <row r="21" spans="1:2" x14ac:dyDescent="0.35">
      <c r="A21" t="s">
        <v>14</v>
      </c>
      <c r="B21" s="15" t="s">
        <v>47</v>
      </c>
    </row>
    <row r="22" spans="1:2" x14ac:dyDescent="0.35">
      <c r="B22" s="15" t="s">
        <v>15</v>
      </c>
    </row>
    <row r="23" spans="1:2" x14ac:dyDescent="0.35">
      <c r="A23" t="s">
        <v>16</v>
      </c>
      <c r="B23" s="16"/>
    </row>
    <row r="24" spans="1:2" x14ac:dyDescent="0.35">
      <c r="A24" t="s">
        <v>17</v>
      </c>
      <c r="B24" s="15" t="s">
        <v>48</v>
      </c>
    </row>
    <row r="25" spans="1:2" x14ac:dyDescent="0.35">
      <c r="A25" t="s">
        <v>18</v>
      </c>
      <c r="B25" s="15" t="s">
        <v>49</v>
      </c>
    </row>
    <row r="26" spans="1:2" x14ac:dyDescent="0.35">
      <c r="A26" t="s">
        <v>19</v>
      </c>
      <c r="B26" s="15" t="s">
        <v>20</v>
      </c>
    </row>
    <row r="27" spans="1:2" x14ac:dyDescent="0.35">
      <c r="A27" t="s">
        <v>21</v>
      </c>
      <c r="B27" s="15" t="s">
        <v>50</v>
      </c>
    </row>
    <row r="28" spans="1:2" x14ac:dyDescent="0.35">
      <c r="A28" t="s">
        <v>22</v>
      </c>
      <c r="B28" s="15" t="s">
        <v>51</v>
      </c>
    </row>
    <row r="29" spans="1:2" x14ac:dyDescent="0.35">
      <c r="A29" t="s">
        <v>24</v>
      </c>
      <c r="B29" s="15" t="s">
        <v>52</v>
      </c>
    </row>
    <row r="30" spans="1:2" x14ac:dyDescent="0.35">
      <c r="A30" t="s">
        <v>25</v>
      </c>
      <c r="B30" s="15" t="s">
        <v>26</v>
      </c>
    </row>
    <row r="31" spans="1:2" x14ac:dyDescent="0.35">
      <c r="A31" t="s">
        <v>27</v>
      </c>
      <c r="B31" s="15" t="s">
        <v>28</v>
      </c>
    </row>
    <row r="32" spans="1:2" x14ac:dyDescent="0.35">
      <c r="A32" t="s">
        <v>29</v>
      </c>
      <c r="B32" s="15" t="s">
        <v>30</v>
      </c>
    </row>
    <row r="33" spans="1:5" x14ac:dyDescent="0.35">
      <c r="A33" t="s">
        <v>36</v>
      </c>
      <c r="B33" s="15" t="s">
        <v>53</v>
      </c>
      <c r="C33" s="4"/>
      <c r="D33">
        <v>1000</v>
      </c>
      <c r="E33">
        <f>Tabel167[[#This Row],[prijs]]*Tabel167[[#This Row],[aantal]]</f>
        <v>0</v>
      </c>
    </row>
    <row r="34" spans="1:5" x14ac:dyDescent="0.35">
      <c r="A34" t="s">
        <v>36</v>
      </c>
      <c r="B34" s="15" t="s">
        <v>54</v>
      </c>
      <c r="C34" s="4"/>
      <c r="D34">
        <v>1000</v>
      </c>
      <c r="E34">
        <f>Tabel167[[#This Row],[prijs]]*Tabel167[[#This Row],[aantal]]</f>
        <v>0</v>
      </c>
    </row>
    <row r="35" spans="1:5" x14ac:dyDescent="0.35">
      <c r="A35" t="s">
        <v>36</v>
      </c>
      <c r="B35" s="15" t="s">
        <v>55</v>
      </c>
      <c r="C35" s="4"/>
      <c r="D35">
        <v>1000</v>
      </c>
      <c r="E35">
        <f>Tabel167[[#This Row],[prijs]]*Tabel167[[#This Row],[aantal]]</f>
        <v>0</v>
      </c>
    </row>
    <row r="36" spans="1:5" x14ac:dyDescent="0.35">
      <c r="A36" t="s">
        <v>36</v>
      </c>
      <c r="B36" s="15" t="s">
        <v>56</v>
      </c>
      <c r="C36" s="4"/>
      <c r="D36">
        <v>1000</v>
      </c>
      <c r="E36">
        <f>Tabel167[[#This Row],[prijs]]*Tabel167[[#This Row],[aantal]]</f>
        <v>0</v>
      </c>
    </row>
    <row r="37" spans="1:5" x14ac:dyDescent="0.35">
      <c r="A37" t="s">
        <v>36</v>
      </c>
      <c r="B37" s="15" t="s">
        <v>57</v>
      </c>
      <c r="C37" s="4"/>
      <c r="D37">
        <v>1000</v>
      </c>
      <c r="E37">
        <f>Tabel167[[#This Row],[prijs]]*Tabel167[[#This Row],[aantal]]</f>
        <v>0</v>
      </c>
    </row>
    <row r="39" spans="1:5" ht="14.25" thickBot="1" x14ac:dyDescent="0.45">
      <c r="A39" s="1" t="s">
        <v>38</v>
      </c>
      <c r="B39" s="14"/>
    </row>
    <row r="40" spans="1:5" x14ac:dyDescent="0.35">
      <c r="A40" t="s">
        <v>0</v>
      </c>
      <c r="B40" s="6" t="s">
        <v>1</v>
      </c>
      <c r="C40" s="3" t="s">
        <v>39</v>
      </c>
      <c r="D40" t="s">
        <v>64</v>
      </c>
      <c r="E40" t="s">
        <v>65</v>
      </c>
    </row>
    <row r="41" spans="1:5" x14ac:dyDescent="0.35">
      <c r="A41" t="s">
        <v>67</v>
      </c>
      <c r="C41" s="4"/>
      <c r="D41">
        <v>500</v>
      </c>
      <c r="E41">
        <f>Tabel1678[[#This Row],[prijs]]*Tabel1678[[#This Row],[aantal]]</f>
        <v>0</v>
      </c>
    </row>
    <row r="42" spans="1:5" x14ac:dyDescent="0.35">
      <c r="A42" t="s">
        <v>34</v>
      </c>
      <c r="B42" s="15" t="s">
        <v>58</v>
      </c>
    </row>
    <row r="43" spans="1:5" x14ac:dyDescent="0.35">
      <c r="A43" t="s">
        <v>32</v>
      </c>
      <c r="B43" s="15" t="s">
        <v>59</v>
      </c>
    </row>
    <row r="44" spans="1:5" x14ac:dyDescent="0.35">
      <c r="A44" t="s">
        <v>5</v>
      </c>
      <c r="B44" s="15" t="s">
        <v>60</v>
      </c>
    </row>
    <row r="45" spans="1:5" x14ac:dyDescent="0.35">
      <c r="A45" t="s">
        <v>5</v>
      </c>
      <c r="B45" s="15" t="s">
        <v>6</v>
      </c>
    </row>
    <row r="46" spans="1:5" x14ac:dyDescent="0.35">
      <c r="A46" t="s">
        <v>7</v>
      </c>
      <c r="B46" s="15" t="s">
        <v>61</v>
      </c>
    </row>
    <row r="47" spans="1:5" x14ac:dyDescent="0.35">
      <c r="A47" t="s">
        <v>9</v>
      </c>
      <c r="B47" s="15" t="s">
        <v>10</v>
      </c>
    </row>
    <row r="48" spans="1:5" x14ac:dyDescent="0.35">
      <c r="A48" t="s">
        <v>11</v>
      </c>
      <c r="B48" s="15" t="s">
        <v>61</v>
      </c>
    </row>
    <row r="49" spans="1:5" x14ac:dyDescent="0.35">
      <c r="A49" t="s">
        <v>12</v>
      </c>
      <c r="B49" s="15" t="s">
        <v>13</v>
      </c>
    </row>
    <row r="50" spans="1:5" x14ac:dyDescent="0.35">
      <c r="A50" t="s">
        <v>14</v>
      </c>
      <c r="B50" s="15" t="s">
        <v>61</v>
      </c>
    </row>
    <row r="51" spans="1:5" x14ac:dyDescent="0.35">
      <c r="B51" s="15" t="s">
        <v>61</v>
      </c>
    </row>
    <row r="52" spans="1:5" x14ac:dyDescent="0.35">
      <c r="A52" t="s">
        <v>16</v>
      </c>
      <c r="B52" s="15" t="s">
        <v>61</v>
      </c>
    </row>
    <row r="53" spans="1:5" x14ac:dyDescent="0.35">
      <c r="A53" t="s">
        <v>17</v>
      </c>
      <c r="B53" s="15" t="s">
        <v>61</v>
      </c>
    </row>
    <row r="54" spans="1:5" x14ac:dyDescent="0.35">
      <c r="A54" t="s">
        <v>18</v>
      </c>
      <c r="B54" s="15" t="s">
        <v>61</v>
      </c>
    </row>
    <row r="55" spans="1:5" x14ac:dyDescent="0.35">
      <c r="A55" t="s">
        <v>19</v>
      </c>
      <c r="B55" s="15" t="s">
        <v>61</v>
      </c>
    </row>
    <row r="56" spans="1:5" x14ac:dyDescent="0.35">
      <c r="A56" t="s">
        <v>21</v>
      </c>
      <c r="B56" s="15" t="s">
        <v>61</v>
      </c>
    </row>
    <row r="57" spans="1:5" x14ac:dyDescent="0.35">
      <c r="A57" t="s">
        <v>22</v>
      </c>
      <c r="B57" s="15" t="s">
        <v>23</v>
      </c>
    </row>
    <row r="58" spans="1:5" x14ac:dyDescent="0.35">
      <c r="A58" t="s">
        <v>24</v>
      </c>
      <c r="B58" s="15" t="s">
        <v>62</v>
      </c>
    </row>
    <row r="59" spans="1:5" x14ac:dyDescent="0.35">
      <c r="A59" t="s">
        <v>25</v>
      </c>
      <c r="B59" s="15" t="s">
        <v>26</v>
      </c>
    </row>
    <row r="60" spans="1:5" x14ac:dyDescent="0.35">
      <c r="A60" t="s">
        <v>27</v>
      </c>
      <c r="B60" s="15" t="s">
        <v>61</v>
      </c>
    </row>
    <row r="61" spans="1:5" x14ac:dyDescent="0.35">
      <c r="A61" t="s">
        <v>29</v>
      </c>
      <c r="B61" s="15" t="s">
        <v>61</v>
      </c>
    </row>
    <row r="62" spans="1:5" x14ac:dyDescent="0.35">
      <c r="A62" t="s">
        <v>36</v>
      </c>
      <c r="B62" s="15" t="s">
        <v>63</v>
      </c>
      <c r="C62" s="4"/>
      <c r="D62">
        <v>500</v>
      </c>
      <c r="E62">
        <f>Tabel1678[[#This Row],[prijs]]*Tabel1678[[#This Row],[aantal]]</f>
        <v>0</v>
      </c>
    </row>
    <row r="63" spans="1:5" ht="13.15" thickBot="1" x14ac:dyDescent="0.4"/>
    <row r="64" spans="1:5" ht="13.5" thickBot="1" x14ac:dyDescent="0.45">
      <c r="A64" s="2" t="s">
        <v>68</v>
      </c>
      <c r="E64" s="5">
        <f>SUM(E5:E62)</f>
        <v>0</v>
      </c>
    </row>
  </sheetData>
  <phoneticPr fontId="3" type="noConversion"/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abSelected="1" workbookViewId="0">
      <selection activeCell="E23" sqref="E23"/>
    </sheetView>
  </sheetViews>
  <sheetFormatPr defaultRowHeight="12.75" x14ac:dyDescent="0.35"/>
  <cols>
    <col min="1" max="1" width="33.86328125" customWidth="1"/>
    <col min="2" max="2" width="65.73046875" customWidth="1"/>
    <col min="3" max="3" width="15.59765625" style="3" customWidth="1"/>
    <col min="4" max="4" width="14.73046875" customWidth="1"/>
    <col min="5" max="5" width="10.73046875" bestFit="1" customWidth="1"/>
  </cols>
  <sheetData>
    <row r="1" spans="1:5" ht="14.25" thickBot="1" x14ac:dyDescent="0.45">
      <c r="A1" s="1" t="s">
        <v>83</v>
      </c>
      <c r="B1" s="1"/>
    </row>
    <row r="2" spans="1:5" ht="13.9" x14ac:dyDescent="0.4">
      <c r="A2" s="12" t="s">
        <v>82</v>
      </c>
      <c r="B2" s="11"/>
    </row>
    <row r="3" spans="1:5" ht="13.9" x14ac:dyDescent="0.4">
      <c r="A3" s="12" t="s">
        <v>84</v>
      </c>
      <c r="B3" s="11"/>
    </row>
    <row r="4" spans="1:5" x14ac:dyDescent="0.35">
      <c r="A4" t="s">
        <v>0</v>
      </c>
      <c r="B4" t="s">
        <v>1</v>
      </c>
      <c r="C4" s="3" t="s">
        <v>39</v>
      </c>
      <c r="D4" t="s">
        <v>64</v>
      </c>
      <c r="E4" t="s">
        <v>65</v>
      </c>
    </row>
    <row r="5" spans="1:5" x14ac:dyDescent="0.35">
      <c r="A5" t="s">
        <v>75</v>
      </c>
      <c r="B5" s="6" t="s">
        <v>85</v>
      </c>
      <c r="C5" s="4"/>
      <c r="D5">
        <f>4</f>
        <v>4</v>
      </c>
      <c r="E5" s="3">
        <f>Tabel162[[#This Row],[prijs]]*Tabel162[[#This Row],[aantal]]</f>
        <v>0</v>
      </c>
    </row>
    <row r="6" spans="1:5" x14ac:dyDescent="0.35">
      <c r="B6" s="6" t="s">
        <v>86</v>
      </c>
      <c r="C6" s="4"/>
      <c r="D6">
        <f>2</f>
        <v>2</v>
      </c>
      <c r="E6" s="3">
        <f>Tabel162[[#This Row],[prijs]]*Tabel162[[#This Row],[aantal]]</f>
        <v>0</v>
      </c>
    </row>
    <row r="7" spans="1:5" x14ac:dyDescent="0.35">
      <c r="B7" s="6" t="s">
        <v>71</v>
      </c>
      <c r="C7" s="4"/>
      <c r="D7">
        <f>3</f>
        <v>3</v>
      </c>
      <c r="E7" s="3">
        <f>Tabel162[[#This Row],[prijs]]*Tabel162[[#This Row],[aantal]]</f>
        <v>0</v>
      </c>
    </row>
    <row r="8" spans="1:5" x14ac:dyDescent="0.35">
      <c r="B8" s="6" t="s">
        <v>87</v>
      </c>
      <c r="C8" s="4"/>
      <c r="D8">
        <v>1</v>
      </c>
      <c r="E8" s="3">
        <f>Tabel162[[#This Row],[prijs]]*Tabel162[[#This Row],[aantal]]</f>
        <v>0</v>
      </c>
    </row>
    <row r="9" spans="1:5" x14ac:dyDescent="0.35">
      <c r="B9" s="6" t="s">
        <v>88</v>
      </c>
      <c r="C9" s="4"/>
      <c r="D9">
        <f>3+2+4+1</f>
        <v>10</v>
      </c>
      <c r="E9" s="3">
        <f>Tabel162[[#This Row],[prijs]]*Tabel162[[#This Row],[aantal]]</f>
        <v>0</v>
      </c>
    </row>
    <row r="10" spans="1:5" x14ac:dyDescent="0.35">
      <c r="A10" t="s">
        <v>76</v>
      </c>
      <c r="B10" s="6" t="s">
        <v>89</v>
      </c>
      <c r="C10" s="4"/>
      <c r="D10">
        <f>4</f>
        <v>4</v>
      </c>
      <c r="E10" s="3">
        <f>Tabel162[[#This Row],[prijs]]*Tabel162[[#This Row],[aantal]]</f>
        <v>0</v>
      </c>
    </row>
    <row r="11" spans="1:5" x14ac:dyDescent="0.35">
      <c r="B11" s="6" t="s">
        <v>90</v>
      </c>
      <c r="C11" s="4"/>
      <c r="D11">
        <f>3</f>
        <v>3</v>
      </c>
      <c r="E11" s="3">
        <f>Tabel162[[#This Row],[prijs]]*Tabel162[[#This Row],[aantal]]</f>
        <v>0</v>
      </c>
    </row>
    <row r="12" spans="1:5" x14ac:dyDescent="0.35">
      <c r="B12" s="6" t="s">
        <v>93</v>
      </c>
      <c r="C12" s="4"/>
      <c r="D12">
        <f>3+4</f>
        <v>7</v>
      </c>
      <c r="E12" s="3">
        <f>Tabel162[[#This Row],[prijs]]*Tabel162[[#This Row],[aantal]]</f>
        <v>0</v>
      </c>
    </row>
    <row r="13" spans="1:5" ht="25.5" x14ac:dyDescent="0.35">
      <c r="A13" t="s">
        <v>74</v>
      </c>
      <c r="B13" s="10" t="s">
        <v>91</v>
      </c>
      <c r="C13" s="4"/>
      <c r="D13">
        <f>3+4</f>
        <v>7</v>
      </c>
      <c r="E13" s="3">
        <f>Tabel162[[#This Row],[prijs]]*Tabel162[[#This Row],[aantal]]</f>
        <v>0</v>
      </c>
    </row>
    <row r="14" spans="1:5" ht="30.75" customHeight="1" x14ac:dyDescent="0.35">
      <c r="B14" s="10" t="s">
        <v>92</v>
      </c>
      <c r="C14" s="4"/>
      <c r="D14">
        <f>3+2+4+1</f>
        <v>10</v>
      </c>
      <c r="E14" s="3"/>
    </row>
    <row r="15" spans="1:5" x14ac:dyDescent="0.35">
      <c r="A15" s="6" t="s">
        <v>73</v>
      </c>
      <c r="B15" s="13" t="s">
        <v>72</v>
      </c>
      <c r="C15" s="4"/>
      <c r="D15">
        <v>1</v>
      </c>
      <c r="E15" s="3">
        <f>Tabel162[[#This Row],[prijs]]*Tabel162[[#This Row],[aantal]]</f>
        <v>0</v>
      </c>
    </row>
    <row r="16" spans="1:5" ht="27.75" customHeight="1" x14ac:dyDescent="0.35">
      <c r="A16" s="6"/>
      <c r="B16" s="13" t="s">
        <v>70</v>
      </c>
      <c r="C16" s="4"/>
      <c r="D16">
        <f>3+4+3+2+4+1</f>
        <v>17</v>
      </c>
      <c r="E16" s="3">
        <f>Tabel162[[#This Row],[prijs]]*Tabel162[[#This Row],[aantal]]</f>
        <v>0</v>
      </c>
    </row>
    <row r="17" spans="1:5" x14ac:dyDescent="0.35">
      <c r="A17" s="6"/>
      <c r="B17" s="13" t="s">
        <v>94</v>
      </c>
      <c r="C17" s="4"/>
      <c r="D17">
        <f>3+4+3+2+4+1</f>
        <v>17</v>
      </c>
      <c r="E17" s="3">
        <f>Tabel162[[#This Row],[prijs]]*Tabel162[[#This Row],[aantal]]</f>
        <v>0</v>
      </c>
    </row>
    <row r="18" spans="1:5" ht="38.25" x14ac:dyDescent="0.35">
      <c r="A18" s="6"/>
      <c r="B18" s="13" t="s">
        <v>81</v>
      </c>
      <c r="C18" s="4"/>
      <c r="D18">
        <f>3+4+3+2+4+1</f>
        <v>17</v>
      </c>
      <c r="E18" s="3">
        <f>Tabel162[[#This Row],[prijs]]*Tabel162[[#This Row],[aantal]]</f>
        <v>0</v>
      </c>
    </row>
    <row r="19" spans="1:5" x14ac:dyDescent="0.35">
      <c r="A19" s="6"/>
      <c r="B19" s="13" t="s">
        <v>80</v>
      </c>
      <c r="C19" s="4"/>
      <c r="D19">
        <f>3+4+3+2+4+1</f>
        <v>17</v>
      </c>
      <c r="E19" s="3">
        <f>Tabel162[[#This Row],[prijs]]*Tabel162[[#This Row],[aantal]]</f>
        <v>0</v>
      </c>
    </row>
    <row r="20" spans="1:5" x14ac:dyDescent="0.35">
      <c r="B20" s="6" t="s">
        <v>79</v>
      </c>
      <c r="C20" s="4"/>
      <c r="D20">
        <v>17</v>
      </c>
      <c r="E20" s="3">
        <f>Tabel162[[#This Row],[prijs]]*Tabel162[[#This Row],[aantal]]</f>
        <v>0</v>
      </c>
    </row>
    <row r="21" spans="1:5" ht="25.5" x14ac:dyDescent="0.35">
      <c r="B21" s="10" t="s">
        <v>78</v>
      </c>
      <c r="C21" s="4"/>
      <c r="D21">
        <v>17</v>
      </c>
      <c r="E21" s="3">
        <f>Tabel162[[#This Row],[prijs]]*Tabel162[[#This Row],[aantal]]</f>
        <v>0</v>
      </c>
    </row>
    <row r="22" spans="1:5" x14ac:dyDescent="0.35">
      <c r="A22" t="s">
        <v>77</v>
      </c>
      <c r="C22" s="4"/>
      <c r="D22">
        <f>3+4+3+2+4+1</f>
        <v>17</v>
      </c>
      <c r="E22" s="3">
        <f>Tabel162[[#This Row],[prijs]]*Tabel162[[#This Row],[aantal]]</f>
        <v>0</v>
      </c>
    </row>
    <row r="23" spans="1:5" ht="13.15" thickBot="1" x14ac:dyDescent="0.4">
      <c r="A23" t="s">
        <v>95</v>
      </c>
      <c r="C23" s="4"/>
      <c r="D23">
        <v>17</v>
      </c>
      <c r="E23" s="3">
        <f>Tabel162[[#This Row],[prijs]]*Tabel162[[#This Row],[aantal]]</f>
        <v>0</v>
      </c>
    </row>
    <row r="24" spans="1:5" ht="18" customHeight="1" thickBot="1" x14ac:dyDescent="0.45">
      <c r="A24" s="2" t="s">
        <v>68</v>
      </c>
      <c r="C24" s="4"/>
      <c r="E24" s="5">
        <f>SUM(E5:E23)</f>
        <v>0</v>
      </c>
    </row>
    <row r="26" spans="1:5" x14ac:dyDescent="0.35">
      <c r="E26" s="9"/>
    </row>
    <row r="27" spans="1:5" ht="13.5" customHeight="1" x14ac:dyDescent="0.35"/>
    <row r="28" spans="1:5" ht="13.5" customHeight="1" x14ac:dyDescent="0.35">
      <c r="A28" s="8"/>
      <c r="B28" s="7"/>
    </row>
    <row r="29" spans="1:5" x14ac:dyDescent="0.35">
      <c r="A29" s="8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 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Mooijman, Robin</dc:creator>
  <cp:lastModifiedBy>Berger- Pickert, Nanieck</cp:lastModifiedBy>
  <dcterms:created xsi:type="dcterms:W3CDTF">2021-06-29T13:31:10Z</dcterms:created>
  <dcterms:modified xsi:type="dcterms:W3CDTF">2021-12-03T15:26:26Z</dcterms:modified>
</cp:coreProperties>
</file>