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10\373287_Inhuur_L._Disseldorp_2020\W3 Technisch management\W3.3 Civiele voorbereiding\Dorpscentrum Uithoorn\Aanbesteding natuursteen\"/>
    </mc:Choice>
  </mc:AlternateContent>
  <xr:revisionPtr revIDLastSave="0" documentId="13_ncr:1_{BB778043-32A7-4975-BC1A-12CF3B1A91C4}" xr6:coauthVersionLast="45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NATUURSTEEN" sheetId="1" r:id="rId1"/>
  </sheets>
  <definedNames>
    <definedName name="_xlnm.Print_Area" localSheetId="0">NATUURSTEEN!$A$1:$X$170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2" i="1" l="1"/>
  <c r="M43" i="1" s="1"/>
  <c r="I49" i="1"/>
  <c r="I45" i="1"/>
  <c r="I28" i="1"/>
  <c r="M36" i="1"/>
  <c r="I31" i="1"/>
  <c r="I18" i="1"/>
  <c r="M159" i="1"/>
  <c r="V159" i="1" s="1"/>
  <c r="M121" i="1"/>
  <c r="V121" i="1" s="1"/>
  <c r="M120" i="1"/>
  <c r="V120" i="1" s="1"/>
  <c r="M58" i="1"/>
  <c r="V58" i="1" s="1"/>
  <c r="M87" i="1"/>
  <c r="V87" i="1" s="1"/>
  <c r="M107" i="1"/>
  <c r="V107" i="1" s="1"/>
  <c r="M106" i="1"/>
  <c r="V106" i="1" s="1"/>
  <c r="M105" i="1"/>
  <c r="V105" i="1" s="1"/>
  <c r="M104" i="1"/>
  <c r="V104" i="1" s="1"/>
  <c r="M126" i="1"/>
  <c r="V126" i="1" s="1"/>
  <c r="M112" i="1"/>
  <c r="V112" i="1" s="1"/>
  <c r="M111" i="1"/>
  <c r="V111" i="1" s="1"/>
  <c r="M110" i="1"/>
  <c r="V110" i="1" s="1"/>
  <c r="M109" i="1"/>
  <c r="V109" i="1" s="1"/>
  <c r="M93" i="1"/>
  <c r="V93" i="1" s="1"/>
  <c r="M92" i="1"/>
  <c r="V92" i="1" s="1"/>
  <c r="M91" i="1"/>
  <c r="V91" i="1" s="1"/>
  <c r="M90" i="1"/>
  <c r="V90" i="1" s="1"/>
  <c r="M84" i="1"/>
  <c r="V84" i="1" s="1"/>
  <c r="M82" i="1"/>
  <c r="V82" i="1" s="1"/>
  <c r="M129" i="1"/>
  <c r="V129" i="1" s="1"/>
  <c r="M119" i="1"/>
  <c r="V119" i="1" s="1"/>
  <c r="M118" i="1"/>
  <c r="V118" i="1" s="1"/>
  <c r="M117" i="1"/>
  <c r="V117" i="1" s="1"/>
  <c r="M101" i="1"/>
  <c r="V101" i="1" s="1"/>
  <c r="M100" i="1"/>
  <c r="V100" i="1" s="1"/>
  <c r="M99" i="1"/>
  <c r="V99" i="1" s="1"/>
  <c r="M98" i="1"/>
  <c r="V98" i="1" s="1"/>
  <c r="M96" i="1"/>
  <c r="V96" i="1" s="1"/>
  <c r="I40" i="1"/>
  <c r="M40" i="1" s="1"/>
  <c r="V40" i="1" s="1"/>
  <c r="I51" i="1"/>
  <c r="I52" i="1"/>
  <c r="I53" i="1"/>
  <c r="I54" i="1"/>
  <c r="I55" i="1"/>
  <c r="I56" i="1"/>
  <c r="I50" i="1"/>
  <c r="I68" i="1"/>
  <c r="I67" i="1"/>
  <c r="I19" i="1"/>
  <c r="I21" i="1"/>
  <c r="I22" i="1"/>
  <c r="I23" i="1"/>
  <c r="I24" i="1"/>
  <c r="I29" i="1"/>
  <c r="I30" i="1"/>
  <c r="I32" i="1"/>
  <c r="I33" i="1"/>
  <c r="I34" i="1"/>
  <c r="I47" i="1"/>
  <c r="I46" i="1"/>
  <c r="I25" i="1"/>
  <c r="I38" i="1"/>
  <c r="M78" i="1" l="1"/>
  <c r="V78" i="1" s="1"/>
  <c r="M77" i="1"/>
  <c r="V77" i="1" s="1"/>
  <c r="M57" i="1"/>
  <c r="V57" i="1" s="1"/>
  <c r="M24" i="1"/>
  <c r="V24" i="1" s="1"/>
  <c r="V42" i="1"/>
  <c r="M158" i="1" l="1"/>
  <c r="V158" i="1" s="1"/>
  <c r="M157" i="1"/>
  <c r="V157" i="1" s="1"/>
  <c r="M156" i="1"/>
  <c r="V156" i="1" s="1"/>
  <c r="M155" i="1"/>
  <c r="V155" i="1" s="1"/>
  <c r="M154" i="1"/>
  <c r="V154" i="1" s="1"/>
  <c r="M153" i="1"/>
  <c r="V153" i="1" s="1"/>
  <c r="M152" i="1"/>
  <c r="V152" i="1" s="1"/>
  <c r="M151" i="1"/>
  <c r="V151" i="1" s="1"/>
  <c r="M150" i="1"/>
  <c r="V150" i="1" s="1"/>
  <c r="M149" i="1"/>
  <c r="V149" i="1" s="1"/>
  <c r="M148" i="1"/>
  <c r="V148" i="1" s="1"/>
  <c r="M147" i="1"/>
  <c r="V147" i="1" s="1"/>
  <c r="M146" i="1"/>
  <c r="V146" i="1" s="1"/>
  <c r="M145" i="1"/>
  <c r="V145" i="1" s="1"/>
  <c r="M144" i="1"/>
  <c r="V144" i="1" s="1"/>
  <c r="M143" i="1"/>
  <c r="V143" i="1" s="1"/>
  <c r="M142" i="1"/>
  <c r="V142" i="1" s="1"/>
  <c r="M141" i="1"/>
  <c r="V141" i="1" s="1"/>
  <c r="M140" i="1"/>
  <c r="V140" i="1" s="1"/>
  <c r="M139" i="1"/>
  <c r="V139" i="1" s="1"/>
  <c r="M138" i="1"/>
  <c r="V138" i="1" s="1"/>
  <c r="M137" i="1"/>
  <c r="V137" i="1" s="1"/>
  <c r="M136" i="1"/>
  <c r="V136" i="1" s="1"/>
  <c r="M135" i="1"/>
  <c r="V135" i="1" s="1"/>
  <c r="M134" i="1"/>
  <c r="V134" i="1" s="1"/>
  <c r="M133" i="1"/>
  <c r="V133" i="1" s="1"/>
  <c r="M132" i="1"/>
  <c r="V132" i="1" s="1"/>
  <c r="M131" i="1"/>
  <c r="V131" i="1" s="1"/>
  <c r="M128" i="1"/>
  <c r="V128" i="1" s="1"/>
  <c r="M127" i="1"/>
  <c r="V127" i="1" s="1"/>
  <c r="M125" i="1"/>
  <c r="V125" i="1" s="1"/>
  <c r="M124" i="1"/>
  <c r="V124" i="1" s="1"/>
  <c r="M123" i="1"/>
  <c r="V123" i="1" s="1"/>
  <c r="M116" i="1"/>
  <c r="V116" i="1" s="1"/>
  <c r="M115" i="1"/>
  <c r="V115" i="1" s="1"/>
  <c r="M114" i="1"/>
  <c r="V114" i="1" s="1"/>
  <c r="M103" i="1"/>
  <c r="V103" i="1" s="1"/>
  <c r="M97" i="1"/>
  <c r="V97" i="1" s="1"/>
  <c r="M68" i="1"/>
  <c r="V68" i="1" s="1"/>
  <c r="M67" i="1"/>
  <c r="V67" i="1" s="1"/>
  <c r="M95" i="1"/>
  <c r="V95" i="1" s="1"/>
  <c r="M89" i="1"/>
  <c r="V89" i="1" s="1"/>
  <c r="M88" i="1"/>
  <c r="V88" i="1" s="1"/>
  <c r="M86" i="1"/>
  <c r="V86" i="1" s="1"/>
  <c r="M85" i="1"/>
  <c r="V85" i="1" s="1"/>
  <c r="M83" i="1"/>
  <c r="V83" i="1" s="1"/>
  <c r="M81" i="1"/>
  <c r="V81" i="1" s="1"/>
  <c r="M79" i="1" l="1"/>
  <c r="V79" i="1" s="1"/>
  <c r="M76" i="1"/>
  <c r="V76" i="1" s="1"/>
  <c r="M75" i="1"/>
  <c r="V75" i="1" s="1"/>
  <c r="M74" i="1"/>
  <c r="V74" i="1" s="1"/>
  <c r="M80" i="1"/>
  <c r="V80" i="1" s="1"/>
  <c r="M73" i="1"/>
  <c r="V73" i="1" s="1"/>
  <c r="M71" i="1"/>
  <c r="V71" i="1" s="1"/>
  <c r="M70" i="1"/>
  <c r="V70" i="1" s="1"/>
  <c r="M65" i="1"/>
  <c r="V65" i="1" s="1"/>
  <c r="M64" i="1"/>
  <c r="V64" i="1" s="1"/>
  <c r="M63" i="1"/>
  <c r="V63" i="1" s="1"/>
  <c r="M61" i="1"/>
  <c r="V61" i="1" s="1"/>
  <c r="M60" i="1"/>
  <c r="V60" i="1" s="1"/>
  <c r="M56" i="1"/>
  <c r="V56" i="1" s="1"/>
  <c r="M55" i="1"/>
  <c r="V55" i="1" s="1"/>
  <c r="M54" i="1"/>
  <c r="V54" i="1" s="1"/>
  <c r="M53" i="1"/>
  <c r="V53" i="1" s="1"/>
  <c r="M52" i="1"/>
  <c r="V52" i="1" s="1"/>
  <c r="M51" i="1"/>
  <c r="V51" i="1" s="1"/>
  <c r="M50" i="1"/>
  <c r="V50" i="1" s="1"/>
  <c r="M49" i="1"/>
  <c r="V49" i="1" s="1"/>
  <c r="M47" i="1"/>
  <c r="V47" i="1" s="1"/>
  <c r="M46" i="1"/>
  <c r="V46" i="1" s="1"/>
  <c r="M45" i="1"/>
  <c r="V45" i="1" s="1"/>
  <c r="V36" i="1" l="1"/>
  <c r="M34" i="1"/>
  <c r="V34" i="1" s="1"/>
  <c r="M33" i="1"/>
  <c r="V33" i="1" s="1"/>
  <c r="M32" i="1"/>
  <c r="V32" i="1" s="1"/>
  <c r="M31" i="1"/>
  <c r="V31" i="1" s="1"/>
  <c r="M30" i="1"/>
  <c r="V30" i="1" s="1"/>
  <c r="M29" i="1"/>
  <c r="V29" i="1" s="1"/>
  <c r="M26" i="1"/>
  <c r="V26" i="1" s="1"/>
  <c r="M25" i="1"/>
  <c r="V25" i="1" s="1"/>
  <c r="M23" i="1"/>
  <c r="V23" i="1" s="1"/>
  <c r="M22" i="1"/>
  <c r="V22" i="1" s="1"/>
  <c r="D12" i="1" l="1"/>
  <c r="M38" i="1"/>
  <c r="V38" i="1" s="1"/>
  <c r="M21" i="1"/>
  <c r="V21" i="1" s="1"/>
  <c r="M20" i="1"/>
  <c r="V20" i="1" s="1"/>
  <c r="M19" i="1"/>
  <c r="V19" i="1" s="1"/>
  <c r="M18" i="1"/>
  <c r="V18" i="1" s="1"/>
  <c r="M28" i="1"/>
  <c r="V28" i="1" s="1"/>
  <c r="V162" i="1" l="1"/>
  <c r="V168" i="1" l="1"/>
</calcChain>
</file>

<file path=xl/sharedStrings.xml><?xml version="1.0" encoding="utf-8"?>
<sst xmlns="http://schemas.openxmlformats.org/spreadsheetml/2006/main" count="1162" uniqueCount="346">
  <si>
    <t>NATUURSTEENLIJST</t>
  </si>
  <si>
    <t>PROJECT</t>
  </si>
  <si>
    <t>■</t>
  </si>
  <si>
    <t>PROJECTNR.</t>
  </si>
  <si>
    <t>OPDRACHTGEVER</t>
  </si>
  <si>
    <t>ONDERDEEL</t>
  </si>
  <si>
    <t>Hoeveelhedenstaat natuursteen elementen</t>
  </si>
  <si>
    <t>REVISIE</t>
  </si>
  <si>
    <t>DATUM</t>
  </si>
  <si>
    <t>OPGESTELD</t>
  </si>
  <si>
    <t>Leverancier</t>
  </si>
  <si>
    <t>GECONTROLEERD</t>
  </si>
  <si>
    <t>PASSTUK/</t>
  </si>
  <si>
    <t>MERK</t>
  </si>
  <si>
    <t>TYPE</t>
  </si>
  <si>
    <t>VORM</t>
  </si>
  <si>
    <t>AFMETING (LxBxD)</t>
  </si>
  <si>
    <t>TEKNR.</t>
  </si>
  <si>
    <t>AANTAL</t>
  </si>
  <si>
    <t>RESERVE</t>
  </si>
  <si>
    <t>TOTAAL</t>
  </si>
  <si>
    <t>EENH.</t>
  </si>
  <si>
    <t>OPMERKING/ BEWERKING</t>
  </si>
  <si>
    <t>€/EENH.</t>
  </si>
  <si>
    <t>recht</t>
  </si>
  <si>
    <t>st</t>
  </si>
  <si>
    <t>alzijdig gezaagd, zichtzijden gevlamd/geborsteld</t>
  </si>
  <si>
    <t>€</t>
  </si>
  <si>
    <t>SUBTOTAAL</t>
  </si>
  <si>
    <t xml:space="preserve">Gedaan te </t>
  </si>
  <si>
    <t>bijleverantie afstandhouders (200 stuks)</t>
  </si>
  <si>
    <t>De</t>
  </si>
  <si>
    <t>transportkosten</t>
  </si>
  <si>
    <t>De inschrijver</t>
  </si>
  <si>
    <t>kosten tijdelijke opslag</t>
  </si>
  <si>
    <t>N.B.</t>
  </si>
  <si>
    <t>Alle elementen dienen te zijn afgebot met 3mm, tenzij anders vermeld</t>
  </si>
  <si>
    <t>TOTAAl (excl. BTW)</t>
  </si>
  <si>
    <t>Alle elementen dienen te zijn voorzien van afstandhouders (dikte 5mm), welke minimaal 30 mm vanaf de rand zijn aangebracht</t>
  </si>
  <si>
    <t>hoek</t>
  </si>
  <si>
    <t>-</t>
  </si>
  <si>
    <t>xxxxxxxx</t>
  </si>
  <si>
    <t>Trottoirband</t>
  </si>
  <si>
    <t>bocht</t>
  </si>
  <si>
    <t xml:space="preserve"> </t>
  </si>
  <si>
    <t>DIGITALE BESTANDSNAAM</t>
  </si>
  <si>
    <t>TB35</t>
  </si>
  <si>
    <t>BE07.01</t>
  </si>
  <si>
    <t>BE07.02</t>
  </si>
  <si>
    <t>BE07.03</t>
  </si>
  <si>
    <t>TB35A</t>
  </si>
  <si>
    <t>TB35B</t>
  </si>
  <si>
    <t>TB35A1</t>
  </si>
  <si>
    <t>785/511x350x300mm, Ruitw=1m</t>
  </si>
  <si>
    <t>1000x350x300mm, Ruitw=1m met nok</t>
  </si>
  <si>
    <t>TB35C</t>
  </si>
  <si>
    <t>733/550x350x300mm, Ruitw=1,40m</t>
  </si>
  <si>
    <t>785/602x350x300mm, Ruitw=1,50m</t>
  </si>
  <si>
    <t>TB35D</t>
  </si>
  <si>
    <t>785/648x350x300mm, Ruitw=2m</t>
  </si>
  <si>
    <t>TB35F</t>
  </si>
  <si>
    <t>TB35G</t>
  </si>
  <si>
    <t>785/776x350x300mm, Ruitw=30m</t>
  </si>
  <si>
    <t>450/450x350/350x300mm, hoek 90°</t>
  </si>
  <si>
    <t>TB30</t>
  </si>
  <si>
    <t>TB30A</t>
  </si>
  <si>
    <t>785/756x300x250mm, Ruitw=8m</t>
  </si>
  <si>
    <t>TB30B</t>
  </si>
  <si>
    <t>785/762x300x250mm, Ruitw=10m</t>
  </si>
  <si>
    <t>TB30C</t>
  </si>
  <si>
    <t>785/766x300x250mm, Ruitw=12m</t>
  </si>
  <si>
    <t>TB30D</t>
  </si>
  <si>
    <t>785/769x300x250mm, Ruitw=15m</t>
  </si>
  <si>
    <t>TB30E</t>
  </si>
  <si>
    <t>TB30F</t>
  </si>
  <si>
    <t>785/773x300x250mm, Ruitw=20m</t>
  </si>
  <si>
    <t>TB65x30</t>
  </si>
  <si>
    <t>GB30</t>
  </si>
  <si>
    <t>Geleideband</t>
  </si>
  <si>
    <t>GB20</t>
  </si>
  <si>
    <t>RB35</t>
  </si>
  <si>
    <t>Rabatband</t>
  </si>
  <si>
    <t>RB35A</t>
  </si>
  <si>
    <t>785/511x350x150mm, Ruitw=1m</t>
  </si>
  <si>
    <t>RB35B</t>
  </si>
  <si>
    <t>RB30</t>
  </si>
  <si>
    <t>RB30A</t>
  </si>
  <si>
    <t>785/314x300x150mm, Ruitw=0,5m</t>
  </si>
  <si>
    <t>RB30B</t>
  </si>
  <si>
    <t>785/471x300x150mm, Ruitw=0,75m</t>
  </si>
  <si>
    <t>RB30D</t>
  </si>
  <si>
    <t>785/727x300x150mm, Ruitw=4m</t>
  </si>
  <si>
    <t>785/738x300x150mm, Ruitw=5m</t>
  </si>
  <si>
    <t>RB30E</t>
  </si>
  <si>
    <t>RB30F</t>
  </si>
  <si>
    <t>785/762x300x150mm, Ruitw=10m</t>
  </si>
  <si>
    <t>RB30G</t>
  </si>
  <si>
    <t>785/766x300x150mm, Ruitw=12m</t>
  </si>
  <si>
    <t>RB30H</t>
  </si>
  <si>
    <t>IB65-TB35L</t>
  </si>
  <si>
    <t>Inritband overgang links</t>
  </si>
  <si>
    <t>1000x350x300mm</t>
  </si>
  <si>
    <t>IB65-TB35R</t>
  </si>
  <si>
    <t>Inritband overgang rechts</t>
  </si>
  <si>
    <t>IB5/65L</t>
  </si>
  <si>
    <t>Inritband, links</t>
  </si>
  <si>
    <t>IB5/65M</t>
  </si>
  <si>
    <t>Inritband, midden</t>
  </si>
  <si>
    <t>IB5/65R</t>
  </si>
  <si>
    <t>Inritband, rechts</t>
  </si>
  <si>
    <t>Inritband</t>
  </si>
  <si>
    <t>BP30/33</t>
  </si>
  <si>
    <t>busperronband</t>
  </si>
  <si>
    <t>BP30/33A</t>
  </si>
  <si>
    <t>busperronband, hoekstuk</t>
  </si>
  <si>
    <t>156/156x100/100x330mm</t>
  </si>
  <si>
    <t>Eindverloopband GB5/30, links</t>
  </si>
  <si>
    <t>1000x300x250mm</t>
  </si>
  <si>
    <t>1000x300x100/250mm</t>
  </si>
  <si>
    <t>Eindverloopband GB5/30, rechts</t>
  </si>
  <si>
    <t>Eindverloopband TB30, links</t>
  </si>
  <si>
    <t>1000x300x250/100mm</t>
  </si>
  <si>
    <t>Eindverloopband TB30, rechts</t>
  </si>
  <si>
    <t>VB01 L</t>
  </si>
  <si>
    <t>VB01 R</t>
  </si>
  <si>
    <t>VB02 L</t>
  </si>
  <si>
    <t>VB02 R</t>
  </si>
  <si>
    <t>VB03 L</t>
  </si>
  <si>
    <t>VB03 R</t>
  </si>
  <si>
    <t>Verloopband TB30 naar GB5/30, rechts</t>
  </si>
  <si>
    <t>VB04 L</t>
  </si>
  <si>
    <t>1000x200/300x250mm</t>
  </si>
  <si>
    <t>1000x300/200x250mm</t>
  </si>
  <si>
    <t>Verloopband GB5/20 naar TB30, links</t>
  </si>
  <si>
    <t>Verloopband GB5/30 naar TB30, links</t>
  </si>
  <si>
    <t>Verloopband TB13/15 naar GB5/20, rechts</t>
  </si>
  <si>
    <t>1000x150/200x250mm</t>
  </si>
  <si>
    <t>Verloopband TB30 naar TB13/15, rechts</t>
  </si>
  <si>
    <t>1000x300/150x250mm</t>
  </si>
  <si>
    <t xml:space="preserve">VB09 R </t>
  </si>
  <si>
    <t>Verloopband TB30 naar TB18/20, rechts</t>
  </si>
  <si>
    <t>VB10 L</t>
  </si>
  <si>
    <t>Verloopband busperronband, links</t>
  </si>
  <si>
    <t>1500x300x250/330mm</t>
  </si>
  <si>
    <t>Verloopband busperronband, rechts</t>
  </si>
  <si>
    <t>1500x300x330/250mm</t>
  </si>
  <si>
    <t>IB5/35A</t>
  </si>
  <si>
    <t>IB5/35B</t>
  </si>
  <si>
    <t>BE07.04</t>
  </si>
  <si>
    <t>DS01</t>
  </si>
  <si>
    <t>Deksloof</t>
  </si>
  <si>
    <t>DS02</t>
  </si>
  <si>
    <t>1000x300x120mm</t>
  </si>
  <si>
    <t>PL01</t>
  </si>
  <si>
    <t>Beplating</t>
  </si>
  <si>
    <t>TR01</t>
  </si>
  <si>
    <t>Traptrede</t>
  </si>
  <si>
    <t>TR02</t>
  </si>
  <si>
    <t>TR03</t>
  </si>
  <si>
    <t>KM01</t>
  </si>
  <si>
    <t>Keermuur, eindstuk</t>
  </si>
  <si>
    <t>2000x500x700mm</t>
  </si>
  <si>
    <t>KM02</t>
  </si>
  <si>
    <t>Keermuur</t>
  </si>
  <si>
    <t>KM03</t>
  </si>
  <si>
    <t>Keermuur, hoekstuk</t>
  </si>
  <si>
    <t>KM04</t>
  </si>
  <si>
    <t>KM05</t>
  </si>
  <si>
    <t>Muur</t>
  </si>
  <si>
    <t>GL01A</t>
  </si>
  <si>
    <t>Geleider rotonde, eindstuk</t>
  </si>
  <si>
    <t>rond</t>
  </si>
  <si>
    <t>BE07.05</t>
  </si>
  <si>
    <t>GL01B</t>
  </si>
  <si>
    <t>GL01C</t>
  </si>
  <si>
    <t>GL02A</t>
  </si>
  <si>
    <t>GL02B</t>
  </si>
  <si>
    <t>GL02C</t>
  </si>
  <si>
    <t>GL02D</t>
  </si>
  <si>
    <t>GL03A</t>
  </si>
  <si>
    <t>GL03D</t>
  </si>
  <si>
    <t>GL03B</t>
  </si>
  <si>
    <t>GL03C</t>
  </si>
  <si>
    <t>GL04A</t>
  </si>
  <si>
    <t>BE07.06</t>
  </si>
  <si>
    <t>GL04B</t>
  </si>
  <si>
    <t>GL04C</t>
  </si>
  <si>
    <t>GL04D</t>
  </si>
  <si>
    <t>GL05A</t>
  </si>
  <si>
    <t>Geleider busperron</t>
  </si>
  <si>
    <t>GL05B</t>
  </si>
  <si>
    <t>GL06A</t>
  </si>
  <si>
    <t>Geleider, eindstuk</t>
  </si>
  <si>
    <t>BE07.07</t>
  </si>
  <si>
    <t>Geleider rotonde</t>
  </si>
  <si>
    <t>Geleider</t>
  </si>
  <si>
    <t xml:space="preserve">Geleider </t>
  </si>
  <si>
    <t>1000x800/873x250mm</t>
  </si>
  <si>
    <t>1000x873/800x250mm</t>
  </si>
  <si>
    <t>1000x800/866x250mm</t>
  </si>
  <si>
    <t>705x867/893x250mm</t>
  </si>
  <si>
    <t>705x893/867x250mm</t>
  </si>
  <si>
    <t>1000x866/800x250mm</t>
  </si>
  <si>
    <t>1000x800/889x250mm</t>
  </si>
  <si>
    <t>738x890/927x250mm</t>
  </si>
  <si>
    <t>738x927/890x250mm</t>
  </si>
  <si>
    <t>1000x899/800x250mm</t>
  </si>
  <si>
    <t>1000x800/927x250mm</t>
  </si>
  <si>
    <t>1028x928/1008x250mm</t>
  </si>
  <si>
    <t>1028x1008/928x250mm</t>
  </si>
  <si>
    <t>1000x927/800x250mm</t>
  </si>
  <si>
    <t>1417x1037x250mm</t>
  </si>
  <si>
    <t>1417x1031x250mm</t>
  </si>
  <si>
    <t>1043x893x250mm</t>
  </si>
  <si>
    <t>1000x1000/1051x250mm</t>
  </si>
  <si>
    <t>1000x1151/1230x250mm</t>
  </si>
  <si>
    <t>1000x1230/1278x250mm</t>
  </si>
  <si>
    <t>1000x1278/1296x250mm</t>
  </si>
  <si>
    <t>1000x1296/1284x250mm</t>
  </si>
  <si>
    <t>1000x1284/1242x250mm</t>
  </si>
  <si>
    <t>1000x1242/1175x250mm</t>
  </si>
  <si>
    <t>987x1036/1000x250mm</t>
  </si>
  <si>
    <t>GL06B</t>
  </si>
  <si>
    <t>GL06C</t>
  </si>
  <si>
    <t>GL06D</t>
  </si>
  <si>
    <t>GL06E</t>
  </si>
  <si>
    <t>GL06F</t>
  </si>
  <si>
    <t>GL06G</t>
  </si>
  <si>
    <t>GL06H</t>
  </si>
  <si>
    <t>GL06I</t>
  </si>
  <si>
    <t>GL06J</t>
  </si>
  <si>
    <t>GL06K</t>
  </si>
  <si>
    <t>RvL</t>
  </si>
  <si>
    <t>K01</t>
  </si>
  <si>
    <t>785/758x350x300mm, Ruitw=10m</t>
  </si>
  <si>
    <t>RB30I</t>
  </si>
  <si>
    <t>400/400x300/300x150mm</t>
  </si>
  <si>
    <t>785/773x300x250mm, Rinw=19,50m</t>
  </si>
  <si>
    <t>VB02A L</t>
  </si>
  <si>
    <t>VB02A R</t>
  </si>
  <si>
    <t>Verloopband RB30 naar TB30, links</t>
  </si>
  <si>
    <t>Verloopband TB30 naar RB30, rechts</t>
  </si>
  <si>
    <t>HOEVEELHEDEN</t>
  </si>
  <si>
    <t>1000x650x300mm</t>
  </si>
  <si>
    <t>1000x350x150mm</t>
  </si>
  <si>
    <t>799/785x350x150mm, Rinw=19,50m</t>
  </si>
  <si>
    <t>1000x300x150mm</t>
  </si>
  <si>
    <t>1000x650x50/300mm</t>
  </si>
  <si>
    <t>785/724x350x150/200mm, Ruitw=4,50m</t>
  </si>
  <si>
    <t>785/759x350x150/200mm, Ruitw=10,50m</t>
  </si>
  <si>
    <t>1000x300x330mm</t>
  </si>
  <si>
    <t>1000x200x250mm</t>
  </si>
  <si>
    <t>m2</t>
  </si>
  <si>
    <t>Deksloof, eindstuk rechts</t>
  </si>
  <si>
    <t>DS02 R</t>
  </si>
  <si>
    <t>Deksloof, eindstuk links</t>
  </si>
  <si>
    <t>DS02 L</t>
  </si>
  <si>
    <t>DS02A</t>
  </si>
  <si>
    <t>DS02B</t>
  </si>
  <si>
    <t>Deksloof, hoekstuk inwendig</t>
  </si>
  <si>
    <t>Deksloof, hoekstuk uitwendig</t>
  </si>
  <si>
    <t>TR01A</t>
  </si>
  <si>
    <t>TR02A</t>
  </si>
  <si>
    <t>TR03A</t>
  </si>
  <si>
    <t>Traptrede, onderste trede</t>
  </si>
  <si>
    <t>1600x500/492x200/160mm</t>
  </si>
  <si>
    <t>2000x500/492x200/160mm</t>
  </si>
  <si>
    <t>Muur, eindstuk</t>
  </si>
  <si>
    <t>VB04 R</t>
  </si>
  <si>
    <t>Verloopband TB30 naar GB5/20, rechts</t>
  </si>
  <si>
    <t>VB07 L</t>
  </si>
  <si>
    <t>Verloopband TB13/15 naar TB30, links</t>
  </si>
  <si>
    <t>1000x150/300x250mm</t>
  </si>
  <si>
    <t>1000x200/350x250mm</t>
  </si>
  <si>
    <t>1000x350/200x250mm</t>
  </si>
  <si>
    <t>Verloopband GB5/30 naar TB13/15, links</t>
  </si>
  <si>
    <t>Verloopband TB13/15 naar GB5/30, rechts</t>
  </si>
  <si>
    <t>PL02</t>
  </si>
  <si>
    <t>PL03</t>
  </si>
  <si>
    <t>PL04</t>
  </si>
  <si>
    <t>PL05</t>
  </si>
  <si>
    <t>300x300x120mm</t>
  </si>
  <si>
    <t>KP01A</t>
  </si>
  <si>
    <t>kopstuk, deksloof 01</t>
  </si>
  <si>
    <t>KP01B</t>
  </si>
  <si>
    <t>KP02A</t>
  </si>
  <si>
    <t>645x300x100mm</t>
  </si>
  <si>
    <t>KP02B</t>
  </si>
  <si>
    <t>kopstuk, deksloof 02</t>
  </si>
  <si>
    <t>235x300x100mm</t>
  </si>
  <si>
    <t>2000x500x800mm</t>
  </si>
  <si>
    <t>2000x500x900mm</t>
  </si>
  <si>
    <t>2000x500x1000mm</t>
  </si>
  <si>
    <t>1100/1100x500/500x1100mm, hoek 102°</t>
  </si>
  <si>
    <t>1000x405x1000mm</t>
  </si>
  <si>
    <t>KM06</t>
  </si>
  <si>
    <t>KM06A</t>
  </si>
  <si>
    <t>Verloopband TB35 naar TB13/15, rechts</t>
  </si>
  <si>
    <t>Verloopband TB13/15 naar TB35, links</t>
  </si>
  <si>
    <t>1000x1175/1105x250mm</t>
  </si>
  <si>
    <t>1000x1105/1036x250mm</t>
  </si>
  <si>
    <t>1000x1051/1151x250mm</t>
  </si>
  <si>
    <t>VB09 L</t>
  </si>
  <si>
    <t>Verloopband TB18/20 naar TB30, links</t>
  </si>
  <si>
    <t>TB35E</t>
  </si>
  <si>
    <t>Overrijdbare kei, 9-11</t>
  </si>
  <si>
    <t xml:space="preserve">90-110x90-110x90-110mm </t>
  </si>
  <si>
    <t>RB30C</t>
  </si>
  <si>
    <t>400/400x343/343x150mm, hoek 158º</t>
  </si>
  <si>
    <t>1000x300x250/150mm</t>
  </si>
  <si>
    <t>1000x300x150/250mm</t>
  </si>
  <si>
    <t>VB05 R</t>
  </si>
  <si>
    <t>VB06 L</t>
  </si>
  <si>
    <t xml:space="preserve">VB07 R </t>
  </si>
  <si>
    <t>VB08 L</t>
  </si>
  <si>
    <t xml:space="preserve">VB08 R </t>
  </si>
  <si>
    <t>VB10 R</t>
  </si>
  <si>
    <t>600x800x50mm</t>
  </si>
  <si>
    <t>1300x550x50mm</t>
  </si>
  <si>
    <t>1080x550x50mm</t>
  </si>
  <si>
    <t>745x550x50mm</t>
  </si>
  <si>
    <t>645x550x50mm</t>
  </si>
  <si>
    <t>TR04 R</t>
  </si>
  <si>
    <t>Traptrede, rechts</t>
  </si>
  <si>
    <t>1400/1390x500/490x250mm</t>
  </si>
  <si>
    <t>1000x500/492x200/160mm</t>
  </si>
  <si>
    <t>1000x500/490x200mm</t>
  </si>
  <si>
    <t>1600x500/490x200mm</t>
  </si>
  <si>
    <t>2000x500/490x200mm</t>
  </si>
  <si>
    <t>TR04 L</t>
  </si>
  <si>
    <t>Traptrede, links</t>
  </si>
  <si>
    <t>GL07</t>
  </si>
  <si>
    <t>1500x1500x120mm</t>
  </si>
  <si>
    <t>785/770x300x150mm, Ruitw=15m</t>
  </si>
  <si>
    <t>VB06 R</t>
  </si>
  <si>
    <t>600x350x120mm</t>
  </si>
  <si>
    <t>650x350x120mm</t>
  </si>
  <si>
    <t>800x350x100mm</t>
  </si>
  <si>
    <t>670x350x100mm</t>
  </si>
  <si>
    <t>DS01A</t>
  </si>
  <si>
    <t>Deksloof, eindstuk</t>
  </si>
  <si>
    <t>gerekend met 100 st per 1m2</t>
  </si>
  <si>
    <t>Natuursteen te Uithoorn</t>
  </si>
  <si>
    <t>Gemeente Uithoorn</t>
  </si>
  <si>
    <t>alzijdig behakt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</si>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</sst>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-&quot;fl&quot;\ * #,##0.00_-;_-&quot;fl&quot;\ * #,##0.00\-;_-&quot;fl&quot;\ * &quot;-&quot;??_-;_-@_-"/>
    <numFmt numFmtId="166" formatCode="[$-413]d\ mmmm\ yyyy;@"/>
    <numFmt numFmtId="167" formatCode="0.0"/>
  </numFmts>
  <fonts count="21" x14ac:knownFonts="1">
    <font>
      <sz val="9"/>
      <color theme="1"/>
      <name val="Univer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Univers"/>
      <family val="2"/>
      <charset val="238"/>
    </font>
    <font>
      <b/>
      <i/>
      <sz val="9"/>
      <name val="Univers"/>
      <family val="2"/>
      <charset val="238"/>
    </font>
    <font>
      <i/>
      <sz val="9"/>
      <name val="Univers"/>
      <family val="2"/>
      <charset val="238"/>
    </font>
    <font>
      <sz val="9"/>
      <name val="Univers"/>
      <family val="2"/>
      <charset val="238"/>
    </font>
    <font>
      <sz val="9"/>
      <color indexed="12"/>
      <name val="Univers"/>
      <family val="2"/>
      <charset val="238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rgb="FF969696"/>
      <name val="Univers"/>
      <family val="2"/>
    </font>
    <font>
      <sz val="9"/>
      <name val="Univers"/>
      <family val="2"/>
    </font>
    <font>
      <b/>
      <sz val="9"/>
      <color rgb="FF969696"/>
      <name val="Univers"/>
      <family val="2"/>
    </font>
    <font>
      <b/>
      <sz val="12"/>
      <name val="Univers"/>
      <family val="2"/>
    </font>
    <font>
      <i/>
      <sz val="9"/>
      <name val="Univers"/>
      <family val="2"/>
    </font>
    <font>
      <sz val="8"/>
      <name val="Univers"/>
      <family val="2"/>
    </font>
    <font>
      <sz val="9"/>
      <color rgb="FFFF0000"/>
      <name val="Univers"/>
      <family val="2"/>
      <charset val="238"/>
    </font>
    <font>
      <sz val="9"/>
      <color rgb="FF00B0F0"/>
      <name val="Univers"/>
      <family val="2"/>
    </font>
    <font>
      <sz val="9"/>
      <color rgb="FFFF0000"/>
      <name val="Univer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C0C0C0"/>
      </bottom>
      <diagonal/>
    </border>
    <border>
      <left/>
      <right/>
      <top style="thick">
        <color rgb="FFC0C0C0"/>
      </top>
      <bottom/>
      <diagonal/>
    </border>
    <border>
      <left/>
      <right/>
      <top style="medium">
        <color theme="0" tint="-0.24994659260841701"/>
      </top>
      <bottom/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8" fillId="0" borderId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1"/>
    <xf numFmtId="0" fontId="5" fillId="0" borderId="0" xfId="3" applyFont="1" applyBorder="1" applyAlignment="1"/>
    <xf numFmtId="0" fontId="5" fillId="0" borderId="0" xfId="3" applyFont="1" applyBorder="1" applyAlignment="1">
      <alignment horizontal="left"/>
    </xf>
    <xf numFmtId="1" fontId="5" fillId="0" borderId="0" xfId="3" applyNumberFormat="1" applyFont="1" applyBorder="1" applyAlignment="1">
      <alignment horizontal="right"/>
    </xf>
    <xf numFmtId="0" fontId="5" fillId="0" borderId="0" xfId="3" applyFont="1" applyBorder="1" applyAlignment="1">
      <alignment horizontal="center"/>
    </xf>
    <xf numFmtId="2" fontId="5" fillId="0" borderId="0" xfId="3" applyNumberFormat="1" applyFont="1" applyFill="1" applyBorder="1"/>
    <xf numFmtId="0" fontId="6" fillId="0" borderId="0" xfId="3" applyFont="1" applyFill="1" applyBorder="1" applyAlignment="1">
      <alignment horizontal="right"/>
    </xf>
    <xf numFmtId="0" fontId="1" fillId="0" borderId="0" xfId="1" applyBorder="1"/>
    <xf numFmtId="0" fontId="5" fillId="0" borderId="0" xfId="3" applyFont="1" applyFill="1" applyBorder="1" applyAlignment="1">
      <alignment horizontal="left"/>
    </xf>
    <xf numFmtId="44" fontId="1" fillId="0" borderId="0" xfId="2" applyFont="1" applyBorder="1"/>
    <xf numFmtId="0" fontId="9" fillId="0" borderId="0" xfId="1" applyFont="1" applyBorder="1" applyAlignment="1">
      <alignment horizontal="right"/>
    </xf>
    <xf numFmtId="0" fontId="10" fillId="0" borderId="0" xfId="1" applyFont="1" applyBorder="1"/>
    <xf numFmtId="0" fontId="6" fillId="0" borderId="0" xfId="3" applyFont="1" applyFill="1" applyBorder="1" applyAlignment="1"/>
    <xf numFmtId="0" fontId="5" fillId="0" borderId="0" xfId="3" applyFont="1" applyBorder="1" applyAlignment="1">
      <alignment horizontal="right"/>
    </xf>
    <xf numFmtId="0" fontId="5" fillId="0" borderId="0" xfId="3" applyFont="1" applyFill="1" applyBorder="1" applyAlignment="1">
      <alignment horizontal="right"/>
    </xf>
    <xf numFmtId="0" fontId="1" fillId="0" borderId="1" xfId="1" applyBorder="1"/>
    <xf numFmtId="0" fontId="11" fillId="0" borderId="0" xfId="1" applyFont="1" applyBorder="1" applyAlignment="1">
      <alignment horizontal="left"/>
    </xf>
    <xf numFmtId="0" fontId="10" fillId="0" borderId="2" xfId="1" applyFont="1" applyBorder="1"/>
    <xf numFmtId="0" fontId="10" fillId="0" borderId="3" xfId="1" applyFont="1" applyBorder="1"/>
    <xf numFmtId="0" fontId="13" fillId="0" borderId="0" xfId="1" applyFont="1" applyFill="1" applyBorder="1" applyAlignment="1">
      <alignment vertical="center"/>
    </xf>
    <xf numFmtId="0" fontId="3" fillId="0" borderId="0" xfId="3" applyFont="1" applyFill="1" applyBorder="1" applyAlignment="1">
      <alignment horizontal="right"/>
    </xf>
    <xf numFmtId="0" fontId="4" fillId="0" borderId="0" xfId="3" applyFont="1" applyFill="1" applyBorder="1" applyAlignment="1">
      <alignment horizontal="left"/>
    </xf>
    <xf numFmtId="0" fontId="13" fillId="0" borderId="0" xfId="1" applyFont="1" applyFill="1" applyBorder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3" fillId="0" borderId="0" xfId="1" quotePrefix="1" applyFont="1" applyFill="1" applyAlignment="1">
      <alignment horizontal="left" vertical="center"/>
    </xf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Alignment="1">
      <alignment vertical="center"/>
    </xf>
    <xf numFmtId="166" fontId="13" fillId="0" borderId="0" xfId="1" applyNumberFormat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13" fillId="0" borderId="4" xfId="1" applyFont="1" applyFill="1" applyBorder="1" applyAlignment="1">
      <alignment horizontal="right" vertical="center"/>
    </xf>
    <xf numFmtId="0" fontId="15" fillId="0" borderId="4" xfId="1" applyFont="1" applyFill="1" applyBorder="1" applyAlignment="1">
      <alignment horizontal="left" vertical="center"/>
    </xf>
    <xf numFmtId="0" fontId="13" fillId="0" borderId="4" xfId="1" applyFont="1" applyFill="1" applyBorder="1" applyAlignment="1">
      <alignment vertical="center"/>
    </xf>
    <xf numFmtId="0" fontId="13" fillId="0" borderId="4" xfId="1" applyFont="1" applyFill="1" applyBorder="1" applyAlignment="1">
      <alignment horizontal="left" vertical="center"/>
    </xf>
    <xf numFmtId="14" fontId="13" fillId="0" borderId="4" xfId="1" applyNumberFormat="1" applyFont="1" applyFill="1" applyBorder="1" applyAlignment="1">
      <alignment horizontal="left" vertical="center"/>
    </xf>
    <xf numFmtId="0" fontId="6" fillId="0" borderId="5" xfId="3" applyFont="1" applyFill="1" applyBorder="1" applyAlignment="1"/>
    <xf numFmtId="2" fontId="6" fillId="0" borderId="5" xfId="3" applyNumberFormat="1" applyFont="1" applyFill="1" applyBorder="1" applyAlignment="1">
      <alignment horizontal="left"/>
    </xf>
    <xf numFmtId="0" fontId="6" fillId="0" borderId="5" xfId="3" applyFont="1" applyFill="1" applyBorder="1" applyAlignment="1">
      <alignment horizontal="right"/>
    </xf>
    <xf numFmtId="0" fontId="5" fillId="0" borderId="5" xfId="3" applyFont="1" applyFill="1" applyBorder="1" applyAlignment="1">
      <alignment horizontal="center"/>
    </xf>
    <xf numFmtId="0" fontId="5" fillId="0" borderId="5" xfId="3" applyFont="1" applyFill="1" applyBorder="1" applyAlignment="1">
      <alignment horizontal="left"/>
    </xf>
    <xf numFmtId="2" fontId="4" fillId="0" borderId="5" xfId="3" applyNumberFormat="1" applyFont="1" applyBorder="1"/>
    <xf numFmtId="0" fontId="7" fillId="0" borderId="5" xfId="3" applyFont="1" applyBorder="1" applyAlignment="1"/>
    <xf numFmtId="164" fontId="7" fillId="0" borderId="5" xfId="3" applyNumberFormat="1" applyFont="1" applyBorder="1" applyAlignment="1"/>
    <xf numFmtId="0" fontId="9" fillId="0" borderId="2" xfId="1" applyFont="1" applyBorder="1" applyAlignment="1">
      <alignment horizontal="right"/>
    </xf>
    <xf numFmtId="0" fontId="9" fillId="0" borderId="3" xfId="1" applyFont="1" applyBorder="1" applyAlignment="1">
      <alignment horizontal="right"/>
    </xf>
    <xf numFmtId="44" fontId="1" fillId="0" borderId="1" xfId="2" applyFont="1" applyBorder="1"/>
    <xf numFmtId="166" fontId="13" fillId="0" borderId="0" xfId="1" applyNumberFormat="1" applyFont="1" applyFill="1" applyBorder="1" applyAlignment="1">
      <alignment vertical="center"/>
    </xf>
    <xf numFmtId="0" fontId="1" fillId="0" borderId="6" xfId="1" applyBorder="1"/>
    <xf numFmtId="164" fontId="1" fillId="0" borderId="6" xfId="2" applyNumberFormat="1" applyFont="1" applyBorder="1"/>
    <xf numFmtId="0" fontId="16" fillId="0" borderId="0" xfId="1" applyFont="1" applyFill="1" applyAlignment="1">
      <alignment horizontal="left" vertical="center"/>
    </xf>
    <xf numFmtId="0" fontId="16" fillId="0" borderId="0" xfId="1" quotePrefix="1" applyFont="1" applyFill="1" applyAlignment="1">
      <alignment horizontal="left" vertical="center"/>
    </xf>
    <xf numFmtId="166" fontId="16" fillId="0" borderId="0" xfId="1" quotePrefix="1" applyNumberFormat="1" applyFont="1" applyFill="1" applyBorder="1" applyAlignment="1">
      <alignment horizontal="left" vertical="center"/>
    </xf>
    <xf numFmtId="164" fontId="1" fillId="0" borderId="1" xfId="2" applyNumberFormat="1" applyFont="1" applyBorder="1"/>
    <xf numFmtId="0" fontId="10" fillId="0" borderId="2" xfId="1" quotePrefix="1" applyFont="1" applyBorder="1"/>
    <xf numFmtId="16" fontId="6" fillId="0" borderId="0" xfId="3" applyNumberFormat="1" applyFont="1" applyFill="1" applyBorder="1" applyAlignment="1">
      <alignment horizontal="left"/>
    </xf>
    <xf numFmtId="166" fontId="16" fillId="0" borderId="0" xfId="1" applyNumberFormat="1" applyFont="1" applyFill="1" applyBorder="1" applyAlignment="1">
      <alignment horizontal="left" vertical="center"/>
    </xf>
    <xf numFmtId="0" fontId="6" fillId="0" borderId="0" xfId="0" applyFont="1"/>
    <xf numFmtId="0" fontId="4" fillId="0" borderId="0" xfId="3" applyFont="1" applyFill="1" applyBorder="1" applyAlignment="1">
      <alignment horizontal="left"/>
    </xf>
    <xf numFmtId="0" fontId="5" fillId="0" borderId="0" xfId="3" applyFont="1" applyBorder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/>
    <xf numFmtId="167" fontId="19" fillId="0" borderId="0" xfId="0" applyNumberFormat="1" applyFont="1"/>
    <xf numFmtId="0" fontId="20" fillId="0" borderId="0" xfId="0" applyFont="1" applyFill="1"/>
    <xf numFmtId="0" fontId="16" fillId="0" borderId="0" xfId="3" applyFont="1" applyBorder="1" applyAlignment="1"/>
    <xf numFmtId="1" fontId="16" fillId="0" borderId="0" xfId="3" applyNumberFormat="1" applyFont="1" applyBorder="1" applyAlignment="1">
      <alignment horizontal="right"/>
    </xf>
    <xf numFmtId="0" fontId="16" fillId="0" borderId="0" xfId="3" applyFont="1" applyBorder="1" applyAlignment="1">
      <alignment horizontal="center"/>
    </xf>
    <xf numFmtId="0" fontId="13" fillId="0" borderId="0" xfId="3" applyFont="1" applyFill="1" applyBorder="1" applyAlignment="1">
      <alignment horizontal="right"/>
    </xf>
    <xf numFmtId="2" fontId="16" fillId="0" borderId="0" xfId="3" applyNumberFormat="1" applyFont="1" applyFill="1" applyBorder="1"/>
    <xf numFmtId="0" fontId="13" fillId="0" borderId="0" xfId="0" applyFont="1"/>
    <xf numFmtId="0" fontId="16" fillId="0" borderId="0" xfId="3" applyFont="1" applyBorder="1" applyAlignment="1">
      <alignment horizontal="left"/>
    </xf>
    <xf numFmtId="0" fontId="16" fillId="0" borderId="0" xfId="3" applyFont="1" applyBorder="1" applyAlignment="1">
      <alignment horizontal="left"/>
    </xf>
    <xf numFmtId="0" fontId="13" fillId="0" borderId="5" xfId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left"/>
    </xf>
    <xf numFmtId="0" fontId="12" fillId="0" borderId="4" xfId="1" applyFont="1" applyFill="1" applyBorder="1" applyAlignment="1">
      <alignment horizontal="left" vertical="center" indent="2"/>
    </xf>
    <xf numFmtId="2" fontId="16" fillId="0" borderId="0" xfId="3" applyNumberFormat="1" applyFont="1" applyBorder="1" applyAlignment="1">
      <alignment horizontal="right"/>
    </xf>
    <xf numFmtId="0" fontId="16" fillId="0" borderId="0" xfId="3" applyFont="1" applyFill="1" applyBorder="1" applyAlignment="1"/>
    <xf numFmtId="0" fontId="16" fillId="0" borderId="0" xfId="3" applyFont="1" applyFill="1" applyBorder="1" applyAlignment="1">
      <alignment horizontal="left"/>
    </xf>
    <xf numFmtId="1" fontId="16" fillId="0" borderId="0" xfId="3" applyNumberFormat="1" applyFont="1" applyFill="1" applyBorder="1" applyAlignment="1">
      <alignment horizontal="right"/>
    </xf>
    <xf numFmtId="0" fontId="16" fillId="0" borderId="0" xfId="3" applyFont="1" applyFill="1" applyBorder="1" applyAlignment="1">
      <alignment horizontal="center"/>
    </xf>
    <xf numFmtId="0" fontId="16" fillId="0" borderId="0" xfId="3" applyFont="1" applyFill="1" applyBorder="1" applyAlignment="1">
      <alignment horizontal="left"/>
    </xf>
    <xf numFmtId="0" fontId="13" fillId="0" borderId="0" xfId="0" applyFont="1" applyFill="1"/>
  </cellXfs>
  <cellStyles count="7">
    <cellStyle name="Komma 2" xfId="6" xr:uid="{00000000-0005-0000-0000-000000000000}"/>
    <cellStyle name="Standaard" xfId="0" builtinId="0"/>
    <cellStyle name="Standaard 2" xfId="3" xr:uid="{00000000-0005-0000-0000-000002000000}"/>
    <cellStyle name="Standaard 3" xfId="4" xr:uid="{00000000-0005-0000-0000-000003000000}"/>
    <cellStyle name="Standaard 4" xfId="1" xr:uid="{00000000-0005-0000-0000-000004000000}"/>
    <cellStyle name="Valuta 2" xfId="5" xr:uid="{00000000-0005-0000-0000-000005000000}"/>
    <cellStyle name="Valuta 3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4267200</xdr:colOff>
      <xdr:row>0</xdr:row>
      <xdr:rowOff>47625</xdr:rowOff>
    </xdr:from>
    <xdr:to>
      <xdr:col>21</xdr:col>
      <xdr:colOff>459316</xdr:colOff>
      <xdr:row>0</xdr:row>
      <xdr:rowOff>742950</xdr:rowOff>
    </xdr:to>
    <xdr:pic>
      <xdr:nvPicPr>
        <xdr:cNvPr id="2" name="Picture 1" descr="logo zwart wi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87325" y="47625"/>
          <a:ext cx="1697566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69"/>
  <sheetViews>
    <sheetView tabSelected="1" zoomScaleNormal="100" workbookViewId="0">
      <selection sqref="A1:V1"/>
    </sheetView>
  </sheetViews>
  <sheetFormatPr defaultRowHeight="12" x14ac:dyDescent="0.2"/>
  <cols>
    <col min="1" max="1" width="10.7109375" customWidth="1"/>
    <col min="2" max="2" width="39.28515625" customWidth="1"/>
    <col min="3" max="3" width="5.42578125" bestFit="1" customWidth="1"/>
    <col min="4" max="4" width="35.7109375" customWidth="1"/>
    <col min="5" max="6" width="1.5703125" customWidth="1"/>
    <col min="7" max="7" width="7.7109375" bestFit="1" customWidth="1"/>
    <col min="8" max="8" width="1.5703125" customWidth="1"/>
    <col min="9" max="9" width="7.140625" bestFit="1" customWidth="1"/>
    <col min="10" max="10" width="1.5703125" customWidth="1"/>
    <col min="11" max="11" width="8.42578125" bestFit="1" customWidth="1"/>
    <col min="12" max="12" width="1.5703125" customWidth="1"/>
    <col min="13" max="13" width="9.5703125" customWidth="1"/>
    <col min="14" max="14" width="5.42578125" bestFit="1" customWidth="1"/>
    <col min="15" max="15" width="1.5703125" customWidth="1"/>
    <col min="16" max="16" width="6.42578125" bestFit="1" customWidth="1"/>
    <col min="17" max="17" width="5.85546875" bestFit="1" customWidth="1"/>
    <col min="18" max="18" width="31.5703125" customWidth="1"/>
    <col min="19" max="19" width="1.5703125" bestFit="1" customWidth="1"/>
    <col min="20" max="20" width="7" customWidth="1"/>
    <col min="21" max="21" width="1.5703125" bestFit="1" customWidth="1"/>
    <col min="22" max="22" width="11.5703125" bestFit="1" customWidth="1"/>
    <col min="23" max="23" width="1.5703125" customWidth="1"/>
    <col min="24" max="26" width="4.5703125" style="61" customWidth="1"/>
    <col min="27" max="27" width="5.5703125" style="61" customWidth="1"/>
    <col min="28" max="28" width="4.5703125" style="61" customWidth="1"/>
    <col min="29" max="29" width="5.7109375" style="61" customWidth="1"/>
    <col min="30" max="30" width="4.5703125" style="61" customWidth="1"/>
    <col min="31" max="31" width="5.42578125" style="61" customWidth="1"/>
    <col min="32" max="33" width="4.5703125" style="61" customWidth="1"/>
    <col min="34" max="34" width="5.42578125" style="61" customWidth="1"/>
    <col min="35" max="55" width="4.5703125" style="61" customWidth="1"/>
    <col min="56" max="57" width="4.42578125" customWidth="1"/>
    <col min="58" max="58" width="4.28515625" customWidth="1"/>
    <col min="59" max="59" width="4.140625" customWidth="1"/>
    <col min="60" max="60" width="4.28515625" customWidth="1"/>
    <col min="61" max="61" width="3.85546875" customWidth="1"/>
    <col min="62" max="62" width="4.28515625" customWidth="1"/>
    <col min="63" max="63" width="4.5703125" customWidth="1"/>
    <col min="64" max="64" width="4.42578125" customWidth="1"/>
    <col min="65" max="65" width="4.5703125" customWidth="1"/>
  </cols>
  <sheetData>
    <row r="1" spans="1:27" ht="65.099999999999994" customHeight="1" thickBo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7" ht="12.75" thickTop="1" x14ac:dyDescent="0.2">
      <c r="A2" s="73"/>
      <c r="B2" s="73"/>
      <c r="C2" s="73"/>
      <c r="D2" s="73"/>
      <c r="E2" s="73"/>
      <c r="F2" s="73"/>
      <c r="G2" s="73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7" ht="15" customHeight="1" x14ac:dyDescent="0.2">
      <c r="A3" s="23"/>
      <c r="B3" s="24" t="s">
        <v>1</v>
      </c>
      <c r="C3" s="25" t="s">
        <v>2</v>
      </c>
      <c r="D3" s="51" t="s">
        <v>342</v>
      </c>
      <c r="E3" s="27"/>
      <c r="F3" s="25"/>
      <c r="G3" s="28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7" ht="15" customHeight="1" x14ac:dyDescent="0.2">
      <c r="A4" s="23"/>
      <c r="B4" s="24" t="s">
        <v>3</v>
      </c>
      <c r="C4" s="25" t="s">
        <v>2</v>
      </c>
      <c r="D4" s="51">
        <v>3395</v>
      </c>
      <c r="E4" s="27"/>
      <c r="F4" s="25"/>
      <c r="G4" s="28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7" ht="15" customHeight="1" x14ac:dyDescent="0.2">
      <c r="A5" s="23"/>
      <c r="B5" s="24" t="s">
        <v>4</v>
      </c>
      <c r="C5" s="25" t="s">
        <v>2</v>
      </c>
      <c r="D5" s="51" t="s">
        <v>343</v>
      </c>
      <c r="E5" s="27"/>
      <c r="F5" s="25"/>
      <c r="G5" s="27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7" ht="15" customHeight="1" x14ac:dyDescent="0.2">
      <c r="A6" s="23"/>
      <c r="B6" s="24"/>
      <c r="C6" s="25"/>
      <c r="D6" s="50"/>
      <c r="E6" s="27"/>
      <c r="F6" s="25"/>
      <c r="G6" s="27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7" ht="15" customHeight="1" x14ac:dyDescent="0.2">
      <c r="A7" s="23"/>
      <c r="B7" s="24" t="s">
        <v>5</v>
      </c>
      <c r="C7" s="25" t="s">
        <v>2</v>
      </c>
      <c r="D7" s="50" t="s">
        <v>6</v>
      </c>
      <c r="E7" s="27"/>
      <c r="F7" s="25"/>
      <c r="G7" s="27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7" ht="15" customHeight="1" x14ac:dyDescent="0.2">
      <c r="A8" s="23"/>
      <c r="B8" s="24" t="s">
        <v>7</v>
      </c>
      <c r="C8" s="25" t="s">
        <v>2</v>
      </c>
      <c r="D8" s="51" t="s">
        <v>345</v>
      </c>
      <c r="E8" s="26"/>
      <c r="F8" s="25"/>
      <c r="G8" s="28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</row>
    <row r="9" spans="1:27" ht="15" customHeight="1" x14ac:dyDescent="0.2">
      <c r="A9" s="23"/>
      <c r="B9" s="24" t="s">
        <v>8</v>
      </c>
      <c r="C9" s="25" t="s">
        <v>2</v>
      </c>
      <c r="D9" s="52">
        <v>44270</v>
      </c>
      <c r="E9" s="47"/>
      <c r="F9" s="47"/>
      <c r="G9" s="47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</row>
    <row r="10" spans="1:27" ht="15" customHeight="1" x14ac:dyDescent="0.2">
      <c r="A10" s="23"/>
      <c r="B10" s="24" t="s">
        <v>9</v>
      </c>
      <c r="C10" s="25" t="s">
        <v>2</v>
      </c>
      <c r="D10" s="56" t="s">
        <v>232</v>
      </c>
      <c r="E10" s="29"/>
      <c r="F10" s="25"/>
      <c r="G10" s="2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74" t="s">
        <v>10</v>
      </c>
      <c r="U10" s="74"/>
      <c r="V10" s="74"/>
    </row>
    <row r="11" spans="1:27" ht="15" customHeight="1" x14ac:dyDescent="0.2">
      <c r="A11" s="23"/>
      <c r="B11" s="24" t="s">
        <v>11</v>
      </c>
      <c r="C11" s="25" t="s">
        <v>2</v>
      </c>
      <c r="D11" s="56" t="s">
        <v>40</v>
      </c>
      <c r="E11" s="29"/>
      <c r="F11" s="25"/>
      <c r="G11" s="3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9" t="s">
        <v>41</v>
      </c>
      <c r="U11" s="22"/>
      <c r="V11" s="22"/>
    </row>
    <row r="12" spans="1:27" ht="15" customHeight="1" x14ac:dyDescent="0.2">
      <c r="A12" s="23"/>
      <c r="B12" s="24" t="s">
        <v>45</v>
      </c>
      <c r="C12" s="25" t="s">
        <v>2</v>
      </c>
      <c r="D12" s="56" t="str">
        <f ca="1">MID(CELL("bestandsnaam"),SEARCH("[",CELL("bestandsnaam"))+1, SEARCH("]",CELL("bestandsnaam"))-SEARCH("[",CELL("bestandsnaam"))-1)</f>
        <v>Bijlage 2 - 3395_Hoeveelhedenlijst natuursteen_v03.xlsx</v>
      </c>
      <c r="E12" s="29"/>
      <c r="F12" s="25"/>
      <c r="G12" s="3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9"/>
      <c r="U12" s="58"/>
      <c r="V12" s="58"/>
    </row>
    <row r="13" spans="1:27" ht="15" customHeight="1" thickBot="1" x14ac:dyDescent="0.25">
      <c r="A13" s="31"/>
      <c r="B13" s="32"/>
      <c r="C13" s="33"/>
      <c r="D13" s="34"/>
      <c r="E13" s="34"/>
      <c r="F13" s="31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27" ht="15" customHeight="1" thickTop="1" x14ac:dyDescent="0.2">
      <c r="A14" s="36"/>
      <c r="B14" s="36"/>
      <c r="C14" s="36"/>
      <c r="D14" s="37"/>
      <c r="E14" s="37"/>
      <c r="F14" s="37"/>
      <c r="G14" s="37"/>
      <c r="H14" s="37"/>
      <c r="I14" s="38"/>
      <c r="J14" s="39"/>
      <c r="K14" s="38"/>
      <c r="L14" s="39"/>
      <c r="M14" s="38"/>
      <c r="N14" s="39"/>
      <c r="O14" s="39"/>
      <c r="P14" s="39"/>
      <c r="Q14" s="39"/>
      <c r="R14" s="40"/>
      <c r="S14" s="41"/>
      <c r="T14" s="42"/>
      <c r="U14" s="42"/>
      <c r="V14" s="43"/>
    </row>
    <row r="15" spans="1:27" ht="15" customHeight="1" x14ac:dyDescent="0.25">
      <c r="A15" s="1"/>
      <c r="B15" s="1"/>
      <c r="C15" s="1"/>
      <c r="D15" s="1"/>
      <c r="E15" s="24"/>
      <c r="F15" s="24"/>
      <c r="G15" s="1"/>
      <c r="H15" s="1"/>
      <c r="I15" s="1"/>
      <c r="J15" s="24"/>
      <c r="K15" s="24" t="s">
        <v>12</v>
      </c>
      <c r="L15" s="24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7" ht="15" customHeight="1" x14ac:dyDescent="0.2">
      <c r="A16" s="24" t="s">
        <v>13</v>
      </c>
      <c r="B16" s="24" t="s">
        <v>14</v>
      </c>
      <c r="C16" s="24" t="s">
        <v>15</v>
      </c>
      <c r="D16" s="24" t="s">
        <v>16</v>
      </c>
      <c r="E16" s="24"/>
      <c r="F16" s="24"/>
      <c r="G16" s="24" t="s">
        <v>17</v>
      </c>
      <c r="H16" s="24"/>
      <c r="I16" s="24" t="s">
        <v>18</v>
      </c>
      <c r="J16" s="24"/>
      <c r="K16" s="24" t="s">
        <v>19</v>
      </c>
      <c r="L16" s="24"/>
      <c r="M16" s="24" t="s">
        <v>20</v>
      </c>
      <c r="N16" s="24" t="s">
        <v>21</v>
      </c>
      <c r="O16" s="24"/>
      <c r="P16" s="24" t="s">
        <v>22</v>
      </c>
      <c r="Q16" s="24"/>
      <c r="S16" s="24"/>
      <c r="T16" s="24" t="s">
        <v>23</v>
      </c>
      <c r="U16" s="24"/>
      <c r="V16" s="24" t="s">
        <v>20</v>
      </c>
      <c r="AA16" s="61" t="s">
        <v>242</v>
      </c>
    </row>
    <row r="17" spans="1:65" s="57" customFormat="1" ht="15" customHeight="1" x14ac:dyDescent="0.2">
      <c r="A17" s="2"/>
      <c r="B17" s="2"/>
      <c r="C17" s="2"/>
      <c r="D17" s="3"/>
      <c r="E17" s="3"/>
      <c r="F17" s="3"/>
      <c r="G17" s="3"/>
      <c r="H17" s="3"/>
      <c r="I17" s="4"/>
      <c r="J17" s="5"/>
      <c r="K17" s="4"/>
      <c r="L17" s="5"/>
      <c r="M17" s="4"/>
      <c r="N17" s="5"/>
      <c r="O17" s="5"/>
      <c r="P17" s="5"/>
      <c r="Q17" s="5"/>
      <c r="S17" s="7"/>
      <c r="T17" s="6"/>
      <c r="U17" s="7"/>
      <c r="V17" s="6"/>
      <c r="AA17" s="63">
        <v>21.9</v>
      </c>
      <c r="AB17" s="61">
        <v>72.2</v>
      </c>
      <c r="AC17" s="61">
        <v>162.6</v>
      </c>
      <c r="AD17" s="61">
        <v>40.9</v>
      </c>
      <c r="AE17" s="61">
        <v>59.5</v>
      </c>
      <c r="AF17" s="61">
        <v>21</v>
      </c>
      <c r="AG17" s="61">
        <v>9.6</v>
      </c>
      <c r="AH17" s="61">
        <v>29.6</v>
      </c>
      <c r="AI17" s="61">
        <v>101.6</v>
      </c>
      <c r="AJ17" s="61">
        <v>103.5</v>
      </c>
      <c r="AK17" s="61">
        <v>92.2</v>
      </c>
      <c r="AL17" s="61">
        <v>85.4</v>
      </c>
      <c r="AM17" s="61">
        <v>7.2</v>
      </c>
      <c r="AN17" s="61">
        <v>6.5</v>
      </c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</row>
    <row r="18" spans="1:65" s="57" customFormat="1" ht="15" customHeight="1" x14ac:dyDescent="0.2">
      <c r="A18" s="65" t="s">
        <v>46</v>
      </c>
      <c r="B18" s="65" t="s">
        <v>42</v>
      </c>
      <c r="C18" s="65" t="s">
        <v>24</v>
      </c>
      <c r="D18" s="71" t="s">
        <v>101</v>
      </c>
      <c r="E18" s="71"/>
      <c r="F18" s="71"/>
      <c r="G18" s="71" t="s">
        <v>47</v>
      </c>
      <c r="H18" s="71"/>
      <c r="I18" s="66">
        <f>ROUNDUP(813.7-(SUM(AA18:AX26)),1)</f>
        <v>770.80000000000007</v>
      </c>
      <c r="J18" s="67"/>
      <c r="K18" s="66">
        <v>35</v>
      </c>
      <c r="L18" s="67"/>
      <c r="M18" s="66">
        <f t="shared" ref="M18" si="0">I18+K18</f>
        <v>805.80000000000007</v>
      </c>
      <c r="N18" s="67" t="s">
        <v>25</v>
      </c>
      <c r="O18" s="67"/>
      <c r="P18" s="72" t="s">
        <v>26</v>
      </c>
      <c r="Q18" s="72"/>
      <c r="R18" s="72"/>
      <c r="S18" s="68" t="s">
        <v>27</v>
      </c>
      <c r="T18" s="69">
        <v>0</v>
      </c>
      <c r="U18" s="68" t="s">
        <v>27</v>
      </c>
      <c r="V18" s="69">
        <f t="shared" ref="V18:V26" si="1">M18*T18</f>
        <v>0</v>
      </c>
      <c r="W18" s="70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</row>
    <row r="19" spans="1:65" s="57" customFormat="1" ht="15" customHeight="1" x14ac:dyDescent="0.2">
      <c r="A19" s="65" t="s">
        <v>50</v>
      </c>
      <c r="B19" s="65" t="s">
        <v>42</v>
      </c>
      <c r="C19" s="65" t="s">
        <v>43</v>
      </c>
      <c r="D19" s="71" t="s">
        <v>53</v>
      </c>
      <c r="E19" s="71"/>
      <c r="F19" s="71"/>
      <c r="G19" s="71" t="s">
        <v>47</v>
      </c>
      <c r="H19" s="71"/>
      <c r="I19" s="66">
        <f>ROUNDUP((AA19/0.785)+(AB19/0.785)+(AC19/0.785)+(AD19/0.785)+(AE19/0.785)+(AF19/0.785)+(AG19/0.785)+(AH19/0.785),0)</f>
        <v>15</v>
      </c>
      <c r="J19" s="67"/>
      <c r="K19" s="66">
        <v>1</v>
      </c>
      <c r="L19" s="67"/>
      <c r="M19" s="66">
        <f t="shared" ref="M19:M20" si="2">I19+K19</f>
        <v>16</v>
      </c>
      <c r="N19" s="67" t="s">
        <v>25</v>
      </c>
      <c r="O19" s="67"/>
      <c r="P19" s="72" t="s">
        <v>26</v>
      </c>
      <c r="Q19" s="72"/>
      <c r="R19" s="72"/>
      <c r="S19" s="68" t="s">
        <v>27</v>
      </c>
      <c r="T19" s="69">
        <v>0</v>
      </c>
      <c r="U19" s="68" t="s">
        <v>27</v>
      </c>
      <c r="V19" s="69">
        <f t="shared" si="1"/>
        <v>0</v>
      </c>
      <c r="W19" s="70"/>
      <c r="AA19" s="61">
        <v>2.7</v>
      </c>
      <c r="AB19" s="61">
        <v>2.7</v>
      </c>
      <c r="AC19" s="61">
        <v>3.1</v>
      </c>
      <c r="AD19" s="61">
        <v>2.9</v>
      </c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</row>
    <row r="20" spans="1:65" s="57" customFormat="1" ht="15" customHeight="1" x14ac:dyDescent="0.2">
      <c r="A20" s="65" t="s">
        <v>52</v>
      </c>
      <c r="B20" s="65" t="s">
        <v>42</v>
      </c>
      <c r="C20" s="65" t="s">
        <v>43</v>
      </c>
      <c r="D20" s="71" t="s">
        <v>54</v>
      </c>
      <c r="E20" s="71"/>
      <c r="F20" s="71"/>
      <c r="G20" s="71" t="s">
        <v>47</v>
      </c>
      <c r="H20" s="71"/>
      <c r="I20" s="66">
        <v>2</v>
      </c>
      <c r="J20" s="67"/>
      <c r="K20" s="66">
        <v>0</v>
      </c>
      <c r="L20" s="67"/>
      <c r="M20" s="66">
        <f t="shared" si="2"/>
        <v>2</v>
      </c>
      <c r="N20" s="67" t="s">
        <v>25</v>
      </c>
      <c r="O20" s="67"/>
      <c r="P20" s="72" t="s">
        <v>26</v>
      </c>
      <c r="Q20" s="72"/>
      <c r="R20" s="72"/>
      <c r="S20" s="68" t="s">
        <v>27</v>
      </c>
      <c r="T20" s="69">
        <v>0</v>
      </c>
      <c r="U20" s="68" t="s">
        <v>27</v>
      </c>
      <c r="V20" s="69">
        <f t="shared" si="1"/>
        <v>0</v>
      </c>
      <c r="W20" s="70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</row>
    <row r="21" spans="1:65" s="57" customFormat="1" ht="15" customHeight="1" x14ac:dyDescent="0.2">
      <c r="A21" s="65" t="s">
        <v>51</v>
      </c>
      <c r="B21" s="65" t="s">
        <v>42</v>
      </c>
      <c r="C21" s="65" t="s">
        <v>43</v>
      </c>
      <c r="D21" s="71" t="s">
        <v>56</v>
      </c>
      <c r="E21" s="71"/>
      <c r="F21" s="71"/>
      <c r="G21" s="71" t="s">
        <v>47</v>
      </c>
      <c r="H21" s="71"/>
      <c r="I21" s="66">
        <f t="shared" ref="I21:I25" si="3">ROUNDUP((AA21/0.785)+(AB21/0.785)+(AC21/0.785)+(AD21/0.785)+(AE21/0.785)+(AF21/0.785)+(AG21/0.785)+(AH21/0.785),0)</f>
        <v>6</v>
      </c>
      <c r="J21" s="67"/>
      <c r="K21" s="66">
        <v>0</v>
      </c>
      <c r="L21" s="67"/>
      <c r="M21" s="66">
        <f t="shared" ref="M21" si="4">I21+K21</f>
        <v>6</v>
      </c>
      <c r="N21" s="67" t="s">
        <v>25</v>
      </c>
      <c r="O21" s="67"/>
      <c r="P21" s="72" t="s">
        <v>26</v>
      </c>
      <c r="Q21" s="72"/>
      <c r="R21" s="72"/>
      <c r="S21" s="68" t="s">
        <v>27</v>
      </c>
      <c r="T21" s="69">
        <v>0</v>
      </c>
      <c r="U21" s="68" t="s">
        <v>27</v>
      </c>
      <c r="V21" s="69">
        <f t="shared" si="1"/>
        <v>0</v>
      </c>
      <c r="W21" s="70"/>
      <c r="AA21" s="61">
        <v>4.4400000000000004</v>
      </c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</row>
    <row r="22" spans="1:65" s="57" customFormat="1" ht="15" customHeight="1" x14ac:dyDescent="0.2">
      <c r="A22" s="65" t="s">
        <v>55</v>
      </c>
      <c r="B22" s="65" t="s">
        <v>42</v>
      </c>
      <c r="C22" s="65" t="s">
        <v>43</v>
      </c>
      <c r="D22" s="71" t="s">
        <v>57</v>
      </c>
      <c r="E22" s="71"/>
      <c r="F22" s="71"/>
      <c r="G22" s="71" t="s">
        <v>47</v>
      </c>
      <c r="H22" s="71"/>
      <c r="I22" s="66">
        <f t="shared" si="3"/>
        <v>6</v>
      </c>
      <c r="J22" s="67"/>
      <c r="K22" s="66">
        <v>0</v>
      </c>
      <c r="L22" s="67"/>
      <c r="M22" s="66">
        <f t="shared" ref="M22:M23" si="5">I22+K22</f>
        <v>6</v>
      </c>
      <c r="N22" s="67" t="s">
        <v>25</v>
      </c>
      <c r="O22" s="67"/>
      <c r="P22" s="72" t="s">
        <v>26</v>
      </c>
      <c r="Q22" s="72"/>
      <c r="R22" s="72"/>
      <c r="S22" s="68" t="s">
        <v>27</v>
      </c>
      <c r="T22" s="69">
        <v>0</v>
      </c>
      <c r="U22" s="68" t="s">
        <v>27</v>
      </c>
      <c r="V22" s="69">
        <f t="shared" si="1"/>
        <v>0</v>
      </c>
      <c r="W22" s="70"/>
      <c r="AA22" s="61">
        <v>4.71</v>
      </c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</row>
    <row r="23" spans="1:65" s="57" customFormat="1" ht="15" customHeight="1" x14ac:dyDescent="0.2">
      <c r="A23" s="65" t="s">
        <v>58</v>
      </c>
      <c r="B23" s="65" t="s">
        <v>42</v>
      </c>
      <c r="C23" s="65" t="s">
        <v>43</v>
      </c>
      <c r="D23" s="71" t="s">
        <v>59</v>
      </c>
      <c r="E23" s="71"/>
      <c r="F23" s="71"/>
      <c r="G23" s="71" t="s">
        <v>47</v>
      </c>
      <c r="H23" s="71"/>
      <c r="I23" s="66">
        <f t="shared" si="3"/>
        <v>8</v>
      </c>
      <c r="J23" s="67"/>
      <c r="K23" s="66">
        <v>0</v>
      </c>
      <c r="L23" s="67"/>
      <c r="M23" s="66">
        <f t="shared" si="5"/>
        <v>8</v>
      </c>
      <c r="N23" s="67" t="s">
        <v>25</v>
      </c>
      <c r="O23" s="67"/>
      <c r="P23" s="72" t="s">
        <v>26</v>
      </c>
      <c r="Q23" s="72"/>
      <c r="R23" s="72"/>
      <c r="S23" s="68" t="s">
        <v>27</v>
      </c>
      <c r="T23" s="69">
        <v>0</v>
      </c>
      <c r="U23" s="68" t="s">
        <v>27</v>
      </c>
      <c r="V23" s="69">
        <f t="shared" si="1"/>
        <v>0</v>
      </c>
      <c r="W23" s="70"/>
      <c r="AA23" s="61">
        <v>5.77</v>
      </c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</row>
    <row r="24" spans="1:65" s="57" customFormat="1" ht="15" customHeight="1" x14ac:dyDescent="0.2">
      <c r="A24" s="65" t="s">
        <v>304</v>
      </c>
      <c r="B24" s="65" t="s">
        <v>42</v>
      </c>
      <c r="C24" s="65" t="s">
        <v>43</v>
      </c>
      <c r="D24" s="71" t="s">
        <v>234</v>
      </c>
      <c r="E24" s="71"/>
      <c r="F24" s="71"/>
      <c r="G24" s="71" t="s">
        <v>47</v>
      </c>
      <c r="H24" s="71"/>
      <c r="I24" s="66">
        <f t="shared" si="3"/>
        <v>12</v>
      </c>
      <c r="J24" s="67"/>
      <c r="K24" s="66">
        <v>1</v>
      </c>
      <c r="L24" s="67"/>
      <c r="M24" s="66">
        <f t="shared" ref="M24" si="6">I24+K24</f>
        <v>13</v>
      </c>
      <c r="N24" s="67" t="s">
        <v>25</v>
      </c>
      <c r="O24" s="67"/>
      <c r="P24" s="72" t="s">
        <v>26</v>
      </c>
      <c r="Q24" s="72"/>
      <c r="R24" s="72"/>
      <c r="S24" s="68" t="s">
        <v>27</v>
      </c>
      <c r="T24" s="69">
        <v>0</v>
      </c>
      <c r="U24" s="68" t="s">
        <v>27</v>
      </c>
      <c r="V24" s="69">
        <f t="shared" ref="V24" si="7">M24*T24</f>
        <v>0</v>
      </c>
      <c r="W24" s="70"/>
      <c r="AA24" s="61">
        <v>8.98</v>
      </c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</row>
    <row r="25" spans="1:65" s="57" customFormat="1" ht="15" customHeight="1" x14ac:dyDescent="0.2">
      <c r="A25" s="65" t="s">
        <v>60</v>
      </c>
      <c r="B25" s="65" t="s">
        <v>42</v>
      </c>
      <c r="C25" s="65" t="s">
        <v>43</v>
      </c>
      <c r="D25" s="71" t="s">
        <v>62</v>
      </c>
      <c r="E25" s="71"/>
      <c r="F25" s="71"/>
      <c r="G25" s="71" t="s">
        <v>47</v>
      </c>
      <c r="H25" s="71"/>
      <c r="I25" s="66">
        <f t="shared" si="3"/>
        <v>10</v>
      </c>
      <c r="J25" s="67"/>
      <c r="K25" s="66">
        <v>1</v>
      </c>
      <c r="L25" s="67"/>
      <c r="M25" s="66">
        <f t="shared" ref="M25" si="8">I25+K25</f>
        <v>11</v>
      </c>
      <c r="N25" s="67" t="s">
        <v>25</v>
      </c>
      <c r="O25" s="67"/>
      <c r="P25" s="72" t="s">
        <v>26</v>
      </c>
      <c r="Q25" s="72"/>
      <c r="R25" s="72"/>
      <c r="S25" s="68" t="s">
        <v>27</v>
      </c>
      <c r="T25" s="69">
        <v>0</v>
      </c>
      <c r="U25" s="68" t="s">
        <v>27</v>
      </c>
      <c r="V25" s="69">
        <f t="shared" si="1"/>
        <v>0</v>
      </c>
      <c r="W25" s="70"/>
      <c r="AA25" s="61">
        <v>7.61</v>
      </c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</row>
    <row r="26" spans="1:65" s="57" customFormat="1" ht="15" customHeight="1" x14ac:dyDescent="0.2">
      <c r="A26" s="65" t="s">
        <v>61</v>
      </c>
      <c r="B26" s="65" t="s">
        <v>42</v>
      </c>
      <c r="C26" s="65" t="s">
        <v>39</v>
      </c>
      <c r="D26" s="71" t="s">
        <v>63</v>
      </c>
      <c r="E26" s="71"/>
      <c r="F26" s="71"/>
      <c r="G26" s="71" t="s">
        <v>47</v>
      </c>
      <c r="H26" s="71"/>
      <c r="I26" s="66">
        <v>5</v>
      </c>
      <c r="J26" s="67"/>
      <c r="K26" s="66">
        <v>1</v>
      </c>
      <c r="L26" s="67"/>
      <c r="M26" s="66">
        <f t="shared" ref="M26" si="9">I26+K26</f>
        <v>6</v>
      </c>
      <c r="N26" s="67" t="s">
        <v>25</v>
      </c>
      <c r="O26" s="67"/>
      <c r="P26" s="72" t="s">
        <v>26</v>
      </c>
      <c r="Q26" s="72"/>
      <c r="R26" s="72"/>
      <c r="S26" s="68" t="s">
        <v>27</v>
      </c>
      <c r="T26" s="69">
        <v>0</v>
      </c>
      <c r="U26" s="68" t="s">
        <v>27</v>
      </c>
      <c r="V26" s="69">
        <f t="shared" si="1"/>
        <v>0</v>
      </c>
      <c r="W26" s="70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</row>
    <row r="27" spans="1:65" s="57" customFormat="1" ht="15" customHeight="1" x14ac:dyDescent="0.2">
      <c r="A27" s="65"/>
      <c r="B27" s="65"/>
      <c r="C27" s="65"/>
      <c r="D27" s="71"/>
      <c r="E27" s="71"/>
      <c r="F27" s="71"/>
      <c r="G27" s="71"/>
      <c r="H27" s="71"/>
      <c r="I27" s="66"/>
      <c r="J27" s="67"/>
      <c r="K27" s="66"/>
      <c r="L27" s="67"/>
      <c r="M27" s="66"/>
      <c r="N27" s="67"/>
      <c r="O27" s="67"/>
      <c r="P27" s="71"/>
      <c r="Q27" s="67"/>
      <c r="R27" s="70"/>
      <c r="S27" s="68"/>
      <c r="T27" s="69"/>
      <c r="U27" s="68"/>
      <c r="V27" s="69"/>
      <c r="W27" s="70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</row>
    <row r="28" spans="1:65" s="57" customFormat="1" ht="15" customHeight="1" x14ac:dyDescent="0.2">
      <c r="A28" s="65" t="s">
        <v>64</v>
      </c>
      <c r="B28" s="65" t="s">
        <v>42</v>
      </c>
      <c r="C28" s="65" t="s">
        <v>24</v>
      </c>
      <c r="D28" s="71" t="s">
        <v>117</v>
      </c>
      <c r="E28" s="71"/>
      <c r="F28" s="71"/>
      <c r="G28" s="71" t="s">
        <v>47</v>
      </c>
      <c r="H28" s="71"/>
      <c r="I28" s="66">
        <f>ROUNDUP(860.3-(SUM(AA29:AX34)),1)</f>
        <v>730.9</v>
      </c>
      <c r="J28" s="67"/>
      <c r="K28" s="66">
        <v>35</v>
      </c>
      <c r="L28" s="67"/>
      <c r="M28" s="66">
        <f t="shared" ref="M28" si="10">I28+K28</f>
        <v>765.9</v>
      </c>
      <c r="N28" s="67" t="s">
        <v>25</v>
      </c>
      <c r="O28" s="67"/>
      <c r="P28" s="72" t="s">
        <v>26</v>
      </c>
      <c r="Q28" s="72"/>
      <c r="R28" s="72"/>
      <c r="S28" s="68" t="s">
        <v>27</v>
      </c>
      <c r="T28" s="69">
        <v>0</v>
      </c>
      <c r="U28" s="68" t="s">
        <v>27</v>
      </c>
      <c r="V28" s="69">
        <f t="shared" ref="V28:V34" si="11">M28*T28</f>
        <v>0</v>
      </c>
      <c r="W28" s="70"/>
      <c r="AA28" s="61">
        <v>7.26</v>
      </c>
      <c r="AB28" s="61">
        <v>15.6</v>
      </c>
      <c r="AC28" s="61">
        <v>27.2</v>
      </c>
      <c r="AD28" s="61">
        <v>6.4</v>
      </c>
      <c r="AE28" s="61">
        <v>6.9</v>
      </c>
      <c r="AF28" s="61">
        <v>5.8</v>
      </c>
      <c r="AG28" s="61">
        <v>44.1</v>
      </c>
      <c r="AH28" s="61">
        <v>7.1</v>
      </c>
      <c r="AI28" s="61">
        <v>81.099999999999994</v>
      </c>
      <c r="AJ28" s="61">
        <v>13</v>
      </c>
      <c r="AK28" s="61">
        <v>27.1</v>
      </c>
      <c r="AL28" s="61">
        <v>15.5</v>
      </c>
      <c r="AM28" s="61">
        <v>21.6</v>
      </c>
      <c r="AN28" s="61">
        <v>11.5</v>
      </c>
      <c r="AO28" s="61">
        <v>7.7</v>
      </c>
      <c r="AP28" s="61">
        <v>15.2</v>
      </c>
      <c r="AQ28" s="61">
        <v>13.1</v>
      </c>
      <c r="AR28" s="61">
        <v>33.5</v>
      </c>
      <c r="AS28" s="61">
        <v>102.9</v>
      </c>
      <c r="AT28" s="61">
        <v>11</v>
      </c>
      <c r="AU28" s="61">
        <v>98.1</v>
      </c>
      <c r="AV28" s="61">
        <v>71.8</v>
      </c>
      <c r="AW28" s="61">
        <v>12.6</v>
      </c>
      <c r="AX28" s="61">
        <v>11.6</v>
      </c>
      <c r="AY28" s="61">
        <v>17.600000000000001</v>
      </c>
      <c r="AZ28" s="61">
        <v>20.399999999999999</v>
      </c>
      <c r="BA28" s="61">
        <v>6.6</v>
      </c>
      <c r="BB28" s="61">
        <v>17.100000000000001</v>
      </c>
      <c r="BC28" s="61">
        <v>9.6</v>
      </c>
      <c r="BD28" s="57">
        <v>3.7</v>
      </c>
      <c r="BE28" s="57">
        <v>3.3</v>
      </c>
      <c r="BF28" s="57">
        <v>6.6</v>
      </c>
      <c r="BG28" s="57">
        <v>12.6</v>
      </c>
      <c r="BH28" s="57">
        <v>4.5999999999999996</v>
      </c>
      <c r="BI28" s="57">
        <v>6.2</v>
      </c>
      <c r="BJ28" s="57">
        <v>8.1</v>
      </c>
      <c r="BK28" s="57">
        <v>40.9</v>
      </c>
      <c r="BL28" s="57">
        <v>24.6</v>
      </c>
      <c r="BM28" s="57">
        <v>10.7</v>
      </c>
    </row>
    <row r="29" spans="1:65" s="57" customFormat="1" ht="15" customHeight="1" x14ac:dyDescent="0.2">
      <c r="A29" s="65" t="s">
        <v>65</v>
      </c>
      <c r="B29" s="65" t="s">
        <v>42</v>
      </c>
      <c r="C29" s="65" t="s">
        <v>43</v>
      </c>
      <c r="D29" s="71" t="s">
        <v>66</v>
      </c>
      <c r="E29" s="71"/>
      <c r="F29" s="71"/>
      <c r="G29" s="71" t="s">
        <v>47</v>
      </c>
      <c r="H29" s="71"/>
      <c r="I29" s="66">
        <f t="shared" ref="I29:I34" si="12">ROUNDUP((AA29/0.785)+(AB29/0.785)+(AC29/0.785)+(AD29/0.785)+(AE29/0.785)+(AF29/0.785)+(AG29/0.785)+(AH29/0.785)+(AI29/0.785)+(AJ29/0.785)+(AK29/0.785)+(AL29/0.785),0)</f>
        <v>26</v>
      </c>
      <c r="J29" s="67"/>
      <c r="K29" s="66">
        <v>1</v>
      </c>
      <c r="L29" s="67"/>
      <c r="M29" s="66">
        <f t="shared" ref="M29" si="13">I29+K29</f>
        <v>27</v>
      </c>
      <c r="N29" s="67" t="s">
        <v>25</v>
      </c>
      <c r="O29" s="67"/>
      <c r="P29" s="72" t="s">
        <v>26</v>
      </c>
      <c r="Q29" s="72"/>
      <c r="R29" s="72"/>
      <c r="S29" s="68" t="s">
        <v>27</v>
      </c>
      <c r="T29" s="69">
        <v>0</v>
      </c>
      <c r="U29" s="68" t="s">
        <v>27</v>
      </c>
      <c r="V29" s="69">
        <f t="shared" si="11"/>
        <v>0</v>
      </c>
      <c r="W29" s="70"/>
      <c r="AA29" s="61">
        <v>9.85</v>
      </c>
      <c r="AB29" s="61">
        <v>10.220000000000001</v>
      </c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</row>
    <row r="30" spans="1:65" s="57" customFormat="1" ht="15" customHeight="1" x14ac:dyDescent="0.2">
      <c r="A30" s="65" t="s">
        <v>67</v>
      </c>
      <c r="B30" s="65" t="s">
        <v>42</v>
      </c>
      <c r="C30" s="65" t="s">
        <v>43</v>
      </c>
      <c r="D30" s="71" t="s">
        <v>68</v>
      </c>
      <c r="E30" s="71"/>
      <c r="F30" s="71"/>
      <c r="G30" s="71" t="s">
        <v>47</v>
      </c>
      <c r="H30" s="71"/>
      <c r="I30" s="66">
        <f t="shared" si="12"/>
        <v>20</v>
      </c>
      <c r="J30" s="67"/>
      <c r="K30" s="66">
        <v>1</v>
      </c>
      <c r="L30" s="67"/>
      <c r="M30" s="66">
        <f t="shared" ref="M30:M34" si="14">I30+K30</f>
        <v>21</v>
      </c>
      <c r="N30" s="67" t="s">
        <v>25</v>
      </c>
      <c r="O30" s="67"/>
      <c r="P30" s="72" t="s">
        <v>26</v>
      </c>
      <c r="Q30" s="72"/>
      <c r="R30" s="72"/>
      <c r="S30" s="68" t="s">
        <v>27</v>
      </c>
      <c r="T30" s="69">
        <v>0</v>
      </c>
      <c r="U30" s="68" t="s">
        <v>27</v>
      </c>
      <c r="V30" s="69">
        <f t="shared" si="11"/>
        <v>0</v>
      </c>
      <c r="W30" s="70"/>
      <c r="AA30" s="61">
        <v>8.1</v>
      </c>
      <c r="AB30" s="61">
        <v>4.5999999999999996</v>
      </c>
      <c r="AC30" s="61">
        <v>2.3199999999999998</v>
      </c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</row>
    <row r="31" spans="1:65" s="57" customFormat="1" ht="15" customHeight="1" x14ac:dyDescent="0.2">
      <c r="A31" s="65" t="s">
        <v>69</v>
      </c>
      <c r="B31" s="65" t="s">
        <v>42</v>
      </c>
      <c r="C31" s="65" t="s">
        <v>43</v>
      </c>
      <c r="D31" s="71" t="s">
        <v>70</v>
      </c>
      <c r="E31" s="71"/>
      <c r="F31" s="71"/>
      <c r="G31" s="71" t="s">
        <v>47</v>
      </c>
      <c r="H31" s="71"/>
      <c r="I31" s="66">
        <f>ROUNDUP((AA31/0.785)+(AB31/0.785)+(AC31/0.785)+(AD31/0.785)+(AE31/0.785)+(AF31/0.785)+(AG31/0.785)+(AH31/0.785)+(AI31/0.785)+(AJ31/0.785)+(AK31/0.785)+(AL31/0.785),0)</f>
        <v>68</v>
      </c>
      <c r="J31" s="67"/>
      <c r="K31" s="66">
        <v>1</v>
      </c>
      <c r="L31" s="67"/>
      <c r="M31" s="66">
        <f t="shared" si="14"/>
        <v>69</v>
      </c>
      <c r="N31" s="67" t="s">
        <v>25</v>
      </c>
      <c r="O31" s="67"/>
      <c r="P31" s="72" t="s">
        <v>26</v>
      </c>
      <c r="Q31" s="72"/>
      <c r="R31" s="72"/>
      <c r="S31" s="68" t="s">
        <v>27</v>
      </c>
      <c r="T31" s="69">
        <v>0</v>
      </c>
      <c r="U31" s="68" t="s">
        <v>27</v>
      </c>
      <c r="V31" s="69">
        <f t="shared" si="11"/>
        <v>0</v>
      </c>
      <c r="W31" s="70"/>
      <c r="AA31" s="61">
        <v>8.84</v>
      </c>
      <c r="AB31" s="61">
        <v>4.76</v>
      </c>
      <c r="AC31" s="61">
        <v>9.57</v>
      </c>
      <c r="AD31" s="61">
        <v>6.56</v>
      </c>
      <c r="AE31" s="61">
        <v>2.71</v>
      </c>
      <c r="AF31" s="61">
        <v>18.899999999999999</v>
      </c>
      <c r="AG31" s="61">
        <v>1.75</v>
      </c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</row>
    <row r="32" spans="1:65" s="57" customFormat="1" ht="15" customHeight="1" x14ac:dyDescent="0.2">
      <c r="A32" s="65" t="s">
        <v>71</v>
      </c>
      <c r="B32" s="65" t="s">
        <v>42</v>
      </c>
      <c r="C32" s="65" t="s">
        <v>43</v>
      </c>
      <c r="D32" s="71" t="s">
        <v>72</v>
      </c>
      <c r="E32" s="71"/>
      <c r="F32" s="71"/>
      <c r="G32" s="71" t="s">
        <v>47</v>
      </c>
      <c r="H32" s="71"/>
      <c r="I32" s="66">
        <f t="shared" si="12"/>
        <v>38</v>
      </c>
      <c r="J32" s="67"/>
      <c r="K32" s="66">
        <v>1</v>
      </c>
      <c r="L32" s="67"/>
      <c r="M32" s="66">
        <f t="shared" si="14"/>
        <v>39</v>
      </c>
      <c r="N32" s="67" t="s">
        <v>25</v>
      </c>
      <c r="O32" s="67"/>
      <c r="P32" s="72" t="s">
        <v>26</v>
      </c>
      <c r="Q32" s="72"/>
      <c r="R32" s="72"/>
      <c r="S32" s="68" t="s">
        <v>27</v>
      </c>
      <c r="T32" s="69">
        <v>0</v>
      </c>
      <c r="U32" s="68" t="s">
        <v>27</v>
      </c>
      <c r="V32" s="69">
        <f t="shared" si="11"/>
        <v>0</v>
      </c>
      <c r="W32" s="70"/>
      <c r="AA32" s="61">
        <v>5.71</v>
      </c>
      <c r="AB32" s="61">
        <v>5.8</v>
      </c>
      <c r="AC32" s="61">
        <v>18.2</v>
      </c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</row>
    <row r="33" spans="1:55" s="57" customFormat="1" ht="15" customHeight="1" x14ac:dyDescent="0.2">
      <c r="A33" s="65" t="s">
        <v>73</v>
      </c>
      <c r="B33" s="65" t="s">
        <v>42</v>
      </c>
      <c r="C33" s="65" t="s">
        <v>43</v>
      </c>
      <c r="D33" s="71" t="s">
        <v>237</v>
      </c>
      <c r="E33" s="71"/>
      <c r="F33" s="71"/>
      <c r="G33" s="71" t="s">
        <v>47</v>
      </c>
      <c r="H33" s="71"/>
      <c r="I33" s="66">
        <f>ROUNDUP((AA33/0.785)+(AB33/0.785)+(AC33/0.785)+(AD33/0.785)+(AE33/0.785)+(AF33/0.785)+(AG33/0.785)+(AH33/0.785)+(AI33/0.785)+(AJ33/0.785)+(AK33/0.785)+(AL33/0.785),0)</f>
        <v>7</v>
      </c>
      <c r="J33" s="67"/>
      <c r="K33" s="66">
        <v>0</v>
      </c>
      <c r="L33" s="67"/>
      <c r="M33" s="66">
        <f t="shared" si="14"/>
        <v>7</v>
      </c>
      <c r="N33" s="67" t="s">
        <v>25</v>
      </c>
      <c r="O33" s="67"/>
      <c r="P33" s="72" t="s">
        <v>26</v>
      </c>
      <c r="Q33" s="72"/>
      <c r="R33" s="72"/>
      <c r="S33" s="68" t="s">
        <v>27</v>
      </c>
      <c r="T33" s="69">
        <v>0</v>
      </c>
      <c r="U33" s="68" t="s">
        <v>27</v>
      </c>
      <c r="V33" s="69">
        <f t="shared" si="11"/>
        <v>0</v>
      </c>
      <c r="W33" s="70"/>
      <c r="AA33" s="61">
        <v>4.74</v>
      </c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</row>
    <row r="34" spans="1:55" s="57" customFormat="1" ht="15" customHeight="1" x14ac:dyDescent="0.2">
      <c r="A34" s="65" t="s">
        <v>74</v>
      </c>
      <c r="B34" s="65" t="s">
        <v>42</v>
      </c>
      <c r="C34" s="65" t="s">
        <v>43</v>
      </c>
      <c r="D34" s="71" t="s">
        <v>75</v>
      </c>
      <c r="E34" s="71"/>
      <c r="F34" s="71"/>
      <c r="G34" s="71" t="s">
        <v>47</v>
      </c>
      <c r="H34" s="71"/>
      <c r="I34" s="66">
        <f t="shared" si="12"/>
        <v>9</v>
      </c>
      <c r="J34" s="67"/>
      <c r="K34" s="66">
        <v>0</v>
      </c>
      <c r="L34" s="67"/>
      <c r="M34" s="66">
        <f t="shared" si="14"/>
        <v>9</v>
      </c>
      <c r="N34" s="67" t="s">
        <v>25</v>
      </c>
      <c r="O34" s="67"/>
      <c r="P34" s="72" t="s">
        <v>26</v>
      </c>
      <c r="Q34" s="72"/>
      <c r="R34" s="72"/>
      <c r="S34" s="68" t="s">
        <v>27</v>
      </c>
      <c r="T34" s="69">
        <v>0</v>
      </c>
      <c r="U34" s="68" t="s">
        <v>27</v>
      </c>
      <c r="V34" s="69">
        <f t="shared" si="11"/>
        <v>0</v>
      </c>
      <c r="W34" s="70"/>
      <c r="AA34" s="61">
        <v>1.38</v>
      </c>
      <c r="AB34" s="61">
        <v>5.46</v>
      </c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</row>
    <row r="35" spans="1:55" s="57" customFormat="1" ht="15" customHeight="1" x14ac:dyDescent="0.2">
      <c r="A35" s="65"/>
      <c r="B35" s="65"/>
      <c r="C35" s="65"/>
      <c r="D35" s="71"/>
      <c r="E35" s="71"/>
      <c r="F35" s="71"/>
      <c r="G35" s="71"/>
      <c r="H35" s="71"/>
      <c r="I35" s="66"/>
      <c r="J35" s="67"/>
      <c r="K35" s="66"/>
      <c r="L35" s="67"/>
      <c r="M35" s="66"/>
      <c r="N35" s="67"/>
      <c r="O35" s="67"/>
      <c r="P35" s="71"/>
      <c r="Q35" s="67"/>
      <c r="R35" s="70"/>
      <c r="S35" s="68"/>
      <c r="T35" s="69"/>
      <c r="U35" s="68"/>
      <c r="V35" s="69"/>
      <c r="W35" s="70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</row>
    <row r="36" spans="1:55" s="57" customFormat="1" ht="15" customHeight="1" x14ac:dyDescent="0.2">
      <c r="A36" s="65" t="s">
        <v>76</v>
      </c>
      <c r="B36" s="65" t="s">
        <v>42</v>
      </c>
      <c r="C36" s="65" t="s">
        <v>24</v>
      </c>
      <c r="D36" s="71" t="s">
        <v>243</v>
      </c>
      <c r="E36" s="71"/>
      <c r="F36" s="71"/>
      <c r="G36" s="71" t="s">
        <v>47</v>
      </c>
      <c r="H36" s="71"/>
      <c r="I36" s="66">
        <v>44</v>
      </c>
      <c r="J36" s="67"/>
      <c r="K36" s="66">
        <v>5</v>
      </c>
      <c r="L36" s="67"/>
      <c r="M36" s="66">
        <f>I36+K36</f>
        <v>49</v>
      </c>
      <c r="N36" s="67" t="s">
        <v>25</v>
      </c>
      <c r="O36" s="67"/>
      <c r="P36" s="72" t="s">
        <v>26</v>
      </c>
      <c r="Q36" s="72"/>
      <c r="R36" s="72"/>
      <c r="S36" s="68" t="s">
        <v>27</v>
      </c>
      <c r="T36" s="69">
        <v>0</v>
      </c>
      <c r="U36" s="68" t="s">
        <v>27</v>
      </c>
      <c r="V36" s="69">
        <f>M36*T36</f>
        <v>0</v>
      </c>
      <c r="W36" s="70"/>
      <c r="AA36" s="61">
        <v>1.9</v>
      </c>
      <c r="AB36" s="61">
        <v>3.05</v>
      </c>
      <c r="AC36" s="61">
        <v>1.6</v>
      </c>
      <c r="AD36" s="61">
        <v>0.9</v>
      </c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</row>
    <row r="37" spans="1:55" s="57" customFormat="1" ht="15" customHeight="1" x14ac:dyDescent="0.2">
      <c r="A37" s="65"/>
      <c r="B37" s="65"/>
      <c r="C37" s="65"/>
      <c r="D37" s="71"/>
      <c r="E37" s="71"/>
      <c r="F37" s="71"/>
      <c r="G37" s="71"/>
      <c r="H37" s="71"/>
      <c r="I37" s="66"/>
      <c r="J37" s="67"/>
      <c r="K37" s="66"/>
      <c r="L37" s="67"/>
      <c r="M37" s="66"/>
      <c r="N37" s="67"/>
      <c r="O37" s="67"/>
      <c r="P37" s="71"/>
      <c r="Q37" s="67"/>
      <c r="R37" s="70"/>
      <c r="S37" s="68"/>
      <c r="T37" s="69"/>
      <c r="U37" s="68"/>
      <c r="V37" s="69"/>
      <c r="W37" s="70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</row>
    <row r="38" spans="1:55" s="57" customFormat="1" ht="15" customHeight="1" x14ac:dyDescent="0.2">
      <c r="A38" s="65" t="s">
        <v>77</v>
      </c>
      <c r="B38" s="65" t="s">
        <v>78</v>
      </c>
      <c r="C38" s="65" t="s">
        <v>24</v>
      </c>
      <c r="D38" s="71" t="s">
        <v>117</v>
      </c>
      <c r="E38" s="71"/>
      <c r="F38" s="71"/>
      <c r="G38" s="71" t="s">
        <v>47</v>
      </c>
      <c r="H38" s="71"/>
      <c r="I38" s="66">
        <f>SUM(AA38:BC38)</f>
        <v>300.34999999999997</v>
      </c>
      <c r="J38" s="67"/>
      <c r="K38" s="66">
        <v>15</v>
      </c>
      <c r="L38" s="67"/>
      <c r="M38" s="66">
        <f t="shared" ref="M38" si="15">I38+K38</f>
        <v>315.34999999999997</v>
      </c>
      <c r="N38" s="67" t="s">
        <v>25</v>
      </c>
      <c r="O38" s="67"/>
      <c r="P38" s="72" t="s">
        <v>26</v>
      </c>
      <c r="Q38" s="72"/>
      <c r="R38" s="72"/>
      <c r="S38" s="68" t="s">
        <v>27</v>
      </c>
      <c r="T38" s="69">
        <v>0</v>
      </c>
      <c r="U38" s="68" t="s">
        <v>27</v>
      </c>
      <c r="V38" s="69">
        <f>M38*T38</f>
        <v>0</v>
      </c>
      <c r="W38" s="70"/>
      <c r="AA38" s="61">
        <v>18.100000000000001</v>
      </c>
      <c r="AB38" s="61">
        <v>7.5</v>
      </c>
      <c r="AC38" s="61">
        <v>13.74</v>
      </c>
      <c r="AD38" s="61">
        <v>16.37</v>
      </c>
      <c r="AE38" s="61">
        <v>12</v>
      </c>
      <c r="AF38" s="61">
        <v>4.5</v>
      </c>
      <c r="AG38" s="61">
        <v>18</v>
      </c>
      <c r="AH38" s="61">
        <v>29.74</v>
      </c>
      <c r="AI38" s="61">
        <v>29.74</v>
      </c>
      <c r="AJ38" s="61">
        <v>40.43</v>
      </c>
      <c r="AK38" s="61">
        <v>6.1</v>
      </c>
      <c r="AL38" s="61">
        <v>1.95</v>
      </c>
      <c r="AM38" s="61">
        <v>2.6</v>
      </c>
      <c r="AN38" s="61">
        <v>27.63</v>
      </c>
      <c r="AO38" s="61">
        <v>6.06</v>
      </c>
      <c r="AP38" s="61">
        <v>3.94</v>
      </c>
      <c r="AQ38" s="61">
        <v>3.94</v>
      </c>
      <c r="AR38" s="61">
        <v>32.22</v>
      </c>
      <c r="AS38" s="61">
        <v>25.79</v>
      </c>
      <c r="AT38" s="61"/>
      <c r="AU38" s="61"/>
      <c r="AV38" s="61"/>
      <c r="AW38" s="61"/>
      <c r="AX38" s="61"/>
      <c r="AY38" s="61"/>
      <c r="AZ38" s="61"/>
      <c r="BA38" s="61"/>
      <c r="BB38" s="61"/>
      <c r="BC38" s="61"/>
    </row>
    <row r="39" spans="1:55" s="57" customFormat="1" ht="15" customHeight="1" x14ac:dyDescent="0.2">
      <c r="A39" s="65"/>
      <c r="B39" s="65"/>
      <c r="C39" s="65"/>
      <c r="D39" s="71"/>
      <c r="E39" s="71"/>
      <c r="F39" s="71"/>
      <c r="G39" s="71"/>
      <c r="H39" s="71"/>
      <c r="I39" s="66"/>
      <c r="J39" s="67"/>
      <c r="K39" s="66"/>
      <c r="L39" s="67"/>
      <c r="M39" s="66"/>
      <c r="N39" s="67"/>
      <c r="O39" s="67"/>
      <c r="P39" s="76"/>
      <c r="Q39" s="67"/>
      <c r="R39" s="70"/>
      <c r="S39" s="68"/>
      <c r="T39" s="69"/>
      <c r="U39" s="68"/>
      <c r="V39" s="69"/>
      <c r="W39" s="70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</row>
    <row r="40" spans="1:55" s="57" customFormat="1" ht="15" customHeight="1" x14ac:dyDescent="0.2">
      <c r="A40" s="65" t="s">
        <v>79</v>
      </c>
      <c r="B40" s="65" t="s">
        <v>78</v>
      </c>
      <c r="C40" s="65" t="s">
        <v>24</v>
      </c>
      <c r="D40" s="71" t="s">
        <v>251</v>
      </c>
      <c r="E40" s="71"/>
      <c r="F40" s="71"/>
      <c r="G40" s="71" t="s">
        <v>47</v>
      </c>
      <c r="H40" s="71"/>
      <c r="I40" s="66">
        <f>SUM(AA40:BC40)</f>
        <v>22.7</v>
      </c>
      <c r="J40" s="67"/>
      <c r="K40" s="66">
        <v>1</v>
      </c>
      <c r="L40" s="67"/>
      <c r="M40" s="66">
        <f t="shared" ref="M40:M42" si="16">I40+K40</f>
        <v>23.7</v>
      </c>
      <c r="N40" s="67" t="s">
        <v>25</v>
      </c>
      <c r="O40" s="67"/>
      <c r="P40" s="72" t="s">
        <v>26</v>
      </c>
      <c r="Q40" s="72"/>
      <c r="R40" s="72"/>
      <c r="S40" s="68" t="s">
        <v>27</v>
      </c>
      <c r="T40" s="69">
        <v>0</v>
      </c>
      <c r="U40" s="68" t="s">
        <v>27</v>
      </c>
      <c r="V40" s="69">
        <f>M40*T40</f>
        <v>0</v>
      </c>
      <c r="W40" s="70"/>
      <c r="AA40" s="61">
        <v>22.7</v>
      </c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</row>
    <row r="41" spans="1:55" s="57" customFormat="1" ht="15" customHeight="1" x14ac:dyDescent="0.2">
      <c r="A41" s="65"/>
      <c r="B41" s="65"/>
      <c r="C41" s="65"/>
      <c r="D41" s="71"/>
      <c r="E41" s="71"/>
      <c r="F41" s="71"/>
      <c r="G41" s="71"/>
      <c r="H41" s="71"/>
      <c r="I41" s="66"/>
      <c r="J41" s="67"/>
      <c r="K41" s="66"/>
      <c r="L41" s="67"/>
      <c r="M41" s="66"/>
      <c r="N41" s="67"/>
      <c r="O41" s="67"/>
      <c r="P41" s="76"/>
      <c r="Q41" s="67"/>
      <c r="R41" s="70"/>
      <c r="S41" s="68"/>
      <c r="T41" s="69"/>
      <c r="U41" s="68"/>
      <c r="V41" s="69"/>
      <c r="W41" s="70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</row>
    <row r="42" spans="1:55" s="57" customFormat="1" ht="15" customHeight="1" x14ac:dyDescent="0.2">
      <c r="A42" s="65" t="s">
        <v>233</v>
      </c>
      <c r="B42" s="65" t="s">
        <v>305</v>
      </c>
      <c r="C42" s="65" t="s">
        <v>24</v>
      </c>
      <c r="D42" s="71" t="s">
        <v>306</v>
      </c>
      <c r="E42" s="71"/>
      <c r="F42" s="71"/>
      <c r="G42" s="71" t="s">
        <v>47</v>
      </c>
      <c r="H42" s="71"/>
      <c r="I42" s="66">
        <v>149</v>
      </c>
      <c r="J42" s="70"/>
      <c r="K42" s="67">
        <v>5</v>
      </c>
      <c r="L42" s="67"/>
      <c r="M42" s="66">
        <f t="shared" si="16"/>
        <v>154</v>
      </c>
      <c r="N42" s="67" t="s">
        <v>252</v>
      </c>
      <c r="O42" s="67"/>
      <c r="P42" s="72" t="s">
        <v>344</v>
      </c>
      <c r="Q42" s="72"/>
      <c r="R42" s="72"/>
      <c r="S42" s="68" t="s">
        <v>27</v>
      </c>
      <c r="T42" s="69">
        <v>0</v>
      </c>
      <c r="U42" s="68" t="s">
        <v>27</v>
      </c>
      <c r="V42" s="69">
        <f t="shared" ref="V42" si="17">M42*T42</f>
        <v>0</v>
      </c>
      <c r="W42" s="70"/>
      <c r="AA42" s="61">
        <v>96.68</v>
      </c>
      <c r="AB42" s="61">
        <v>52.34</v>
      </c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</row>
    <row r="43" spans="1:55" s="57" customFormat="1" ht="15" customHeight="1" x14ac:dyDescent="0.2">
      <c r="A43" s="65"/>
      <c r="B43" s="65"/>
      <c r="C43" s="65"/>
      <c r="D43" s="71"/>
      <c r="E43" s="71"/>
      <c r="F43" s="71"/>
      <c r="G43" s="71"/>
      <c r="H43" s="71"/>
      <c r="I43" s="66"/>
      <c r="J43" s="70"/>
      <c r="K43" s="67"/>
      <c r="L43" s="67"/>
      <c r="M43" s="66">
        <f>M42*100</f>
        <v>15400</v>
      </c>
      <c r="N43" s="67" t="s">
        <v>25</v>
      </c>
      <c r="O43" s="67"/>
      <c r="P43" s="71" t="s">
        <v>341</v>
      </c>
      <c r="Q43" s="71"/>
      <c r="R43" s="71"/>
      <c r="S43" s="68"/>
      <c r="T43" s="69"/>
      <c r="U43" s="68"/>
      <c r="V43" s="69"/>
      <c r="W43" s="70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</row>
    <row r="44" spans="1:55" s="57" customFormat="1" ht="15" customHeight="1" x14ac:dyDescent="0.2">
      <c r="A44" s="65"/>
      <c r="B44" s="65"/>
      <c r="C44" s="65" t="s">
        <v>44</v>
      </c>
      <c r="D44" s="71"/>
      <c r="E44" s="71"/>
      <c r="F44" s="71"/>
      <c r="G44" s="71"/>
      <c r="H44" s="71"/>
      <c r="I44" s="66"/>
      <c r="J44" s="67"/>
      <c r="K44" s="66"/>
      <c r="L44" s="67"/>
      <c r="M44" s="66"/>
      <c r="N44" s="67"/>
      <c r="O44" s="67"/>
      <c r="P44" s="71"/>
      <c r="Q44" s="67"/>
      <c r="R44" s="70"/>
      <c r="S44" s="68"/>
      <c r="T44" s="69"/>
      <c r="U44" s="68"/>
      <c r="V44" s="69"/>
      <c r="W44" s="70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</row>
    <row r="45" spans="1:55" s="57" customFormat="1" ht="15" customHeight="1" x14ac:dyDescent="0.2">
      <c r="A45" s="65" t="s">
        <v>80</v>
      </c>
      <c r="B45" s="65" t="s">
        <v>81</v>
      </c>
      <c r="C45" s="65" t="s">
        <v>24</v>
      </c>
      <c r="D45" s="71" t="s">
        <v>244</v>
      </c>
      <c r="E45" s="71"/>
      <c r="F45" s="71"/>
      <c r="G45" s="71" t="s">
        <v>48</v>
      </c>
      <c r="H45" s="71"/>
      <c r="I45" s="66">
        <f>ROUNDUP(130.17-(SUM(AA46:AX47)),1)</f>
        <v>96.899999999999991</v>
      </c>
      <c r="J45" s="67"/>
      <c r="K45" s="66">
        <v>5</v>
      </c>
      <c r="L45" s="67"/>
      <c r="M45" s="66">
        <f t="shared" ref="M45:M47" si="18">I45+K45</f>
        <v>101.89999999999999</v>
      </c>
      <c r="N45" s="67" t="s">
        <v>25</v>
      </c>
      <c r="O45" s="67"/>
      <c r="P45" s="72" t="s">
        <v>26</v>
      </c>
      <c r="Q45" s="72"/>
      <c r="R45" s="72"/>
      <c r="S45" s="68" t="s">
        <v>27</v>
      </c>
      <c r="T45" s="69">
        <v>0</v>
      </c>
      <c r="U45" s="68" t="s">
        <v>27</v>
      </c>
      <c r="V45" s="69">
        <f>M45*T45</f>
        <v>0</v>
      </c>
      <c r="W45" s="70"/>
      <c r="AA45" s="61">
        <v>14</v>
      </c>
      <c r="AB45" s="61">
        <v>14.2</v>
      </c>
      <c r="AC45" s="61">
        <v>10.24</v>
      </c>
      <c r="AD45" s="61">
        <v>18.399999999999999</v>
      </c>
      <c r="AE45" s="61">
        <v>12.08</v>
      </c>
      <c r="AF45" s="61">
        <v>18.05</v>
      </c>
      <c r="AG45" s="61">
        <v>16.48</v>
      </c>
      <c r="AH45" s="61">
        <v>12.43</v>
      </c>
      <c r="AI45" s="61">
        <v>12.3</v>
      </c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</row>
    <row r="46" spans="1:55" s="57" customFormat="1" ht="15" customHeight="1" x14ac:dyDescent="0.2">
      <c r="A46" s="65" t="s">
        <v>82</v>
      </c>
      <c r="B46" s="65" t="s">
        <v>81</v>
      </c>
      <c r="C46" s="65" t="s">
        <v>43</v>
      </c>
      <c r="D46" s="71" t="s">
        <v>83</v>
      </c>
      <c r="E46" s="71"/>
      <c r="F46" s="71"/>
      <c r="G46" s="71" t="s">
        <v>48</v>
      </c>
      <c r="H46" s="71"/>
      <c r="I46" s="66">
        <f>ROUNDUP((AA46/0.785)+(AB46/0.785)+(AC46/0.785)+(AD46/0.785)+(AE46/0.785)+(AF46/0.785)+(AG46/0.785)+(AH46/0.785)+(AI46/0.785)+(AJ46/0.785)+(AK46/0.785)+(AL46/0.785),0)</f>
        <v>21</v>
      </c>
      <c r="J46" s="67"/>
      <c r="K46" s="66">
        <v>1</v>
      </c>
      <c r="L46" s="67"/>
      <c r="M46" s="66">
        <f t="shared" si="18"/>
        <v>22</v>
      </c>
      <c r="N46" s="67" t="s">
        <v>25</v>
      </c>
      <c r="O46" s="67"/>
      <c r="P46" s="72" t="s">
        <v>26</v>
      </c>
      <c r="Q46" s="72"/>
      <c r="R46" s="72"/>
      <c r="S46" s="68" t="s">
        <v>27</v>
      </c>
      <c r="T46" s="69">
        <v>0</v>
      </c>
      <c r="U46" s="68" t="s">
        <v>27</v>
      </c>
      <c r="V46" s="69">
        <f>M46*T46</f>
        <v>0</v>
      </c>
      <c r="W46" s="70"/>
      <c r="AA46" s="61">
        <v>1.24</v>
      </c>
      <c r="AB46" s="61">
        <v>1.47</v>
      </c>
      <c r="AC46" s="61">
        <v>1.58</v>
      </c>
      <c r="AD46" s="61">
        <v>1.28</v>
      </c>
      <c r="AE46" s="61">
        <v>0.98</v>
      </c>
      <c r="AF46" s="61">
        <v>1.43</v>
      </c>
      <c r="AG46" s="61">
        <v>1.26</v>
      </c>
      <c r="AH46" s="61">
        <v>1.46</v>
      </c>
      <c r="AI46" s="61">
        <v>1.3</v>
      </c>
      <c r="AJ46" s="61">
        <v>1.3</v>
      </c>
      <c r="AK46" s="61">
        <v>1.3</v>
      </c>
      <c r="AL46" s="61">
        <v>1.3</v>
      </c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</row>
    <row r="47" spans="1:55" s="57" customFormat="1" ht="15" customHeight="1" x14ac:dyDescent="0.2">
      <c r="A47" s="65" t="s">
        <v>84</v>
      </c>
      <c r="B47" s="65" t="s">
        <v>81</v>
      </c>
      <c r="C47" s="65" t="s">
        <v>43</v>
      </c>
      <c r="D47" s="71" t="s">
        <v>245</v>
      </c>
      <c r="E47" s="71"/>
      <c r="F47" s="71"/>
      <c r="G47" s="71" t="s">
        <v>48</v>
      </c>
      <c r="H47" s="71"/>
      <c r="I47" s="66">
        <f>ROUNDUP((AA47/0.785)+(AB47/0.785)+(AC47/0.785)+(AD47/0.785)+(AE47/0.785)+(AF47/0.785)+(AG47/0.785)+(AH47/0.785)+(AI47/0.785)+(AJ47/0.785)+(AK47/0.785)+(AL47/0.785),0)</f>
        <v>23</v>
      </c>
      <c r="J47" s="67"/>
      <c r="K47" s="66">
        <v>1</v>
      </c>
      <c r="L47" s="67"/>
      <c r="M47" s="66">
        <f t="shared" si="18"/>
        <v>24</v>
      </c>
      <c r="N47" s="67" t="s">
        <v>25</v>
      </c>
      <c r="O47" s="67"/>
      <c r="P47" s="72" t="s">
        <v>26</v>
      </c>
      <c r="Q47" s="72"/>
      <c r="R47" s="72"/>
      <c r="S47" s="68" t="s">
        <v>27</v>
      </c>
      <c r="T47" s="69">
        <v>0</v>
      </c>
      <c r="U47" s="68" t="s">
        <v>27</v>
      </c>
      <c r="V47" s="69">
        <f>M47*T47</f>
        <v>0</v>
      </c>
      <c r="W47" s="70"/>
      <c r="AA47" s="61">
        <v>0.97</v>
      </c>
      <c r="AB47" s="61">
        <v>6.37</v>
      </c>
      <c r="AC47" s="61">
        <v>4.1900000000000004</v>
      </c>
      <c r="AD47" s="61">
        <v>5.93</v>
      </c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</row>
    <row r="48" spans="1:55" s="57" customFormat="1" ht="15" customHeight="1" x14ac:dyDescent="0.2">
      <c r="A48" s="65"/>
      <c r="B48" s="65"/>
      <c r="C48" s="65"/>
      <c r="D48" s="71"/>
      <c r="E48" s="71"/>
      <c r="F48" s="71"/>
      <c r="G48" s="71"/>
      <c r="H48" s="71"/>
      <c r="I48" s="66"/>
      <c r="J48" s="67"/>
      <c r="K48" s="66"/>
      <c r="L48" s="67"/>
      <c r="M48" s="66"/>
      <c r="N48" s="67"/>
      <c r="O48" s="67"/>
      <c r="P48" s="71"/>
      <c r="Q48" s="67"/>
      <c r="R48" s="70"/>
      <c r="S48" s="68"/>
      <c r="T48" s="69"/>
      <c r="U48" s="68"/>
      <c r="V48" s="69"/>
      <c r="W48" s="70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</row>
    <row r="49" spans="1:62" s="57" customFormat="1" ht="15" customHeight="1" x14ac:dyDescent="0.2">
      <c r="A49" s="65" t="s">
        <v>85</v>
      </c>
      <c r="B49" s="65" t="s">
        <v>81</v>
      </c>
      <c r="C49" s="65" t="s">
        <v>24</v>
      </c>
      <c r="D49" s="71" t="s">
        <v>246</v>
      </c>
      <c r="E49" s="71"/>
      <c r="F49" s="71"/>
      <c r="G49" s="71" t="s">
        <v>48</v>
      </c>
      <c r="H49" s="71"/>
      <c r="I49" s="66">
        <f>ROUNDUP(265.13-(SUM(AA50:AX57)),1)</f>
        <v>179</v>
      </c>
      <c r="J49" s="67"/>
      <c r="K49" s="66">
        <v>10</v>
      </c>
      <c r="L49" s="67"/>
      <c r="M49" s="66">
        <f t="shared" ref="M49:M51" si="19">I49+K49</f>
        <v>189</v>
      </c>
      <c r="N49" s="67" t="s">
        <v>25</v>
      </c>
      <c r="O49" s="67"/>
      <c r="P49" s="72" t="s">
        <v>26</v>
      </c>
      <c r="Q49" s="72"/>
      <c r="R49" s="72"/>
      <c r="S49" s="68" t="s">
        <v>27</v>
      </c>
      <c r="T49" s="69">
        <v>0</v>
      </c>
      <c r="U49" s="68" t="s">
        <v>27</v>
      </c>
      <c r="V49" s="69">
        <f t="shared" ref="V49:V56" si="20">M49*T49</f>
        <v>0</v>
      </c>
      <c r="W49" s="70"/>
      <c r="AA49" s="61">
        <v>2.7</v>
      </c>
      <c r="AB49" s="61">
        <v>2.2000000000000002</v>
      </c>
      <c r="AC49" s="61">
        <v>6.46</v>
      </c>
      <c r="AD49" s="61">
        <v>14.98</v>
      </c>
      <c r="AE49" s="61">
        <v>19.63</v>
      </c>
      <c r="AF49" s="61">
        <v>4.03</v>
      </c>
      <c r="AG49" s="61">
        <v>4.03</v>
      </c>
      <c r="AH49" s="61">
        <v>3.35</v>
      </c>
      <c r="AI49" s="61">
        <v>6.56</v>
      </c>
      <c r="AJ49" s="61">
        <v>6.4</v>
      </c>
      <c r="AK49" s="61">
        <v>11.79</v>
      </c>
      <c r="AL49" s="61">
        <v>4.1100000000000003</v>
      </c>
      <c r="AM49" s="61">
        <v>4</v>
      </c>
      <c r="AN49" s="61">
        <v>4.3</v>
      </c>
      <c r="AO49" s="61">
        <v>4.2300000000000004</v>
      </c>
      <c r="AP49" s="61">
        <v>4</v>
      </c>
      <c r="AQ49" s="61">
        <v>4</v>
      </c>
      <c r="AR49" s="61">
        <v>15.5</v>
      </c>
      <c r="AS49" s="61">
        <v>15.55</v>
      </c>
      <c r="AT49" s="61">
        <v>21.89</v>
      </c>
      <c r="AU49" s="61">
        <v>2.11</v>
      </c>
      <c r="AV49" s="61">
        <v>2.4900000000000002</v>
      </c>
      <c r="AW49" s="61">
        <v>2.52</v>
      </c>
      <c r="AX49" s="61">
        <v>2.75</v>
      </c>
      <c r="AY49" s="61">
        <v>2.52</v>
      </c>
      <c r="AZ49" s="61">
        <v>2.23</v>
      </c>
      <c r="BA49" s="61">
        <v>2.0699999999999998</v>
      </c>
      <c r="BB49" s="61">
        <v>2.79</v>
      </c>
      <c r="BC49" s="61">
        <v>7.9</v>
      </c>
      <c r="BD49" s="57">
        <v>7.32</v>
      </c>
      <c r="BE49" s="57">
        <v>6.29</v>
      </c>
      <c r="BF49" s="57">
        <v>5.56</v>
      </c>
      <c r="BG49" s="57">
        <v>10.7</v>
      </c>
      <c r="BH49" s="57">
        <v>14.87</v>
      </c>
      <c r="BI49" s="57">
        <v>20.9</v>
      </c>
      <c r="BJ49" s="57">
        <v>12.58</v>
      </c>
    </row>
    <row r="50" spans="1:62" s="57" customFormat="1" ht="15" customHeight="1" x14ac:dyDescent="0.2">
      <c r="A50" s="65" t="s">
        <v>86</v>
      </c>
      <c r="B50" s="65" t="s">
        <v>81</v>
      </c>
      <c r="C50" s="65" t="s">
        <v>43</v>
      </c>
      <c r="D50" s="71" t="s">
        <v>87</v>
      </c>
      <c r="E50" s="71"/>
      <c r="F50" s="71"/>
      <c r="G50" s="71" t="s">
        <v>48</v>
      </c>
      <c r="H50" s="71"/>
      <c r="I50" s="66">
        <f t="shared" ref="I50:I56" si="21">ROUNDUP((AA50/0.785)+(AB50/0.785)+(AC50/0.785)+(AD50/0.785)+(AE50/0.785)+(AF50/0.785)+(AG50/0.785)+(AH50/0.785)+(AI50/0.785)+(AJ50/0.785)+(AK50/0.785)+(AL50/0.785),0)</f>
        <v>1</v>
      </c>
      <c r="J50" s="67"/>
      <c r="K50" s="66">
        <v>0</v>
      </c>
      <c r="L50" s="67"/>
      <c r="M50" s="66">
        <f t="shared" si="19"/>
        <v>1</v>
      </c>
      <c r="N50" s="67" t="s">
        <v>25</v>
      </c>
      <c r="O50" s="67"/>
      <c r="P50" s="72" t="s">
        <v>26</v>
      </c>
      <c r="Q50" s="72"/>
      <c r="R50" s="72"/>
      <c r="S50" s="68" t="s">
        <v>27</v>
      </c>
      <c r="T50" s="69">
        <v>0</v>
      </c>
      <c r="U50" s="68" t="s">
        <v>27</v>
      </c>
      <c r="V50" s="69">
        <f t="shared" si="20"/>
        <v>0</v>
      </c>
      <c r="W50" s="70"/>
      <c r="AA50" s="61">
        <v>0.71</v>
      </c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</row>
    <row r="51" spans="1:62" s="57" customFormat="1" ht="15" customHeight="1" x14ac:dyDescent="0.2">
      <c r="A51" s="65" t="s">
        <v>88</v>
      </c>
      <c r="B51" s="65" t="s">
        <v>81</v>
      </c>
      <c r="C51" s="65" t="s">
        <v>43</v>
      </c>
      <c r="D51" s="71" t="s">
        <v>89</v>
      </c>
      <c r="E51" s="71"/>
      <c r="F51" s="71"/>
      <c r="G51" s="71" t="s">
        <v>48</v>
      </c>
      <c r="H51" s="71"/>
      <c r="I51" s="66">
        <f t="shared" si="21"/>
        <v>3</v>
      </c>
      <c r="J51" s="67"/>
      <c r="K51" s="66">
        <v>0</v>
      </c>
      <c r="L51" s="67"/>
      <c r="M51" s="66">
        <f t="shared" si="19"/>
        <v>3</v>
      </c>
      <c r="N51" s="67" t="s">
        <v>25</v>
      </c>
      <c r="O51" s="67"/>
      <c r="P51" s="72" t="s">
        <v>26</v>
      </c>
      <c r="Q51" s="72"/>
      <c r="R51" s="72"/>
      <c r="S51" s="68" t="s">
        <v>27</v>
      </c>
      <c r="T51" s="69">
        <v>0</v>
      </c>
      <c r="U51" s="68" t="s">
        <v>27</v>
      </c>
      <c r="V51" s="69">
        <f t="shared" si="20"/>
        <v>0</v>
      </c>
      <c r="W51" s="70"/>
      <c r="AA51" s="61">
        <v>1.88</v>
      </c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</row>
    <row r="52" spans="1:62" s="57" customFormat="1" ht="15" customHeight="1" x14ac:dyDescent="0.2">
      <c r="A52" s="65" t="s">
        <v>307</v>
      </c>
      <c r="B52" s="65" t="s">
        <v>81</v>
      </c>
      <c r="C52" s="65" t="s">
        <v>43</v>
      </c>
      <c r="D52" s="71" t="s">
        <v>91</v>
      </c>
      <c r="E52" s="71"/>
      <c r="F52" s="71"/>
      <c r="G52" s="71" t="s">
        <v>48</v>
      </c>
      <c r="H52" s="71"/>
      <c r="I52" s="66">
        <f t="shared" si="21"/>
        <v>15</v>
      </c>
      <c r="J52" s="67"/>
      <c r="K52" s="66">
        <v>1</v>
      </c>
      <c r="L52" s="67"/>
      <c r="M52" s="66">
        <f t="shared" ref="M52:M54" si="22">I52+K52</f>
        <v>16</v>
      </c>
      <c r="N52" s="67" t="s">
        <v>25</v>
      </c>
      <c r="O52" s="67"/>
      <c r="P52" s="72" t="s">
        <v>26</v>
      </c>
      <c r="Q52" s="72"/>
      <c r="R52" s="72"/>
      <c r="S52" s="68" t="s">
        <v>27</v>
      </c>
      <c r="T52" s="69">
        <v>0</v>
      </c>
      <c r="U52" s="68" t="s">
        <v>27</v>
      </c>
      <c r="V52" s="69">
        <f t="shared" si="20"/>
        <v>0</v>
      </c>
      <c r="W52" s="70"/>
      <c r="AA52" s="61">
        <v>5.56</v>
      </c>
      <c r="AB52" s="61">
        <v>6.07</v>
      </c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</row>
    <row r="53" spans="1:62" s="57" customFormat="1" ht="15" customHeight="1" x14ac:dyDescent="0.2">
      <c r="A53" s="65" t="s">
        <v>90</v>
      </c>
      <c r="B53" s="65" t="s">
        <v>81</v>
      </c>
      <c r="C53" s="65" t="s">
        <v>43</v>
      </c>
      <c r="D53" s="71" t="s">
        <v>92</v>
      </c>
      <c r="E53" s="71"/>
      <c r="F53" s="71"/>
      <c r="G53" s="71" t="s">
        <v>48</v>
      </c>
      <c r="H53" s="71"/>
      <c r="I53" s="66">
        <f t="shared" si="21"/>
        <v>50</v>
      </c>
      <c r="J53" s="67"/>
      <c r="K53" s="66">
        <v>1</v>
      </c>
      <c r="L53" s="67"/>
      <c r="M53" s="66">
        <f t="shared" si="22"/>
        <v>51</v>
      </c>
      <c r="N53" s="67" t="s">
        <v>25</v>
      </c>
      <c r="O53" s="67"/>
      <c r="P53" s="72" t="s">
        <v>26</v>
      </c>
      <c r="Q53" s="72"/>
      <c r="R53" s="72"/>
      <c r="S53" s="68" t="s">
        <v>27</v>
      </c>
      <c r="T53" s="69">
        <v>0</v>
      </c>
      <c r="U53" s="68" t="s">
        <v>27</v>
      </c>
      <c r="V53" s="69">
        <f t="shared" si="20"/>
        <v>0</v>
      </c>
      <c r="W53" s="70"/>
      <c r="AA53" s="61">
        <v>3.98</v>
      </c>
      <c r="AB53" s="61">
        <v>6.23</v>
      </c>
      <c r="AC53" s="61">
        <v>7.27</v>
      </c>
      <c r="AD53" s="61">
        <v>6.24</v>
      </c>
      <c r="AE53" s="61">
        <v>7.32</v>
      </c>
      <c r="AF53" s="61">
        <v>7.9</v>
      </c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</row>
    <row r="54" spans="1:62" s="57" customFormat="1" ht="15" customHeight="1" x14ac:dyDescent="0.2">
      <c r="A54" s="65" t="s">
        <v>93</v>
      </c>
      <c r="B54" s="65" t="s">
        <v>81</v>
      </c>
      <c r="C54" s="65" t="s">
        <v>43</v>
      </c>
      <c r="D54" s="71" t="s">
        <v>95</v>
      </c>
      <c r="E54" s="71"/>
      <c r="F54" s="71"/>
      <c r="G54" s="71" t="s">
        <v>48</v>
      </c>
      <c r="H54" s="71"/>
      <c r="I54" s="66">
        <f t="shared" si="21"/>
        <v>23</v>
      </c>
      <c r="J54" s="67"/>
      <c r="K54" s="66">
        <v>1</v>
      </c>
      <c r="L54" s="67"/>
      <c r="M54" s="66">
        <f t="shared" si="22"/>
        <v>24</v>
      </c>
      <c r="N54" s="67" t="s">
        <v>25</v>
      </c>
      <c r="O54" s="67"/>
      <c r="P54" s="72" t="s">
        <v>26</v>
      </c>
      <c r="Q54" s="72"/>
      <c r="R54" s="72"/>
      <c r="S54" s="68" t="s">
        <v>27</v>
      </c>
      <c r="T54" s="69">
        <v>0</v>
      </c>
      <c r="U54" s="68" t="s">
        <v>27</v>
      </c>
      <c r="V54" s="69">
        <f t="shared" si="20"/>
        <v>0</v>
      </c>
      <c r="W54" s="70"/>
      <c r="AA54" s="61">
        <v>8.08</v>
      </c>
      <c r="AB54" s="61">
        <v>2.79</v>
      </c>
      <c r="AC54" s="61">
        <v>2.2599999999999998</v>
      </c>
      <c r="AD54" s="61">
        <v>2.23</v>
      </c>
      <c r="AE54" s="61">
        <v>2.0699999999999998</v>
      </c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</row>
    <row r="55" spans="1:62" s="57" customFormat="1" ht="15" customHeight="1" x14ac:dyDescent="0.2">
      <c r="A55" s="65" t="s">
        <v>94</v>
      </c>
      <c r="B55" s="65" t="s">
        <v>81</v>
      </c>
      <c r="C55" s="65" t="s">
        <v>43</v>
      </c>
      <c r="D55" s="71" t="s">
        <v>97</v>
      </c>
      <c r="E55" s="71"/>
      <c r="F55" s="71"/>
      <c r="G55" s="71" t="s">
        <v>48</v>
      </c>
      <c r="H55" s="71"/>
      <c r="I55" s="66">
        <f t="shared" si="21"/>
        <v>15</v>
      </c>
      <c r="J55" s="67"/>
      <c r="K55" s="66">
        <v>1</v>
      </c>
      <c r="L55" s="67"/>
      <c r="M55" s="66">
        <f t="shared" ref="M55:M56" si="23">I55+K55</f>
        <v>16</v>
      </c>
      <c r="N55" s="67" t="s">
        <v>25</v>
      </c>
      <c r="O55" s="67"/>
      <c r="P55" s="72" t="s">
        <v>26</v>
      </c>
      <c r="Q55" s="72"/>
      <c r="R55" s="72"/>
      <c r="S55" s="68" t="s">
        <v>27</v>
      </c>
      <c r="T55" s="69">
        <v>0</v>
      </c>
      <c r="U55" s="68" t="s">
        <v>27</v>
      </c>
      <c r="V55" s="69">
        <f t="shared" si="20"/>
        <v>0</v>
      </c>
      <c r="W55" s="70"/>
      <c r="AA55" s="61">
        <v>4.2300000000000004</v>
      </c>
      <c r="AB55" s="61">
        <v>2.75</v>
      </c>
      <c r="AC55" s="61">
        <v>2.52</v>
      </c>
      <c r="AD55" s="61">
        <v>2.11</v>
      </c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</row>
    <row r="56" spans="1:62" s="57" customFormat="1" ht="15" customHeight="1" x14ac:dyDescent="0.2">
      <c r="A56" s="65" t="s">
        <v>96</v>
      </c>
      <c r="B56" s="65" t="s">
        <v>81</v>
      </c>
      <c r="C56" s="65" t="s">
        <v>43</v>
      </c>
      <c r="D56" s="71" t="s">
        <v>333</v>
      </c>
      <c r="E56" s="71"/>
      <c r="F56" s="71"/>
      <c r="G56" s="71" t="s">
        <v>48</v>
      </c>
      <c r="H56" s="71"/>
      <c r="I56" s="66">
        <f t="shared" si="21"/>
        <v>6</v>
      </c>
      <c r="J56" s="67"/>
      <c r="K56" s="66">
        <v>0</v>
      </c>
      <c r="L56" s="67"/>
      <c r="M56" s="66">
        <f t="shared" si="23"/>
        <v>6</v>
      </c>
      <c r="N56" s="67" t="s">
        <v>25</v>
      </c>
      <c r="O56" s="67"/>
      <c r="P56" s="72" t="s">
        <v>26</v>
      </c>
      <c r="Q56" s="72"/>
      <c r="R56" s="72"/>
      <c r="S56" s="68" t="s">
        <v>27</v>
      </c>
      <c r="T56" s="69">
        <v>0</v>
      </c>
      <c r="U56" s="68" t="s">
        <v>27</v>
      </c>
      <c r="V56" s="69">
        <f t="shared" si="20"/>
        <v>0</v>
      </c>
      <c r="W56" s="70"/>
      <c r="AA56" s="61">
        <v>4</v>
      </c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</row>
    <row r="57" spans="1:62" s="57" customFormat="1" ht="15" customHeight="1" x14ac:dyDescent="0.2">
      <c r="A57" s="65" t="s">
        <v>98</v>
      </c>
      <c r="B57" s="65" t="s">
        <v>81</v>
      </c>
      <c r="C57" s="65" t="s">
        <v>39</v>
      </c>
      <c r="D57" s="71" t="s">
        <v>236</v>
      </c>
      <c r="E57" s="71"/>
      <c r="F57" s="71"/>
      <c r="G57" s="71" t="s">
        <v>48</v>
      </c>
      <c r="H57" s="71"/>
      <c r="I57" s="66">
        <v>2</v>
      </c>
      <c r="J57" s="67"/>
      <c r="K57" s="66">
        <v>0</v>
      </c>
      <c r="L57" s="67"/>
      <c r="M57" s="66">
        <f t="shared" ref="M57" si="24">I57+K57</f>
        <v>2</v>
      </c>
      <c r="N57" s="67" t="s">
        <v>25</v>
      </c>
      <c r="O57" s="67"/>
      <c r="P57" s="72" t="s">
        <v>26</v>
      </c>
      <c r="Q57" s="72"/>
      <c r="R57" s="72"/>
      <c r="S57" s="68" t="s">
        <v>27</v>
      </c>
      <c r="T57" s="69">
        <v>0</v>
      </c>
      <c r="U57" s="68" t="s">
        <v>27</v>
      </c>
      <c r="V57" s="69">
        <f t="shared" ref="V57" si="25">M57*T57</f>
        <v>0</v>
      </c>
      <c r="W57" s="70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</row>
    <row r="58" spans="1:62" s="70" customFormat="1" ht="15" customHeight="1" x14ac:dyDescent="0.2">
      <c r="A58" s="65" t="s">
        <v>235</v>
      </c>
      <c r="B58" s="65" t="s">
        <v>81</v>
      </c>
      <c r="C58" s="65" t="s">
        <v>39</v>
      </c>
      <c r="D58" s="71" t="s">
        <v>308</v>
      </c>
      <c r="E58" s="71"/>
      <c r="F58" s="71"/>
      <c r="G58" s="71" t="s">
        <v>48</v>
      </c>
      <c r="H58" s="71"/>
      <c r="I58" s="66">
        <v>1</v>
      </c>
      <c r="J58" s="67"/>
      <c r="K58" s="66">
        <v>1</v>
      </c>
      <c r="L58" s="67"/>
      <c r="M58" s="66">
        <f t="shared" ref="M58" si="26">I58+K58</f>
        <v>2</v>
      </c>
      <c r="N58" s="67" t="s">
        <v>25</v>
      </c>
      <c r="O58" s="67"/>
      <c r="P58" s="72" t="s">
        <v>26</v>
      </c>
      <c r="Q58" s="72"/>
      <c r="R58" s="72"/>
      <c r="S58" s="68" t="s">
        <v>27</v>
      </c>
      <c r="T58" s="69">
        <v>0</v>
      </c>
      <c r="U58" s="68" t="s">
        <v>27</v>
      </c>
      <c r="V58" s="69">
        <f t="shared" ref="V58" si="27">M58*T58</f>
        <v>0</v>
      </c>
    </row>
    <row r="59" spans="1:62" s="57" customFormat="1" ht="15" customHeight="1" x14ac:dyDescent="0.2">
      <c r="A59" s="65"/>
      <c r="B59" s="65"/>
      <c r="C59" s="65"/>
      <c r="D59" s="71"/>
      <c r="E59" s="71"/>
      <c r="F59" s="71"/>
      <c r="G59" s="71"/>
      <c r="H59" s="71"/>
      <c r="I59" s="66"/>
      <c r="J59" s="67"/>
      <c r="K59" s="66"/>
      <c r="L59" s="67"/>
      <c r="M59" s="66"/>
      <c r="N59" s="67"/>
      <c r="O59" s="67"/>
      <c r="P59" s="71"/>
      <c r="Q59" s="71"/>
      <c r="R59" s="71"/>
      <c r="S59" s="68"/>
      <c r="T59" s="69"/>
      <c r="U59" s="68"/>
      <c r="V59" s="69"/>
      <c r="W59" s="70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</row>
    <row r="60" spans="1:62" s="57" customFormat="1" ht="15" customHeight="1" x14ac:dyDescent="0.2">
      <c r="A60" s="65" t="s">
        <v>99</v>
      </c>
      <c r="B60" s="65" t="s">
        <v>100</v>
      </c>
      <c r="C60" s="65" t="s">
        <v>24</v>
      </c>
      <c r="D60" s="71" t="s">
        <v>101</v>
      </c>
      <c r="E60" s="71"/>
      <c r="F60" s="71"/>
      <c r="G60" s="71" t="s">
        <v>48</v>
      </c>
      <c r="H60" s="71"/>
      <c r="I60" s="66">
        <v>11</v>
      </c>
      <c r="J60" s="67"/>
      <c r="K60" s="66">
        <v>0</v>
      </c>
      <c r="L60" s="67"/>
      <c r="M60" s="66">
        <f t="shared" ref="M60" si="28">I60+K60</f>
        <v>11</v>
      </c>
      <c r="N60" s="67" t="s">
        <v>25</v>
      </c>
      <c r="O60" s="67"/>
      <c r="P60" s="72" t="s">
        <v>26</v>
      </c>
      <c r="Q60" s="72"/>
      <c r="R60" s="72"/>
      <c r="S60" s="68" t="s">
        <v>27</v>
      </c>
      <c r="T60" s="69">
        <v>0</v>
      </c>
      <c r="U60" s="68" t="s">
        <v>27</v>
      </c>
      <c r="V60" s="69">
        <f>M60*T60</f>
        <v>0</v>
      </c>
      <c r="W60" s="70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</row>
    <row r="61" spans="1:62" s="57" customFormat="1" ht="15" customHeight="1" x14ac:dyDescent="0.2">
      <c r="A61" s="65" t="s">
        <v>102</v>
      </c>
      <c r="B61" s="65" t="s">
        <v>103</v>
      </c>
      <c r="C61" s="65" t="s">
        <v>24</v>
      </c>
      <c r="D61" s="71" t="s">
        <v>101</v>
      </c>
      <c r="E61" s="71"/>
      <c r="F61" s="71"/>
      <c r="G61" s="71" t="s">
        <v>48</v>
      </c>
      <c r="H61" s="71"/>
      <c r="I61" s="66">
        <v>11</v>
      </c>
      <c r="J61" s="67"/>
      <c r="K61" s="66">
        <v>0</v>
      </c>
      <c r="L61" s="67"/>
      <c r="M61" s="66">
        <f t="shared" ref="M61" si="29">I61+K61</f>
        <v>11</v>
      </c>
      <c r="N61" s="67" t="s">
        <v>25</v>
      </c>
      <c r="O61" s="67"/>
      <c r="P61" s="72" t="s">
        <v>26</v>
      </c>
      <c r="Q61" s="72"/>
      <c r="R61" s="72"/>
      <c r="S61" s="68" t="s">
        <v>27</v>
      </c>
      <c r="T61" s="69">
        <v>0</v>
      </c>
      <c r="U61" s="68" t="s">
        <v>27</v>
      </c>
      <c r="V61" s="69">
        <f>M61*T61</f>
        <v>0</v>
      </c>
      <c r="W61" s="70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</row>
    <row r="62" spans="1:62" s="57" customFormat="1" ht="15" customHeight="1" x14ac:dyDescent="0.2">
      <c r="A62" s="65"/>
      <c r="B62" s="65"/>
      <c r="C62" s="65"/>
      <c r="D62" s="71"/>
      <c r="E62" s="71"/>
      <c r="F62" s="71"/>
      <c r="G62" s="71"/>
      <c r="H62" s="71"/>
      <c r="I62" s="66"/>
      <c r="J62" s="67"/>
      <c r="K62" s="66"/>
      <c r="L62" s="67"/>
      <c r="M62" s="66"/>
      <c r="N62" s="67"/>
      <c r="O62" s="67"/>
      <c r="P62" s="71"/>
      <c r="Q62" s="71"/>
      <c r="R62" s="71"/>
      <c r="S62" s="68"/>
      <c r="T62" s="69"/>
      <c r="U62" s="68"/>
      <c r="V62" s="69"/>
      <c r="W62" s="70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</row>
    <row r="63" spans="1:62" s="57" customFormat="1" ht="15" customHeight="1" x14ac:dyDescent="0.2">
      <c r="A63" s="65" t="s">
        <v>104</v>
      </c>
      <c r="B63" s="65" t="s">
        <v>105</v>
      </c>
      <c r="C63" s="65" t="s">
        <v>24</v>
      </c>
      <c r="D63" s="71" t="s">
        <v>247</v>
      </c>
      <c r="E63" s="71"/>
      <c r="F63" s="71"/>
      <c r="G63" s="71" t="s">
        <v>48</v>
      </c>
      <c r="H63" s="71"/>
      <c r="I63" s="66">
        <v>11</v>
      </c>
      <c r="J63" s="67"/>
      <c r="K63" s="66">
        <v>0</v>
      </c>
      <c r="L63" s="67"/>
      <c r="M63" s="66">
        <f t="shared" ref="M63" si="30">I63+K63</f>
        <v>11</v>
      </c>
      <c r="N63" s="67" t="s">
        <v>25</v>
      </c>
      <c r="O63" s="67"/>
      <c r="P63" s="72" t="s">
        <v>26</v>
      </c>
      <c r="Q63" s="72"/>
      <c r="R63" s="72"/>
      <c r="S63" s="68" t="s">
        <v>27</v>
      </c>
      <c r="T63" s="69">
        <v>0</v>
      </c>
      <c r="U63" s="68" t="s">
        <v>27</v>
      </c>
      <c r="V63" s="69">
        <f>M63*T63</f>
        <v>0</v>
      </c>
      <c r="W63" s="70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</row>
    <row r="64" spans="1:62" s="57" customFormat="1" ht="15" customHeight="1" x14ac:dyDescent="0.2">
      <c r="A64" s="65" t="s">
        <v>106</v>
      </c>
      <c r="B64" s="65" t="s">
        <v>107</v>
      </c>
      <c r="C64" s="65" t="s">
        <v>24</v>
      </c>
      <c r="D64" s="71" t="s">
        <v>247</v>
      </c>
      <c r="E64" s="71"/>
      <c r="F64" s="71"/>
      <c r="G64" s="71" t="s">
        <v>48</v>
      </c>
      <c r="H64" s="71"/>
      <c r="I64" s="66">
        <v>22</v>
      </c>
      <c r="J64" s="67"/>
      <c r="K64" s="66">
        <v>1</v>
      </c>
      <c r="L64" s="67"/>
      <c r="M64" s="66">
        <f t="shared" ref="M64:M65" si="31">I64+K64</f>
        <v>23</v>
      </c>
      <c r="N64" s="67" t="s">
        <v>25</v>
      </c>
      <c r="O64" s="67"/>
      <c r="P64" s="72" t="s">
        <v>26</v>
      </c>
      <c r="Q64" s="72"/>
      <c r="R64" s="72"/>
      <c r="S64" s="68" t="s">
        <v>27</v>
      </c>
      <c r="T64" s="69">
        <v>0</v>
      </c>
      <c r="U64" s="68" t="s">
        <v>27</v>
      </c>
      <c r="V64" s="69">
        <f>M64*T64</f>
        <v>0</v>
      </c>
      <c r="W64" s="70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</row>
    <row r="65" spans="1:55" s="57" customFormat="1" ht="15" customHeight="1" x14ac:dyDescent="0.2">
      <c r="A65" s="65" t="s">
        <v>108</v>
      </c>
      <c r="B65" s="65" t="s">
        <v>109</v>
      </c>
      <c r="C65" s="65" t="s">
        <v>24</v>
      </c>
      <c r="D65" s="71" t="s">
        <v>247</v>
      </c>
      <c r="E65" s="71"/>
      <c r="F65" s="71"/>
      <c r="G65" s="71" t="s">
        <v>48</v>
      </c>
      <c r="H65" s="71"/>
      <c r="I65" s="66">
        <v>11</v>
      </c>
      <c r="J65" s="67"/>
      <c r="K65" s="66">
        <v>0</v>
      </c>
      <c r="L65" s="67"/>
      <c r="M65" s="66">
        <f t="shared" si="31"/>
        <v>11</v>
      </c>
      <c r="N65" s="67" t="s">
        <v>25</v>
      </c>
      <c r="O65" s="67"/>
      <c r="P65" s="72" t="s">
        <v>26</v>
      </c>
      <c r="Q65" s="72"/>
      <c r="R65" s="72"/>
      <c r="S65" s="68" t="s">
        <v>27</v>
      </c>
      <c r="T65" s="69">
        <v>0</v>
      </c>
      <c r="U65" s="68" t="s">
        <v>27</v>
      </c>
      <c r="V65" s="69">
        <f>M65*T65</f>
        <v>0</v>
      </c>
      <c r="W65" s="70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</row>
    <row r="66" spans="1:55" s="57" customFormat="1" ht="15" customHeight="1" x14ac:dyDescent="0.2">
      <c r="A66" s="65"/>
      <c r="B66" s="65"/>
      <c r="C66" s="65"/>
      <c r="D66" s="71"/>
      <c r="E66" s="71"/>
      <c r="F66" s="71"/>
      <c r="G66" s="71"/>
      <c r="H66" s="71"/>
      <c r="I66" s="66"/>
      <c r="J66" s="67"/>
      <c r="K66" s="66"/>
      <c r="L66" s="67"/>
      <c r="M66" s="66"/>
      <c r="N66" s="67"/>
      <c r="O66" s="67"/>
      <c r="P66" s="71"/>
      <c r="Q66" s="71"/>
      <c r="R66" s="71"/>
      <c r="S66" s="68"/>
      <c r="T66" s="69"/>
      <c r="U66" s="68"/>
      <c r="V66" s="69"/>
      <c r="W66" s="70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</row>
    <row r="67" spans="1:55" s="60" customFormat="1" ht="15" customHeight="1" x14ac:dyDescent="0.2">
      <c r="A67" s="65" t="s">
        <v>146</v>
      </c>
      <c r="B67" s="65" t="s">
        <v>110</v>
      </c>
      <c r="C67" s="65" t="s">
        <v>43</v>
      </c>
      <c r="D67" s="71" t="s">
        <v>248</v>
      </c>
      <c r="E67" s="71"/>
      <c r="F67" s="71"/>
      <c r="G67" s="71" t="s">
        <v>48</v>
      </c>
      <c r="H67" s="71"/>
      <c r="I67" s="66">
        <f>ROUNDUP((AA67/0.785)+(AB67/0.785)+(AC67/0.785)+(AD67/0.785)+(AE67/0.785)+(AF67/0.785)+(AG67/0.785)+(AH67/0.785)+(AI67/0.785)+(AJ67/0.785)+(AK67/0.785)+(AL67/0.785),0)</f>
        <v>37</v>
      </c>
      <c r="J67" s="67"/>
      <c r="K67" s="66">
        <v>1</v>
      </c>
      <c r="L67" s="67"/>
      <c r="M67" s="66">
        <f t="shared" ref="M67" si="32">I67+K67</f>
        <v>38</v>
      </c>
      <c r="N67" s="67" t="s">
        <v>25</v>
      </c>
      <c r="O67" s="67"/>
      <c r="P67" s="72" t="s">
        <v>26</v>
      </c>
      <c r="Q67" s="72"/>
      <c r="R67" s="72"/>
      <c r="S67" s="68" t="s">
        <v>27</v>
      </c>
      <c r="T67" s="69">
        <v>0</v>
      </c>
      <c r="U67" s="68" t="s">
        <v>27</v>
      </c>
      <c r="V67" s="69">
        <f>M67*T67</f>
        <v>0</v>
      </c>
      <c r="W67" s="70"/>
      <c r="AA67" s="61">
        <v>28.27</v>
      </c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</row>
    <row r="68" spans="1:55" s="60" customFormat="1" ht="15" customHeight="1" x14ac:dyDescent="0.2">
      <c r="A68" s="65" t="s">
        <v>147</v>
      </c>
      <c r="B68" s="65" t="s">
        <v>110</v>
      </c>
      <c r="C68" s="65" t="s">
        <v>43</v>
      </c>
      <c r="D68" s="71" t="s">
        <v>249</v>
      </c>
      <c r="E68" s="71"/>
      <c r="F68" s="71"/>
      <c r="G68" s="71" t="s">
        <v>48</v>
      </c>
      <c r="H68" s="71"/>
      <c r="I68" s="66">
        <f>ROUNDUP((AA68/0.785)+(AB68/0.785)+(AC68/0.785)+(AD68/0.785)+(AE68/0.785)+(AF68/0.785)+(AG68/0.785)+(AH68/0.785)+(AI68/0.785)+(AJ68/0.785)+(AK68/0.785)+(AL68/0.785),0)</f>
        <v>85</v>
      </c>
      <c r="J68" s="67"/>
      <c r="K68" s="66">
        <v>1</v>
      </c>
      <c r="L68" s="67"/>
      <c r="M68" s="66">
        <f t="shared" ref="M68" si="33">I68+K68</f>
        <v>86</v>
      </c>
      <c r="N68" s="67" t="s">
        <v>25</v>
      </c>
      <c r="O68" s="67"/>
      <c r="P68" s="72" t="s">
        <v>26</v>
      </c>
      <c r="Q68" s="72"/>
      <c r="R68" s="72"/>
      <c r="S68" s="68" t="s">
        <v>27</v>
      </c>
      <c r="T68" s="69">
        <v>0</v>
      </c>
      <c r="U68" s="68" t="s">
        <v>27</v>
      </c>
      <c r="V68" s="69">
        <f>M68*T68</f>
        <v>0</v>
      </c>
      <c r="W68" s="70"/>
      <c r="AA68" s="61">
        <v>66</v>
      </c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</row>
    <row r="69" spans="1:55" s="57" customFormat="1" ht="15" customHeight="1" x14ac:dyDescent="0.2">
      <c r="A69" s="65"/>
      <c r="B69" s="65"/>
      <c r="C69" s="65"/>
      <c r="D69" s="71"/>
      <c r="E69" s="71"/>
      <c r="F69" s="71"/>
      <c r="G69" s="71"/>
      <c r="H69" s="71"/>
      <c r="I69" s="66"/>
      <c r="J69" s="67"/>
      <c r="K69" s="66"/>
      <c r="L69" s="67"/>
      <c r="M69" s="66"/>
      <c r="N69" s="67"/>
      <c r="O69" s="67"/>
      <c r="P69" s="71"/>
      <c r="Q69" s="71"/>
      <c r="R69" s="71"/>
      <c r="S69" s="68"/>
      <c r="T69" s="69"/>
      <c r="U69" s="68"/>
      <c r="V69" s="69"/>
      <c r="W69" s="70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</row>
    <row r="70" spans="1:55" s="57" customFormat="1" ht="15" customHeight="1" x14ac:dyDescent="0.2">
      <c r="A70" s="65" t="s">
        <v>111</v>
      </c>
      <c r="B70" s="65" t="s">
        <v>112</v>
      </c>
      <c r="C70" s="65" t="s">
        <v>24</v>
      </c>
      <c r="D70" s="71" t="s">
        <v>250</v>
      </c>
      <c r="E70" s="71"/>
      <c r="F70" s="71"/>
      <c r="G70" s="71" t="s">
        <v>48</v>
      </c>
      <c r="H70" s="71"/>
      <c r="I70" s="66">
        <v>16</v>
      </c>
      <c r="J70" s="67"/>
      <c r="K70" s="66">
        <v>0</v>
      </c>
      <c r="L70" s="67"/>
      <c r="M70" s="66">
        <f t="shared" ref="M70" si="34">I70+K70</f>
        <v>16</v>
      </c>
      <c r="N70" s="67" t="s">
        <v>25</v>
      </c>
      <c r="O70" s="67"/>
      <c r="P70" s="72" t="s">
        <v>26</v>
      </c>
      <c r="Q70" s="72"/>
      <c r="R70" s="72"/>
      <c r="S70" s="68" t="s">
        <v>27</v>
      </c>
      <c r="T70" s="69">
        <v>0</v>
      </c>
      <c r="U70" s="68" t="s">
        <v>27</v>
      </c>
      <c r="V70" s="69">
        <f>M70*T70</f>
        <v>0</v>
      </c>
      <c r="W70" s="70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</row>
    <row r="71" spans="1:55" s="57" customFormat="1" ht="15" customHeight="1" x14ac:dyDescent="0.2">
      <c r="A71" s="65" t="s">
        <v>113</v>
      </c>
      <c r="B71" s="65" t="s">
        <v>114</v>
      </c>
      <c r="C71" s="65" t="s">
        <v>39</v>
      </c>
      <c r="D71" s="71" t="s">
        <v>115</v>
      </c>
      <c r="E71" s="71"/>
      <c r="F71" s="71"/>
      <c r="G71" s="71" t="s">
        <v>48</v>
      </c>
      <c r="H71" s="71"/>
      <c r="I71" s="66">
        <v>2</v>
      </c>
      <c r="J71" s="67"/>
      <c r="K71" s="66">
        <v>0</v>
      </c>
      <c r="L71" s="67"/>
      <c r="M71" s="66">
        <f t="shared" ref="M71" si="35">I71+K71</f>
        <v>2</v>
      </c>
      <c r="N71" s="67" t="s">
        <v>25</v>
      </c>
      <c r="O71" s="67"/>
      <c r="P71" s="72" t="s">
        <v>26</v>
      </c>
      <c r="Q71" s="72"/>
      <c r="R71" s="72"/>
      <c r="S71" s="68" t="s">
        <v>27</v>
      </c>
      <c r="T71" s="69">
        <v>0</v>
      </c>
      <c r="U71" s="68" t="s">
        <v>27</v>
      </c>
      <c r="V71" s="69">
        <f>M71*T71</f>
        <v>0</v>
      </c>
      <c r="W71" s="70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</row>
    <row r="72" spans="1:55" s="57" customFormat="1" ht="15" customHeight="1" x14ac:dyDescent="0.2">
      <c r="A72" s="65"/>
      <c r="B72" s="65"/>
      <c r="C72" s="65"/>
      <c r="D72" s="71"/>
      <c r="E72" s="71"/>
      <c r="F72" s="71"/>
      <c r="G72" s="71"/>
      <c r="H72" s="71"/>
      <c r="I72" s="66"/>
      <c r="J72" s="67"/>
      <c r="K72" s="66"/>
      <c r="L72" s="67"/>
      <c r="M72" s="66"/>
      <c r="N72" s="67"/>
      <c r="O72" s="67"/>
      <c r="P72" s="71"/>
      <c r="Q72" s="71"/>
      <c r="R72" s="71"/>
      <c r="S72" s="68"/>
      <c r="T72" s="69"/>
      <c r="U72" s="68"/>
      <c r="V72" s="69"/>
      <c r="W72" s="70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</row>
    <row r="73" spans="1:55" s="57" customFormat="1" ht="15" customHeight="1" x14ac:dyDescent="0.2">
      <c r="A73" s="65" t="s">
        <v>123</v>
      </c>
      <c r="B73" s="65" t="s">
        <v>116</v>
      </c>
      <c r="C73" s="65" t="s">
        <v>24</v>
      </c>
      <c r="D73" s="71" t="s">
        <v>118</v>
      </c>
      <c r="E73" s="71"/>
      <c r="F73" s="71"/>
      <c r="G73" s="71" t="s">
        <v>49</v>
      </c>
      <c r="H73" s="71"/>
      <c r="I73" s="66">
        <v>8</v>
      </c>
      <c r="J73" s="67"/>
      <c r="K73" s="66">
        <v>1</v>
      </c>
      <c r="L73" s="67"/>
      <c r="M73" s="66">
        <f t="shared" ref="M73:M81" si="36">I73+K73</f>
        <v>9</v>
      </c>
      <c r="N73" s="67" t="s">
        <v>25</v>
      </c>
      <c r="O73" s="67"/>
      <c r="P73" s="72" t="s">
        <v>26</v>
      </c>
      <c r="Q73" s="72"/>
      <c r="R73" s="72"/>
      <c r="S73" s="68" t="s">
        <v>27</v>
      </c>
      <c r="T73" s="69">
        <v>0</v>
      </c>
      <c r="U73" s="68" t="s">
        <v>27</v>
      </c>
      <c r="V73" s="69">
        <f t="shared" ref="V73:V80" si="37">M73*T73</f>
        <v>0</v>
      </c>
      <c r="W73" s="70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</row>
    <row r="74" spans="1:55" s="57" customFormat="1" ht="15" customHeight="1" x14ac:dyDescent="0.2">
      <c r="A74" s="65" t="s">
        <v>124</v>
      </c>
      <c r="B74" s="65" t="s">
        <v>119</v>
      </c>
      <c r="C74" s="65" t="s">
        <v>24</v>
      </c>
      <c r="D74" s="71" t="s">
        <v>121</v>
      </c>
      <c r="E74" s="71"/>
      <c r="F74" s="71"/>
      <c r="G74" s="71" t="s">
        <v>49</v>
      </c>
      <c r="H74" s="71"/>
      <c r="I74" s="66">
        <v>7</v>
      </c>
      <c r="J74" s="67"/>
      <c r="K74" s="66">
        <v>1</v>
      </c>
      <c r="L74" s="67"/>
      <c r="M74" s="66">
        <f t="shared" ref="M74" si="38">I74+K74</f>
        <v>8</v>
      </c>
      <c r="N74" s="67" t="s">
        <v>25</v>
      </c>
      <c r="O74" s="67"/>
      <c r="P74" s="72" t="s">
        <v>26</v>
      </c>
      <c r="Q74" s="72"/>
      <c r="R74" s="72"/>
      <c r="S74" s="68" t="s">
        <v>27</v>
      </c>
      <c r="T74" s="69">
        <v>0</v>
      </c>
      <c r="U74" s="68" t="s">
        <v>27</v>
      </c>
      <c r="V74" s="69">
        <f t="shared" si="37"/>
        <v>0</v>
      </c>
      <c r="W74" s="70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</row>
    <row r="75" spans="1:55" s="57" customFormat="1" ht="15" customHeight="1" x14ac:dyDescent="0.2">
      <c r="A75" s="65" t="s">
        <v>125</v>
      </c>
      <c r="B75" s="65" t="s">
        <v>120</v>
      </c>
      <c r="C75" s="65" t="s">
        <v>24</v>
      </c>
      <c r="D75" s="71" t="s">
        <v>310</v>
      </c>
      <c r="E75" s="71"/>
      <c r="F75" s="71"/>
      <c r="G75" s="71" t="s">
        <v>49</v>
      </c>
      <c r="H75" s="71"/>
      <c r="I75" s="66">
        <v>21</v>
      </c>
      <c r="J75" s="67"/>
      <c r="K75" s="66">
        <v>1</v>
      </c>
      <c r="L75" s="67"/>
      <c r="M75" s="66">
        <f t="shared" ref="M75:M79" si="39">I75+K75</f>
        <v>22</v>
      </c>
      <c r="N75" s="67" t="s">
        <v>25</v>
      </c>
      <c r="O75" s="67"/>
      <c r="P75" s="72" t="s">
        <v>26</v>
      </c>
      <c r="Q75" s="72"/>
      <c r="R75" s="72"/>
      <c r="S75" s="68" t="s">
        <v>27</v>
      </c>
      <c r="T75" s="69">
        <v>0</v>
      </c>
      <c r="U75" s="68" t="s">
        <v>27</v>
      </c>
      <c r="V75" s="69">
        <f t="shared" si="37"/>
        <v>0</v>
      </c>
      <c r="W75" s="70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</row>
    <row r="76" spans="1:55" s="57" customFormat="1" ht="15" customHeight="1" x14ac:dyDescent="0.2">
      <c r="A76" s="65" t="s">
        <v>126</v>
      </c>
      <c r="B76" s="65" t="s">
        <v>122</v>
      </c>
      <c r="C76" s="65" t="s">
        <v>24</v>
      </c>
      <c r="D76" s="71" t="s">
        <v>309</v>
      </c>
      <c r="E76" s="71"/>
      <c r="F76" s="71"/>
      <c r="G76" s="71" t="s">
        <v>49</v>
      </c>
      <c r="H76" s="71"/>
      <c r="I76" s="66">
        <v>21</v>
      </c>
      <c r="J76" s="67"/>
      <c r="K76" s="66">
        <v>1</v>
      </c>
      <c r="L76" s="67"/>
      <c r="M76" s="66">
        <f t="shared" si="39"/>
        <v>22</v>
      </c>
      <c r="N76" s="67" t="s">
        <v>25</v>
      </c>
      <c r="O76" s="67"/>
      <c r="P76" s="72" t="s">
        <v>26</v>
      </c>
      <c r="Q76" s="72"/>
      <c r="R76" s="72"/>
      <c r="S76" s="68" t="s">
        <v>27</v>
      </c>
      <c r="T76" s="69">
        <v>0</v>
      </c>
      <c r="U76" s="68" t="s">
        <v>27</v>
      </c>
      <c r="V76" s="69">
        <f t="shared" si="37"/>
        <v>0</v>
      </c>
      <c r="W76" s="70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</row>
    <row r="77" spans="1:55" s="57" customFormat="1" ht="15" customHeight="1" x14ac:dyDescent="0.2">
      <c r="A77" s="65" t="s">
        <v>238</v>
      </c>
      <c r="B77" s="65" t="s">
        <v>240</v>
      </c>
      <c r="C77" s="65" t="s">
        <v>24</v>
      </c>
      <c r="D77" s="71" t="s">
        <v>117</v>
      </c>
      <c r="E77" s="71"/>
      <c r="F77" s="71"/>
      <c r="G77" s="71" t="s">
        <v>49</v>
      </c>
      <c r="H77" s="71"/>
      <c r="I77" s="66">
        <v>2</v>
      </c>
      <c r="J77" s="67"/>
      <c r="K77" s="66">
        <v>0</v>
      </c>
      <c r="L77" s="67"/>
      <c r="M77" s="66">
        <f t="shared" ref="M77:M78" si="40">I77+K77</f>
        <v>2</v>
      </c>
      <c r="N77" s="67" t="s">
        <v>25</v>
      </c>
      <c r="O77" s="67"/>
      <c r="P77" s="72" t="s">
        <v>26</v>
      </c>
      <c r="Q77" s="72"/>
      <c r="R77" s="72"/>
      <c r="S77" s="68" t="s">
        <v>27</v>
      </c>
      <c r="T77" s="69">
        <v>0</v>
      </c>
      <c r="U77" s="68" t="s">
        <v>27</v>
      </c>
      <c r="V77" s="69">
        <f t="shared" ref="V77:V78" si="41">M77*T77</f>
        <v>0</v>
      </c>
      <c r="W77" s="70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</row>
    <row r="78" spans="1:55" s="57" customFormat="1" ht="15" customHeight="1" x14ac:dyDescent="0.2">
      <c r="A78" s="65" t="s">
        <v>239</v>
      </c>
      <c r="B78" s="65" t="s">
        <v>241</v>
      </c>
      <c r="C78" s="65" t="s">
        <v>24</v>
      </c>
      <c r="D78" s="71" t="s">
        <v>117</v>
      </c>
      <c r="E78" s="71"/>
      <c r="F78" s="71"/>
      <c r="G78" s="71" t="s">
        <v>49</v>
      </c>
      <c r="H78" s="71"/>
      <c r="I78" s="66">
        <v>3</v>
      </c>
      <c r="J78" s="67"/>
      <c r="K78" s="66">
        <v>0</v>
      </c>
      <c r="L78" s="67"/>
      <c r="M78" s="66">
        <f t="shared" si="40"/>
        <v>3</v>
      </c>
      <c r="N78" s="67" t="s">
        <v>25</v>
      </c>
      <c r="O78" s="67"/>
      <c r="P78" s="72" t="s">
        <v>26</v>
      </c>
      <c r="Q78" s="72"/>
      <c r="R78" s="72"/>
      <c r="S78" s="68" t="s">
        <v>27</v>
      </c>
      <c r="T78" s="69">
        <v>0</v>
      </c>
      <c r="U78" s="68" t="s">
        <v>27</v>
      </c>
      <c r="V78" s="69">
        <f t="shared" si="41"/>
        <v>0</v>
      </c>
      <c r="W78" s="70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</row>
    <row r="79" spans="1:55" s="57" customFormat="1" ht="15" customHeight="1" x14ac:dyDescent="0.2">
      <c r="A79" s="65" t="s">
        <v>127</v>
      </c>
      <c r="B79" s="65" t="s">
        <v>134</v>
      </c>
      <c r="C79" s="65" t="s">
        <v>24</v>
      </c>
      <c r="D79" s="71" t="s">
        <v>117</v>
      </c>
      <c r="E79" s="71"/>
      <c r="F79" s="71"/>
      <c r="G79" s="71" t="s">
        <v>49</v>
      </c>
      <c r="H79" s="71"/>
      <c r="I79" s="66">
        <v>10</v>
      </c>
      <c r="J79" s="67"/>
      <c r="K79" s="66">
        <v>1</v>
      </c>
      <c r="L79" s="67"/>
      <c r="M79" s="66">
        <f t="shared" si="39"/>
        <v>11</v>
      </c>
      <c r="N79" s="67" t="s">
        <v>25</v>
      </c>
      <c r="O79" s="67"/>
      <c r="P79" s="72" t="s">
        <v>26</v>
      </c>
      <c r="Q79" s="72"/>
      <c r="R79" s="72"/>
      <c r="S79" s="68" t="s">
        <v>27</v>
      </c>
      <c r="T79" s="69">
        <v>0</v>
      </c>
      <c r="U79" s="68" t="s">
        <v>27</v>
      </c>
      <c r="V79" s="69">
        <f t="shared" si="37"/>
        <v>0</v>
      </c>
      <c r="W79" s="70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</row>
    <row r="80" spans="1:55" s="57" customFormat="1" ht="15" customHeight="1" x14ac:dyDescent="0.2">
      <c r="A80" s="65" t="s">
        <v>128</v>
      </c>
      <c r="B80" s="65" t="s">
        <v>129</v>
      </c>
      <c r="C80" s="65" t="s">
        <v>24</v>
      </c>
      <c r="D80" s="71" t="s">
        <v>117</v>
      </c>
      <c r="E80" s="71"/>
      <c r="F80" s="71"/>
      <c r="G80" s="71" t="s">
        <v>49</v>
      </c>
      <c r="H80" s="71"/>
      <c r="I80" s="66">
        <v>9</v>
      </c>
      <c r="J80" s="67"/>
      <c r="K80" s="66">
        <v>1</v>
      </c>
      <c r="L80" s="67"/>
      <c r="M80" s="66">
        <f t="shared" si="36"/>
        <v>10</v>
      </c>
      <c r="N80" s="67" t="s">
        <v>25</v>
      </c>
      <c r="O80" s="67"/>
      <c r="P80" s="72" t="s">
        <v>26</v>
      </c>
      <c r="Q80" s="72"/>
      <c r="R80" s="72"/>
      <c r="S80" s="68" t="s">
        <v>27</v>
      </c>
      <c r="T80" s="69">
        <v>0</v>
      </c>
      <c r="U80" s="68" t="s">
        <v>27</v>
      </c>
      <c r="V80" s="69">
        <f t="shared" si="37"/>
        <v>0</v>
      </c>
      <c r="W80" s="70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</row>
    <row r="81" spans="1:55" s="57" customFormat="1" ht="15" customHeight="1" x14ac:dyDescent="0.2">
      <c r="A81" s="65" t="s">
        <v>130</v>
      </c>
      <c r="B81" s="65" t="s">
        <v>133</v>
      </c>
      <c r="C81" s="65" t="s">
        <v>24</v>
      </c>
      <c r="D81" s="71" t="s">
        <v>131</v>
      </c>
      <c r="E81" s="71"/>
      <c r="F81" s="71"/>
      <c r="G81" s="71" t="s">
        <v>49</v>
      </c>
      <c r="H81" s="71"/>
      <c r="I81" s="66">
        <v>2</v>
      </c>
      <c r="J81" s="67"/>
      <c r="K81" s="66">
        <v>0</v>
      </c>
      <c r="L81" s="67"/>
      <c r="M81" s="66">
        <f t="shared" si="36"/>
        <v>2</v>
      </c>
      <c r="N81" s="67" t="s">
        <v>25</v>
      </c>
      <c r="O81" s="67"/>
      <c r="P81" s="72" t="s">
        <v>26</v>
      </c>
      <c r="Q81" s="72"/>
      <c r="R81" s="72"/>
      <c r="S81" s="68" t="s">
        <v>27</v>
      </c>
      <c r="T81" s="69">
        <v>0</v>
      </c>
      <c r="U81" s="68" t="s">
        <v>27</v>
      </c>
      <c r="V81" s="69">
        <f t="shared" ref="V81" si="42">M81*T81</f>
        <v>0</v>
      </c>
      <c r="W81" s="70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</row>
    <row r="82" spans="1:55" s="62" customFormat="1" ht="15" customHeight="1" x14ac:dyDescent="0.2">
      <c r="A82" s="65" t="s">
        <v>268</v>
      </c>
      <c r="B82" s="65" t="s">
        <v>269</v>
      </c>
      <c r="C82" s="65" t="s">
        <v>24</v>
      </c>
      <c r="D82" s="71" t="s">
        <v>132</v>
      </c>
      <c r="E82" s="71"/>
      <c r="F82" s="71"/>
      <c r="G82" s="71" t="s">
        <v>49</v>
      </c>
      <c r="H82" s="71"/>
      <c r="I82" s="66">
        <v>1</v>
      </c>
      <c r="J82" s="67"/>
      <c r="K82" s="66">
        <v>0</v>
      </c>
      <c r="L82" s="67"/>
      <c r="M82" s="66">
        <f t="shared" ref="M82" si="43">I82+K82</f>
        <v>1</v>
      </c>
      <c r="N82" s="67" t="s">
        <v>25</v>
      </c>
      <c r="O82" s="67"/>
      <c r="P82" s="72" t="s">
        <v>26</v>
      </c>
      <c r="Q82" s="72"/>
      <c r="R82" s="72"/>
      <c r="S82" s="68" t="s">
        <v>27</v>
      </c>
      <c r="T82" s="69">
        <v>0</v>
      </c>
      <c r="U82" s="68" t="s">
        <v>27</v>
      </c>
      <c r="V82" s="69">
        <f t="shared" ref="V82" si="44">M82*T82</f>
        <v>0</v>
      </c>
      <c r="W82" s="70"/>
    </row>
    <row r="83" spans="1:55" s="57" customFormat="1" ht="15" customHeight="1" x14ac:dyDescent="0.2">
      <c r="A83" s="65" t="s">
        <v>311</v>
      </c>
      <c r="B83" s="65" t="s">
        <v>135</v>
      </c>
      <c r="C83" s="65" t="s">
        <v>24</v>
      </c>
      <c r="D83" s="71" t="s">
        <v>136</v>
      </c>
      <c r="E83" s="71"/>
      <c r="F83" s="71"/>
      <c r="G83" s="71" t="s">
        <v>49</v>
      </c>
      <c r="H83" s="71"/>
      <c r="I83" s="66">
        <v>1</v>
      </c>
      <c r="J83" s="67"/>
      <c r="K83" s="66">
        <v>0</v>
      </c>
      <c r="L83" s="67"/>
      <c r="M83" s="66">
        <f t="shared" ref="M83" si="45">I83+K83</f>
        <v>1</v>
      </c>
      <c r="N83" s="67" t="s">
        <v>25</v>
      </c>
      <c r="O83" s="67"/>
      <c r="P83" s="72" t="s">
        <v>26</v>
      </c>
      <c r="Q83" s="72"/>
      <c r="R83" s="72"/>
      <c r="S83" s="68" t="s">
        <v>27</v>
      </c>
      <c r="T83" s="69">
        <v>0</v>
      </c>
      <c r="U83" s="68" t="s">
        <v>27</v>
      </c>
      <c r="V83" s="69">
        <f t="shared" ref="V83" si="46">M83*T83</f>
        <v>0</v>
      </c>
      <c r="W83" s="70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</row>
    <row r="84" spans="1:55" s="62" customFormat="1" ht="15" customHeight="1" x14ac:dyDescent="0.2">
      <c r="A84" s="65" t="s">
        <v>312</v>
      </c>
      <c r="B84" s="65" t="s">
        <v>271</v>
      </c>
      <c r="C84" s="65" t="s">
        <v>24</v>
      </c>
      <c r="D84" s="71" t="s">
        <v>272</v>
      </c>
      <c r="E84" s="71"/>
      <c r="F84" s="71"/>
      <c r="G84" s="71" t="s">
        <v>49</v>
      </c>
      <c r="H84" s="71"/>
      <c r="I84" s="66">
        <v>1</v>
      </c>
      <c r="J84" s="67"/>
      <c r="K84" s="66">
        <v>0</v>
      </c>
      <c r="L84" s="67"/>
      <c r="M84" s="66">
        <f t="shared" ref="M84" si="47">I84+K84</f>
        <v>1</v>
      </c>
      <c r="N84" s="67" t="s">
        <v>25</v>
      </c>
      <c r="O84" s="67"/>
      <c r="P84" s="72" t="s">
        <v>26</v>
      </c>
      <c r="Q84" s="72"/>
      <c r="R84" s="72"/>
      <c r="S84" s="68" t="s">
        <v>27</v>
      </c>
      <c r="T84" s="69">
        <v>0</v>
      </c>
      <c r="U84" s="68" t="s">
        <v>27</v>
      </c>
      <c r="V84" s="69">
        <f t="shared" ref="V84" si="48">M84*T84</f>
        <v>0</v>
      </c>
      <c r="W84" s="70"/>
    </row>
    <row r="85" spans="1:55" s="57" customFormat="1" ht="15" customHeight="1" x14ac:dyDescent="0.2">
      <c r="A85" s="65" t="s">
        <v>334</v>
      </c>
      <c r="B85" s="65" t="s">
        <v>137</v>
      </c>
      <c r="C85" s="65" t="s">
        <v>24</v>
      </c>
      <c r="D85" s="71" t="s">
        <v>138</v>
      </c>
      <c r="E85" s="71"/>
      <c r="F85" s="71"/>
      <c r="G85" s="71" t="s">
        <v>49</v>
      </c>
      <c r="H85" s="71"/>
      <c r="I85" s="66">
        <v>2</v>
      </c>
      <c r="J85" s="67"/>
      <c r="K85" s="66">
        <v>0</v>
      </c>
      <c r="L85" s="67"/>
      <c r="M85" s="66">
        <f t="shared" ref="M85" si="49">I85+K85</f>
        <v>2</v>
      </c>
      <c r="N85" s="67" t="s">
        <v>25</v>
      </c>
      <c r="O85" s="67"/>
      <c r="P85" s="72" t="s">
        <v>26</v>
      </c>
      <c r="Q85" s="72"/>
      <c r="R85" s="72"/>
      <c r="S85" s="68" t="s">
        <v>27</v>
      </c>
      <c r="T85" s="69">
        <v>0</v>
      </c>
      <c r="U85" s="68" t="s">
        <v>27</v>
      </c>
      <c r="V85" s="69">
        <f t="shared" ref="V85" si="50">M85*T85</f>
        <v>0</v>
      </c>
      <c r="W85" s="70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</row>
    <row r="86" spans="1:55" s="57" customFormat="1" ht="15" customHeight="1" x14ac:dyDescent="0.2">
      <c r="A86" s="65" t="s">
        <v>313</v>
      </c>
      <c r="B86" s="65" t="s">
        <v>140</v>
      </c>
      <c r="C86" s="65" t="s">
        <v>24</v>
      </c>
      <c r="D86" s="71" t="s">
        <v>132</v>
      </c>
      <c r="E86" s="71"/>
      <c r="F86" s="71"/>
      <c r="G86" s="71" t="s">
        <v>49</v>
      </c>
      <c r="H86" s="71"/>
      <c r="I86" s="66">
        <v>1</v>
      </c>
      <c r="J86" s="67"/>
      <c r="K86" s="66">
        <v>0</v>
      </c>
      <c r="L86" s="67"/>
      <c r="M86" s="66">
        <f t="shared" ref="M86" si="51">I86+K86</f>
        <v>1</v>
      </c>
      <c r="N86" s="67" t="s">
        <v>25</v>
      </c>
      <c r="O86" s="67"/>
      <c r="P86" s="72" t="s">
        <v>26</v>
      </c>
      <c r="Q86" s="72"/>
      <c r="R86" s="72"/>
      <c r="S86" s="68" t="s">
        <v>27</v>
      </c>
      <c r="T86" s="69">
        <v>0</v>
      </c>
      <c r="U86" s="68" t="s">
        <v>27</v>
      </c>
      <c r="V86" s="69">
        <f t="shared" ref="V86" si="52">M86*T86</f>
        <v>0</v>
      </c>
      <c r="W86" s="70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</row>
    <row r="87" spans="1:55" s="62" customFormat="1" ht="15" customHeight="1" x14ac:dyDescent="0.2">
      <c r="A87" s="65" t="s">
        <v>270</v>
      </c>
      <c r="B87" s="65" t="s">
        <v>303</v>
      </c>
      <c r="C87" s="65" t="s">
        <v>24</v>
      </c>
      <c r="D87" s="71" t="s">
        <v>131</v>
      </c>
      <c r="E87" s="71"/>
      <c r="F87" s="71"/>
      <c r="G87" s="71" t="s">
        <v>49</v>
      </c>
      <c r="H87" s="71"/>
      <c r="I87" s="66">
        <v>1</v>
      </c>
      <c r="J87" s="67"/>
      <c r="K87" s="66">
        <v>0</v>
      </c>
      <c r="L87" s="67"/>
      <c r="M87" s="66">
        <f t="shared" ref="M87" si="53">I87+K87</f>
        <v>1</v>
      </c>
      <c r="N87" s="67" t="s">
        <v>25</v>
      </c>
      <c r="O87" s="67"/>
      <c r="P87" s="72" t="s">
        <v>26</v>
      </c>
      <c r="Q87" s="72"/>
      <c r="R87" s="72"/>
      <c r="S87" s="68" t="s">
        <v>27</v>
      </c>
      <c r="T87" s="69">
        <v>0</v>
      </c>
      <c r="U87" s="68" t="s">
        <v>27</v>
      </c>
      <c r="V87" s="69">
        <f t="shared" ref="V87" si="54">M87*T87</f>
        <v>0</v>
      </c>
      <c r="W87" s="70"/>
    </row>
    <row r="88" spans="1:55" s="57" customFormat="1" ht="15" customHeight="1" x14ac:dyDescent="0.2">
      <c r="A88" s="65" t="s">
        <v>314</v>
      </c>
      <c r="B88" s="65" t="s">
        <v>142</v>
      </c>
      <c r="C88" s="65" t="s">
        <v>24</v>
      </c>
      <c r="D88" s="71" t="s">
        <v>143</v>
      </c>
      <c r="E88" s="71"/>
      <c r="F88" s="71"/>
      <c r="G88" s="71" t="s">
        <v>49</v>
      </c>
      <c r="H88" s="71"/>
      <c r="I88" s="66">
        <v>1</v>
      </c>
      <c r="J88" s="67"/>
      <c r="K88" s="66">
        <v>0</v>
      </c>
      <c r="L88" s="67"/>
      <c r="M88" s="66">
        <f t="shared" ref="M88" si="55">I88+K88</f>
        <v>1</v>
      </c>
      <c r="N88" s="67" t="s">
        <v>25</v>
      </c>
      <c r="O88" s="67"/>
      <c r="P88" s="72" t="s">
        <v>26</v>
      </c>
      <c r="Q88" s="72"/>
      <c r="R88" s="72"/>
      <c r="S88" s="68" t="s">
        <v>27</v>
      </c>
      <c r="T88" s="69">
        <v>0</v>
      </c>
      <c r="U88" s="68" t="s">
        <v>27</v>
      </c>
      <c r="V88" s="69">
        <f t="shared" ref="V88:V89" si="56">M88*T88</f>
        <v>0</v>
      </c>
      <c r="W88" s="70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</row>
    <row r="89" spans="1:55" s="57" customFormat="1" ht="15" customHeight="1" x14ac:dyDescent="0.2">
      <c r="A89" s="65" t="s">
        <v>315</v>
      </c>
      <c r="B89" s="65" t="s">
        <v>144</v>
      </c>
      <c r="C89" s="65" t="s">
        <v>24</v>
      </c>
      <c r="D89" s="71" t="s">
        <v>145</v>
      </c>
      <c r="E89" s="71"/>
      <c r="F89" s="71"/>
      <c r="G89" s="71" t="s">
        <v>49</v>
      </c>
      <c r="H89" s="71"/>
      <c r="I89" s="66">
        <v>1</v>
      </c>
      <c r="J89" s="67"/>
      <c r="K89" s="66">
        <v>0</v>
      </c>
      <c r="L89" s="67"/>
      <c r="M89" s="66">
        <f t="shared" ref="M89:M93" si="57">I89+K89</f>
        <v>1</v>
      </c>
      <c r="N89" s="67" t="s">
        <v>25</v>
      </c>
      <c r="O89" s="67"/>
      <c r="P89" s="72" t="s">
        <v>26</v>
      </c>
      <c r="Q89" s="72"/>
      <c r="R89" s="72"/>
      <c r="S89" s="68" t="s">
        <v>27</v>
      </c>
      <c r="T89" s="69">
        <v>0</v>
      </c>
      <c r="U89" s="68" t="s">
        <v>27</v>
      </c>
      <c r="V89" s="69">
        <f t="shared" si="56"/>
        <v>0</v>
      </c>
      <c r="W89" s="70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</row>
    <row r="90" spans="1:55" s="62" customFormat="1" ht="15" customHeight="1" x14ac:dyDescent="0.2">
      <c r="A90" s="65" t="s">
        <v>302</v>
      </c>
      <c r="B90" s="65" t="s">
        <v>298</v>
      </c>
      <c r="C90" s="65" t="s">
        <v>24</v>
      </c>
      <c r="D90" s="71" t="s">
        <v>273</v>
      </c>
      <c r="E90" s="71"/>
      <c r="F90" s="71"/>
      <c r="G90" s="71" t="s">
        <v>49</v>
      </c>
      <c r="H90" s="71"/>
      <c r="I90" s="66">
        <v>1</v>
      </c>
      <c r="J90" s="67"/>
      <c r="K90" s="66">
        <v>0</v>
      </c>
      <c r="L90" s="67"/>
      <c r="M90" s="66">
        <f t="shared" si="57"/>
        <v>1</v>
      </c>
      <c r="N90" s="67" t="s">
        <v>25</v>
      </c>
      <c r="O90" s="67"/>
      <c r="P90" s="72" t="s">
        <v>26</v>
      </c>
      <c r="Q90" s="72"/>
      <c r="R90" s="72"/>
      <c r="S90" s="68" t="s">
        <v>27</v>
      </c>
      <c r="T90" s="69">
        <v>0</v>
      </c>
      <c r="U90" s="68" t="s">
        <v>27</v>
      </c>
      <c r="V90" s="69">
        <f t="shared" ref="V90:V93" si="58">M90*T90</f>
        <v>0</v>
      </c>
      <c r="W90" s="70"/>
    </row>
    <row r="91" spans="1:55" s="62" customFormat="1" ht="15" customHeight="1" x14ac:dyDescent="0.2">
      <c r="A91" s="65" t="s">
        <v>139</v>
      </c>
      <c r="B91" s="65" t="s">
        <v>297</v>
      </c>
      <c r="C91" s="65" t="s">
        <v>24</v>
      </c>
      <c r="D91" s="71" t="s">
        <v>274</v>
      </c>
      <c r="E91" s="71"/>
      <c r="F91" s="71"/>
      <c r="G91" s="71" t="s">
        <v>49</v>
      </c>
      <c r="H91" s="71"/>
      <c r="I91" s="66">
        <v>1</v>
      </c>
      <c r="J91" s="67"/>
      <c r="K91" s="66">
        <v>0</v>
      </c>
      <c r="L91" s="67"/>
      <c r="M91" s="66">
        <f t="shared" si="57"/>
        <v>1</v>
      </c>
      <c r="N91" s="67" t="s">
        <v>25</v>
      </c>
      <c r="O91" s="67"/>
      <c r="P91" s="72" t="s">
        <v>26</v>
      </c>
      <c r="Q91" s="72"/>
      <c r="R91" s="72"/>
      <c r="S91" s="68" t="s">
        <v>27</v>
      </c>
      <c r="T91" s="69">
        <v>0</v>
      </c>
      <c r="U91" s="68" t="s">
        <v>27</v>
      </c>
      <c r="V91" s="69">
        <f t="shared" si="58"/>
        <v>0</v>
      </c>
      <c r="W91" s="70"/>
    </row>
    <row r="92" spans="1:55" s="62" customFormat="1" ht="15" customHeight="1" x14ac:dyDescent="0.2">
      <c r="A92" s="65" t="s">
        <v>141</v>
      </c>
      <c r="B92" s="65" t="s">
        <v>275</v>
      </c>
      <c r="C92" s="65" t="s">
        <v>24</v>
      </c>
      <c r="D92" s="71" t="s">
        <v>138</v>
      </c>
      <c r="E92" s="71"/>
      <c r="F92" s="71"/>
      <c r="G92" s="71" t="s">
        <v>148</v>
      </c>
      <c r="H92" s="71"/>
      <c r="I92" s="66">
        <v>2</v>
      </c>
      <c r="J92" s="67"/>
      <c r="K92" s="66">
        <v>0</v>
      </c>
      <c r="L92" s="67"/>
      <c r="M92" s="66">
        <f t="shared" si="57"/>
        <v>2</v>
      </c>
      <c r="N92" s="67" t="s">
        <v>25</v>
      </c>
      <c r="O92" s="67"/>
      <c r="P92" s="72" t="s">
        <v>26</v>
      </c>
      <c r="Q92" s="72"/>
      <c r="R92" s="72"/>
      <c r="S92" s="68" t="s">
        <v>27</v>
      </c>
      <c r="T92" s="69">
        <v>0</v>
      </c>
      <c r="U92" s="68" t="s">
        <v>27</v>
      </c>
      <c r="V92" s="69">
        <f t="shared" si="58"/>
        <v>0</v>
      </c>
      <c r="W92" s="70"/>
    </row>
    <row r="93" spans="1:55" s="62" customFormat="1" ht="15" customHeight="1" x14ac:dyDescent="0.2">
      <c r="A93" s="65" t="s">
        <v>316</v>
      </c>
      <c r="B93" s="65" t="s">
        <v>276</v>
      </c>
      <c r="C93" s="65" t="s">
        <v>24</v>
      </c>
      <c r="D93" s="71" t="s">
        <v>272</v>
      </c>
      <c r="E93" s="71"/>
      <c r="F93" s="71"/>
      <c r="G93" s="71" t="s">
        <v>148</v>
      </c>
      <c r="H93" s="71"/>
      <c r="I93" s="66">
        <v>2</v>
      </c>
      <c r="J93" s="67"/>
      <c r="K93" s="66">
        <v>0</v>
      </c>
      <c r="L93" s="67"/>
      <c r="M93" s="66">
        <f t="shared" si="57"/>
        <v>2</v>
      </c>
      <c r="N93" s="67" t="s">
        <v>25</v>
      </c>
      <c r="O93" s="67"/>
      <c r="P93" s="72" t="s">
        <v>26</v>
      </c>
      <c r="Q93" s="72"/>
      <c r="R93" s="72"/>
      <c r="S93" s="68" t="s">
        <v>27</v>
      </c>
      <c r="T93" s="69">
        <v>0</v>
      </c>
      <c r="U93" s="68" t="s">
        <v>27</v>
      </c>
      <c r="V93" s="69">
        <f t="shared" si="58"/>
        <v>0</v>
      </c>
      <c r="W93" s="70"/>
    </row>
    <row r="94" spans="1:55" s="57" customFormat="1" ht="15" customHeight="1" x14ac:dyDescent="0.2">
      <c r="A94" s="65"/>
      <c r="B94" s="65"/>
      <c r="C94" s="65"/>
      <c r="D94" s="71"/>
      <c r="E94" s="71"/>
      <c r="F94" s="71"/>
      <c r="G94" s="71"/>
      <c r="H94" s="71"/>
      <c r="I94" s="66"/>
      <c r="J94" s="67"/>
      <c r="K94" s="66"/>
      <c r="L94" s="67"/>
      <c r="M94" s="66"/>
      <c r="N94" s="67"/>
      <c r="O94" s="67"/>
      <c r="P94" s="71"/>
      <c r="Q94" s="71"/>
      <c r="R94" s="71"/>
      <c r="S94" s="68"/>
      <c r="T94" s="69"/>
      <c r="U94" s="68"/>
      <c r="V94" s="69"/>
      <c r="W94" s="70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</row>
    <row r="95" spans="1:55" s="57" customFormat="1" ht="15" customHeight="1" x14ac:dyDescent="0.2">
      <c r="A95" s="65" t="s">
        <v>149</v>
      </c>
      <c r="B95" s="65" t="s">
        <v>150</v>
      </c>
      <c r="C95" s="65" t="s">
        <v>24</v>
      </c>
      <c r="D95" s="71" t="s">
        <v>335</v>
      </c>
      <c r="E95" s="71"/>
      <c r="F95" s="71"/>
      <c r="G95" s="71" t="s">
        <v>148</v>
      </c>
      <c r="H95" s="71"/>
      <c r="I95" s="66">
        <v>63</v>
      </c>
      <c r="J95" s="67"/>
      <c r="K95" s="66">
        <v>1</v>
      </c>
      <c r="L95" s="67"/>
      <c r="M95" s="66">
        <f t="shared" ref="M95" si="59">I95+K95</f>
        <v>64</v>
      </c>
      <c r="N95" s="67" t="s">
        <v>25</v>
      </c>
      <c r="O95" s="67"/>
      <c r="P95" s="72" t="s">
        <v>26</v>
      </c>
      <c r="Q95" s="72"/>
      <c r="R95" s="72"/>
      <c r="S95" s="68" t="s">
        <v>27</v>
      </c>
      <c r="T95" s="69">
        <v>0</v>
      </c>
      <c r="U95" s="68" t="s">
        <v>27</v>
      </c>
      <c r="V95" s="69">
        <f t="shared" ref="V95" si="60">M95*T95</f>
        <v>0</v>
      </c>
      <c r="W95" s="70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</row>
    <row r="96" spans="1:55" s="62" customFormat="1" ht="15" customHeight="1" x14ac:dyDescent="0.2">
      <c r="A96" s="65" t="s">
        <v>339</v>
      </c>
      <c r="B96" s="65" t="s">
        <v>340</v>
      </c>
      <c r="C96" s="65" t="s">
        <v>24</v>
      </c>
      <c r="D96" s="71" t="s">
        <v>336</v>
      </c>
      <c r="E96" s="71"/>
      <c r="F96" s="71"/>
      <c r="G96" s="71" t="s">
        <v>148</v>
      </c>
      <c r="H96" s="71"/>
      <c r="I96" s="66">
        <v>2</v>
      </c>
      <c r="J96" s="67"/>
      <c r="K96" s="66">
        <v>0</v>
      </c>
      <c r="L96" s="67"/>
      <c r="M96" s="66">
        <f t="shared" ref="M96" si="61">I96+K96</f>
        <v>2</v>
      </c>
      <c r="N96" s="67" t="s">
        <v>25</v>
      </c>
      <c r="O96" s="67"/>
      <c r="P96" s="72" t="s">
        <v>26</v>
      </c>
      <c r="Q96" s="72"/>
      <c r="R96" s="72"/>
      <c r="S96" s="68" t="s">
        <v>27</v>
      </c>
      <c r="T96" s="69">
        <v>0</v>
      </c>
      <c r="U96" s="68" t="s">
        <v>27</v>
      </c>
      <c r="V96" s="69">
        <f t="shared" ref="V96" si="62">M96*T96</f>
        <v>0</v>
      </c>
      <c r="W96" s="70"/>
    </row>
    <row r="97" spans="1:55" s="57" customFormat="1" ht="15" customHeight="1" x14ac:dyDescent="0.2">
      <c r="A97" s="65" t="s">
        <v>151</v>
      </c>
      <c r="B97" s="65" t="s">
        <v>150</v>
      </c>
      <c r="C97" s="65" t="s">
        <v>24</v>
      </c>
      <c r="D97" s="71" t="s">
        <v>152</v>
      </c>
      <c r="E97" s="71"/>
      <c r="F97" s="71"/>
      <c r="G97" s="71" t="s">
        <v>148</v>
      </c>
      <c r="H97" s="71"/>
      <c r="I97" s="66">
        <v>32</v>
      </c>
      <c r="J97" s="67"/>
      <c r="K97" s="66">
        <v>1</v>
      </c>
      <c r="L97" s="67"/>
      <c r="M97" s="66">
        <f t="shared" ref="M97" si="63">I97+K97</f>
        <v>33</v>
      </c>
      <c r="N97" s="67" t="s">
        <v>25</v>
      </c>
      <c r="O97" s="67"/>
      <c r="P97" s="72" t="s">
        <v>26</v>
      </c>
      <c r="Q97" s="72"/>
      <c r="R97" s="72"/>
      <c r="S97" s="68" t="s">
        <v>27</v>
      </c>
      <c r="T97" s="69">
        <v>0</v>
      </c>
      <c r="U97" s="68" t="s">
        <v>27</v>
      </c>
      <c r="V97" s="69">
        <f t="shared" ref="V97" si="64">M97*T97</f>
        <v>0</v>
      </c>
      <c r="W97" s="70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</row>
    <row r="98" spans="1:55" s="62" customFormat="1" ht="15" customHeight="1" x14ac:dyDescent="0.2">
      <c r="A98" s="65" t="s">
        <v>254</v>
      </c>
      <c r="B98" s="65" t="s">
        <v>253</v>
      </c>
      <c r="C98" s="65" t="s">
        <v>24</v>
      </c>
      <c r="D98" s="71" t="s">
        <v>152</v>
      </c>
      <c r="E98" s="71"/>
      <c r="F98" s="71"/>
      <c r="G98" s="71" t="s">
        <v>148</v>
      </c>
      <c r="H98" s="71"/>
      <c r="I98" s="66">
        <v>2</v>
      </c>
      <c r="J98" s="67"/>
      <c r="K98" s="66">
        <v>0</v>
      </c>
      <c r="L98" s="67"/>
      <c r="M98" s="66">
        <f t="shared" ref="M98:M99" si="65">I98+K98</f>
        <v>2</v>
      </c>
      <c r="N98" s="67" t="s">
        <v>25</v>
      </c>
      <c r="O98" s="67"/>
      <c r="P98" s="72" t="s">
        <v>26</v>
      </c>
      <c r="Q98" s="72"/>
      <c r="R98" s="72"/>
      <c r="S98" s="68" t="s">
        <v>27</v>
      </c>
      <c r="T98" s="69">
        <v>0</v>
      </c>
      <c r="U98" s="68" t="s">
        <v>27</v>
      </c>
      <c r="V98" s="69">
        <f t="shared" ref="V98:V99" si="66">M98*T98</f>
        <v>0</v>
      </c>
      <c r="W98" s="70"/>
    </row>
    <row r="99" spans="1:55" s="62" customFormat="1" ht="15" customHeight="1" x14ac:dyDescent="0.2">
      <c r="A99" s="65" t="s">
        <v>256</v>
      </c>
      <c r="B99" s="65" t="s">
        <v>255</v>
      </c>
      <c r="C99" s="65" t="s">
        <v>24</v>
      </c>
      <c r="D99" s="71" t="s">
        <v>152</v>
      </c>
      <c r="E99" s="71"/>
      <c r="F99" s="71"/>
      <c r="G99" s="71" t="s">
        <v>148</v>
      </c>
      <c r="H99" s="71"/>
      <c r="I99" s="66">
        <v>2</v>
      </c>
      <c r="J99" s="67"/>
      <c r="K99" s="66">
        <v>0</v>
      </c>
      <c r="L99" s="67"/>
      <c r="M99" s="66">
        <f t="shared" si="65"/>
        <v>2</v>
      </c>
      <c r="N99" s="67" t="s">
        <v>25</v>
      </c>
      <c r="O99" s="67"/>
      <c r="P99" s="72" t="s">
        <v>26</v>
      </c>
      <c r="Q99" s="72"/>
      <c r="R99" s="72"/>
      <c r="S99" s="68" t="s">
        <v>27</v>
      </c>
      <c r="T99" s="69">
        <v>0</v>
      </c>
      <c r="U99" s="68" t="s">
        <v>27</v>
      </c>
      <c r="V99" s="69">
        <f t="shared" si="66"/>
        <v>0</v>
      </c>
      <c r="W99" s="70"/>
    </row>
    <row r="100" spans="1:55" s="62" customFormat="1" ht="15" customHeight="1" x14ac:dyDescent="0.2">
      <c r="A100" s="65" t="s">
        <v>257</v>
      </c>
      <c r="B100" s="65" t="s">
        <v>259</v>
      </c>
      <c r="C100" s="65" t="s">
        <v>39</v>
      </c>
      <c r="D100" s="71" t="s">
        <v>281</v>
      </c>
      <c r="E100" s="71"/>
      <c r="F100" s="71"/>
      <c r="G100" s="71" t="s">
        <v>148</v>
      </c>
      <c r="H100" s="71"/>
      <c r="I100" s="66">
        <v>1</v>
      </c>
      <c r="J100" s="67"/>
      <c r="K100" s="66">
        <v>0</v>
      </c>
      <c r="L100" s="67"/>
      <c r="M100" s="66">
        <f t="shared" ref="M100:M101" si="67">I100+K100</f>
        <v>1</v>
      </c>
      <c r="N100" s="67" t="s">
        <v>25</v>
      </c>
      <c r="O100" s="67"/>
      <c r="P100" s="72" t="s">
        <v>26</v>
      </c>
      <c r="Q100" s="72"/>
      <c r="R100" s="72"/>
      <c r="S100" s="68" t="s">
        <v>27</v>
      </c>
      <c r="T100" s="69">
        <v>0</v>
      </c>
      <c r="U100" s="68" t="s">
        <v>27</v>
      </c>
      <c r="V100" s="69">
        <f t="shared" ref="V100:V101" si="68">M100*T100</f>
        <v>0</v>
      </c>
      <c r="W100" s="70"/>
    </row>
    <row r="101" spans="1:55" s="62" customFormat="1" ht="15" customHeight="1" x14ac:dyDescent="0.2">
      <c r="A101" s="65" t="s">
        <v>258</v>
      </c>
      <c r="B101" s="65" t="s">
        <v>260</v>
      </c>
      <c r="C101" s="65" t="s">
        <v>39</v>
      </c>
      <c r="D101" s="71" t="s">
        <v>281</v>
      </c>
      <c r="E101" s="71"/>
      <c r="F101" s="71"/>
      <c r="G101" s="71" t="s">
        <v>148</v>
      </c>
      <c r="H101" s="71"/>
      <c r="I101" s="66">
        <v>1</v>
      </c>
      <c r="J101" s="67"/>
      <c r="K101" s="66">
        <v>0</v>
      </c>
      <c r="L101" s="67"/>
      <c r="M101" s="66">
        <f t="shared" si="67"/>
        <v>1</v>
      </c>
      <c r="N101" s="67" t="s">
        <v>25</v>
      </c>
      <c r="O101" s="67"/>
      <c r="P101" s="72" t="s">
        <v>26</v>
      </c>
      <c r="Q101" s="72"/>
      <c r="R101" s="72"/>
      <c r="S101" s="68" t="s">
        <v>27</v>
      </c>
      <c r="T101" s="69">
        <v>0</v>
      </c>
      <c r="U101" s="68" t="s">
        <v>27</v>
      </c>
      <c r="V101" s="69">
        <f t="shared" si="68"/>
        <v>0</v>
      </c>
      <c r="W101" s="70"/>
    </row>
    <row r="102" spans="1:55" s="57" customFormat="1" ht="15" customHeight="1" x14ac:dyDescent="0.2">
      <c r="A102" s="65"/>
      <c r="B102" s="65"/>
      <c r="C102" s="65"/>
      <c r="D102" s="71"/>
      <c r="E102" s="71"/>
      <c r="F102" s="71"/>
      <c r="G102" s="71"/>
      <c r="H102" s="71"/>
      <c r="I102" s="66"/>
      <c r="J102" s="67"/>
      <c r="K102" s="66"/>
      <c r="L102" s="67"/>
      <c r="M102" s="66"/>
      <c r="N102" s="67"/>
      <c r="O102" s="67"/>
      <c r="P102" s="71"/>
      <c r="Q102" s="71"/>
      <c r="R102" s="71"/>
      <c r="S102" s="68"/>
      <c r="T102" s="69"/>
      <c r="U102" s="68"/>
      <c r="V102" s="69"/>
      <c r="W102" s="70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</row>
    <row r="103" spans="1:55" s="57" customFormat="1" ht="15" customHeight="1" x14ac:dyDescent="0.2">
      <c r="A103" s="65" t="s">
        <v>153</v>
      </c>
      <c r="B103" s="65" t="s">
        <v>154</v>
      </c>
      <c r="C103" s="65" t="s">
        <v>24</v>
      </c>
      <c r="D103" s="71" t="s">
        <v>317</v>
      </c>
      <c r="E103" s="71"/>
      <c r="F103" s="71"/>
      <c r="G103" s="71" t="s">
        <v>148</v>
      </c>
      <c r="H103" s="71"/>
      <c r="I103" s="66">
        <v>79</v>
      </c>
      <c r="J103" s="67"/>
      <c r="K103" s="66">
        <v>2</v>
      </c>
      <c r="L103" s="67"/>
      <c r="M103" s="66">
        <f t="shared" ref="M103:M107" si="69">I103+K103</f>
        <v>81</v>
      </c>
      <c r="N103" s="67" t="s">
        <v>25</v>
      </c>
      <c r="O103" s="67"/>
      <c r="P103" s="72" t="s">
        <v>26</v>
      </c>
      <c r="Q103" s="72"/>
      <c r="R103" s="72"/>
      <c r="S103" s="68" t="s">
        <v>27</v>
      </c>
      <c r="T103" s="69">
        <v>0</v>
      </c>
      <c r="U103" s="68" t="s">
        <v>27</v>
      </c>
      <c r="V103" s="69">
        <f t="shared" ref="V103" si="70">M103*T103</f>
        <v>0</v>
      </c>
      <c r="W103" s="70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</row>
    <row r="104" spans="1:55" s="62" customFormat="1" ht="15" customHeight="1" x14ac:dyDescent="0.2">
      <c r="A104" s="65" t="s">
        <v>277</v>
      </c>
      <c r="B104" s="65" t="s">
        <v>154</v>
      </c>
      <c r="C104" s="65" t="s">
        <v>24</v>
      </c>
      <c r="D104" s="71" t="s">
        <v>318</v>
      </c>
      <c r="E104" s="71"/>
      <c r="F104" s="71"/>
      <c r="G104" s="71" t="s">
        <v>148</v>
      </c>
      <c r="H104" s="71"/>
      <c r="I104" s="66">
        <v>1</v>
      </c>
      <c r="J104" s="67"/>
      <c r="K104" s="66">
        <v>0</v>
      </c>
      <c r="L104" s="67"/>
      <c r="M104" s="66">
        <f t="shared" si="69"/>
        <v>1</v>
      </c>
      <c r="N104" s="67" t="s">
        <v>25</v>
      </c>
      <c r="O104" s="67"/>
      <c r="P104" s="72" t="s">
        <v>26</v>
      </c>
      <c r="Q104" s="72"/>
      <c r="R104" s="72"/>
      <c r="S104" s="68" t="s">
        <v>27</v>
      </c>
      <c r="T104" s="69">
        <v>0</v>
      </c>
      <c r="U104" s="68" t="s">
        <v>27</v>
      </c>
      <c r="V104" s="69">
        <f t="shared" ref="V104" si="71">M104*T104</f>
        <v>0</v>
      </c>
      <c r="W104" s="70"/>
    </row>
    <row r="105" spans="1:55" s="62" customFormat="1" ht="15" customHeight="1" x14ac:dyDescent="0.2">
      <c r="A105" s="65" t="s">
        <v>278</v>
      </c>
      <c r="B105" s="65" t="s">
        <v>154</v>
      </c>
      <c r="C105" s="65" t="s">
        <v>24</v>
      </c>
      <c r="D105" s="71" t="s">
        <v>319</v>
      </c>
      <c r="E105" s="71"/>
      <c r="F105" s="71"/>
      <c r="G105" s="71" t="s">
        <v>148</v>
      </c>
      <c r="H105" s="71"/>
      <c r="I105" s="66">
        <v>1</v>
      </c>
      <c r="J105" s="67"/>
      <c r="K105" s="66">
        <v>0</v>
      </c>
      <c r="L105" s="67"/>
      <c r="M105" s="66">
        <f t="shared" si="69"/>
        <v>1</v>
      </c>
      <c r="N105" s="67" t="s">
        <v>25</v>
      </c>
      <c r="O105" s="67"/>
      <c r="P105" s="72" t="s">
        <v>26</v>
      </c>
      <c r="Q105" s="72"/>
      <c r="R105" s="72"/>
      <c r="S105" s="68" t="s">
        <v>27</v>
      </c>
      <c r="T105" s="69">
        <v>0</v>
      </c>
      <c r="U105" s="68" t="s">
        <v>27</v>
      </c>
      <c r="V105" s="69">
        <f t="shared" ref="V105" si="72">M105*T105</f>
        <v>0</v>
      </c>
      <c r="W105" s="70"/>
    </row>
    <row r="106" spans="1:55" s="62" customFormat="1" ht="15" customHeight="1" x14ac:dyDescent="0.2">
      <c r="A106" s="65" t="s">
        <v>279</v>
      </c>
      <c r="B106" s="65" t="s">
        <v>154</v>
      </c>
      <c r="C106" s="65" t="s">
        <v>24</v>
      </c>
      <c r="D106" s="71" t="s">
        <v>320</v>
      </c>
      <c r="E106" s="71"/>
      <c r="F106" s="71"/>
      <c r="G106" s="71" t="s">
        <v>148</v>
      </c>
      <c r="H106" s="71"/>
      <c r="I106" s="66">
        <v>1</v>
      </c>
      <c r="J106" s="67"/>
      <c r="K106" s="66">
        <v>0</v>
      </c>
      <c r="L106" s="67"/>
      <c r="M106" s="66">
        <f t="shared" si="69"/>
        <v>1</v>
      </c>
      <c r="N106" s="67" t="s">
        <v>25</v>
      </c>
      <c r="O106" s="67"/>
      <c r="P106" s="72" t="s">
        <v>26</v>
      </c>
      <c r="Q106" s="72"/>
      <c r="R106" s="72"/>
      <c r="S106" s="68" t="s">
        <v>27</v>
      </c>
      <c r="T106" s="69">
        <v>0</v>
      </c>
      <c r="U106" s="68" t="s">
        <v>27</v>
      </c>
      <c r="V106" s="69">
        <f t="shared" ref="V106" si="73">M106*T106</f>
        <v>0</v>
      </c>
      <c r="W106" s="70"/>
    </row>
    <row r="107" spans="1:55" s="62" customFormat="1" ht="15" customHeight="1" x14ac:dyDescent="0.2">
      <c r="A107" s="65" t="s">
        <v>280</v>
      </c>
      <c r="B107" s="65" t="s">
        <v>154</v>
      </c>
      <c r="C107" s="65" t="s">
        <v>24</v>
      </c>
      <c r="D107" s="71" t="s">
        <v>321</v>
      </c>
      <c r="E107" s="71"/>
      <c r="F107" s="71"/>
      <c r="G107" s="71" t="s">
        <v>148</v>
      </c>
      <c r="H107" s="71"/>
      <c r="I107" s="66">
        <v>1</v>
      </c>
      <c r="J107" s="67"/>
      <c r="K107" s="66">
        <v>0</v>
      </c>
      <c r="L107" s="67"/>
      <c r="M107" s="66">
        <f t="shared" si="69"/>
        <v>1</v>
      </c>
      <c r="N107" s="67" t="s">
        <v>25</v>
      </c>
      <c r="O107" s="67"/>
      <c r="P107" s="72" t="s">
        <v>26</v>
      </c>
      <c r="Q107" s="72"/>
      <c r="R107" s="72"/>
      <c r="S107" s="68" t="s">
        <v>27</v>
      </c>
      <c r="T107" s="69">
        <v>0</v>
      </c>
      <c r="U107" s="68" t="s">
        <v>27</v>
      </c>
      <c r="V107" s="69">
        <f t="shared" ref="V107" si="74">M107*T107</f>
        <v>0</v>
      </c>
      <c r="W107" s="70"/>
    </row>
    <row r="108" spans="1:55" s="62" customFormat="1" ht="15" customHeight="1" x14ac:dyDescent="0.2">
      <c r="A108" s="65"/>
      <c r="B108" s="65"/>
      <c r="C108" s="65"/>
      <c r="D108" s="71"/>
      <c r="E108" s="71"/>
      <c r="F108" s="71"/>
      <c r="G108" s="71"/>
      <c r="H108" s="71"/>
      <c r="I108" s="66"/>
      <c r="J108" s="67"/>
      <c r="K108" s="66"/>
      <c r="L108" s="67"/>
      <c r="M108" s="66"/>
      <c r="N108" s="67"/>
      <c r="O108" s="67"/>
      <c r="P108" s="71"/>
      <c r="Q108" s="71"/>
      <c r="R108" s="71"/>
      <c r="S108" s="68"/>
      <c r="T108" s="69"/>
      <c r="U108" s="68"/>
      <c r="V108" s="69"/>
      <c r="W108" s="70"/>
    </row>
    <row r="109" spans="1:55" s="62" customFormat="1" ht="15" customHeight="1" x14ac:dyDescent="0.2">
      <c r="A109" s="65" t="s">
        <v>282</v>
      </c>
      <c r="B109" s="65" t="s">
        <v>283</v>
      </c>
      <c r="C109" s="65" t="s">
        <v>24</v>
      </c>
      <c r="D109" s="71" t="s">
        <v>337</v>
      </c>
      <c r="E109" s="71"/>
      <c r="F109" s="71"/>
      <c r="G109" s="71" t="s">
        <v>148</v>
      </c>
      <c r="H109" s="71"/>
      <c r="I109" s="66">
        <v>1</v>
      </c>
      <c r="J109" s="67"/>
      <c r="K109" s="66">
        <v>0</v>
      </c>
      <c r="L109" s="67"/>
      <c r="M109" s="66">
        <f t="shared" ref="M109" si="75">I109+K109</f>
        <v>1</v>
      </c>
      <c r="N109" s="67" t="s">
        <v>25</v>
      </c>
      <c r="O109" s="67"/>
      <c r="P109" s="72" t="s">
        <v>26</v>
      </c>
      <c r="Q109" s="72"/>
      <c r="R109" s="72"/>
      <c r="S109" s="68" t="s">
        <v>27</v>
      </c>
      <c r="T109" s="69">
        <v>0</v>
      </c>
      <c r="U109" s="68" t="s">
        <v>27</v>
      </c>
      <c r="V109" s="69">
        <f t="shared" ref="V109" si="76">M109*T109</f>
        <v>0</v>
      </c>
      <c r="W109" s="70"/>
    </row>
    <row r="110" spans="1:55" s="62" customFormat="1" ht="15" customHeight="1" x14ac:dyDescent="0.2">
      <c r="A110" s="65" t="s">
        <v>284</v>
      </c>
      <c r="B110" s="65" t="s">
        <v>283</v>
      </c>
      <c r="C110" s="65" t="s">
        <v>24</v>
      </c>
      <c r="D110" s="71" t="s">
        <v>338</v>
      </c>
      <c r="E110" s="71"/>
      <c r="F110" s="71"/>
      <c r="G110" s="71" t="s">
        <v>148</v>
      </c>
      <c r="H110" s="71"/>
      <c r="I110" s="66">
        <v>1</v>
      </c>
      <c r="J110" s="67"/>
      <c r="K110" s="66">
        <v>0</v>
      </c>
      <c r="L110" s="67"/>
      <c r="M110" s="66">
        <f t="shared" ref="M110:M111" si="77">I110+K110</f>
        <v>1</v>
      </c>
      <c r="N110" s="67" t="s">
        <v>25</v>
      </c>
      <c r="O110" s="67"/>
      <c r="P110" s="72" t="s">
        <v>26</v>
      </c>
      <c r="Q110" s="72"/>
      <c r="R110" s="72"/>
      <c r="S110" s="68" t="s">
        <v>27</v>
      </c>
      <c r="T110" s="69">
        <v>0</v>
      </c>
      <c r="U110" s="68" t="s">
        <v>27</v>
      </c>
      <c r="V110" s="69">
        <f t="shared" ref="V110:V111" si="78">M110*T110</f>
        <v>0</v>
      </c>
      <c r="W110" s="70"/>
    </row>
    <row r="111" spans="1:55" s="62" customFormat="1" ht="15" customHeight="1" x14ac:dyDescent="0.2">
      <c r="A111" s="65" t="s">
        <v>285</v>
      </c>
      <c r="B111" s="65" t="s">
        <v>288</v>
      </c>
      <c r="C111" s="65" t="s">
        <v>24</v>
      </c>
      <c r="D111" s="71" t="s">
        <v>286</v>
      </c>
      <c r="E111" s="71"/>
      <c r="F111" s="71"/>
      <c r="G111" s="71" t="s">
        <v>148</v>
      </c>
      <c r="H111" s="71"/>
      <c r="I111" s="66">
        <v>1</v>
      </c>
      <c r="J111" s="67"/>
      <c r="K111" s="66">
        <v>0</v>
      </c>
      <c r="L111" s="67"/>
      <c r="M111" s="66">
        <f t="shared" si="77"/>
        <v>1</v>
      </c>
      <c r="N111" s="67" t="s">
        <v>25</v>
      </c>
      <c r="O111" s="67"/>
      <c r="P111" s="72" t="s">
        <v>26</v>
      </c>
      <c r="Q111" s="72"/>
      <c r="R111" s="72"/>
      <c r="S111" s="68" t="s">
        <v>27</v>
      </c>
      <c r="T111" s="69">
        <v>0</v>
      </c>
      <c r="U111" s="68" t="s">
        <v>27</v>
      </c>
      <c r="V111" s="69">
        <f t="shared" si="78"/>
        <v>0</v>
      </c>
      <c r="W111" s="70"/>
    </row>
    <row r="112" spans="1:55" s="64" customFormat="1" ht="15" customHeight="1" x14ac:dyDescent="0.2">
      <c r="A112" s="77" t="s">
        <v>287</v>
      </c>
      <c r="B112" s="77" t="s">
        <v>288</v>
      </c>
      <c r="C112" s="77" t="s">
        <v>24</v>
      </c>
      <c r="D112" s="78" t="s">
        <v>289</v>
      </c>
      <c r="E112" s="78"/>
      <c r="F112" s="78"/>
      <c r="G112" s="78" t="s">
        <v>148</v>
      </c>
      <c r="H112" s="78"/>
      <c r="I112" s="79">
        <v>1</v>
      </c>
      <c r="J112" s="80"/>
      <c r="K112" s="79">
        <v>0</v>
      </c>
      <c r="L112" s="80"/>
      <c r="M112" s="79">
        <f t="shared" ref="M112" si="79">I112+K112</f>
        <v>1</v>
      </c>
      <c r="N112" s="80" t="s">
        <v>25</v>
      </c>
      <c r="O112" s="80"/>
      <c r="P112" s="81" t="s">
        <v>26</v>
      </c>
      <c r="Q112" s="81"/>
      <c r="R112" s="81"/>
      <c r="S112" s="68" t="s">
        <v>27</v>
      </c>
      <c r="T112" s="69">
        <v>0</v>
      </c>
      <c r="U112" s="68" t="s">
        <v>27</v>
      </c>
      <c r="V112" s="69">
        <f t="shared" ref="V112" si="80">M112*T112</f>
        <v>0</v>
      </c>
      <c r="W112" s="82"/>
    </row>
    <row r="113" spans="1:55" s="57" customFormat="1" ht="15" customHeight="1" x14ac:dyDescent="0.2">
      <c r="A113" s="65"/>
      <c r="B113" s="65"/>
      <c r="C113" s="65"/>
      <c r="D113" s="71"/>
      <c r="E113" s="71"/>
      <c r="F113" s="71"/>
      <c r="G113" s="71"/>
      <c r="H113" s="71"/>
      <c r="I113" s="66"/>
      <c r="J113" s="67"/>
      <c r="K113" s="66"/>
      <c r="L113" s="67"/>
      <c r="M113" s="66"/>
      <c r="N113" s="67"/>
      <c r="O113" s="67"/>
      <c r="P113" s="71"/>
      <c r="Q113" s="71"/>
      <c r="R113" s="71"/>
      <c r="S113" s="68"/>
      <c r="T113" s="69"/>
      <c r="U113" s="68"/>
      <c r="V113" s="69"/>
      <c r="W113" s="70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</row>
    <row r="114" spans="1:55" s="57" customFormat="1" ht="15" customHeight="1" x14ac:dyDescent="0.2">
      <c r="A114" s="65" t="s">
        <v>155</v>
      </c>
      <c r="B114" s="65" t="s">
        <v>156</v>
      </c>
      <c r="C114" s="65" t="s">
        <v>24</v>
      </c>
      <c r="D114" s="71" t="s">
        <v>325</v>
      </c>
      <c r="E114" s="71"/>
      <c r="F114" s="71"/>
      <c r="G114" s="71" t="s">
        <v>148</v>
      </c>
      <c r="H114" s="71"/>
      <c r="I114" s="66">
        <v>4</v>
      </c>
      <c r="J114" s="67"/>
      <c r="K114" s="66">
        <v>1</v>
      </c>
      <c r="L114" s="67"/>
      <c r="M114" s="66">
        <f t="shared" ref="M114" si="81">I114+K114</f>
        <v>5</v>
      </c>
      <c r="N114" s="67" t="s">
        <v>25</v>
      </c>
      <c r="O114" s="67"/>
      <c r="P114" s="72" t="s">
        <v>26</v>
      </c>
      <c r="Q114" s="72"/>
      <c r="R114" s="72"/>
      <c r="S114" s="68" t="s">
        <v>27</v>
      </c>
      <c r="T114" s="69">
        <v>0</v>
      </c>
      <c r="U114" s="68" t="s">
        <v>27</v>
      </c>
      <c r="V114" s="69">
        <f t="shared" ref="V114" si="82">M114*T114</f>
        <v>0</v>
      </c>
      <c r="W114" s="70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</row>
    <row r="115" spans="1:55" s="57" customFormat="1" ht="15" customHeight="1" x14ac:dyDescent="0.2">
      <c r="A115" s="65" t="s">
        <v>157</v>
      </c>
      <c r="B115" s="65" t="s">
        <v>156</v>
      </c>
      <c r="C115" s="65" t="s">
        <v>24</v>
      </c>
      <c r="D115" s="71" t="s">
        <v>265</v>
      </c>
      <c r="E115" s="71"/>
      <c r="F115" s="71"/>
      <c r="G115" s="71" t="s">
        <v>148</v>
      </c>
      <c r="H115" s="71"/>
      <c r="I115" s="66">
        <v>4</v>
      </c>
      <c r="J115" s="67"/>
      <c r="K115" s="66">
        <v>0</v>
      </c>
      <c r="L115" s="67"/>
      <c r="M115" s="66">
        <f t="shared" ref="M115:M117" si="83">I115+K115</f>
        <v>4</v>
      </c>
      <c r="N115" s="67" t="s">
        <v>25</v>
      </c>
      <c r="O115" s="67"/>
      <c r="P115" s="72" t="s">
        <v>26</v>
      </c>
      <c r="Q115" s="72"/>
      <c r="R115" s="72"/>
      <c r="S115" s="68" t="s">
        <v>27</v>
      </c>
      <c r="T115" s="69">
        <v>0</v>
      </c>
      <c r="U115" s="68" t="s">
        <v>27</v>
      </c>
      <c r="V115" s="69">
        <f t="shared" ref="V115:V117" si="84">M115*T115</f>
        <v>0</v>
      </c>
      <c r="W115" s="70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</row>
    <row r="116" spans="1:55" s="57" customFormat="1" ht="15" customHeight="1" x14ac:dyDescent="0.2">
      <c r="A116" s="65" t="s">
        <v>158</v>
      </c>
      <c r="B116" s="65" t="s">
        <v>156</v>
      </c>
      <c r="C116" s="65" t="s">
        <v>24</v>
      </c>
      <c r="D116" s="71" t="s">
        <v>266</v>
      </c>
      <c r="E116" s="71"/>
      <c r="F116" s="71"/>
      <c r="G116" s="71" t="s">
        <v>148</v>
      </c>
      <c r="H116" s="71"/>
      <c r="I116" s="66">
        <v>17</v>
      </c>
      <c r="J116" s="67"/>
      <c r="K116" s="66">
        <v>1</v>
      </c>
      <c r="L116" s="67"/>
      <c r="M116" s="66">
        <f t="shared" si="83"/>
        <v>18</v>
      </c>
      <c r="N116" s="67" t="s">
        <v>25</v>
      </c>
      <c r="O116" s="67"/>
      <c r="P116" s="72" t="s">
        <v>26</v>
      </c>
      <c r="Q116" s="72"/>
      <c r="R116" s="72"/>
      <c r="S116" s="68" t="s">
        <v>27</v>
      </c>
      <c r="T116" s="69">
        <v>0</v>
      </c>
      <c r="U116" s="68" t="s">
        <v>27</v>
      </c>
      <c r="V116" s="69">
        <f t="shared" si="84"/>
        <v>0</v>
      </c>
      <c r="W116" s="70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</row>
    <row r="117" spans="1:55" s="62" customFormat="1" ht="15" customHeight="1" x14ac:dyDescent="0.2">
      <c r="A117" s="65" t="s">
        <v>261</v>
      </c>
      <c r="B117" s="65" t="s">
        <v>264</v>
      </c>
      <c r="C117" s="65" t="s">
        <v>24</v>
      </c>
      <c r="D117" s="71" t="s">
        <v>326</v>
      </c>
      <c r="E117" s="71"/>
      <c r="F117" s="71"/>
      <c r="G117" s="71" t="s">
        <v>148</v>
      </c>
      <c r="H117" s="71"/>
      <c r="I117" s="66">
        <v>1</v>
      </c>
      <c r="J117" s="67"/>
      <c r="K117" s="66">
        <v>0</v>
      </c>
      <c r="L117" s="67"/>
      <c r="M117" s="66">
        <f t="shared" si="83"/>
        <v>1</v>
      </c>
      <c r="N117" s="67" t="s">
        <v>25</v>
      </c>
      <c r="O117" s="67"/>
      <c r="P117" s="72" t="s">
        <v>26</v>
      </c>
      <c r="Q117" s="72"/>
      <c r="R117" s="72"/>
      <c r="S117" s="68" t="s">
        <v>27</v>
      </c>
      <c r="T117" s="69">
        <v>0</v>
      </c>
      <c r="U117" s="68" t="s">
        <v>27</v>
      </c>
      <c r="V117" s="69">
        <f t="shared" si="84"/>
        <v>0</v>
      </c>
      <c r="W117" s="70"/>
    </row>
    <row r="118" spans="1:55" s="62" customFormat="1" ht="15" customHeight="1" x14ac:dyDescent="0.2">
      <c r="A118" s="65" t="s">
        <v>262</v>
      </c>
      <c r="B118" s="65" t="s">
        <v>264</v>
      </c>
      <c r="C118" s="65" t="s">
        <v>24</v>
      </c>
      <c r="D118" s="71" t="s">
        <v>327</v>
      </c>
      <c r="E118" s="71"/>
      <c r="F118" s="71"/>
      <c r="G118" s="71" t="s">
        <v>148</v>
      </c>
      <c r="H118" s="71"/>
      <c r="I118" s="66">
        <v>1</v>
      </c>
      <c r="J118" s="67"/>
      <c r="K118" s="66">
        <v>0</v>
      </c>
      <c r="L118" s="67"/>
      <c r="M118" s="66">
        <f t="shared" ref="M118:M119" si="85">I118+K118</f>
        <v>1</v>
      </c>
      <c r="N118" s="67" t="s">
        <v>25</v>
      </c>
      <c r="O118" s="67"/>
      <c r="P118" s="72" t="s">
        <v>26</v>
      </c>
      <c r="Q118" s="72"/>
      <c r="R118" s="72"/>
      <c r="S118" s="68" t="s">
        <v>27</v>
      </c>
      <c r="T118" s="69">
        <v>0</v>
      </c>
      <c r="U118" s="68" t="s">
        <v>27</v>
      </c>
      <c r="V118" s="69">
        <f t="shared" ref="V118:V119" si="86">M118*T118</f>
        <v>0</v>
      </c>
      <c r="W118" s="70"/>
    </row>
    <row r="119" spans="1:55" s="62" customFormat="1" ht="15" customHeight="1" x14ac:dyDescent="0.2">
      <c r="A119" s="65" t="s">
        <v>263</v>
      </c>
      <c r="B119" s="65" t="s">
        <v>264</v>
      </c>
      <c r="C119" s="65" t="s">
        <v>24</v>
      </c>
      <c r="D119" s="71" t="s">
        <v>328</v>
      </c>
      <c r="E119" s="71"/>
      <c r="F119" s="71"/>
      <c r="G119" s="71" t="s">
        <v>148</v>
      </c>
      <c r="H119" s="71"/>
      <c r="I119" s="66">
        <v>1</v>
      </c>
      <c r="J119" s="67"/>
      <c r="K119" s="66">
        <v>0</v>
      </c>
      <c r="L119" s="67"/>
      <c r="M119" s="66">
        <f t="shared" si="85"/>
        <v>1</v>
      </c>
      <c r="N119" s="67" t="s">
        <v>25</v>
      </c>
      <c r="O119" s="67"/>
      <c r="P119" s="72" t="s">
        <v>26</v>
      </c>
      <c r="Q119" s="72"/>
      <c r="R119" s="72"/>
      <c r="S119" s="68" t="s">
        <v>27</v>
      </c>
      <c r="T119" s="69">
        <v>0</v>
      </c>
      <c r="U119" s="68" t="s">
        <v>27</v>
      </c>
      <c r="V119" s="69">
        <f t="shared" si="86"/>
        <v>0</v>
      </c>
      <c r="W119" s="70"/>
    </row>
    <row r="120" spans="1:55" s="62" customFormat="1" ht="15" customHeight="1" x14ac:dyDescent="0.2">
      <c r="A120" s="65" t="s">
        <v>322</v>
      </c>
      <c r="B120" s="65" t="s">
        <v>323</v>
      </c>
      <c r="C120" s="65" t="s">
        <v>24</v>
      </c>
      <c r="D120" s="71" t="s">
        <v>324</v>
      </c>
      <c r="E120" s="71"/>
      <c r="F120" s="71"/>
      <c r="G120" s="71" t="s">
        <v>172</v>
      </c>
      <c r="H120" s="71"/>
      <c r="I120" s="66">
        <v>1</v>
      </c>
      <c r="J120" s="67"/>
      <c r="K120" s="66">
        <v>0</v>
      </c>
      <c r="L120" s="67"/>
      <c r="M120" s="66">
        <f t="shared" ref="M120" si="87">I120+K120</f>
        <v>1</v>
      </c>
      <c r="N120" s="67" t="s">
        <v>25</v>
      </c>
      <c r="O120" s="67"/>
      <c r="P120" s="72" t="s">
        <v>26</v>
      </c>
      <c r="Q120" s="72"/>
      <c r="R120" s="72"/>
      <c r="S120" s="68" t="s">
        <v>27</v>
      </c>
      <c r="T120" s="69">
        <v>0</v>
      </c>
      <c r="U120" s="68" t="s">
        <v>27</v>
      </c>
      <c r="V120" s="69">
        <f t="shared" ref="V120" si="88">M120*T120</f>
        <v>0</v>
      </c>
      <c r="W120" s="70"/>
    </row>
    <row r="121" spans="1:55" s="62" customFormat="1" ht="15" customHeight="1" x14ac:dyDescent="0.2">
      <c r="A121" s="65" t="s">
        <v>329</v>
      </c>
      <c r="B121" s="65" t="s">
        <v>330</v>
      </c>
      <c r="C121" s="65" t="s">
        <v>24</v>
      </c>
      <c r="D121" s="71" t="s">
        <v>324</v>
      </c>
      <c r="E121" s="71"/>
      <c r="F121" s="71"/>
      <c r="G121" s="71" t="s">
        <v>172</v>
      </c>
      <c r="H121" s="71"/>
      <c r="I121" s="66">
        <v>1</v>
      </c>
      <c r="J121" s="67"/>
      <c r="K121" s="66">
        <v>0</v>
      </c>
      <c r="L121" s="67"/>
      <c r="M121" s="66">
        <f t="shared" ref="M121" si="89">I121+K121</f>
        <v>1</v>
      </c>
      <c r="N121" s="67" t="s">
        <v>25</v>
      </c>
      <c r="O121" s="67"/>
      <c r="P121" s="72" t="s">
        <v>26</v>
      </c>
      <c r="Q121" s="72"/>
      <c r="R121" s="72"/>
      <c r="S121" s="68" t="s">
        <v>27</v>
      </c>
      <c r="T121" s="69">
        <v>0</v>
      </c>
      <c r="U121" s="68" t="s">
        <v>27</v>
      </c>
      <c r="V121" s="69">
        <f t="shared" ref="V121" si="90">M121*T121</f>
        <v>0</v>
      </c>
      <c r="W121" s="70"/>
    </row>
    <row r="122" spans="1:55" s="57" customFormat="1" ht="15" customHeight="1" x14ac:dyDescent="0.2">
      <c r="A122" s="65"/>
      <c r="B122" s="65"/>
      <c r="C122" s="65"/>
      <c r="D122" s="71"/>
      <c r="E122" s="71"/>
      <c r="F122" s="71"/>
      <c r="G122" s="71"/>
      <c r="H122" s="71"/>
      <c r="I122" s="66"/>
      <c r="J122" s="67"/>
      <c r="K122" s="66"/>
      <c r="L122" s="67"/>
      <c r="M122" s="66"/>
      <c r="N122" s="67"/>
      <c r="O122" s="67"/>
      <c r="P122" s="71"/>
      <c r="Q122" s="71"/>
      <c r="R122" s="71"/>
      <c r="S122" s="68"/>
      <c r="T122" s="69"/>
      <c r="U122" s="68"/>
      <c r="V122" s="69"/>
      <c r="W122" s="70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</row>
    <row r="123" spans="1:55" s="62" customFormat="1" ht="15" customHeight="1" x14ac:dyDescent="0.2">
      <c r="A123" s="65" t="s">
        <v>159</v>
      </c>
      <c r="B123" s="65" t="s">
        <v>160</v>
      </c>
      <c r="C123" s="65" t="s">
        <v>24</v>
      </c>
      <c r="D123" s="71" t="s">
        <v>161</v>
      </c>
      <c r="E123" s="71"/>
      <c r="F123" s="71"/>
      <c r="G123" s="71" t="s">
        <v>148</v>
      </c>
      <c r="H123" s="71"/>
      <c r="I123" s="66">
        <v>1</v>
      </c>
      <c r="J123" s="67"/>
      <c r="K123" s="66">
        <v>0</v>
      </c>
      <c r="L123" s="67"/>
      <c r="M123" s="66">
        <f t="shared" ref="M123" si="91">I123+K123</f>
        <v>1</v>
      </c>
      <c r="N123" s="67" t="s">
        <v>25</v>
      </c>
      <c r="O123" s="67"/>
      <c r="P123" s="72" t="s">
        <v>26</v>
      </c>
      <c r="Q123" s="72"/>
      <c r="R123" s="72"/>
      <c r="S123" s="68" t="s">
        <v>27</v>
      </c>
      <c r="T123" s="69">
        <v>0</v>
      </c>
      <c r="U123" s="68" t="s">
        <v>27</v>
      </c>
      <c r="V123" s="69">
        <f t="shared" ref="V123" si="92">M123*T123</f>
        <v>0</v>
      </c>
      <c r="W123" s="70"/>
    </row>
    <row r="124" spans="1:55" s="62" customFormat="1" ht="15" customHeight="1" x14ac:dyDescent="0.2">
      <c r="A124" s="65" t="s">
        <v>162</v>
      </c>
      <c r="B124" s="65" t="s">
        <v>163</v>
      </c>
      <c r="C124" s="65" t="s">
        <v>24</v>
      </c>
      <c r="D124" s="71" t="s">
        <v>290</v>
      </c>
      <c r="E124" s="71"/>
      <c r="F124" s="71"/>
      <c r="G124" s="71" t="s">
        <v>172</v>
      </c>
      <c r="H124" s="71"/>
      <c r="I124" s="66">
        <v>1</v>
      </c>
      <c r="J124" s="67"/>
      <c r="K124" s="66">
        <v>0</v>
      </c>
      <c r="L124" s="67"/>
      <c r="M124" s="66">
        <f t="shared" ref="M124:M125" si="93">I124+K124</f>
        <v>1</v>
      </c>
      <c r="N124" s="67" t="s">
        <v>25</v>
      </c>
      <c r="O124" s="67"/>
      <c r="P124" s="72" t="s">
        <v>26</v>
      </c>
      <c r="Q124" s="72"/>
      <c r="R124" s="72"/>
      <c r="S124" s="68" t="s">
        <v>27</v>
      </c>
      <c r="T124" s="69">
        <v>0</v>
      </c>
      <c r="U124" s="68" t="s">
        <v>27</v>
      </c>
      <c r="V124" s="69">
        <f t="shared" ref="V124:V125" si="94">M124*T124</f>
        <v>0</v>
      </c>
      <c r="W124" s="70"/>
    </row>
    <row r="125" spans="1:55" s="62" customFormat="1" ht="15" customHeight="1" x14ac:dyDescent="0.2">
      <c r="A125" s="65" t="s">
        <v>164</v>
      </c>
      <c r="B125" s="65" t="s">
        <v>163</v>
      </c>
      <c r="C125" s="65" t="s">
        <v>39</v>
      </c>
      <c r="D125" s="71" t="s">
        <v>291</v>
      </c>
      <c r="E125" s="71"/>
      <c r="F125" s="71"/>
      <c r="G125" s="71" t="s">
        <v>172</v>
      </c>
      <c r="H125" s="71"/>
      <c r="I125" s="66">
        <v>1</v>
      </c>
      <c r="J125" s="67"/>
      <c r="K125" s="66">
        <v>0</v>
      </c>
      <c r="L125" s="67"/>
      <c r="M125" s="66">
        <f t="shared" si="93"/>
        <v>1</v>
      </c>
      <c r="N125" s="67" t="s">
        <v>25</v>
      </c>
      <c r="O125" s="67"/>
      <c r="P125" s="72" t="s">
        <v>26</v>
      </c>
      <c r="Q125" s="72"/>
      <c r="R125" s="72"/>
      <c r="S125" s="68" t="s">
        <v>27</v>
      </c>
      <c r="T125" s="69">
        <v>0</v>
      </c>
      <c r="U125" s="68" t="s">
        <v>27</v>
      </c>
      <c r="V125" s="69">
        <f t="shared" si="94"/>
        <v>0</v>
      </c>
      <c r="W125" s="70"/>
    </row>
    <row r="126" spans="1:55" s="62" customFormat="1" ht="15" customHeight="1" x14ac:dyDescent="0.2">
      <c r="A126" s="65" t="s">
        <v>166</v>
      </c>
      <c r="B126" s="65" t="s">
        <v>163</v>
      </c>
      <c r="C126" s="65" t="s">
        <v>39</v>
      </c>
      <c r="D126" s="71" t="s">
        <v>292</v>
      </c>
      <c r="E126" s="71"/>
      <c r="F126" s="71"/>
      <c r="G126" s="71" t="s">
        <v>172</v>
      </c>
      <c r="H126" s="71"/>
      <c r="I126" s="66">
        <v>1</v>
      </c>
      <c r="J126" s="67"/>
      <c r="K126" s="66">
        <v>0</v>
      </c>
      <c r="L126" s="67"/>
      <c r="M126" s="66">
        <f t="shared" ref="M126" si="95">I126+K126</f>
        <v>1</v>
      </c>
      <c r="N126" s="67" t="s">
        <v>25</v>
      </c>
      <c r="O126" s="67"/>
      <c r="P126" s="72" t="s">
        <v>26</v>
      </c>
      <c r="Q126" s="72"/>
      <c r="R126" s="72"/>
      <c r="S126" s="68" t="s">
        <v>27</v>
      </c>
      <c r="T126" s="69">
        <v>0</v>
      </c>
      <c r="U126" s="68" t="s">
        <v>27</v>
      </c>
      <c r="V126" s="69">
        <f t="shared" ref="V126" si="96">M126*T126</f>
        <v>0</v>
      </c>
      <c r="W126" s="70"/>
    </row>
    <row r="127" spans="1:55" s="62" customFormat="1" ht="15" customHeight="1" x14ac:dyDescent="0.2">
      <c r="A127" s="65" t="s">
        <v>167</v>
      </c>
      <c r="B127" s="65" t="s">
        <v>165</v>
      </c>
      <c r="C127" s="65" t="s">
        <v>24</v>
      </c>
      <c r="D127" s="71" t="s">
        <v>293</v>
      </c>
      <c r="E127" s="71"/>
      <c r="F127" s="71"/>
      <c r="G127" s="71" t="s">
        <v>172</v>
      </c>
      <c r="H127" s="71"/>
      <c r="I127" s="66">
        <v>1</v>
      </c>
      <c r="J127" s="67"/>
      <c r="K127" s="66">
        <v>0</v>
      </c>
      <c r="L127" s="67"/>
      <c r="M127" s="66">
        <f t="shared" ref="M127" si="97">I127+K127</f>
        <v>1</v>
      </c>
      <c r="N127" s="67" t="s">
        <v>25</v>
      </c>
      <c r="O127" s="67"/>
      <c r="P127" s="72" t="s">
        <v>26</v>
      </c>
      <c r="Q127" s="72"/>
      <c r="R127" s="72"/>
      <c r="S127" s="68" t="s">
        <v>27</v>
      </c>
      <c r="T127" s="69">
        <v>0</v>
      </c>
      <c r="U127" s="68" t="s">
        <v>27</v>
      </c>
      <c r="V127" s="69">
        <f t="shared" ref="V127" si="98">M127*T127</f>
        <v>0</v>
      </c>
      <c r="W127" s="70"/>
    </row>
    <row r="128" spans="1:55" s="62" customFormat="1" ht="15" customHeight="1" x14ac:dyDescent="0.2">
      <c r="A128" s="65" t="s">
        <v>295</v>
      </c>
      <c r="B128" s="65" t="s">
        <v>168</v>
      </c>
      <c r="C128" s="65" t="s">
        <v>24</v>
      </c>
      <c r="D128" s="71" t="s">
        <v>294</v>
      </c>
      <c r="E128" s="71"/>
      <c r="F128" s="71"/>
      <c r="G128" s="71" t="s">
        <v>172</v>
      </c>
      <c r="H128" s="71"/>
      <c r="I128" s="66">
        <v>4</v>
      </c>
      <c r="J128" s="67"/>
      <c r="K128" s="66">
        <v>0</v>
      </c>
      <c r="L128" s="67"/>
      <c r="M128" s="66">
        <f t="shared" ref="M128" si="99">I128+K128</f>
        <v>4</v>
      </c>
      <c r="N128" s="67" t="s">
        <v>25</v>
      </c>
      <c r="O128" s="67"/>
      <c r="P128" s="72" t="s">
        <v>26</v>
      </c>
      <c r="Q128" s="72"/>
      <c r="R128" s="72"/>
      <c r="S128" s="68" t="s">
        <v>27</v>
      </c>
      <c r="T128" s="69">
        <v>0</v>
      </c>
      <c r="U128" s="68" t="s">
        <v>27</v>
      </c>
      <c r="V128" s="69">
        <f t="shared" ref="V128" si="100">M128*T128</f>
        <v>0</v>
      </c>
      <c r="W128" s="70"/>
    </row>
    <row r="129" spans="1:55" s="62" customFormat="1" ht="15" customHeight="1" x14ac:dyDescent="0.2">
      <c r="A129" s="65" t="s">
        <v>296</v>
      </c>
      <c r="B129" s="65" t="s">
        <v>267</v>
      </c>
      <c r="C129" s="65" t="s">
        <v>24</v>
      </c>
      <c r="D129" s="71" t="s">
        <v>294</v>
      </c>
      <c r="E129" s="71"/>
      <c r="F129" s="71"/>
      <c r="G129" s="71" t="s">
        <v>172</v>
      </c>
      <c r="H129" s="71"/>
      <c r="I129" s="66">
        <v>2</v>
      </c>
      <c r="J129" s="67"/>
      <c r="K129" s="66">
        <v>0</v>
      </c>
      <c r="L129" s="67"/>
      <c r="M129" s="66">
        <f t="shared" ref="M129" si="101">I129+K129</f>
        <v>2</v>
      </c>
      <c r="N129" s="67" t="s">
        <v>25</v>
      </c>
      <c r="O129" s="67"/>
      <c r="P129" s="72" t="s">
        <v>26</v>
      </c>
      <c r="Q129" s="72"/>
      <c r="R129" s="72"/>
      <c r="S129" s="68" t="s">
        <v>27</v>
      </c>
      <c r="T129" s="69">
        <v>0</v>
      </c>
      <c r="U129" s="68" t="s">
        <v>27</v>
      </c>
      <c r="V129" s="69">
        <f t="shared" ref="V129" si="102">M129*T129</f>
        <v>0</v>
      </c>
      <c r="W129" s="70"/>
    </row>
    <row r="130" spans="1:55" s="57" customFormat="1" ht="15" customHeight="1" x14ac:dyDescent="0.2">
      <c r="A130" s="65"/>
      <c r="B130" s="65"/>
      <c r="C130" s="65"/>
      <c r="D130" s="71"/>
      <c r="E130" s="71"/>
      <c r="F130" s="71"/>
      <c r="G130" s="71"/>
      <c r="H130" s="71"/>
      <c r="I130" s="66"/>
      <c r="J130" s="67"/>
      <c r="K130" s="66"/>
      <c r="L130" s="67"/>
      <c r="M130" s="66"/>
      <c r="N130" s="67"/>
      <c r="O130" s="67"/>
      <c r="P130" s="71"/>
      <c r="Q130" s="71"/>
      <c r="R130" s="71"/>
      <c r="S130" s="68"/>
      <c r="T130" s="69"/>
      <c r="U130" s="68"/>
      <c r="V130" s="69"/>
      <c r="W130" s="70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</row>
    <row r="131" spans="1:55" s="57" customFormat="1" ht="15" customHeight="1" x14ac:dyDescent="0.2">
      <c r="A131" s="65" t="s">
        <v>169</v>
      </c>
      <c r="B131" s="65" t="s">
        <v>170</v>
      </c>
      <c r="C131" s="65" t="s">
        <v>171</v>
      </c>
      <c r="D131" s="71" t="s">
        <v>197</v>
      </c>
      <c r="E131" s="71"/>
      <c r="F131" s="71"/>
      <c r="G131" s="71" t="s">
        <v>172</v>
      </c>
      <c r="H131" s="71"/>
      <c r="I131" s="66">
        <v>1</v>
      </c>
      <c r="J131" s="67"/>
      <c r="K131" s="66">
        <v>0</v>
      </c>
      <c r="L131" s="67"/>
      <c r="M131" s="66">
        <f t="shared" ref="M131:M140" si="103">I131+K131</f>
        <v>1</v>
      </c>
      <c r="N131" s="67" t="s">
        <v>25</v>
      </c>
      <c r="O131" s="67"/>
      <c r="P131" s="72" t="s">
        <v>26</v>
      </c>
      <c r="Q131" s="72"/>
      <c r="R131" s="72"/>
      <c r="S131" s="68" t="s">
        <v>27</v>
      </c>
      <c r="T131" s="69">
        <v>0</v>
      </c>
      <c r="U131" s="68" t="s">
        <v>27</v>
      </c>
      <c r="V131" s="69">
        <f t="shared" ref="V131:V140" si="104">M131*T131</f>
        <v>0</v>
      </c>
      <c r="W131" s="70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</row>
    <row r="132" spans="1:55" s="57" customFormat="1" ht="15" customHeight="1" x14ac:dyDescent="0.2">
      <c r="A132" s="65" t="s">
        <v>173</v>
      </c>
      <c r="B132" s="65" t="s">
        <v>194</v>
      </c>
      <c r="C132" s="65" t="s">
        <v>24</v>
      </c>
      <c r="D132" s="71" t="s">
        <v>213</v>
      </c>
      <c r="E132" s="71"/>
      <c r="F132" s="71"/>
      <c r="G132" s="71" t="s">
        <v>172</v>
      </c>
      <c r="H132" s="71"/>
      <c r="I132" s="66">
        <v>1</v>
      </c>
      <c r="J132" s="67"/>
      <c r="K132" s="66">
        <v>0</v>
      </c>
      <c r="L132" s="67"/>
      <c r="M132" s="66">
        <f t="shared" si="103"/>
        <v>1</v>
      </c>
      <c r="N132" s="67" t="s">
        <v>25</v>
      </c>
      <c r="O132" s="67"/>
      <c r="P132" s="72" t="s">
        <v>26</v>
      </c>
      <c r="Q132" s="72"/>
      <c r="R132" s="72"/>
      <c r="S132" s="68" t="s">
        <v>27</v>
      </c>
      <c r="T132" s="69">
        <v>0</v>
      </c>
      <c r="U132" s="68" t="s">
        <v>27</v>
      </c>
      <c r="V132" s="69">
        <f t="shared" si="104"/>
        <v>0</v>
      </c>
      <c r="W132" s="70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</row>
    <row r="133" spans="1:55" s="57" customFormat="1" ht="15" customHeight="1" x14ac:dyDescent="0.2">
      <c r="A133" s="65" t="s">
        <v>174</v>
      </c>
      <c r="B133" s="65" t="s">
        <v>170</v>
      </c>
      <c r="C133" s="65" t="s">
        <v>171</v>
      </c>
      <c r="D133" s="71" t="s">
        <v>198</v>
      </c>
      <c r="E133" s="71"/>
      <c r="F133" s="71"/>
      <c r="G133" s="71" t="s">
        <v>172</v>
      </c>
      <c r="H133" s="71"/>
      <c r="I133" s="66">
        <v>1</v>
      </c>
      <c r="J133" s="67"/>
      <c r="K133" s="66">
        <v>0</v>
      </c>
      <c r="L133" s="67"/>
      <c r="M133" s="66">
        <f t="shared" si="103"/>
        <v>1</v>
      </c>
      <c r="N133" s="67" t="s">
        <v>25</v>
      </c>
      <c r="O133" s="67"/>
      <c r="P133" s="72" t="s">
        <v>26</v>
      </c>
      <c r="Q133" s="72"/>
      <c r="R133" s="72"/>
      <c r="S133" s="68" t="s">
        <v>27</v>
      </c>
      <c r="T133" s="69">
        <v>0</v>
      </c>
      <c r="U133" s="68" t="s">
        <v>27</v>
      </c>
      <c r="V133" s="69">
        <f t="shared" si="104"/>
        <v>0</v>
      </c>
      <c r="W133" s="70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</row>
    <row r="134" spans="1:55" s="57" customFormat="1" ht="15" customHeight="1" x14ac:dyDescent="0.2">
      <c r="A134" s="65" t="s">
        <v>175</v>
      </c>
      <c r="B134" s="65" t="s">
        <v>170</v>
      </c>
      <c r="C134" s="65" t="s">
        <v>171</v>
      </c>
      <c r="D134" s="71" t="s">
        <v>199</v>
      </c>
      <c r="E134" s="71"/>
      <c r="F134" s="71"/>
      <c r="G134" s="71" t="s">
        <v>184</v>
      </c>
      <c r="H134" s="71"/>
      <c r="I134" s="66">
        <v>1</v>
      </c>
      <c r="J134" s="67"/>
      <c r="K134" s="66">
        <v>0</v>
      </c>
      <c r="L134" s="67"/>
      <c r="M134" s="66">
        <f t="shared" si="103"/>
        <v>1</v>
      </c>
      <c r="N134" s="67" t="s">
        <v>25</v>
      </c>
      <c r="O134" s="67"/>
      <c r="P134" s="72" t="s">
        <v>26</v>
      </c>
      <c r="Q134" s="72"/>
      <c r="R134" s="72"/>
      <c r="S134" s="68" t="s">
        <v>27</v>
      </c>
      <c r="T134" s="69">
        <v>0</v>
      </c>
      <c r="U134" s="68" t="s">
        <v>27</v>
      </c>
      <c r="V134" s="69">
        <f t="shared" si="104"/>
        <v>0</v>
      </c>
      <c r="W134" s="70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</row>
    <row r="135" spans="1:55" s="57" customFormat="1" ht="15" customHeight="1" x14ac:dyDescent="0.2">
      <c r="A135" s="65" t="s">
        <v>176</v>
      </c>
      <c r="B135" s="65" t="s">
        <v>194</v>
      </c>
      <c r="C135" s="65" t="s">
        <v>24</v>
      </c>
      <c r="D135" s="71" t="s">
        <v>200</v>
      </c>
      <c r="E135" s="71"/>
      <c r="F135" s="71"/>
      <c r="G135" s="71" t="s">
        <v>184</v>
      </c>
      <c r="H135" s="71"/>
      <c r="I135" s="66">
        <v>1</v>
      </c>
      <c r="J135" s="67"/>
      <c r="K135" s="66">
        <v>0</v>
      </c>
      <c r="L135" s="67"/>
      <c r="M135" s="66">
        <f t="shared" si="103"/>
        <v>1</v>
      </c>
      <c r="N135" s="67" t="s">
        <v>25</v>
      </c>
      <c r="O135" s="67"/>
      <c r="P135" s="72" t="s">
        <v>26</v>
      </c>
      <c r="Q135" s="72"/>
      <c r="R135" s="72"/>
      <c r="S135" s="68" t="s">
        <v>27</v>
      </c>
      <c r="T135" s="69">
        <v>0</v>
      </c>
      <c r="U135" s="68" t="s">
        <v>27</v>
      </c>
      <c r="V135" s="69">
        <f t="shared" si="104"/>
        <v>0</v>
      </c>
      <c r="W135" s="70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</row>
    <row r="136" spans="1:55" s="57" customFormat="1" ht="15" customHeight="1" x14ac:dyDescent="0.2">
      <c r="A136" s="65" t="s">
        <v>177</v>
      </c>
      <c r="B136" s="65" t="s">
        <v>194</v>
      </c>
      <c r="C136" s="65" t="s">
        <v>24</v>
      </c>
      <c r="D136" s="71" t="s">
        <v>201</v>
      </c>
      <c r="E136" s="71"/>
      <c r="F136" s="71"/>
      <c r="G136" s="71" t="s">
        <v>184</v>
      </c>
      <c r="H136" s="71"/>
      <c r="I136" s="66">
        <v>1</v>
      </c>
      <c r="J136" s="67"/>
      <c r="K136" s="66">
        <v>0</v>
      </c>
      <c r="L136" s="67"/>
      <c r="M136" s="66">
        <f t="shared" si="103"/>
        <v>1</v>
      </c>
      <c r="N136" s="67" t="s">
        <v>25</v>
      </c>
      <c r="O136" s="67"/>
      <c r="P136" s="72" t="s">
        <v>26</v>
      </c>
      <c r="Q136" s="72"/>
      <c r="R136" s="72"/>
      <c r="S136" s="68" t="s">
        <v>27</v>
      </c>
      <c r="T136" s="69">
        <v>0</v>
      </c>
      <c r="U136" s="68" t="s">
        <v>27</v>
      </c>
      <c r="V136" s="69">
        <f t="shared" si="104"/>
        <v>0</v>
      </c>
      <c r="W136" s="70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</row>
    <row r="137" spans="1:55" s="57" customFormat="1" ht="15" customHeight="1" x14ac:dyDescent="0.2">
      <c r="A137" s="65" t="s">
        <v>178</v>
      </c>
      <c r="B137" s="65" t="s">
        <v>170</v>
      </c>
      <c r="C137" s="65" t="s">
        <v>171</v>
      </c>
      <c r="D137" s="71" t="s">
        <v>202</v>
      </c>
      <c r="E137" s="71"/>
      <c r="F137" s="71"/>
      <c r="G137" s="71" t="s">
        <v>184</v>
      </c>
      <c r="H137" s="71"/>
      <c r="I137" s="66">
        <v>1</v>
      </c>
      <c r="J137" s="67"/>
      <c r="K137" s="66">
        <v>0</v>
      </c>
      <c r="L137" s="67"/>
      <c r="M137" s="66">
        <f t="shared" si="103"/>
        <v>1</v>
      </c>
      <c r="N137" s="67" t="s">
        <v>25</v>
      </c>
      <c r="O137" s="67"/>
      <c r="P137" s="72" t="s">
        <v>26</v>
      </c>
      <c r="Q137" s="72"/>
      <c r="R137" s="72"/>
      <c r="S137" s="68" t="s">
        <v>27</v>
      </c>
      <c r="T137" s="69">
        <v>0</v>
      </c>
      <c r="U137" s="68" t="s">
        <v>27</v>
      </c>
      <c r="V137" s="69">
        <f t="shared" si="104"/>
        <v>0</v>
      </c>
      <c r="W137" s="70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</row>
    <row r="138" spans="1:55" s="57" customFormat="1" ht="15" customHeight="1" x14ac:dyDescent="0.2">
      <c r="A138" s="65" t="s">
        <v>179</v>
      </c>
      <c r="B138" s="65" t="s">
        <v>170</v>
      </c>
      <c r="C138" s="65" t="s">
        <v>171</v>
      </c>
      <c r="D138" s="71" t="s">
        <v>203</v>
      </c>
      <c r="E138" s="71"/>
      <c r="F138" s="71"/>
      <c r="G138" s="71" t="s">
        <v>184</v>
      </c>
      <c r="H138" s="71"/>
      <c r="I138" s="66">
        <v>1</v>
      </c>
      <c r="J138" s="67"/>
      <c r="K138" s="66">
        <v>0</v>
      </c>
      <c r="L138" s="67"/>
      <c r="M138" s="66">
        <f t="shared" si="103"/>
        <v>1</v>
      </c>
      <c r="N138" s="67" t="s">
        <v>25</v>
      </c>
      <c r="O138" s="67"/>
      <c r="P138" s="72" t="s">
        <v>26</v>
      </c>
      <c r="Q138" s="72"/>
      <c r="R138" s="72"/>
      <c r="S138" s="68" t="s">
        <v>27</v>
      </c>
      <c r="T138" s="69">
        <v>0</v>
      </c>
      <c r="U138" s="68" t="s">
        <v>27</v>
      </c>
      <c r="V138" s="69">
        <f t="shared" si="104"/>
        <v>0</v>
      </c>
      <c r="W138" s="70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</row>
    <row r="139" spans="1:55" s="57" customFormat="1" ht="15" customHeight="1" x14ac:dyDescent="0.2">
      <c r="A139" s="65" t="s">
        <v>181</v>
      </c>
      <c r="B139" s="65" t="s">
        <v>194</v>
      </c>
      <c r="C139" s="65" t="s">
        <v>24</v>
      </c>
      <c r="D139" s="71" t="s">
        <v>204</v>
      </c>
      <c r="E139" s="71"/>
      <c r="F139" s="71"/>
      <c r="G139" s="71" t="s">
        <v>184</v>
      </c>
      <c r="H139" s="71"/>
      <c r="I139" s="66">
        <v>1</v>
      </c>
      <c r="J139" s="67"/>
      <c r="K139" s="66">
        <v>0</v>
      </c>
      <c r="L139" s="67"/>
      <c r="M139" s="66">
        <f t="shared" si="103"/>
        <v>1</v>
      </c>
      <c r="N139" s="67" t="s">
        <v>25</v>
      </c>
      <c r="O139" s="67"/>
      <c r="P139" s="72" t="s">
        <v>26</v>
      </c>
      <c r="Q139" s="72"/>
      <c r="R139" s="72"/>
      <c r="S139" s="68" t="s">
        <v>27</v>
      </c>
      <c r="T139" s="69">
        <v>0</v>
      </c>
      <c r="U139" s="68" t="s">
        <v>27</v>
      </c>
      <c r="V139" s="69">
        <f t="shared" si="104"/>
        <v>0</v>
      </c>
      <c r="W139" s="70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</row>
    <row r="140" spans="1:55" s="57" customFormat="1" ht="15" customHeight="1" x14ac:dyDescent="0.2">
      <c r="A140" s="65" t="s">
        <v>182</v>
      </c>
      <c r="B140" s="65" t="s">
        <v>194</v>
      </c>
      <c r="C140" s="65" t="s">
        <v>24</v>
      </c>
      <c r="D140" s="71" t="s">
        <v>205</v>
      </c>
      <c r="E140" s="71"/>
      <c r="F140" s="71"/>
      <c r="G140" s="71" t="s">
        <v>184</v>
      </c>
      <c r="H140" s="71"/>
      <c r="I140" s="66">
        <v>1</v>
      </c>
      <c r="J140" s="67"/>
      <c r="K140" s="66">
        <v>0</v>
      </c>
      <c r="L140" s="67"/>
      <c r="M140" s="66">
        <f t="shared" si="103"/>
        <v>1</v>
      </c>
      <c r="N140" s="67" t="s">
        <v>25</v>
      </c>
      <c r="O140" s="67"/>
      <c r="P140" s="72" t="s">
        <v>26</v>
      </c>
      <c r="Q140" s="72"/>
      <c r="R140" s="72"/>
      <c r="S140" s="68" t="s">
        <v>27</v>
      </c>
      <c r="T140" s="69">
        <v>0</v>
      </c>
      <c r="U140" s="68" t="s">
        <v>27</v>
      </c>
      <c r="V140" s="69">
        <f t="shared" si="104"/>
        <v>0</v>
      </c>
      <c r="W140" s="70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</row>
    <row r="141" spans="1:55" s="57" customFormat="1" ht="15" customHeight="1" x14ac:dyDescent="0.2">
      <c r="A141" s="65" t="s">
        <v>180</v>
      </c>
      <c r="B141" s="65" t="s">
        <v>170</v>
      </c>
      <c r="C141" s="65" t="s">
        <v>171</v>
      </c>
      <c r="D141" s="71" t="s">
        <v>206</v>
      </c>
      <c r="E141" s="71"/>
      <c r="F141" s="71"/>
      <c r="G141" s="71" t="s">
        <v>184</v>
      </c>
      <c r="H141" s="71"/>
      <c r="I141" s="66">
        <v>1</v>
      </c>
      <c r="J141" s="67"/>
      <c r="K141" s="66">
        <v>0</v>
      </c>
      <c r="L141" s="67"/>
      <c r="M141" s="66">
        <f t="shared" ref="M141:M144" si="105">I141+K141</f>
        <v>1</v>
      </c>
      <c r="N141" s="67" t="s">
        <v>25</v>
      </c>
      <c r="O141" s="67"/>
      <c r="P141" s="72" t="s">
        <v>26</v>
      </c>
      <c r="Q141" s="72"/>
      <c r="R141" s="72"/>
      <c r="S141" s="68" t="s">
        <v>27</v>
      </c>
      <c r="T141" s="69">
        <v>0</v>
      </c>
      <c r="U141" s="68" t="s">
        <v>27</v>
      </c>
      <c r="V141" s="69">
        <f t="shared" ref="V141:V144" si="106">M141*T141</f>
        <v>0</v>
      </c>
      <c r="W141" s="70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</row>
    <row r="142" spans="1:55" s="57" customFormat="1" ht="15" customHeight="1" x14ac:dyDescent="0.2">
      <c r="A142" s="65" t="s">
        <v>183</v>
      </c>
      <c r="B142" s="65" t="s">
        <v>170</v>
      </c>
      <c r="C142" s="65" t="s">
        <v>171</v>
      </c>
      <c r="D142" s="71" t="s">
        <v>207</v>
      </c>
      <c r="E142" s="71"/>
      <c r="F142" s="71"/>
      <c r="G142" s="71" t="s">
        <v>184</v>
      </c>
      <c r="H142" s="71"/>
      <c r="I142" s="66">
        <v>1</v>
      </c>
      <c r="J142" s="67"/>
      <c r="K142" s="66">
        <v>0</v>
      </c>
      <c r="L142" s="67"/>
      <c r="M142" s="66">
        <f t="shared" si="105"/>
        <v>1</v>
      </c>
      <c r="N142" s="67" t="s">
        <v>25</v>
      </c>
      <c r="O142" s="67"/>
      <c r="P142" s="72" t="s">
        <v>26</v>
      </c>
      <c r="Q142" s="72"/>
      <c r="R142" s="72"/>
      <c r="S142" s="68" t="s">
        <v>27</v>
      </c>
      <c r="T142" s="69">
        <v>0</v>
      </c>
      <c r="U142" s="68" t="s">
        <v>27</v>
      </c>
      <c r="V142" s="69">
        <f t="shared" si="106"/>
        <v>0</v>
      </c>
      <c r="W142" s="70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</row>
    <row r="143" spans="1:55" s="57" customFormat="1" ht="15" customHeight="1" x14ac:dyDescent="0.2">
      <c r="A143" s="65" t="s">
        <v>185</v>
      </c>
      <c r="B143" s="65" t="s">
        <v>194</v>
      </c>
      <c r="C143" s="65" t="s">
        <v>24</v>
      </c>
      <c r="D143" s="71" t="s">
        <v>208</v>
      </c>
      <c r="E143" s="71"/>
      <c r="F143" s="71"/>
      <c r="G143" s="71" t="s">
        <v>184</v>
      </c>
      <c r="H143" s="71"/>
      <c r="I143" s="66">
        <v>1</v>
      </c>
      <c r="J143" s="67"/>
      <c r="K143" s="66">
        <v>0</v>
      </c>
      <c r="L143" s="67"/>
      <c r="M143" s="66">
        <f t="shared" si="105"/>
        <v>1</v>
      </c>
      <c r="N143" s="67" t="s">
        <v>25</v>
      </c>
      <c r="O143" s="67"/>
      <c r="P143" s="72" t="s">
        <v>26</v>
      </c>
      <c r="Q143" s="72"/>
      <c r="R143" s="72"/>
      <c r="S143" s="68" t="s">
        <v>27</v>
      </c>
      <c r="T143" s="69">
        <v>0</v>
      </c>
      <c r="U143" s="68" t="s">
        <v>27</v>
      </c>
      <c r="V143" s="69">
        <f t="shared" si="106"/>
        <v>0</v>
      </c>
      <c r="W143" s="70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</row>
    <row r="144" spans="1:55" s="57" customFormat="1" ht="15" customHeight="1" x14ac:dyDescent="0.2">
      <c r="A144" s="65" t="s">
        <v>186</v>
      </c>
      <c r="B144" s="65" t="s">
        <v>194</v>
      </c>
      <c r="C144" s="65" t="s">
        <v>24</v>
      </c>
      <c r="D144" s="71" t="s">
        <v>209</v>
      </c>
      <c r="E144" s="71"/>
      <c r="F144" s="71"/>
      <c r="G144" s="71" t="s">
        <v>184</v>
      </c>
      <c r="H144" s="71"/>
      <c r="I144" s="66">
        <v>1</v>
      </c>
      <c r="J144" s="67"/>
      <c r="K144" s="66">
        <v>0</v>
      </c>
      <c r="L144" s="67"/>
      <c r="M144" s="66">
        <f t="shared" si="105"/>
        <v>1</v>
      </c>
      <c r="N144" s="67" t="s">
        <v>25</v>
      </c>
      <c r="O144" s="67"/>
      <c r="P144" s="72" t="s">
        <v>26</v>
      </c>
      <c r="Q144" s="72"/>
      <c r="R144" s="72"/>
      <c r="S144" s="68" t="s">
        <v>27</v>
      </c>
      <c r="T144" s="69">
        <v>0</v>
      </c>
      <c r="U144" s="68" t="s">
        <v>27</v>
      </c>
      <c r="V144" s="69">
        <f t="shared" si="106"/>
        <v>0</v>
      </c>
      <c r="W144" s="70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</row>
    <row r="145" spans="1:55" s="57" customFormat="1" ht="15" customHeight="1" x14ac:dyDescent="0.2">
      <c r="A145" s="65" t="s">
        <v>187</v>
      </c>
      <c r="B145" s="65" t="s">
        <v>170</v>
      </c>
      <c r="C145" s="65" t="s">
        <v>171</v>
      </c>
      <c r="D145" s="71" t="s">
        <v>210</v>
      </c>
      <c r="E145" s="71"/>
      <c r="F145" s="71"/>
      <c r="G145" s="71" t="s">
        <v>184</v>
      </c>
      <c r="H145" s="71"/>
      <c r="I145" s="66">
        <v>1</v>
      </c>
      <c r="J145" s="67"/>
      <c r="K145" s="66">
        <v>0</v>
      </c>
      <c r="L145" s="67"/>
      <c r="M145" s="66">
        <f t="shared" ref="M145" si="107">I145+K145</f>
        <v>1</v>
      </c>
      <c r="N145" s="67" t="s">
        <v>25</v>
      </c>
      <c r="O145" s="67"/>
      <c r="P145" s="72" t="s">
        <v>26</v>
      </c>
      <c r="Q145" s="72"/>
      <c r="R145" s="72"/>
      <c r="S145" s="68" t="s">
        <v>27</v>
      </c>
      <c r="T145" s="69">
        <v>0</v>
      </c>
      <c r="U145" s="68" t="s">
        <v>27</v>
      </c>
      <c r="V145" s="69">
        <f t="shared" ref="V145" si="108">M145*T145</f>
        <v>0</v>
      </c>
      <c r="W145" s="70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</row>
    <row r="146" spans="1:55" s="57" customFormat="1" ht="15" customHeight="1" x14ac:dyDescent="0.2">
      <c r="A146" s="65" t="s">
        <v>188</v>
      </c>
      <c r="B146" s="65" t="s">
        <v>189</v>
      </c>
      <c r="C146" s="65" t="s">
        <v>171</v>
      </c>
      <c r="D146" s="71" t="s">
        <v>211</v>
      </c>
      <c r="E146" s="71"/>
      <c r="F146" s="71"/>
      <c r="G146" s="71" t="s">
        <v>193</v>
      </c>
      <c r="H146" s="71"/>
      <c r="I146" s="66">
        <v>1</v>
      </c>
      <c r="J146" s="67"/>
      <c r="K146" s="66">
        <v>0</v>
      </c>
      <c r="L146" s="67"/>
      <c r="M146" s="66">
        <f t="shared" ref="M146" si="109">I146+K146</f>
        <v>1</v>
      </c>
      <c r="N146" s="67" t="s">
        <v>25</v>
      </c>
      <c r="O146" s="67"/>
      <c r="P146" s="72" t="s">
        <v>26</v>
      </c>
      <c r="Q146" s="72"/>
      <c r="R146" s="72"/>
      <c r="S146" s="68" t="s">
        <v>27</v>
      </c>
      <c r="T146" s="69">
        <v>0</v>
      </c>
      <c r="U146" s="68" t="s">
        <v>27</v>
      </c>
      <c r="V146" s="69">
        <f t="shared" ref="V146" si="110">M146*T146</f>
        <v>0</v>
      </c>
      <c r="W146" s="70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</row>
    <row r="147" spans="1:55" s="57" customFormat="1" ht="15" customHeight="1" x14ac:dyDescent="0.2">
      <c r="A147" s="65" t="s">
        <v>190</v>
      </c>
      <c r="B147" s="65" t="s">
        <v>189</v>
      </c>
      <c r="C147" s="65" t="s">
        <v>171</v>
      </c>
      <c r="D147" s="71" t="s">
        <v>212</v>
      </c>
      <c r="E147" s="71"/>
      <c r="F147" s="71"/>
      <c r="G147" s="71" t="s">
        <v>193</v>
      </c>
      <c r="H147" s="71"/>
      <c r="I147" s="66">
        <v>1</v>
      </c>
      <c r="J147" s="67"/>
      <c r="K147" s="66">
        <v>0</v>
      </c>
      <c r="L147" s="67"/>
      <c r="M147" s="66">
        <f t="shared" ref="M147:M151" si="111">I147+K147</f>
        <v>1</v>
      </c>
      <c r="N147" s="67" t="s">
        <v>25</v>
      </c>
      <c r="O147" s="67"/>
      <c r="P147" s="72" t="s">
        <v>26</v>
      </c>
      <c r="Q147" s="72"/>
      <c r="R147" s="72"/>
      <c r="S147" s="68" t="s">
        <v>27</v>
      </c>
      <c r="T147" s="69">
        <v>0</v>
      </c>
      <c r="U147" s="68" t="s">
        <v>27</v>
      </c>
      <c r="V147" s="69">
        <f t="shared" ref="V147:V151" si="112">M147*T147</f>
        <v>0</v>
      </c>
      <c r="W147" s="70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</row>
    <row r="148" spans="1:55" s="57" customFormat="1" ht="15" customHeight="1" x14ac:dyDescent="0.2">
      <c r="A148" s="65" t="s">
        <v>191</v>
      </c>
      <c r="B148" s="65" t="s">
        <v>192</v>
      </c>
      <c r="C148" s="65" t="s">
        <v>171</v>
      </c>
      <c r="D148" s="71" t="s">
        <v>214</v>
      </c>
      <c r="E148" s="71"/>
      <c r="F148" s="71"/>
      <c r="G148" s="71" t="s">
        <v>193</v>
      </c>
      <c r="H148" s="71"/>
      <c r="I148" s="66">
        <v>1</v>
      </c>
      <c r="J148" s="67"/>
      <c r="K148" s="66">
        <v>0</v>
      </c>
      <c r="L148" s="67"/>
      <c r="M148" s="66">
        <f t="shared" si="111"/>
        <v>1</v>
      </c>
      <c r="N148" s="67" t="s">
        <v>25</v>
      </c>
      <c r="O148" s="67"/>
      <c r="P148" s="72" t="s">
        <v>26</v>
      </c>
      <c r="Q148" s="72"/>
      <c r="R148" s="72"/>
      <c r="S148" s="68" t="s">
        <v>27</v>
      </c>
      <c r="T148" s="69">
        <v>0</v>
      </c>
      <c r="U148" s="68" t="s">
        <v>27</v>
      </c>
      <c r="V148" s="69">
        <f t="shared" si="112"/>
        <v>0</v>
      </c>
      <c r="W148" s="70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</row>
    <row r="149" spans="1:55" s="70" customFormat="1" ht="15" customHeight="1" x14ac:dyDescent="0.2">
      <c r="A149" s="65" t="s">
        <v>222</v>
      </c>
      <c r="B149" s="65" t="s">
        <v>195</v>
      </c>
      <c r="C149" s="65" t="s">
        <v>24</v>
      </c>
      <c r="D149" s="71" t="s">
        <v>301</v>
      </c>
      <c r="E149" s="71"/>
      <c r="F149" s="71"/>
      <c r="G149" s="71" t="s">
        <v>193</v>
      </c>
      <c r="H149" s="71"/>
      <c r="I149" s="66">
        <v>1</v>
      </c>
      <c r="J149" s="67"/>
      <c r="K149" s="66">
        <v>0</v>
      </c>
      <c r="L149" s="67"/>
      <c r="M149" s="66">
        <f t="shared" si="111"/>
        <v>1</v>
      </c>
      <c r="N149" s="67" t="s">
        <v>25</v>
      </c>
      <c r="O149" s="67"/>
      <c r="P149" s="72" t="s">
        <v>26</v>
      </c>
      <c r="Q149" s="72"/>
      <c r="R149" s="72"/>
      <c r="S149" s="68" t="s">
        <v>27</v>
      </c>
      <c r="T149" s="69">
        <v>0</v>
      </c>
      <c r="U149" s="68" t="s">
        <v>27</v>
      </c>
      <c r="V149" s="69">
        <f t="shared" si="112"/>
        <v>0</v>
      </c>
    </row>
    <row r="150" spans="1:55" s="57" customFormat="1" ht="15" customHeight="1" x14ac:dyDescent="0.2">
      <c r="A150" s="65" t="s">
        <v>223</v>
      </c>
      <c r="B150" s="65" t="s">
        <v>196</v>
      </c>
      <c r="C150" s="65" t="s">
        <v>24</v>
      </c>
      <c r="D150" s="71" t="s">
        <v>215</v>
      </c>
      <c r="E150" s="71"/>
      <c r="F150" s="71"/>
      <c r="G150" s="71" t="s">
        <v>193</v>
      </c>
      <c r="H150" s="71"/>
      <c r="I150" s="66">
        <v>1</v>
      </c>
      <c r="J150" s="67"/>
      <c r="K150" s="66">
        <v>0</v>
      </c>
      <c r="L150" s="67"/>
      <c r="M150" s="66">
        <f t="shared" si="111"/>
        <v>1</v>
      </c>
      <c r="N150" s="67" t="s">
        <v>25</v>
      </c>
      <c r="O150" s="67"/>
      <c r="P150" s="72" t="s">
        <v>26</v>
      </c>
      <c r="Q150" s="72"/>
      <c r="R150" s="72"/>
      <c r="S150" s="68" t="s">
        <v>27</v>
      </c>
      <c r="T150" s="69">
        <v>0</v>
      </c>
      <c r="U150" s="68" t="s">
        <v>27</v>
      </c>
      <c r="V150" s="69">
        <f t="shared" si="112"/>
        <v>0</v>
      </c>
      <c r="W150" s="70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</row>
    <row r="151" spans="1:55" s="57" customFormat="1" ht="15" customHeight="1" x14ac:dyDescent="0.2">
      <c r="A151" s="65" t="s">
        <v>224</v>
      </c>
      <c r="B151" s="65" t="s">
        <v>196</v>
      </c>
      <c r="C151" s="65" t="s">
        <v>24</v>
      </c>
      <c r="D151" s="71" t="s">
        <v>216</v>
      </c>
      <c r="E151" s="71"/>
      <c r="F151" s="71"/>
      <c r="G151" s="71" t="s">
        <v>193</v>
      </c>
      <c r="H151" s="71"/>
      <c r="I151" s="66">
        <v>1</v>
      </c>
      <c r="J151" s="67"/>
      <c r="K151" s="66">
        <v>0</v>
      </c>
      <c r="L151" s="67"/>
      <c r="M151" s="66">
        <f t="shared" si="111"/>
        <v>1</v>
      </c>
      <c r="N151" s="67" t="s">
        <v>25</v>
      </c>
      <c r="O151" s="67"/>
      <c r="P151" s="72" t="s">
        <v>26</v>
      </c>
      <c r="Q151" s="72"/>
      <c r="R151" s="72"/>
      <c r="S151" s="68" t="s">
        <v>27</v>
      </c>
      <c r="T151" s="69">
        <v>0</v>
      </c>
      <c r="U151" s="68" t="s">
        <v>27</v>
      </c>
      <c r="V151" s="69">
        <f t="shared" si="112"/>
        <v>0</v>
      </c>
      <c r="W151" s="70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</row>
    <row r="152" spans="1:55" s="57" customFormat="1" ht="15" customHeight="1" x14ac:dyDescent="0.2">
      <c r="A152" s="65" t="s">
        <v>225</v>
      </c>
      <c r="B152" s="65" t="s">
        <v>196</v>
      </c>
      <c r="C152" s="65" t="s">
        <v>24</v>
      </c>
      <c r="D152" s="71" t="s">
        <v>217</v>
      </c>
      <c r="E152" s="71"/>
      <c r="F152" s="71"/>
      <c r="G152" s="71" t="s">
        <v>193</v>
      </c>
      <c r="H152" s="71"/>
      <c r="I152" s="66">
        <v>1</v>
      </c>
      <c r="J152" s="67"/>
      <c r="K152" s="66">
        <v>0</v>
      </c>
      <c r="L152" s="67"/>
      <c r="M152" s="66">
        <f t="shared" ref="M152" si="113">I152+K152</f>
        <v>1</v>
      </c>
      <c r="N152" s="67" t="s">
        <v>25</v>
      </c>
      <c r="O152" s="67"/>
      <c r="P152" s="72" t="s">
        <v>26</v>
      </c>
      <c r="Q152" s="72"/>
      <c r="R152" s="72"/>
      <c r="S152" s="68" t="s">
        <v>27</v>
      </c>
      <c r="T152" s="69">
        <v>0</v>
      </c>
      <c r="U152" s="68" t="s">
        <v>27</v>
      </c>
      <c r="V152" s="69">
        <f t="shared" ref="V152" si="114">M152*T152</f>
        <v>0</v>
      </c>
      <c r="W152" s="70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</row>
    <row r="153" spans="1:55" s="57" customFormat="1" ht="15" customHeight="1" x14ac:dyDescent="0.2">
      <c r="A153" s="65" t="s">
        <v>226</v>
      </c>
      <c r="B153" s="65" t="s">
        <v>196</v>
      </c>
      <c r="C153" s="65" t="s">
        <v>24</v>
      </c>
      <c r="D153" s="71" t="s">
        <v>218</v>
      </c>
      <c r="E153" s="71"/>
      <c r="F153" s="71"/>
      <c r="G153" s="71" t="s">
        <v>193</v>
      </c>
      <c r="H153" s="71"/>
      <c r="I153" s="66">
        <v>1</v>
      </c>
      <c r="J153" s="67"/>
      <c r="K153" s="66">
        <v>0</v>
      </c>
      <c r="L153" s="67"/>
      <c r="M153" s="66">
        <f t="shared" ref="M153" si="115">I153+K153</f>
        <v>1</v>
      </c>
      <c r="N153" s="67" t="s">
        <v>25</v>
      </c>
      <c r="O153" s="67"/>
      <c r="P153" s="72" t="s">
        <v>26</v>
      </c>
      <c r="Q153" s="72"/>
      <c r="R153" s="72"/>
      <c r="S153" s="68" t="s">
        <v>27</v>
      </c>
      <c r="T153" s="69">
        <v>0</v>
      </c>
      <c r="U153" s="68" t="s">
        <v>27</v>
      </c>
      <c r="V153" s="69">
        <f t="shared" ref="V153" si="116">M153*T153</f>
        <v>0</v>
      </c>
      <c r="W153" s="70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  <c r="AX153" s="61"/>
      <c r="AY153" s="61"/>
      <c r="AZ153" s="61"/>
      <c r="BA153" s="61"/>
      <c r="BB153" s="61"/>
      <c r="BC153" s="61"/>
    </row>
    <row r="154" spans="1:55" s="57" customFormat="1" ht="15" customHeight="1" x14ac:dyDescent="0.2">
      <c r="A154" s="65" t="s">
        <v>227</v>
      </c>
      <c r="B154" s="65" t="s">
        <v>196</v>
      </c>
      <c r="C154" s="65" t="s">
        <v>24</v>
      </c>
      <c r="D154" s="71" t="s">
        <v>219</v>
      </c>
      <c r="E154" s="71"/>
      <c r="F154" s="71"/>
      <c r="G154" s="71" t="s">
        <v>193</v>
      </c>
      <c r="H154" s="71"/>
      <c r="I154" s="66">
        <v>1</v>
      </c>
      <c r="J154" s="67"/>
      <c r="K154" s="66">
        <v>0</v>
      </c>
      <c r="L154" s="67"/>
      <c r="M154" s="66">
        <f t="shared" ref="M154" si="117">I154+K154</f>
        <v>1</v>
      </c>
      <c r="N154" s="67" t="s">
        <v>25</v>
      </c>
      <c r="O154" s="67"/>
      <c r="P154" s="72" t="s">
        <v>26</v>
      </c>
      <c r="Q154" s="72"/>
      <c r="R154" s="72"/>
      <c r="S154" s="68" t="s">
        <v>27</v>
      </c>
      <c r="T154" s="69">
        <v>0</v>
      </c>
      <c r="U154" s="68" t="s">
        <v>27</v>
      </c>
      <c r="V154" s="69">
        <f t="shared" ref="V154" si="118">M154*T154</f>
        <v>0</v>
      </c>
      <c r="W154" s="70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</row>
    <row r="155" spans="1:55" s="57" customFormat="1" ht="15" customHeight="1" x14ac:dyDescent="0.2">
      <c r="A155" s="65" t="s">
        <v>228</v>
      </c>
      <c r="B155" s="65" t="s">
        <v>196</v>
      </c>
      <c r="C155" s="65" t="s">
        <v>24</v>
      </c>
      <c r="D155" s="71" t="s">
        <v>220</v>
      </c>
      <c r="E155" s="71"/>
      <c r="F155" s="71"/>
      <c r="G155" s="71" t="s">
        <v>193</v>
      </c>
      <c r="H155" s="71"/>
      <c r="I155" s="66">
        <v>1</v>
      </c>
      <c r="J155" s="67"/>
      <c r="K155" s="66">
        <v>0</v>
      </c>
      <c r="L155" s="67"/>
      <c r="M155" s="66">
        <f t="shared" ref="M155" si="119">I155+K155</f>
        <v>1</v>
      </c>
      <c r="N155" s="67" t="s">
        <v>25</v>
      </c>
      <c r="O155" s="67"/>
      <c r="P155" s="72" t="s">
        <v>26</v>
      </c>
      <c r="Q155" s="72"/>
      <c r="R155" s="72"/>
      <c r="S155" s="68" t="s">
        <v>27</v>
      </c>
      <c r="T155" s="69">
        <v>0</v>
      </c>
      <c r="U155" s="68" t="s">
        <v>27</v>
      </c>
      <c r="V155" s="69">
        <f t="shared" ref="V155" si="120">M155*T155</f>
        <v>0</v>
      </c>
      <c r="W155" s="70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</row>
    <row r="156" spans="1:55" s="70" customFormat="1" ht="15" customHeight="1" x14ac:dyDescent="0.2">
      <c r="A156" s="65" t="s">
        <v>229</v>
      </c>
      <c r="B156" s="65" t="s">
        <v>196</v>
      </c>
      <c r="C156" s="65" t="s">
        <v>24</v>
      </c>
      <c r="D156" s="71" t="s">
        <v>299</v>
      </c>
      <c r="E156" s="71"/>
      <c r="F156" s="71"/>
      <c r="G156" s="71" t="s">
        <v>193</v>
      </c>
      <c r="H156" s="71"/>
      <c r="I156" s="66">
        <v>1</v>
      </c>
      <c r="J156" s="67"/>
      <c r="K156" s="66">
        <v>0</v>
      </c>
      <c r="L156" s="67"/>
      <c r="M156" s="66">
        <f t="shared" ref="M156" si="121">I156+K156</f>
        <v>1</v>
      </c>
      <c r="N156" s="67" t="s">
        <v>25</v>
      </c>
      <c r="O156" s="67"/>
      <c r="P156" s="72" t="s">
        <v>26</v>
      </c>
      <c r="Q156" s="72"/>
      <c r="R156" s="72"/>
      <c r="S156" s="68" t="s">
        <v>27</v>
      </c>
      <c r="T156" s="69">
        <v>0</v>
      </c>
      <c r="U156" s="68" t="s">
        <v>27</v>
      </c>
      <c r="V156" s="69">
        <f t="shared" ref="V156" si="122">M156*T156</f>
        <v>0</v>
      </c>
    </row>
    <row r="157" spans="1:55" s="70" customFormat="1" ht="15" customHeight="1" x14ac:dyDescent="0.2">
      <c r="A157" s="65" t="s">
        <v>230</v>
      </c>
      <c r="B157" s="65" t="s">
        <v>196</v>
      </c>
      <c r="C157" s="65" t="s">
        <v>24</v>
      </c>
      <c r="D157" s="71" t="s">
        <v>300</v>
      </c>
      <c r="E157" s="71"/>
      <c r="F157" s="71"/>
      <c r="G157" s="71" t="s">
        <v>193</v>
      </c>
      <c r="H157" s="71"/>
      <c r="I157" s="66">
        <v>1</v>
      </c>
      <c r="J157" s="67"/>
      <c r="K157" s="66">
        <v>0</v>
      </c>
      <c r="L157" s="67"/>
      <c r="M157" s="66">
        <f t="shared" ref="M157" si="123">I157+K157</f>
        <v>1</v>
      </c>
      <c r="N157" s="67" t="s">
        <v>25</v>
      </c>
      <c r="O157" s="67"/>
      <c r="P157" s="72" t="s">
        <v>26</v>
      </c>
      <c r="Q157" s="72"/>
      <c r="R157" s="72"/>
      <c r="S157" s="68" t="s">
        <v>27</v>
      </c>
      <c r="T157" s="69">
        <v>0</v>
      </c>
      <c r="U157" s="68" t="s">
        <v>27</v>
      </c>
      <c r="V157" s="69">
        <f t="shared" ref="V157" si="124">M157*T157</f>
        <v>0</v>
      </c>
    </row>
    <row r="158" spans="1:55" s="57" customFormat="1" ht="15" customHeight="1" x14ac:dyDescent="0.2">
      <c r="A158" s="65" t="s">
        <v>231</v>
      </c>
      <c r="B158" s="65" t="s">
        <v>192</v>
      </c>
      <c r="C158" s="65" t="s">
        <v>171</v>
      </c>
      <c r="D158" s="71" t="s">
        <v>221</v>
      </c>
      <c r="E158" s="71"/>
      <c r="F158" s="71"/>
      <c r="G158" s="71" t="s">
        <v>193</v>
      </c>
      <c r="H158" s="71"/>
      <c r="I158" s="66">
        <v>1</v>
      </c>
      <c r="J158" s="67"/>
      <c r="K158" s="66">
        <v>0</v>
      </c>
      <c r="L158" s="67"/>
      <c r="M158" s="66">
        <f t="shared" ref="M158" si="125">I158+K158</f>
        <v>1</v>
      </c>
      <c r="N158" s="67" t="s">
        <v>25</v>
      </c>
      <c r="O158" s="67"/>
      <c r="P158" s="72" t="s">
        <v>26</v>
      </c>
      <c r="Q158" s="72"/>
      <c r="R158" s="72"/>
      <c r="S158" s="68" t="s">
        <v>27</v>
      </c>
      <c r="T158" s="69">
        <v>0</v>
      </c>
      <c r="U158" s="68" t="s">
        <v>27</v>
      </c>
      <c r="V158" s="69">
        <f t="shared" ref="V158" si="126">M158*T158</f>
        <v>0</v>
      </c>
      <c r="W158" s="70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</row>
    <row r="159" spans="1:55" s="62" customFormat="1" ht="15" customHeight="1" x14ac:dyDescent="0.2">
      <c r="A159" s="65" t="s">
        <v>331</v>
      </c>
      <c r="B159" s="65" t="s">
        <v>194</v>
      </c>
      <c r="C159" s="65" t="s">
        <v>171</v>
      </c>
      <c r="D159" s="71" t="s">
        <v>332</v>
      </c>
      <c r="E159" s="71"/>
      <c r="F159" s="71"/>
      <c r="G159" s="71" t="s">
        <v>172</v>
      </c>
      <c r="H159" s="71"/>
      <c r="I159" s="66">
        <v>1</v>
      </c>
      <c r="J159" s="67"/>
      <c r="K159" s="66">
        <v>0</v>
      </c>
      <c r="L159" s="67"/>
      <c r="M159" s="66">
        <f t="shared" ref="M159" si="127">I159+K159</f>
        <v>1</v>
      </c>
      <c r="N159" s="67" t="s">
        <v>25</v>
      </c>
      <c r="O159" s="67"/>
      <c r="P159" s="72" t="s">
        <v>26</v>
      </c>
      <c r="Q159" s="72"/>
      <c r="R159" s="72"/>
      <c r="S159" s="68" t="s">
        <v>27</v>
      </c>
      <c r="T159" s="69">
        <v>0</v>
      </c>
      <c r="U159" s="68" t="s">
        <v>27</v>
      </c>
      <c r="V159" s="69">
        <f t="shared" ref="V159" si="128">M159*T159</f>
        <v>0</v>
      </c>
      <c r="W159" s="70"/>
    </row>
    <row r="160" spans="1:55" ht="15" customHeight="1" x14ac:dyDescent="0.2">
      <c r="A160" s="2"/>
      <c r="B160" s="2"/>
      <c r="C160" s="2"/>
      <c r="D160" s="3"/>
      <c r="E160" s="3"/>
      <c r="F160" s="3"/>
      <c r="G160" s="3"/>
      <c r="H160" s="3"/>
      <c r="I160" s="4"/>
      <c r="J160" s="5"/>
      <c r="K160" s="4"/>
      <c r="L160" s="5"/>
      <c r="M160" s="4"/>
      <c r="N160" s="5"/>
      <c r="O160" s="5"/>
      <c r="P160" s="5"/>
      <c r="Q160" s="5"/>
      <c r="R160" s="3"/>
      <c r="S160" s="7"/>
      <c r="T160" s="6"/>
      <c r="U160" s="7"/>
      <c r="V160" s="6"/>
    </row>
    <row r="161" spans="1:22" ht="8.1" customHeight="1" thickBot="1" x14ac:dyDescent="0.25">
      <c r="A161" s="2"/>
      <c r="B161" s="2"/>
      <c r="C161" s="2"/>
      <c r="D161" s="59"/>
      <c r="E161" s="59"/>
      <c r="F161" s="59"/>
      <c r="G161" s="59"/>
      <c r="H161" s="59"/>
      <c r="I161" s="4"/>
      <c r="J161" s="5"/>
      <c r="K161" s="4"/>
      <c r="L161" s="5"/>
      <c r="M161" s="4"/>
      <c r="N161" s="5"/>
      <c r="O161" s="5"/>
      <c r="P161" s="5"/>
      <c r="Q161" s="5"/>
      <c r="R161" s="59"/>
      <c r="S161" s="7"/>
      <c r="T161" s="6"/>
      <c r="U161" s="7"/>
      <c r="V161" s="6"/>
    </row>
    <row r="162" spans="1:22" ht="1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14" t="s">
        <v>28</v>
      </c>
      <c r="S162" s="7"/>
      <c r="T162" s="48"/>
      <c r="U162" s="48"/>
      <c r="V162" s="49">
        <f>SUM(V17:V161)</f>
        <v>0</v>
      </c>
    </row>
    <row r="163" spans="1:22" ht="1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14"/>
      <c r="S163" s="7"/>
      <c r="T163" s="8"/>
      <c r="U163" s="8"/>
      <c r="V163" s="10"/>
    </row>
    <row r="164" spans="1:22" ht="15" x14ac:dyDescent="0.25">
      <c r="A164" s="8"/>
      <c r="B164" s="44" t="s">
        <v>29</v>
      </c>
      <c r="C164" s="18"/>
      <c r="D164" s="54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14" t="s">
        <v>30</v>
      </c>
      <c r="S164" s="7"/>
      <c r="T164" s="8"/>
      <c r="U164" s="8"/>
      <c r="V164" s="10">
        <v>0</v>
      </c>
    </row>
    <row r="165" spans="1:22" ht="15" x14ac:dyDescent="0.25">
      <c r="A165" s="8"/>
      <c r="B165" s="21" t="s">
        <v>31</v>
      </c>
      <c r="C165" s="13"/>
      <c r="D165" s="55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14" t="s">
        <v>32</v>
      </c>
      <c r="S165" s="7"/>
      <c r="T165" s="8"/>
      <c r="U165" s="8"/>
      <c r="V165" s="10">
        <v>0</v>
      </c>
    </row>
    <row r="166" spans="1:22" ht="15" x14ac:dyDescent="0.25">
      <c r="A166" s="8"/>
      <c r="B166" s="45" t="s">
        <v>33</v>
      </c>
      <c r="C166" s="19"/>
      <c r="D166" s="19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14" t="s">
        <v>34</v>
      </c>
      <c r="S166" s="7"/>
      <c r="T166" s="8"/>
      <c r="U166" s="8"/>
      <c r="V166" s="10">
        <v>0</v>
      </c>
    </row>
    <row r="167" spans="1:22" ht="15.75" thickBot="1" x14ac:dyDescent="0.3">
      <c r="A167" s="8"/>
      <c r="B167" s="11"/>
      <c r="C167" s="12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14"/>
      <c r="S167" s="7"/>
      <c r="T167" s="8"/>
      <c r="U167" s="8"/>
      <c r="V167" s="10"/>
    </row>
    <row r="168" spans="1:22" ht="16.5" thickTop="1" thickBot="1" x14ac:dyDescent="0.3">
      <c r="A168" s="8" t="s">
        <v>35</v>
      </c>
      <c r="B168" s="17" t="s">
        <v>36</v>
      </c>
      <c r="C168" s="12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15" t="s">
        <v>37</v>
      </c>
      <c r="S168" s="7"/>
      <c r="T168" s="16"/>
      <c r="U168" s="16"/>
      <c r="V168" s="53">
        <f>SUM(V162:V167)</f>
        <v>0</v>
      </c>
    </row>
    <row r="169" spans="1:22" ht="15.75" thickTop="1" x14ac:dyDescent="0.25">
      <c r="A169" s="8"/>
      <c r="B169" s="17" t="s">
        <v>38</v>
      </c>
      <c r="C169" s="12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15"/>
      <c r="S169" s="7"/>
      <c r="T169" s="8"/>
      <c r="U169" s="8"/>
      <c r="V169" s="46"/>
    </row>
  </sheetData>
  <mergeCells count="126">
    <mergeCell ref="P159:R159"/>
    <mergeCell ref="P40:R40"/>
    <mergeCell ref="P46:R46"/>
    <mergeCell ref="P50:R50"/>
    <mergeCell ref="P45:R45"/>
    <mergeCell ref="P47:R47"/>
    <mergeCell ref="P49:R49"/>
    <mergeCell ref="P65:R65"/>
    <mergeCell ref="P70:R70"/>
    <mergeCell ref="P51:R51"/>
    <mergeCell ref="P52:R52"/>
    <mergeCell ref="P53:R53"/>
    <mergeCell ref="P54:R54"/>
    <mergeCell ref="P55:R55"/>
    <mergeCell ref="P56:R56"/>
    <mergeCell ref="P60:R60"/>
    <mergeCell ref="P61:R61"/>
    <mergeCell ref="P63:R63"/>
    <mergeCell ref="P64:R64"/>
    <mergeCell ref="P57:R57"/>
    <mergeCell ref="P42:R42"/>
    <mergeCell ref="P88:R88"/>
    <mergeCell ref="P89:R89"/>
    <mergeCell ref="P95:R95"/>
    <mergeCell ref="A2:G2"/>
    <mergeCell ref="T10:V10"/>
    <mergeCell ref="A1:V1"/>
    <mergeCell ref="P18:R18"/>
    <mergeCell ref="P38:R38"/>
    <mergeCell ref="P28:R28"/>
    <mergeCell ref="P29:R29"/>
    <mergeCell ref="P30:R30"/>
    <mergeCell ref="P31:R31"/>
    <mergeCell ref="P19:R19"/>
    <mergeCell ref="P20:R20"/>
    <mergeCell ref="P21:R21"/>
    <mergeCell ref="P22:R22"/>
    <mergeCell ref="P23:R23"/>
    <mergeCell ref="P25:R25"/>
    <mergeCell ref="P26:R26"/>
    <mergeCell ref="P32:R32"/>
    <mergeCell ref="P33:R33"/>
    <mergeCell ref="P34:R34"/>
    <mergeCell ref="P36:R36"/>
    <mergeCell ref="P24:R24"/>
    <mergeCell ref="P67:R67"/>
    <mergeCell ref="P68:R68"/>
    <mergeCell ref="P85:R85"/>
    <mergeCell ref="P86:R86"/>
    <mergeCell ref="P83:R83"/>
    <mergeCell ref="P71:R71"/>
    <mergeCell ref="P73:R73"/>
    <mergeCell ref="P81:R81"/>
    <mergeCell ref="P74:R74"/>
    <mergeCell ref="P75:R75"/>
    <mergeCell ref="P76:R76"/>
    <mergeCell ref="P79:R79"/>
    <mergeCell ref="P80:R80"/>
    <mergeCell ref="P77:R77"/>
    <mergeCell ref="P78:R78"/>
    <mergeCell ref="P82:R82"/>
    <mergeCell ref="P84:R84"/>
    <mergeCell ref="P123:R123"/>
    <mergeCell ref="P124:R124"/>
    <mergeCell ref="P125:R125"/>
    <mergeCell ref="P97:R97"/>
    <mergeCell ref="P103:R103"/>
    <mergeCell ref="P114:R114"/>
    <mergeCell ref="P115:R115"/>
    <mergeCell ref="P116:R116"/>
    <mergeCell ref="P121:R121"/>
    <mergeCell ref="P100:R100"/>
    <mergeCell ref="P101:R101"/>
    <mergeCell ref="P135:R135"/>
    <mergeCell ref="P136:R136"/>
    <mergeCell ref="P137:R137"/>
    <mergeCell ref="P138:R138"/>
    <mergeCell ref="P127:R127"/>
    <mergeCell ref="P128:R128"/>
    <mergeCell ref="P131:R131"/>
    <mergeCell ref="P132:R132"/>
    <mergeCell ref="P133:R133"/>
    <mergeCell ref="P129:R129"/>
    <mergeCell ref="P134:R134"/>
    <mergeCell ref="P155:R155"/>
    <mergeCell ref="P156:R156"/>
    <mergeCell ref="P157:R157"/>
    <mergeCell ref="P158:R158"/>
    <mergeCell ref="P149:R149"/>
    <mergeCell ref="P150:R150"/>
    <mergeCell ref="P151:R151"/>
    <mergeCell ref="P152:R152"/>
    <mergeCell ref="P153:R153"/>
    <mergeCell ref="P146:R146"/>
    <mergeCell ref="P147:R147"/>
    <mergeCell ref="P148:R148"/>
    <mergeCell ref="P139:R139"/>
    <mergeCell ref="P140:R140"/>
    <mergeCell ref="P141:R141"/>
    <mergeCell ref="P142:R142"/>
    <mergeCell ref="P143:R143"/>
    <mergeCell ref="P154:R154"/>
    <mergeCell ref="P117:R117"/>
    <mergeCell ref="P118:R118"/>
    <mergeCell ref="P119:R119"/>
    <mergeCell ref="P58:R58"/>
    <mergeCell ref="P120:R120"/>
    <mergeCell ref="P144:R144"/>
    <mergeCell ref="P145:R145"/>
    <mergeCell ref="P126:R126"/>
    <mergeCell ref="P93:R93"/>
    <mergeCell ref="P104:R104"/>
    <mergeCell ref="P105:R105"/>
    <mergeCell ref="P106:R106"/>
    <mergeCell ref="P107:R107"/>
    <mergeCell ref="P109:R109"/>
    <mergeCell ref="P110:R110"/>
    <mergeCell ref="P111:R111"/>
    <mergeCell ref="P112:R112"/>
    <mergeCell ref="P96:R96"/>
    <mergeCell ref="P98:R98"/>
    <mergeCell ref="P99:R99"/>
    <mergeCell ref="P90:R90"/>
    <mergeCell ref="P91:R91"/>
    <mergeCell ref="P92:R92"/>
    <mergeCell ref="P87:R87"/>
  </mergeCells>
  <phoneticPr fontId="17" type="noConversion"/>
  <pageMargins left="0.31496062992125984" right="0.31496062992125984" top="0.35433070866141736" bottom="0.35433070866141736" header="0.31496062992125984" footer="0.31496062992125984"/>
  <pageSetup paperSize="263" scale="98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NATUURSTEEN</vt:lpstr>
      <vt:lpstr>NATUURSTEEN!Afdrukbereik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MTD</dc:creator>
  <cp:lastModifiedBy>Jansen, Vincent</cp:lastModifiedBy>
  <cp:lastPrinted>2021-03-15T14:08:17Z</cp:lastPrinted>
  <dcterms:created xsi:type="dcterms:W3CDTF">2018-03-20T11:29:23Z</dcterms:created>
  <dcterms:modified xsi:type="dcterms:W3CDTF">2021-05-10T08:25:48Z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2021-05-10T08:24:33Z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fe6b3c8a-7391-437d-a1a4-3876402454b7</vt:lpwstr>
  </property>
  <property fmtid="{D5CDD505-2E9C-101B-9397-08002B2CF9AE}" pid="8" name="MSIP_Label_43f08ec5-d6d9-4227-8387-ccbfcb3632c4_ContentBits">
    <vt:lpwstr>0</vt:lpwstr>
  </property>
</Properties>
</file>