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0"/>
  <workbookPr filterPrivacy="1" codeName="ThisWorkbook" autoCompressPictures="0"/>
  <xr:revisionPtr revIDLastSave="0" documentId="13_ncr:1_{3F6D7CD7-538F-264E-B05E-3240BEC2EC1F}" xr6:coauthVersionLast="47" xr6:coauthVersionMax="47" xr10:uidLastSave="{00000000-0000-0000-0000-000000000000}"/>
  <bookViews>
    <workbookView xWindow="28800" yWindow="600" windowWidth="37280" windowHeight="19920" activeTab="5" xr2:uid="{00000000-000D-0000-FFFF-FFFF00000000}"/>
  </bookViews>
  <sheets>
    <sheet name="Beoordelen 1. Open vragen" sheetId="21" r:id="rId1"/>
    <sheet name="Beoordelaar 1" sheetId="7" r:id="rId2"/>
    <sheet name="Beoordelaar 2" sheetId="15" r:id="rId3"/>
    <sheet name="Beoordelaar 3" sheetId="16" r:id="rId4"/>
    <sheet name="Consensus" sheetId="9" r:id="rId5"/>
    <sheet name="Eindscores" sheetId="19" r:id="rId6"/>
  </sheets>
  <definedNames>
    <definedName name="SCORE">'Beoordelen 1. Open vragen'!$B$14:$H$14</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C8" i="19" l="1"/>
  <c r="D24" i="9"/>
  <c r="J22" i="9"/>
  <c r="G22" i="9"/>
  <c r="D22" i="9"/>
  <c r="J17" i="9"/>
  <c r="G17" i="9"/>
  <c r="D17" i="9"/>
  <c r="J12" i="9"/>
  <c r="G12" i="9"/>
  <c r="D12" i="9"/>
  <c r="J7" i="9"/>
  <c r="G7" i="9"/>
  <c r="D7" i="9"/>
  <c r="A3" i="19" l="1"/>
  <c r="D6" i="21"/>
  <c r="E6" i="21" s="1"/>
  <c r="D9" i="21"/>
  <c r="E9" i="21" s="1"/>
  <c r="D12" i="21"/>
  <c r="E12" i="21" s="1"/>
  <c r="A9" i="16"/>
  <c r="A7" i="16"/>
  <c r="A5" i="16"/>
  <c r="A3" i="16"/>
  <c r="A2" i="16"/>
  <c r="A9" i="15"/>
  <c r="A7" i="15"/>
  <c r="A5" i="15"/>
  <c r="A3" i="15"/>
  <c r="A2" i="15"/>
  <c r="J20" i="9"/>
  <c r="J19" i="9"/>
  <c r="J18" i="9"/>
  <c r="J15" i="9"/>
  <c r="J14" i="9"/>
  <c r="J13" i="9"/>
  <c r="J10" i="9"/>
  <c r="J9" i="9"/>
  <c r="J8" i="9"/>
  <c r="J5" i="9"/>
  <c r="J4" i="9"/>
  <c r="J3" i="9"/>
  <c r="J1" i="9"/>
  <c r="G20" i="9"/>
  <c r="G19" i="9"/>
  <c r="G18" i="9"/>
  <c r="G15" i="9"/>
  <c r="G14" i="9"/>
  <c r="G13" i="9"/>
  <c r="G10" i="9"/>
  <c r="G9" i="9"/>
  <c r="G8" i="9"/>
  <c r="G5" i="9"/>
  <c r="G4" i="9"/>
  <c r="G3" i="9"/>
  <c r="G1" i="9"/>
  <c r="D20" i="9"/>
  <c r="A2" i="7"/>
  <c r="D15" i="21"/>
  <c r="E15" i="21" s="1"/>
  <c r="D19" i="9"/>
  <c r="D18" i="9"/>
  <c r="A18" i="9"/>
  <c r="A9" i="7"/>
  <c r="A2" i="9"/>
  <c r="D15" i="9"/>
  <c r="D14" i="9"/>
  <c r="D13" i="9"/>
  <c r="D10" i="9"/>
  <c r="D9" i="9"/>
  <c r="D8" i="9"/>
  <c r="D5" i="9"/>
  <c r="D4" i="9"/>
  <c r="D3" i="9"/>
  <c r="G2" i="19"/>
  <c r="E2" i="19"/>
  <c r="C2" i="19"/>
  <c r="D1" i="9"/>
  <c r="A13" i="9"/>
  <c r="A8" i="9"/>
  <c r="A3" i="9"/>
  <c r="A3" i="7"/>
  <c r="A7" i="7"/>
  <c r="A5" i="7"/>
  <c r="J24" i="9" l="1"/>
  <c r="G3" i="19" s="1"/>
  <c r="G24" i="9"/>
  <c r="E3" i="19" s="1"/>
  <c r="E4" i="19" s="1"/>
  <c r="E8" i="19" s="1"/>
  <c r="C3" i="19"/>
  <c r="G4" i="19" l="1"/>
  <c r="G8" i="19" s="1"/>
  <c r="C4" i="19"/>
</calcChain>
</file>

<file path=xl/sharedStrings.xml><?xml version="1.0" encoding="utf-8"?>
<sst xmlns="http://schemas.openxmlformats.org/spreadsheetml/2006/main" count="192" uniqueCount="40">
  <si>
    <t>Beoordelaar 1: &lt;&lt;&gt;&gt;</t>
  </si>
  <si>
    <t>Beoordelaar 2: &lt;&lt;&gt;&gt;</t>
  </si>
  <si>
    <t>Beoordelaar 3: &lt;&lt;&gt;&gt;</t>
  </si>
  <si>
    <t>&lt;MOTIVATIE&gt;</t>
  </si>
  <si>
    <t>Beoordelaar 1</t>
  </si>
  <si>
    <t>Beoordelaar 2</t>
  </si>
  <si>
    <t>Beoordelaar 3</t>
  </si>
  <si>
    <t>Score:</t>
  </si>
  <si>
    <t>Totaalwaardes</t>
  </si>
  <si>
    <t>Uitmuntend</t>
  </si>
  <si>
    <t>Onderdeel</t>
  </si>
  <si>
    <t>Totaal behaalde waarde criterium kwaliteit:</t>
  </si>
  <si>
    <t>Totaal behaalde waarde criterium prijs:</t>
  </si>
  <si>
    <t>Inschrijver 1</t>
  </si>
  <si>
    <t>Inschrijver 2</t>
  </si>
  <si>
    <t>Inschrijver 3</t>
  </si>
  <si>
    <t>Goed</t>
  </si>
  <si>
    <t>Voldoende</t>
  </si>
  <si>
    <t>Matig</t>
  </si>
  <si>
    <t>Onvoldoende</t>
  </si>
  <si>
    <t>Motivatie consensus:</t>
  </si>
  <si>
    <t>Totale score 1. Open vragen:</t>
  </si>
  <si>
    <t xml:space="preserve">1B.	TOELICHTING BEANTWOORDING </t>
  </si>
  <si>
    <t>1A.	BEANTWOORDING OPEN VRAGEN</t>
  </si>
  <si>
    <t>Consensus (1A en 1B)</t>
  </si>
  <si>
    <t>Te behalen waarde bij</t>
  </si>
  <si>
    <t>FICTIEVE EINDWAARDE (prijs -/- kwaliteit):</t>
  </si>
  <si>
    <t>Totaalwaarde criterium kwaliteit</t>
  </si>
  <si>
    <t>2. Plan van aanpak Keuring &amp; Onderhoud</t>
  </si>
  <si>
    <t>1. Goedkeuring oplevering</t>
  </si>
  <si>
    <t>3. Implementatie</t>
  </si>
  <si>
    <t xml:space="preserve">Naast de gestelde eisen uit de onderhavige aanbesteding is de aanbestedende dienst op zoek naar een opdrachtnemer die haar gedurende de periode van de raamovereenkomst kan voorzien van veel toegevoegde waarde. Hoe meer toegevoegde waarde een inschrijver biedt, hoe hoger zij op dit onderdeel kwaliteit scoort. Alle antwoorden van een inschrijver dienen realistisch en uitvoerbaar te zijn en dienen bij de ingediende prijs op het prijzenblad te zijn inbegrepen, tenzij dit nadrukkelijk anders is vermeld in de vraagstelling. Een honorering van de antwoorden zal nimmer leiden tot een verplichte afname van datgene wat inschrijver heeft ingediend. </t>
  </si>
  <si>
    <t>Inschrijver beschrijft op maximaal 2 A4 (toe te voegen via TenderNed) op welke wijze zij ervoor zorgt dat zij goedkeuring krijgt voor de uitgevoerde werkzaamheden nadat zij deze voor opdrachtgever heeft uitgevoerd.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t>
  </si>
  <si>
    <t>4. Veiligheid</t>
  </si>
  <si>
    <t>Inschrijver beschrijft op maximaal 1 A4 (toe te voegen via TenderNed) op welke wijze zij invulling geeft aan de volgende situatie: een school heeft brandblussers vervangen of aangevuld maar heeft dit niet gemeld. Hoe borgt inschrijver de keuring en daarmee de veiligheid?</t>
  </si>
  <si>
    <t>1.	OPEN VRAGEN</t>
  </si>
  <si>
    <t xml:space="preserve">De inschrijver zal bij ZAAM-diensten (in Amsterdam) of online, indien de overheidsmaatregelen dit voorschrijven, haar beantwoording op de open vragen toelichten. Van de toelichting wordt verwacht dat inschrijver zelf het initiatief neemt om de beantwoording van de open vragen, zoals inschrijver deze heeft ingediend, toe te lichten, waarbij dezelfde volgorde zal worden gevolgd. De beoordelaars kunnen aan inschrijver tijdens deze toelichting verdiepingsvragen stellen, aan de hand van de beantwoording die bij de inschrijving is ingediend. Inschrijver zorgt ervoor dat zij deze toelichting laat uitvoeren door eigen medewerkers, die zodanig bekwaam is/ zijn dat vragen over de inhoud van de beantwoording van de open vragen eenvoudig beantwoord kunnen worden, waarbij geldt dat diezelfde medewerker(s) na een eventuele voorgenomen gunning de implementatie gaat/ gaan verzorgen. </t>
  </si>
  <si>
    <t>UITSLUITING</t>
  </si>
  <si>
    <t>Inschrijver beschrijft op maximaal 4 A4 (toe te voegen via TenderNed) hoe zij de omschreven keuringen en het onderhoud van de gevraagde blusmaterialen aanpakt. Inschrijver beschrijft daarbij minimaal:
-	Wat verstaat de inschrijver onder het keuren van blusmateriaal?
-	Op welke wijze gaat inschrijver om met weerstanden op een locatie om toegang te krijgen tot de ruimtes?
-	Hoe gaat inschrijver om met afgekeurd blusmateriaal en de daarbij behorende onderdelen?
-	Op welke wijze voorkomt inschrijver zoekwerk naar blusmateriaal op de locaties om ALLE aanwezige blusmaterialen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t>
  </si>
  <si>
    <t>Inschrijver beschrijft op maximaal 2 A4 (toe te voegen via TenderNed) op welke wijze zij een overgang van de huidige situatie voor het keuren van blusmateriaal gaat oppakken om te garanderen dat de keuringen voor 1 mei 2023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</si>
</sst>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00_-;&quot;€&quot;\ #,##0.00\-"/>
    <numFmt numFmtId="165" formatCode="&quot;€&quot;\ #,##0_-"/>
    <numFmt numFmtId="166" formatCode="&quot;€&quot;\ #,##0.00"/>
    <numFmt numFmtId="167" formatCode="&quot;€&quot;\ #,##0.0000"/>
  </numFmts>
  <fonts count="21"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0"/>
      <color theme="1"/>
      <name val="Calibri"/>
      <family val="2"/>
      <scheme val="minor"/>
    </font>
    <font>
      <sz val="12"/>
      <color rgb="FF454545"/>
      <name val="Helvetica Neue"/>
      <family val="2"/>
    </font>
    <font>
      <sz val="9"/>
      <color theme="1"/>
      <name val="Verdana"/>
      <family val="2"/>
    </font>
    <font>
      <b/>
      <sz val="9"/>
      <color theme="1"/>
      <name val="Verdana"/>
      <family val="2"/>
    </font>
    <font>
      <b/>
      <sz val="11"/>
      <color theme="1"/>
      <name val="Calibri"/>
      <family val="2"/>
      <scheme val="minor"/>
    </font>
    <font>
      <b/>
      <sz val="10"/>
      <color theme="0"/>
      <name val="Verdana"/>
      <family val="2"/>
    </font>
    <font>
      <b/>
      <sz val="18"/>
      <color theme="0"/>
      <name val="Verdana"/>
      <family val="2"/>
    </font>
    <font>
      <sz val="9"/>
      <color rgb="FF000000"/>
      <name val="Verdana"/>
      <family val="2"/>
    </font>
    <font>
      <b/>
      <sz val="9"/>
      <color rgb="FF000000"/>
      <name val="Verdana"/>
      <family val="2"/>
    </font>
    <font>
      <b/>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6"/>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9BBB59"/>
        <bgColor rgb="FF000000"/>
      </patternFill>
    </fill>
    <fill>
      <patternFill patternType="solid">
        <fgColor rgb="FFC4D79B"/>
        <bgColor rgb="FF000000"/>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indexed="64"/>
      </top>
      <bottom/>
      <diagonal/>
    </border>
    <border>
      <left/>
      <right/>
      <top style="medium">
        <color indexed="64"/>
      </top>
      <bottom/>
      <diagonal/>
    </border>
    <border>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01">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165" fontId="3" fillId="2" borderId="3" xfId="0" applyNumberFormat="1" applyFont="1" applyFill="1" applyBorder="1" applyAlignment="1" applyProtection="1">
      <alignment horizontal="center" vertical="center"/>
    </xf>
    <xf numFmtId="0" fontId="2" fillId="2" borderId="0" xfId="0" applyFont="1" applyFill="1" applyProtection="1"/>
    <xf numFmtId="165" fontId="3" fillId="2" borderId="4" xfId="0" applyNumberFormat="1" applyFont="1" applyFill="1" applyBorder="1" applyAlignment="1" applyProtection="1">
      <alignment horizontal="center" vertical="center"/>
      <protection locked="0"/>
    </xf>
    <xf numFmtId="0" fontId="3" fillId="2" borderId="7" xfId="0" applyFont="1" applyFill="1" applyBorder="1" applyAlignment="1" applyProtection="1">
      <alignment horizontal="left" vertical="center" indent="1"/>
    </xf>
    <xf numFmtId="0" fontId="2" fillId="2" borderId="7" xfId="0" applyFont="1" applyFill="1" applyBorder="1" applyAlignment="1" applyProtection="1">
      <alignment horizontal="left" vertical="center" wrapText="1" indent="1"/>
    </xf>
    <xf numFmtId="0" fontId="2" fillId="2" borderId="7" xfId="0" applyFont="1" applyFill="1" applyBorder="1" applyAlignment="1" applyProtection="1"/>
    <xf numFmtId="0" fontId="4" fillId="2" borderId="7" xfId="0" applyFont="1" applyFill="1" applyBorder="1" applyAlignment="1" applyProtection="1">
      <alignment horizontal="left" vertical="center" indent="1"/>
    </xf>
    <xf numFmtId="0" fontId="4" fillId="2" borderId="7" xfId="0" applyFont="1" applyFill="1" applyBorder="1" applyAlignment="1" applyProtection="1">
      <alignment horizontal="center" vertical="center"/>
    </xf>
    <xf numFmtId="0" fontId="3" fillId="2" borderId="7" xfId="0" applyFont="1" applyFill="1" applyBorder="1" applyAlignment="1" applyProtection="1">
      <alignment horizontal="center" vertical="center"/>
    </xf>
    <xf numFmtId="0" fontId="4" fillId="2" borderId="7" xfId="0" applyFont="1" applyFill="1" applyBorder="1" applyAlignment="1" applyProtection="1">
      <alignment horizontal="left" vertical="center"/>
    </xf>
    <xf numFmtId="0" fontId="11" fillId="0" borderId="0" xfId="0" applyFont="1"/>
    <xf numFmtId="166" fontId="2" fillId="2" borderId="7" xfId="0" applyNumberFormat="1" applyFont="1" applyFill="1" applyBorder="1" applyAlignment="1" applyProtection="1">
      <alignment horizontal="left" vertical="center" wrapText="1" indent="1"/>
    </xf>
    <xf numFmtId="0" fontId="12" fillId="0" borderId="0" xfId="0" applyFont="1"/>
    <xf numFmtId="167" fontId="4" fillId="2" borderId="7" xfId="0" applyNumberFormat="1" applyFont="1" applyFill="1" applyBorder="1" applyAlignment="1" applyProtection="1">
      <alignment horizontal="left" vertical="center"/>
    </xf>
    <xf numFmtId="0" fontId="0" fillId="0" borderId="0" xfId="0" applyFont="1"/>
    <xf numFmtId="0" fontId="15" fillId="0" borderId="0" xfId="0" applyFont="1"/>
    <xf numFmtId="0" fontId="13"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3" fillId="5" borderId="8" xfId="0" applyFont="1" applyFill="1" applyBorder="1" applyAlignment="1">
      <alignment horizontal="center" vertical="center" wrapText="1"/>
    </xf>
    <xf numFmtId="166" fontId="13" fillId="8" borderId="1" xfId="0" applyNumberFormat="1" applyFont="1" applyFill="1" applyBorder="1" applyAlignment="1">
      <alignment horizontal="center" vertical="center"/>
    </xf>
    <xf numFmtId="0" fontId="4" fillId="4" borderId="2" xfId="0" applyFont="1" applyFill="1" applyBorder="1" applyAlignment="1" applyProtection="1">
      <alignment horizontal="left" vertical="center" indent="1"/>
      <protection locked="0"/>
    </xf>
    <xf numFmtId="0" fontId="1" fillId="3" borderId="2" xfId="0" applyFont="1" applyFill="1" applyBorder="1" applyAlignment="1" applyProtection="1">
      <alignment horizontal="left" vertical="center" indent="1"/>
    </xf>
    <xf numFmtId="0" fontId="2" fillId="4" borderId="2" xfId="0" applyFont="1" applyFill="1" applyBorder="1" applyAlignment="1" applyProtection="1"/>
    <xf numFmtId="0" fontId="2" fillId="4" borderId="4" xfId="0" applyFont="1" applyFill="1" applyBorder="1" applyAlignment="1" applyProtection="1"/>
    <xf numFmtId="0" fontId="2" fillId="4" borderId="7" xfId="0" applyFont="1" applyFill="1" applyBorder="1" applyAlignment="1" applyProtection="1"/>
    <xf numFmtId="0" fontId="2" fillId="4" borderId="3" xfId="0" applyFont="1" applyFill="1" applyBorder="1" applyAlignment="1" applyProtection="1"/>
    <xf numFmtId="0" fontId="7" fillId="3" borderId="2" xfId="0" applyFont="1" applyFill="1" applyBorder="1" applyAlignment="1">
      <alignment vertical="center"/>
    </xf>
    <xf numFmtId="0" fontId="7" fillId="3" borderId="4" xfId="0" applyFont="1" applyFill="1" applyBorder="1" applyAlignment="1">
      <alignment vertical="center"/>
    </xf>
    <xf numFmtId="0" fontId="7" fillId="3" borderId="4" xfId="0" applyFont="1" applyFill="1" applyBorder="1" applyAlignment="1">
      <alignment horizontal="center" vertical="center"/>
    </xf>
    <xf numFmtId="0" fontId="7" fillId="3" borderId="1" xfId="0" applyFont="1" applyFill="1" applyBorder="1" applyAlignment="1">
      <alignment horizontal="center" vertical="center"/>
    </xf>
    <xf numFmtId="164" fontId="2" fillId="6" borderId="1"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wrapText="1"/>
    </xf>
    <xf numFmtId="0" fontId="2" fillId="8" borderId="1" xfId="0" applyFont="1" applyFill="1" applyBorder="1" applyAlignment="1">
      <alignment horizontal="center" vertical="center"/>
    </xf>
    <xf numFmtId="0" fontId="8" fillId="8" borderId="1" xfId="0" applyFont="1" applyFill="1" applyBorder="1" applyAlignment="1" applyProtection="1">
      <alignment horizontal="center" vertical="center" wrapText="1"/>
      <protection locked="0"/>
    </xf>
    <xf numFmtId="166" fontId="16" fillId="4" borderId="6" xfId="0" applyNumberFormat="1" applyFont="1" applyFill="1" applyBorder="1" applyAlignment="1" applyProtection="1">
      <alignment vertical="center" wrapText="1"/>
    </xf>
    <xf numFmtId="166" fontId="16" fillId="4" borderId="10" xfId="0" applyNumberFormat="1" applyFont="1" applyFill="1" applyBorder="1" applyAlignment="1" applyProtection="1">
      <alignment vertical="center" wrapText="1"/>
    </xf>
    <xf numFmtId="0" fontId="4" fillId="4" borderId="2" xfId="0" applyFont="1" applyFill="1" applyBorder="1" applyAlignment="1">
      <alignment vertical="center"/>
    </xf>
    <xf numFmtId="0" fontId="4" fillId="4" borderId="3" xfId="0" applyFont="1" applyFill="1" applyBorder="1" applyAlignment="1">
      <alignment vertical="center"/>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0" fontId="1" fillId="3" borderId="1" xfId="0" applyFont="1" applyFill="1" applyBorder="1" applyAlignment="1">
      <alignment horizontal="right" vertical="center"/>
    </xf>
    <xf numFmtId="166" fontId="1" fillId="3" borderId="1" xfId="0" applyNumberFormat="1" applyFont="1" applyFill="1" applyBorder="1" applyAlignment="1">
      <alignment horizontal="center" vertical="center"/>
    </xf>
    <xf numFmtId="0" fontId="17" fillId="4" borderId="1" xfId="0" applyFont="1" applyFill="1" applyBorder="1" applyAlignment="1">
      <alignment horizontal="center" vertical="center"/>
    </xf>
    <xf numFmtId="167" fontId="4" fillId="4" borderId="1" xfId="0" applyNumberFormat="1" applyFont="1" applyFill="1" applyBorder="1" applyAlignment="1">
      <alignment horizontal="center" vertical="center"/>
    </xf>
    <xf numFmtId="0" fontId="1" fillId="8" borderId="1" xfId="0" applyFont="1" applyFill="1" applyBorder="1" applyAlignment="1">
      <alignment vertical="center" wrapText="1"/>
    </xf>
    <xf numFmtId="166" fontId="1" fillId="8" borderId="8" xfId="0" applyNumberFormat="1" applyFont="1" applyFill="1" applyBorder="1" applyAlignment="1">
      <alignment horizontal="center" vertical="center" wrapText="1"/>
    </xf>
    <xf numFmtId="166" fontId="1" fillId="3" borderId="1" xfId="0" applyNumberFormat="1" applyFont="1" applyFill="1" applyBorder="1" applyAlignment="1" applyProtection="1">
      <alignment horizontal="center" vertical="center"/>
      <protection locked="0"/>
    </xf>
    <xf numFmtId="0" fontId="18" fillId="9" borderId="7" xfId="0" applyFont="1" applyFill="1" applyBorder="1" applyAlignment="1">
      <alignment horizontal="center" vertical="center" wrapText="1"/>
    </xf>
    <xf numFmtId="0" fontId="19" fillId="9" borderId="9" xfId="0" applyFont="1" applyFill="1" applyBorder="1" applyAlignment="1">
      <alignment horizontal="center" vertical="center" wrapText="1"/>
    </xf>
    <xf numFmtId="166" fontId="18" fillId="10" borderId="9" xfId="0" applyNumberFormat="1" applyFont="1" applyFill="1" applyBorder="1" applyAlignment="1">
      <alignment horizontal="center" vertical="center"/>
    </xf>
    <xf numFmtId="166" fontId="0" fillId="0" borderId="0" xfId="0" applyNumberFormat="1" applyFont="1"/>
    <xf numFmtId="0" fontId="20" fillId="0" borderId="0" xfId="0" applyFont="1"/>
    <xf numFmtId="0" fontId="2" fillId="6" borderId="2" xfId="0" applyFont="1" applyFill="1" applyBorder="1" applyAlignment="1">
      <alignment horizontal="left" vertical="center" wrapText="1"/>
    </xf>
    <xf numFmtId="0" fontId="2" fillId="6" borderId="3" xfId="0" applyFont="1" applyFill="1" applyBorder="1" applyAlignment="1">
      <alignment horizontal="left" vertical="center" wrapText="1"/>
    </xf>
    <xf numFmtId="0" fontId="3" fillId="7" borderId="14" xfId="0" applyFont="1" applyFill="1" applyBorder="1" applyAlignment="1">
      <alignment horizontal="left" vertical="center" wrapText="1"/>
    </xf>
    <xf numFmtId="0" fontId="3" fillId="7" borderId="15" xfId="0" applyFont="1" applyFill="1" applyBorder="1" applyAlignment="1">
      <alignment horizontal="left"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5" xfId="0" applyFont="1" applyFill="1" applyBorder="1" applyAlignment="1">
      <alignment horizontal="left" vertical="center" wrapText="1"/>
    </xf>
    <xf numFmtId="0" fontId="3" fillId="7" borderId="16"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1" fillId="5" borderId="17" xfId="0" applyFont="1" applyFill="1" applyBorder="1" applyAlignment="1">
      <alignment horizontal="center" vertical="center" wrapText="1"/>
    </xf>
    <xf numFmtId="0" fontId="1" fillId="5" borderId="18"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2" fillId="7" borderId="5" xfId="0" applyFont="1" applyFill="1" applyBorder="1" applyAlignment="1" applyProtection="1">
      <alignment horizontal="left" vertical="center" wrapText="1" indent="1"/>
    </xf>
    <xf numFmtId="0" fontId="2" fillId="7" borderId="6" xfId="0" applyFont="1" applyFill="1" applyBorder="1" applyAlignment="1" applyProtection="1">
      <alignment horizontal="left" vertical="center" wrapText="1" indent="1"/>
    </xf>
    <xf numFmtId="165" fontId="3" fillId="6" borderId="4" xfId="0" applyNumberFormat="1" applyFont="1" applyFill="1" applyBorder="1" applyAlignment="1" applyProtection="1">
      <alignment horizontal="center" vertical="center"/>
      <protection locked="0"/>
    </xf>
    <xf numFmtId="165" fontId="3" fillId="6" borderId="3" xfId="0" applyNumberFormat="1" applyFont="1" applyFill="1" applyBorder="1" applyAlignment="1" applyProtection="1">
      <alignment horizontal="center" vertical="center"/>
      <protection locked="0"/>
    </xf>
    <xf numFmtId="165" fontId="3" fillId="6" borderId="2" xfId="0" applyNumberFormat="1" applyFont="1" applyFill="1" applyBorder="1" applyAlignment="1" applyProtection="1">
      <alignment horizontal="center" vertical="center"/>
      <protection locked="0"/>
    </xf>
    <xf numFmtId="165" fontId="4" fillId="4" borderId="2" xfId="0" applyNumberFormat="1" applyFont="1" applyFill="1" applyBorder="1" applyAlignment="1" applyProtection="1">
      <alignment horizontal="center" vertical="center"/>
      <protection locked="0"/>
    </xf>
    <xf numFmtId="165" fontId="4" fillId="4" borderId="3" xfId="0" applyNumberFormat="1" applyFont="1" applyFill="1" applyBorder="1" applyAlignment="1" applyProtection="1">
      <alignment horizontal="center" vertical="center"/>
      <protection locked="0"/>
    </xf>
    <xf numFmtId="165" fontId="4" fillId="4" borderId="4" xfId="0" applyNumberFormat="1" applyFont="1" applyFill="1" applyBorder="1" applyAlignment="1" applyProtection="1">
      <alignment horizontal="center" vertical="center"/>
      <protection locked="0"/>
    </xf>
    <xf numFmtId="165" fontId="3" fillId="3" borderId="4" xfId="0" applyNumberFormat="1" applyFont="1" applyFill="1" applyBorder="1" applyAlignment="1" applyProtection="1">
      <alignment horizontal="center" vertical="center"/>
    </xf>
    <xf numFmtId="165" fontId="3" fillId="3" borderId="3" xfId="0" applyNumberFormat="1" applyFont="1" applyFill="1" applyBorder="1" applyAlignment="1" applyProtection="1">
      <alignment horizontal="center" vertical="center"/>
    </xf>
    <xf numFmtId="164" fontId="2" fillId="6" borderId="1" xfId="0" applyNumberFormat="1" applyFont="1" applyFill="1" applyBorder="1" applyAlignment="1" applyProtection="1">
      <alignment horizontal="center" vertical="center" wrapText="1"/>
      <protection locked="0"/>
    </xf>
    <xf numFmtId="0" fontId="16" fillId="4" borderId="1" xfId="0" applyFont="1" applyFill="1" applyBorder="1" applyAlignment="1">
      <alignment horizontal="right" vertical="center" wrapText="1"/>
    </xf>
    <xf numFmtId="0" fontId="2" fillId="8" borderId="8" xfId="0" applyFont="1" applyFill="1" applyBorder="1" applyAlignment="1">
      <alignment horizontal="left" vertical="center" wrapText="1"/>
    </xf>
    <xf numFmtId="0" fontId="2" fillId="8" borderId="7" xfId="0" applyFont="1" applyFill="1" applyBorder="1" applyAlignment="1">
      <alignment horizontal="left" vertical="center" wrapText="1"/>
    </xf>
    <xf numFmtId="0" fontId="9" fillId="3" borderId="1" xfId="0" applyFont="1" applyFill="1" applyBorder="1" applyAlignment="1">
      <alignment horizontal="right" vertical="center" wrapText="1"/>
    </xf>
    <xf numFmtId="0" fontId="10" fillId="4" borderId="1" xfId="0" applyFont="1" applyFill="1" applyBorder="1" applyAlignment="1">
      <alignment horizontal="right" vertical="center" wrapText="1"/>
    </xf>
    <xf numFmtId="164" fontId="2" fillId="6" borderId="8" xfId="0" applyNumberFormat="1" applyFont="1" applyFill="1" applyBorder="1" applyAlignment="1" applyProtection="1">
      <alignment horizontal="center" vertical="center" wrapText="1"/>
      <protection locked="0"/>
    </xf>
    <xf numFmtId="164" fontId="2" fillId="6" borderId="7" xfId="0" applyNumberFormat="1" applyFont="1" applyFill="1" applyBorder="1" applyAlignment="1" applyProtection="1">
      <alignment horizontal="center" vertical="center" wrapText="1"/>
      <protection locked="0"/>
    </xf>
    <xf numFmtId="164" fontId="2" fillId="6" borderId="9" xfId="0" applyNumberFormat="1" applyFont="1" applyFill="1" applyBorder="1" applyAlignment="1" applyProtection="1">
      <alignment horizontal="center" vertical="center" wrapText="1"/>
      <protection locked="0"/>
    </xf>
    <xf numFmtId="0" fontId="4" fillId="4" borderId="2" xfId="0" applyFont="1" applyFill="1" applyBorder="1" applyAlignment="1">
      <alignment horizontal="left" vertical="center"/>
    </xf>
    <xf numFmtId="0" fontId="4" fillId="4" borderId="3" xfId="0" applyFont="1" applyFill="1" applyBorder="1" applyAlignment="1">
      <alignment horizontal="left" vertical="center"/>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DE9D9"/>
      <color rgb="FFFFCC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98BFE7-DBCD-A64A-9307-AFAB3944EB8A}">
  <dimension ref="A1:O24"/>
  <sheetViews>
    <sheetView showGridLines="0" topLeftCell="A2" zoomScale="92" workbookViewId="0">
      <selection activeCell="A13" sqref="A13:B14"/>
    </sheetView>
  </sheetViews>
  <sheetFormatPr baseColWidth="10" defaultRowHeight="15" x14ac:dyDescent="0.2"/>
  <cols>
    <col min="1" max="1" width="80.83203125" customWidth="1"/>
    <col min="2" max="2" width="21.83203125" customWidth="1"/>
    <col min="3" max="7" width="23.33203125" customWidth="1"/>
    <col min="8" max="15" width="10.83203125" style="19"/>
  </cols>
  <sheetData>
    <row r="1" spans="1:8" ht="33" customHeight="1" thickBot="1" x14ac:dyDescent="0.25">
      <c r="A1" s="73" t="s">
        <v>35</v>
      </c>
      <c r="B1" s="74"/>
      <c r="C1" s="74"/>
      <c r="D1" s="74"/>
      <c r="E1" s="74"/>
      <c r="F1" s="74"/>
      <c r="G1" s="75"/>
    </row>
    <row r="2" spans="1:8" ht="30" customHeight="1" thickBot="1" x14ac:dyDescent="0.25">
      <c r="A2" s="67" t="s">
        <v>23</v>
      </c>
      <c r="B2" s="69"/>
      <c r="C2" s="67" t="s">
        <v>22</v>
      </c>
      <c r="D2" s="68"/>
      <c r="E2" s="68"/>
      <c r="F2" s="68"/>
      <c r="G2" s="69"/>
    </row>
    <row r="3" spans="1:8" ht="118" customHeight="1" thickBot="1" x14ac:dyDescent="0.25">
      <c r="A3" s="76" t="s">
        <v>31</v>
      </c>
      <c r="B3" s="77"/>
      <c r="C3" s="70" t="s">
        <v>36</v>
      </c>
      <c r="D3" s="71"/>
      <c r="E3" s="71"/>
      <c r="F3" s="71"/>
      <c r="G3" s="72"/>
    </row>
    <row r="4" spans="1:8" ht="20" customHeight="1" x14ac:dyDescent="0.2">
      <c r="A4" s="60" t="s">
        <v>29</v>
      </c>
      <c r="B4" s="61"/>
      <c r="C4" s="53" t="s">
        <v>25</v>
      </c>
      <c r="D4" s="21" t="s">
        <v>25</v>
      </c>
      <c r="E4" s="21" t="s">
        <v>25</v>
      </c>
      <c r="F4" s="21" t="s">
        <v>25</v>
      </c>
      <c r="G4" s="21" t="s">
        <v>25</v>
      </c>
    </row>
    <row r="5" spans="1:8" s="20" customFormat="1" ht="18" customHeight="1" x14ac:dyDescent="0.2">
      <c r="A5" s="62"/>
      <c r="B5" s="63"/>
      <c r="C5" s="54" t="s">
        <v>9</v>
      </c>
      <c r="D5" s="23" t="s">
        <v>16</v>
      </c>
      <c r="E5" s="22" t="s">
        <v>17</v>
      </c>
      <c r="F5" s="22" t="s">
        <v>18</v>
      </c>
      <c r="G5" s="22" t="s">
        <v>19</v>
      </c>
    </row>
    <row r="6" spans="1:8" ht="90" customHeight="1" x14ac:dyDescent="0.2">
      <c r="A6" s="58" t="s">
        <v>32</v>
      </c>
      <c r="B6" s="59"/>
      <c r="C6" s="55">
        <v>3000</v>
      </c>
      <c r="D6" s="25">
        <f>C6/2</f>
        <v>1500</v>
      </c>
      <c r="E6" s="25">
        <f>D6/2</f>
        <v>750</v>
      </c>
      <c r="F6" s="25">
        <v>0</v>
      </c>
      <c r="G6" s="25" t="s">
        <v>37</v>
      </c>
    </row>
    <row r="7" spans="1:8" ht="20" customHeight="1" x14ac:dyDescent="0.2">
      <c r="A7" s="64" t="s">
        <v>28</v>
      </c>
      <c r="B7" s="65"/>
      <c r="C7" s="53" t="s">
        <v>25</v>
      </c>
      <c r="D7" s="24" t="s">
        <v>25</v>
      </c>
      <c r="E7" s="24" t="s">
        <v>25</v>
      </c>
      <c r="F7" s="24" t="s">
        <v>25</v>
      </c>
      <c r="G7" s="24" t="s">
        <v>25</v>
      </c>
    </row>
    <row r="8" spans="1:8" s="20" customFormat="1" ht="18" customHeight="1" x14ac:dyDescent="0.2">
      <c r="A8" s="62"/>
      <c r="B8" s="66"/>
      <c r="C8" s="54" t="s">
        <v>9</v>
      </c>
      <c r="D8" s="23" t="s">
        <v>16</v>
      </c>
      <c r="E8" s="22" t="s">
        <v>17</v>
      </c>
      <c r="F8" s="22" t="s">
        <v>18</v>
      </c>
      <c r="G8" s="22" t="s">
        <v>19</v>
      </c>
    </row>
    <row r="9" spans="1:8" ht="163" customHeight="1" x14ac:dyDescent="0.2">
      <c r="A9" s="58" t="s">
        <v>38</v>
      </c>
      <c r="B9" s="59"/>
      <c r="C9" s="55">
        <v>3000</v>
      </c>
      <c r="D9" s="25">
        <f>C9/2</f>
        <v>1500</v>
      </c>
      <c r="E9" s="25">
        <f>D9/2</f>
        <v>750</v>
      </c>
      <c r="F9" s="25">
        <v>0</v>
      </c>
      <c r="G9" s="25" t="s">
        <v>37</v>
      </c>
    </row>
    <row r="10" spans="1:8" ht="20" customHeight="1" x14ac:dyDescent="0.2">
      <c r="A10" s="64" t="s">
        <v>30</v>
      </c>
      <c r="B10" s="65"/>
      <c r="C10" s="53" t="s">
        <v>25</v>
      </c>
      <c r="D10" s="24" t="s">
        <v>25</v>
      </c>
      <c r="E10" s="24" t="s">
        <v>25</v>
      </c>
      <c r="F10" s="24" t="s">
        <v>25</v>
      </c>
      <c r="G10" s="24" t="s">
        <v>25</v>
      </c>
    </row>
    <row r="11" spans="1:8" s="20" customFormat="1" ht="20" customHeight="1" x14ac:dyDescent="0.2">
      <c r="A11" s="62"/>
      <c r="B11" s="66"/>
      <c r="C11" s="54" t="s">
        <v>9</v>
      </c>
      <c r="D11" s="23" t="s">
        <v>16</v>
      </c>
      <c r="E11" s="22" t="s">
        <v>17</v>
      </c>
      <c r="F11" s="22" t="s">
        <v>18</v>
      </c>
      <c r="G11" s="22" t="s">
        <v>19</v>
      </c>
    </row>
    <row r="12" spans="1:8" ht="116" customHeight="1" x14ac:dyDescent="0.2">
      <c r="A12" s="58" t="s">
        <v>39</v>
      </c>
      <c r="B12" s="59"/>
      <c r="C12" s="55">
        <v>2000</v>
      </c>
      <c r="D12" s="25">
        <f>C12/2</f>
        <v>1000</v>
      </c>
      <c r="E12" s="25">
        <f>D12/2</f>
        <v>500</v>
      </c>
      <c r="F12" s="25">
        <v>0</v>
      </c>
      <c r="G12" s="25" t="s">
        <v>37</v>
      </c>
    </row>
    <row r="13" spans="1:8" ht="20" customHeight="1" x14ac:dyDescent="0.2">
      <c r="A13" s="64" t="s">
        <v>33</v>
      </c>
      <c r="B13" s="65"/>
      <c r="C13" s="53" t="s">
        <v>25</v>
      </c>
      <c r="D13" s="24" t="s">
        <v>25</v>
      </c>
      <c r="E13" s="24" t="s">
        <v>25</v>
      </c>
      <c r="F13" s="24" t="s">
        <v>25</v>
      </c>
      <c r="G13" s="24" t="s">
        <v>25</v>
      </c>
    </row>
    <row r="14" spans="1:8" s="20" customFormat="1" ht="20" customHeight="1" x14ac:dyDescent="0.2">
      <c r="A14" s="62"/>
      <c r="B14" s="66"/>
      <c r="C14" s="54" t="s">
        <v>9</v>
      </c>
      <c r="D14" s="23" t="s">
        <v>16</v>
      </c>
      <c r="E14" s="22" t="s">
        <v>17</v>
      </c>
      <c r="F14" s="22" t="s">
        <v>18</v>
      </c>
      <c r="G14" s="22" t="s">
        <v>19</v>
      </c>
      <c r="H14" s="57" t="s">
        <v>7</v>
      </c>
    </row>
    <row r="15" spans="1:8" ht="96" customHeight="1" x14ac:dyDescent="0.2">
      <c r="A15" s="58" t="s">
        <v>34</v>
      </c>
      <c r="B15" s="59"/>
      <c r="C15" s="55">
        <v>2000</v>
      </c>
      <c r="D15" s="25">
        <f>C15/2</f>
        <v>1000</v>
      </c>
      <c r="E15" s="25">
        <f>D15/2</f>
        <v>500</v>
      </c>
      <c r="F15" s="25">
        <v>0</v>
      </c>
      <c r="G15" s="25" t="s">
        <v>37</v>
      </c>
    </row>
    <row r="16" spans="1:8" x14ac:dyDescent="0.2">
      <c r="A16" s="19"/>
      <c r="B16" s="19"/>
      <c r="C16" s="19"/>
      <c r="D16" s="19"/>
      <c r="E16" s="19"/>
      <c r="F16" s="19"/>
      <c r="G16" s="19"/>
    </row>
    <row r="17" spans="1:7" x14ac:dyDescent="0.2">
      <c r="A17" s="19"/>
      <c r="B17" s="19"/>
      <c r="C17" s="56"/>
      <c r="D17" s="19"/>
      <c r="E17" s="19"/>
      <c r="F17" s="19"/>
      <c r="G17" s="19"/>
    </row>
    <row r="18" spans="1:7" x14ac:dyDescent="0.2">
      <c r="A18" s="19"/>
      <c r="B18" s="19"/>
      <c r="C18" s="19"/>
      <c r="D18" s="19"/>
      <c r="E18" s="19"/>
      <c r="F18" s="19"/>
      <c r="G18" s="19"/>
    </row>
    <row r="19" spans="1:7" x14ac:dyDescent="0.2">
      <c r="A19" s="19"/>
      <c r="B19" s="19"/>
      <c r="C19" s="19"/>
      <c r="D19" s="19"/>
      <c r="E19" s="19"/>
      <c r="F19" s="19"/>
      <c r="G19" s="19"/>
    </row>
    <row r="20" spans="1:7" x14ac:dyDescent="0.2">
      <c r="A20" s="19"/>
      <c r="B20" s="19"/>
      <c r="C20" s="19"/>
      <c r="D20" s="19"/>
      <c r="E20" s="19"/>
      <c r="F20" s="19"/>
      <c r="G20" s="19"/>
    </row>
    <row r="21" spans="1:7" x14ac:dyDescent="0.2">
      <c r="A21" s="19"/>
      <c r="B21" s="19"/>
      <c r="C21" s="19"/>
      <c r="D21" s="19"/>
      <c r="E21" s="19"/>
      <c r="F21" s="19"/>
      <c r="G21" s="19"/>
    </row>
    <row r="22" spans="1:7" x14ac:dyDescent="0.2">
      <c r="A22" s="19"/>
      <c r="B22" s="19"/>
      <c r="C22" s="19"/>
      <c r="D22" s="19"/>
      <c r="E22" s="19"/>
      <c r="F22" s="19"/>
      <c r="G22" s="19"/>
    </row>
    <row r="23" spans="1:7" x14ac:dyDescent="0.2">
      <c r="A23" s="19"/>
      <c r="B23" s="19"/>
      <c r="C23" s="19"/>
      <c r="D23" s="19"/>
      <c r="E23" s="19"/>
      <c r="F23" s="19"/>
      <c r="G23" s="19"/>
    </row>
    <row r="24" spans="1:7" x14ac:dyDescent="0.2">
      <c r="A24" s="19"/>
      <c r="B24" s="19"/>
      <c r="C24" s="19"/>
      <c r="D24" s="19"/>
      <c r="E24" s="19"/>
      <c r="F24" s="19"/>
      <c r="G24" s="19"/>
    </row>
  </sheetData>
  <sheetProtection algorithmName="SHA-512" hashValue="u3Q8VD6odXDBJB/CCYVr8t0Gn3ki0dz2wVXvEVLhMhxTF9erJZXP+7qIEtxUPbmsTKZq8cyy5i4kDOQBp6ALPw==" saltValue="Bxz2XiRoCsqRqajp41mshA==" spinCount="100000" sheet="1" objects="1" scenarios="1"/>
  <mergeCells count="13">
    <mergeCell ref="C2:G2"/>
    <mergeCell ref="C3:G3"/>
    <mergeCell ref="A1:G1"/>
    <mergeCell ref="A12:B12"/>
    <mergeCell ref="A6:B6"/>
    <mergeCell ref="A3:B3"/>
    <mergeCell ref="A2:B2"/>
    <mergeCell ref="A9:B9"/>
    <mergeCell ref="A15:B15"/>
    <mergeCell ref="A4:B5"/>
    <mergeCell ref="A7:B8"/>
    <mergeCell ref="A10:B11"/>
    <mergeCell ref="A13: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12"/>
  <sheetViews>
    <sheetView showGridLines="0" zoomScale="90" zoomScaleNormal="90" zoomScalePageLayoutView="85" workbookViewId="0">
      <pane ySplit="1" topLeftCell="A2" activePane="bottomLeft" state="frozen"/>
      <selection pane="bottomLeft" activeCell="F5" sqref="F5"/>
    </sheetView>
  </sheetViews>
  <sheetFormatPr baseColWidth="10" defaultColWidth="8.83203125" defaultRowHeight="13" x14ac:dyDescent="0.15"/>
  <cols>
    <col min="1" max="1" width="90.83203125" style="3" customWidth="1"/>
    <col min="2" max="2" width="2.83203125" style="6"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6" t="s">
        <v>0</v>
      </c>
      <c r="B1" s="11"/>
      <c r="C1" s="85" t="s">
        <v>13</v>
      </c>
      <c r="D1" s="84"/>
      <c r="E1" s="11"/>
      <c r="F1" s="83" t="s">
        <v>14</v>
      </c>
      <c r="G1" s="84"/>
      <c r="H1" s="11"/>
      <c r="I1" s="83" t="s">
        <v>15</v>
      </c>
      <c r="J1" s="84"/>
      <c r="K1" s="2"/>
    </row>
    <row r="2" spans="1:11" ht="40" customHeight="1" x14ac:dyDescent="0.15">
      <c r="A2" s="27" t="str">
        <f>'Beoordelen 1. Open vragen'!A1:G1</f>
        <v>1.	OPEN VRAGEN</v>
      </c>
      <c r="B2" s="8"/>
      <c r="C2" s="86"/>
      <c r="D2" s="87"/>
      <c r="E2" s="8"/>
      <c r="F2" s="86"/>
      <c r="G2" s="87"/>
      <c r="H2" s="8"/>
      <c r="I2" s="86"/>
      <c r="J2" s="87"/>
    </row>
    <row r="3" spans="1:11" ht="20" customHeight="1" x14ac:dyDescent="0.15">
      <c r="A3" s="78" t="str">
        <f>'Beoordelen 1. Open vragen'!A6</f>
        <v>Inschrijver beschrijft op maximaal 2 A4 (toe te voegen via TenderNed) op welke wijze zij ervoor zorgt dat zij goedkeuring krijgt voor de uitgevoerde werkzaamheden nadat zij deze voor opdrachtgever heeft uitgevoerd.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v>
      </c>
      <c r="B3" s="9"/>
      <c r="C3" s="7" t="s">
        <v>7</v>
      </c>
      <c r="D3" s="5"/>
      <c r="E3" s="9"/>
      <c r="F3" s="7" t="s">
        <v>7</v>
      </c>
      <c r="G3" s="5"/>
      <c r="H3" s="9"/>
      <c r="I3" s="7" t="s">
        <v>7</v>
      </c>
      <c r="J3" s="5"/>
    </row>
    <row r="4" spans="1:11" ht="140" customHeight="1" x14ac:dyDescent="0.15">
      <c r="A4" s="79"/>
      <c r="B4" s="9"/>
      <c r="C4" s="80" t="s">
        <v>3</v>
      </c>
      <c r="D4" s="81"/>
      <c r="E4" s="9"/>
      <c r="F4" s="82" t="s">
        <v>3</v>
      </c>
      <c r="G4" s="81"/>
      <c r="H4" s="9"/>
      <c r="I4" s="82" t="s">
        <v>3</v>
      </c>
      <c r="J4" s="81"/>
    </row>
    <row r="5" spans="1:11" ht="20" customHeight="1" x14ac:dyDescent="0.15">
      <c r="A5" s="78" t="str">
        <f>'Beoordelen 1. Open vragen'!A9</f>
        <v>Inschrijver beschrijft op maximaal 4 A4 (toe te voegen via TenderNed) hoe zij de omschreven keuringen en het onderhoud van de gevraagde blusmaterialen aanpakt. Inschrijver beschrijft daarbij minimaal:
-	Wat verstaat de inschrijver onder het keuren van blusmateriaal?
-	Op welke wijze gaat inschrijver om met weerstanden op een locatie om toegang te krijgen tot de ruimtes?
-	Hoe gaat inschrijver om met afgekeurd blusmateriaal en de daarbij behorende onderdelen?
-	Op welke wijze voorkomt inschrijver zoekwerk naar blusmateriaal op de locaties om ALLE aanwezige blusmaterialen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v>
      </c>
      <c r="B5" s="9"/>
      <c r="C5" s="7" t="s">
        <v>7</v>
      </c>
      <c r="D5" s="5"/>
      <c r="E5" s="9"/>
      <c r="F5" s="7" t="s">
        <v>7</v>
      </c>
      <c r="G5" s="5"/>
      <c r="H5" s="9"/>
      <c r="I5" s="7" t="s">
        <v>7</v>
      </c>
      <c r="J5" s="5"/>
    </row>
    <row r="6" spans="1:11" ht="161" customHeight="1" x14ac:dyDescent="0.15">
      <c r="A6" s="79"/>
      <c r="B6" s="9"/>
      <c r="C6" s="80" t="s">
        <v>3</v>
      </c>
      <c r="D6" s="81"/>
      <c r="E6" s="9"/>
      <c r="F6" s="82" t="s">
        <v>3</v>
      </c>
      <c r="G6" s="81"/>
      <c r="H6" s="9"/>
      <c r="I6" s="82" t="s">
        <v>3</v>
      </c>
      <c r="J6" s="81"/>
    </row>
    <row r="7" spans="1:11" ht="20" customHeight="1" x14ac:dyDescent="0.15">
      <c r="A7" s="78" t="str">
        <f>'Beoordelen 1. Open vragen'!A12</f>
        <v>Inschrijver beschrijft op maximaal 2 A4 (toe te voegen via TenderNed) op welke wijze zij een overgang van de huidige situatie voor het keuren van blusmateriaal gaat oppakken om te garanderen dat de keuringen voor 1 mei 2023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v>
      </c>
      <c r="B7" s="9"/>
      <c r="C7" s="7" t="s">
        <v>7</v>
      </c>
      <c r="D7" s="5"/>
      <c r="E7" s="9"/>
      <c r="F7" s="7" t="s">
        <v>7</v>
      </c>
      <c r="G7" s="5"/>
      <c r="H7" s="9"/>
      <c r="I7" s="7" t="s">
        <v>7</v>
      </c>
      <c r="J7" s="5"/>
    </row>
    <row r="8" spans="1:11" ht="140" customHeight="1" x14ac:dyDescent="0.15">
      <c r="A8" s="79"/>
      <c r="B8" s="9"/>
      <c r="C8" s="80" t="s">
        <v>3</v>
      </c>
      <c r="D8" s="81"/>
      <c r="E8" s="9"/>
      <c r="F8" s="82" t="s">
        <v>3</v>
      </c>
      <c r="G8" s="81"/>
      <c r="H8" s="9"/>
      <c r="I8" s="82" t="s">
        <v>3</v>
      </c>
      <c r="J8" s="81"/>
    </row>
    <row r="9" spans="1:11" ht="20" customHeight="1" x14ac:dyDescent="0.15">
      <c r="A9" s="78" t="str">
        <f>'Beoordelen 1. Open vragen'!A15</f>
        <v>Inschrijver beschrijft op maximaal 1 A4 (toe te voegen via TenderNed) op welke wijze zij invulling geeft aan de volgende situatie: een school heeft brandblussers vervangen of aangevuld maar heeft dit niet gemeld. Hoe borgt inschrijver de keuring en daarmee de veiligheid?</v>
      </c>
      <c r="B9" s="9"/>
      <c r="C9" s="7" t="s">
        <v>7</v>
      </c>
      <c r="D9" s="5"/>
      <c r="E9" s="9"/>
      <c r="F9" s="7" t="s">
        <v>7</v>
      </c>
      <c r="G9" s="5"/>
      <c r="H9" s="9"/>
      <c r="I9" s="7" t="s">
        <v>7</v>
      </c>
      <c r="J9" s="5"/>
    </row>
    <row r="10" spans="1:11" ht="140" customHeight="1" x14ac:dyDescent="0.15">
      <c r="A10" s="79"/>
      <c r="B10" s="9"/>
      <c r="C10" s="80" t="s">
        <v>3</v>
      </c>
      <c r="D10" s="81"/>
      <c r="E10" s="9"/>
      <c r="F10" s="82" t="s">
        <v>3</v>
      </c>
      <c r="G10" s="81"/>
      <c r="H10" s="9"/>
      <c r="I10" s="82" t="s">
        <v>3</v>
      </c>
      <c r="J10" s="81"/>
    </row>
    <row r="11" spans="1:11" ht="20" customHeight="1" x14ac:dyDescent="0.15">
      <c r="A11" s="28"/>
      <c r="B11" s="10"/>
      <c r="C11" s="29"/>
      <c r="D11" s="29"/>
      <c r="E11" s="30"/>
      <c r="F11" s="29"/>
      <c r="G11" s="29"/>
      <c r="H11" s="10"/>
      <c r="I11" s="29"/>
      <c r="J11" s="31"/>
    </row>
    <row r="12" spans="1:11" x14ac:dyDescent="0.15">
      <c r="A12" s="6"/>
      <c r="B12" s="4"/>
      <c r="H12" s="3"/>
    </row>
  </sheetData>
  <sheetProtection algorithmName="SHA-512" hashValue="/0L0Ywmwbr3YJ8/i+ldgb27BeDI6SVLsRMwNtm6cqdz7MeQfON8prmgwWOEbjVWTZfZnnnpw3sneoi2Xo9Sqog==" saltValue="6+yKNoBz/S6jNZ7k7MCr7A==" spinCount="100000" sheet="1" objects="1" scenarios="1"/>
  <mergeCells count="22">
    <mergeCell ref="F6:G6"/>
    <mergeCell ref="I6:J6"/>
    <mergeCell ref="A7:A8"/>
    <mergeCell ref="C8:D8"/>
    <mergeCell ref="F8:G8"/>
    <mergeCell ref="I8:J8"/>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s>
  <dataValidations count="1">
    <dataValidation type="list" errorStyle="warning" allowBlank="1" showErrorMessage="1" error="Voer juiste waarde in. " sqref="C3 C9 F3 C5 F5 I5 C7 F7 I7 I9 F9 I3" xr:uid="{00000000-0002-0000-0100-000000000000}">
      <formula1>SCORE</formula1>
    </dataValidation>
  </dataValidations>
  <pageMargins left="0.7" right="0.7" top="0.75" bottom="0.75" header="0.3" footer="0.3"/>
  <pageSetup paperSize="8"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2"/>
  <sheetViews>
    <sheetView showGridLines="0" zoomScale="90" zoomScaleNormal="90" zoomScalePageLayoutView="85" workbookViewId="0">
      <pane ySplit="1" topLeftCell="A2" activePane="bottomLeft" state="frozen"/>
      <selection pane="bottomLeft" activeCell="B11" sqref="A11:XFD12"/>
    </sheetView>
  </sheetViews>
  <sheetFormatPr baseColWidth="10" defaultColWidth="8.83203125" defaultRowHeight="13" x14ac:dyDescent="0.15"/>
  <cols>
    <col min="1" max="1" width="90.83203125" style="3" customWidth="1"/>
    <col min="2" max="2" width="2.83203125" style="6"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6" t="s">
        <v>1</v>
      </c>
      <c r="B1" s="11"/>
      <c r="C1" s="85" t="s">
        <v>13</v>
      </c>
      <c r="D1" s="84"/>
      <c r="E1" s="11"/>
      <c r="F1" s="83" t="s">
        <v>14</v>
      </c>
      <c r="G1" s="84"/>
      <c r="H1" s="11"/>
      <c r="I1" s="83" t="s">
        <v>15</v>
      </c>
      <c r="J1" s="84"/>
      <c r="K1" s="2"/>
    </row>
    <row r="2" spans="1:11" ht="40" customHeight="1" x14ac:dyDescent="0.15">
      <c r="A2" s="27" t="str">
        <f>'Beoordelen 1. Open vragen'!A1:G1</f>
        <v>1.	OPEN VRAGEN</v>
      </c>
      <c r="B2" s="8"/>
      <c r="C2" s="86"/>
      <c r="D2" s="87"/>
      <c r="E2" s="8"/>
      <c r="F2" s="86"/>
      <c r="G2" s="87"/>
      <c r="H2" s="8"/>
      <c r="I2" s="86"/>
      <c r="J2" s="87"/>
    </row>
    <row r="3" spans="1:11" ht="20" customHeight="1" x14ac:dyDescent="0.15">
      <c r="A3" s="78" t="str">
        <f>'Beoordelen 1. Open vragen'!A6</f>
        <v>Inschrijver beschrijft op maximaal 2 A4 (toe te voegen via TenderNed) op welke wijze zij ervoor zorgt dat zij goedkeuring krijgt voor de uitgevoerde werkzaamheden nadat zij deze voor opdrachtgever heeft uitgevoerd.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v>
      </c>
      <c r="B3" s="9"/>
      <c r="C3" s="7" t="s">
        <v>7</v>
      </c>
      <c r="D3" s="5"/>
      <c r="E3" s="9"/>
      <c r="F3" s="7" t="s">
        <v>7</v>
      </c>
      <c r="G3" s="5"/>
      <c r="H3" s="9"/>
      <c r="I3" s="7" t="s">
        <v>7</v>
      </c>
      <c r="J3" s="5"/>
    </row>
    <row r="4" spans="1:11" ht="140" customHeight="1" x14ac:dyDescent="0.15">
      <c r="A4" s="79"/>
      <c r="B4" s="9"/>
      <c r="C4" s="80" t="s">
        <v>3</v>
      </c>
      <c r="D4" s="81"/>
      <c r="E4" s="9"/>
      <c r="F4" s="82" t="s">
        <v>3</v>
      </c>
      <c r="G4" s="81"/>
      <c r="H4" s="9"/>
      <c r="I4" s="82" t="s">
        <v>3</v>
      </c>
      <c r="J4" s="81"/>
    </row>
    <row r="5" spans="1:11" ht="20" customHeight="1" x14ac:dyDescent="0.15">
      <c r="A5" s="78" t="str">
        <f>'Beoordelen 1. Open vragen'!A9</f>
        <v>Inschrijver beschrijft op maximaal 4 A4 (toe te voegen via TenderNed) hoe zij de omschreven keuringen en het onderhoud van de gevraagde blusmaterialen aanpakt. Inschrijver beschrijft daarbij minimaal:
-	Wat verstaat de inschrijver onder het keuren van blusmateriaal?
-	Op welke wijze gaat inschrijver om met weerstanden op een locatie om toegang te krijgen tot de ruimtes?
-	Hoe gaat inschrijver om met afgekeurd blusmateriaal en de daarbij behorende onderdelen?
-	Op welke wijze voorkomt inschrijver zoekwerk naar blusmateriaal op de locaties om ALLE aanwezige blusmaterialen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v>
      </c>
      <c r="B5" s="9"/>
      <c r="C5" s="7" t="s">
        <v>7</v>
      </c>
      <c r="D5" s="5"/>
      <c r="E5" s="9"/>
      <c r="F5" s="7" t="s">
        <v>7</v>
      </c>
      <c r="G5" s="5"/>
      <c r="H5" s="9"/>
      <c r="I5" s="7" t="s">
        <v>7</v>
      </c>
      <c r="J5" s="5"/>
    </row>
    <row r="6" spans="1:11" ht="154" customHeight="1" x14ac:dyDescent="0.15">
      <c r="A6" s="79"/>
      <c r="B6" s="9"/>
      <c r="C6" s="80" t="s">
        <v>3</v>
      </c>
      <c r="D6" s="81"/>
      <c r="E6" s="9"/>
      <c r="F6" s="82" t="s">
        <v>3</v>
      </c>
      <c r="G6" s="81"/>
      <c r="H6" s="9"/>
      <c r="I6" s="82" t="s">
        <v>3</v>
      </c>
      <c r="J6" s="81"/>
    </row>
    <row r="7" spans="1:11" ht="20" customHeight="1" x14ac:dyDescent="0.15">
      <c r="A7" s="78" t="str">
        <f>'Beoordelen 1. Open vragen'!A12</f>
        <v>Inschrijver beschrijft op maximaal 2 A4 (toe te voegen via TenderNed) op welke wijze zij een overgang van de huidige situatie voor het keuren van blusmateriaal gaat oppakken om te garanderen dat de keuringen voor 1 mei 2023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v>
      </c>
      <c r="B7" s="9"/>
      <c r="C7" s="7" t="s">
        <v>7</v>
      </c>
      <c r="D7" s="5"/>
      <c r="E7" s="9"/>
      <c r="F7" s="7" t="s">
        <v>7</v>
      </c>
      <c r="G7" s="5"/>
      <c r="H7" s="9"/>
      <c r="I7" s="7" t="s">
        <v>7</v>
      </c>
      <c r="J7" s="5"/>
    </row>
    <row r="8" spans="1:11" ht="140" customHeight="1" x14ac:dyDescent="0.15">
      <c r="A8" s="79"/>
      <c r="B8" s="9"/>
      <c r="C8" s="80" t="s">
        <v>3</v>
      </c>
      <c r="D8" s="81"/>
      <c r="E8" s="9"/>
      <c r="F8" s="82" t="s">
        <v>3</v>
      </c>
      <c r="G8" s="81"/>
      <c r="H8" s="9"/>
      <c r="I8" s="82" t="s">
        <v>3</v>
      </c>
      <c r="J8" s="81"/>
    </row>
    <row r="9" spans="1:11" ht="20" customHeight="1" x14ac:dyDescent="0.15">
      <c r="A9" s="78" t="str">
        <f>'Beoordelen 1. Open vragen'!A15</f>
        <v>Inschrijver beschrijft op maximaal 1 A4 (toe te voegen via TenderNed) op welke wijze zij invulling geeft aan de volgende situatie: een school heeft brandblussers vervangen of aangevuld maar heeft dit niet gemeld. Hoe borgt inschrijver de keuring en daarmee de veiligheid?</v>
      </c>
      <c r="B9" s="9"/>
      <c r="C9" s="7" t="s">
        <v>7</v>
      </c>
      <c r="D9" s="5"/>
      <c r="E9" s="9"/>
      <c r="F9" s="7" t="s">
        <v>7</v>
      </c>
      <c r="G9" s="5"/>
      <c r="H9" s="9"/>
      <c r="I9" s="7" t="s">
        <v>7</v>
      </c>
      <c r="J9" s="5"/>
    </row>
    <row r="10" spans="1:11" ht="140" customHeight="1" x14ac:dyDescent="0.15">
      <c r="A10" s="79"/>
      <c r="B10" s="9"/>
      <c r="C10" s="80" t="s">
        <v>3</v>
      </c>
      <c r="D10" s="81"/>
      <c r="E10" s="9"/>
      <c r="F10" s="82" t="s">
        <v>3</v>
      </c>
      <c r="G10" s="81"/>
      <c r="H10" s="9"/>
      <c r="I10" s="82" t="s">
        <v>3</v>
      </c>
      <c r="J10" s="81"/>
    </row>
    <row r="11" spans="1:11" ht="20" customHeight="1" x14ac:dyDescent="0.15">
      <c r="A11" s="28"/>
      <c r="B11" s="10"/>
      <c r="C11" s="29"/>
      <c r="D11" s="29"/>
      <c r="E11" s="30"/>
      <c r="F11" s="29"/>
      <c r="G11" s="29"/>
      <c r="H11" s="10"/>
      <c r="I11" s="29"/>
      <c r="J11" s="31"/>
    </row>
    <row r="12" spans="1:11" x14ac:dyDescent="0.15">
      <c r="A12" s="6"/>
      <c r="B12" s="4"/>
      <c r="H12" s="3"/>
    </row>
  </sheetData>
  <sheetProtection algorithmName="SHA-512" hashValue="WXef6CQrLY3jHYKok7lPJOcnEc9hEFt6vh4J1etpdhS8poFm70hjFNWsQL4Jt58UJF51ksMkYnjFPf3oypNQIw==" saltValue="qwLlvXET+Nj1EGfHfBOSbg==" spinCount="100000" sheet="1" objects="1" scenarios="1"/>
  <mergeCells count="22">
    <mergeCell ref="F6:G6"/>
    <mergeCell ref="I6:J6"/>
    <mergeCell ref="A7:A8"/>
    <mergeCell ref="C8:D8"/>
    <mergeCell ref="F8:G8"/>
    <mergeCell ref="I8:J8"/>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s>
  <dataValidations count="1">
    <dataValidation type="list" errorStyle="warning" allowBlank="1" showErrorMessage="1" error="Voer juiste waarde in. " sqref="C3 F3 I3 C5 F5 I5 C7 F7 I7 I9 F9 C9" xr:uid="{F4848ECE-A5D1-3A4B-BD19-EEC898D5DEA2}">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12"/>
  <sheetViews>
    <sheetView showGridLines="0" zoomScale="90" zoomScaleNormal="90" zoomScalePageLayoutView="85" workbookViewId="0">
      <pane ySplit="1" topLeftCell="A2" activePane="bottomLeft" state="frozen"/>
      <selection pane="bottomLeft" activeCell="B11" sqref="A11:XFD12"/>
    </sheetView>
  </sheetViews>
  <sheetFormatPr baseColWidth="10" defaultColWidth="8.83203125" defaultRowHeight="13" x14ac:dyDescent="0.15"/>
  <cols>
    <col min="1" max="1" width="90.83203125" style="3" customWidth="1"/>
    <col min="2" max="2" width="2.83203125" style="6" customWidth="1"/>
    <col min="3" max="3" width="25.83203125" style="4" customWidth="1"/>
    <col min="4" max="4" width="3.83203125" style="4" customWidth="1"/>
    <col min="5" max="5" width="2.83203125" style="4" customWidth="1"/>
    <col min="6" max="6" width="25.83203125" style="4" customWidth="1"/>
    <col min="7" max="7" width="3.83203125" style="4" customWidth="1"/>
    <col min="8" max="8" width="2.83203125" style="4" customWidth="1"/>
    <col min="9" max="9" width="25.83203125" style="3" customWidth="1"/>
    <col min="10" max="10" width="3.83203125" style="3" customWidth="1"/>
    <col min="11" max="11" width="11.6640625" style="3" bestFit="1" customWidth="1"/>
    <col min="12" max="16384" width="8.83203125" style="3"/>
  </cols>
  <sheetData>
    <row r="1" spans="1:11" ht="50" customHeight="1" x14ac:dyDescent="0.2">
      <c r="A1" s="26" t="s">
        <v>2</v>
      </c>
      <c r="B1" s="11"/>
      <c r="C1" s="85" t="s">
        <v>13</v>
      </c>
      <c r="D1" s="84"/>
      <c r="E1" s="11"/>
      <c r="F1" s="83" t="s">
        <v>14</v>
      </c>
      <c r="G1" s="84"/>
      <c r="H1" s="11"/>
      <c r="I1" s="83" t="s">
        <v>15</v>
      </c>
      <c r="J1" s="84"/>
      <c r="K1" s="2"/>
    </row>
    <row r="2" spans="1:11" ht="40" customHeight="1" x14ac:dyDescent="0.15">
      <c r="A2" s="27" t="str">
        <f>'Beoordelen 1. Open vragen'!A1:G1</f>
        <v>1.	OPEN VRAGEN</v>
      </c>
      <c r="B2" s="8"/>
      <c r="C2" s="86"/>
      <c r="D2" s="87"/>
      <c r="E2" s="8"/>
      <c r="F2" s="86"/>
      <c r="G2" s="87"/>
      <c r="H2" s="8"/>
      <c r="I2" s="86"/>
      <c r="J2" s="87"/>
    </row>
    <row r="3" spans="1:11" ht="20" customHeight="1" x14ac:dyDescent="0.15">
      <c r="A3" s="78" t="str">
        <f>'Beoordelen 1. Open vragen'!A6</f>
        <v>Inschrijver beschrijft op maximaal 2 A4 (toe te voegen via TenderNed) op welke wijze zij ervoor zorgt dat zij goedkeuring krijgt voor de uitgevoerde werkzaamheden nadat zij deze voor opdrachtgever heeft uitgevoerd.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v>
      </c>
      <c r="B3" s="9"/>
      <c r="C3" s="7" t="s">
        <v>7</v>
      </c>
      <c r="D3" s="5"/>
      <c r="E3" s="9"/>
      <c r="F3" s="7" t="s">
        <v>7</v>
      </c>
      <c r="G3" s="5"/>
      <c r="H3" s="9"/>
      <c r="I3" s="7" t="s">
        <v>7</v>
      </c>
      <c r="J3" s="5"/>
    </row>
    <row r="4" spans="1:11" ht="140" customHeight="1" x14ac:dyDescent="0.15">
      <c r="A4" s="79"/>
      <c r="B4" s="9"/>
      <c r="C4" s="80" t="s">
        <v>3</v>
      </c>
      <c r="D4" s="81"/>
      <c r="E4" s="9"/>
      <c r="F4" s="82" t="s">
        <v>3</v>
      </c>
      <c r="G4" s="81"/>
      <c r="H4" s="9"/>
      <c r="I4" s="82" t="s">
        <v>3</v>
      </c>
      <c r="J4" s="81"/>
    </row>
    <row r="5" spans="1:11" ht="20" customHeight="1" x14ac:dyDescent="0.15">
      <c r="A5" s="78" t="str">
        <f>'Beoordelen 1. Open vragen'!A9</f>
        <v>Inschrijver beschrijft op maximaal 4 A4 (toe te voegen via TenderNed) hoe zij de omschreven keuringen en het onderhoud van de gevraagde blusmaterialen aanpakt. Inschrijver beschrijft daarbij minimaal:
-	Wat verstaat de inschrijver onder het keuren van blusmateriaal?
-	Op welke wijze gaat inschrijver om met weerstanden op een locatie om toegang te krijgen tot de ruimtes?
-	Hoe gaat inschrijver om met afgekeurd blusmateriaal en de daarbij behorende onderdelen?
-	Op welke wijze voorkomt inschrijver zoekwerk naar blusmateriaal op de locaties om ALLE aanwezige blusmaterialen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v>
      </c>
      <c r="B5" s="9"/>
      <c r="C5" s="7" t="s">
        <v>7</v>
      </c>
      <c r="D5" s="5"/>
      <c r="E5" s="9"/>
      <c r="F5" s="7" t="s">
        <v>7</v>
      </c>
      <c r="G5" s="5"/>
      <c r="H5" s="9"/>
      <c r="I5" s="7" t="s">
        <v>7</v>
      </c>
      <c r="J5" s="5"/>
    </row>
    <row r="6" spans="1:11" ht="158" customHeight="1" x14ac:dyDescent="0.15">
      <c r="A6" s="79"/>
      <c r="B6" s="9"/>
      <c r="C6" s="80" t="s">
        <v>3</v>
      </c>
      <c r="D6" s="81"/>
      <c r="E6" s="9"/>
      <c r="F6" s="82" t="s">
        <v>3</v>
      </c>
      <c r="G6" s="81"/>
      <c r="H6" s="9"/>
      <c r="I6" s="82" t="s">
        <v>3</v>
      </c>
      <c r="J6" s="81"/>
    </row>
    <row r="7" spans="1:11" ht="20" customHeight="1" x14ac:dyDescent="0.15">
      <c r="A7" s="78" t="str">
        <f>'Beoordelen 1. Open vragen'!A12</f>
        <v>Inschrijver beschrijft op maximaal 2 A4 (toe te voegen via TenderNed) op welke wijze zij een overgang van de huidige situatie voor het keuren van blusmateriaal gaat oppakken om te garanderen dat de keuringen voor 1 mei 2023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v>
      </c>
      <c r="B7" s="9"/>
      <c r="C7" s="7" t="s">
        <v>7</v>
      </c>
      <c r="D7" s="5"/>
      <c r="E7" s="9"/>
      <c r="F7" s="7" t="s">
        <v>7</v>
      </c>
      <c r="G7" s="5"/>
      <c r="H7" s="9"/>
      <c r="I7" s="7" t="s">
        <v>7</v>
      </c>
      <c r="J7" s="5"/>
    </row>
    <row r="8" spans="1:11" ht="140" customHeight="1" x14ac:dyDescent="0.15">
      <c r="A8" s="79"/>
      <c r="B8" s="9"/>
      <c r="C8" s="80" t="s">
        <v>3</v>
      </c>
      <c r="D8" s="81"/>
      <c r="E8" s="9"/>
      <c r="F8" s="82" t="s">
        <v>3</v>
      </c>
      <c r="G8" s="81"/>
      <c r="H8" s="9"/>
      <c r="I8" s="82" t="s">
        <v>3</v>
      </c>
      <c r="J8" s="81"/>
    </row>
    <row r="9" spans="1:11" ht="20" customHeight="1" x14ac:dyDescent="0.15">
      <c r="A9" s="78" t="str">
        <f>'Beoordelen 1. Open vragen'!A15</f>
        <v>Inschrijver beschrijft op maximaal 1 A4 (toe te voegen via TenderNed) op welke wijze zij invulling geeft aan de volgende situatie: een school heeft brandblussers vervangen of aangevuld maar heeft dit niet gemeld. Hoe borgt inschrijver de keuring en daarmee de veiligheid?</v>
      </c>
      <c r="B9" s="9"/>
      <c r="C9" s="7" t="s">
        <v>7</v>
      </c>
      <c r="D9" s="5"/>
      <c r="E9" s="9"/>
      <c r="F9" s="7" t="s">
        <v>7</v>
      </c>
      <c r="G9" s="5"/>
      <c r="H9" s="9"/>
      <c r="I9" s="7" t="s">
        <v>7</v>
      </c>
      <c r="J9" s="5"/>
    </row>
    <row r="10" spans="1:11" ht="140" customHeight="1" x14ac:dyDescent="0.15">
      <c r="A10" s="79"/>
      <c r="B10" s="9"/>
      <c r="C10" s="80" t="s">
        <v>3</v>
      </c>
      <c r="D10" s="81"/>
      <c r="E10" s="9"/>
      <c r="F10" s="82" t="s">
        <v>3</v>
      </c>
      <c r="G10" s="81"/>
      <c r="H10" s="9"/>
      <c r="I10" s="82" t="s">
        <v>3</v>
      </c>
      <c r="J10" s="81"/>
    </row>
    <row r="11" spans="1:11" ht="20" customHeight="1" x14ac:dyDescent="0.15">
      <c r="A11" s="28"/>
      <c r="B11" s="10"/>
      <c r="C11" s="29"/>
      <c r="D11" s="29"/>
      <c r="E11" s="30"/>
      <c r="F11" s="29"/>
      <c r="G11" s="29"/>
      <c r="H11" s="10"/>
      <c r="I11" s="29"/>
      <c r="J11" s="31"/>
    </row>
    <row r="12" spans="1:11" x14ac:dyDescent="0.15">
      <c r="A12" s="6"/>
      <c r="B12" s="4"/>
      <c r="H12" s="3"/>
    </row>
  </sheetData>
  <sheetProtection algorithmName="SHA-512" hashValue="JQH5oqD7J3K0hJwstjd9uiqGQfG1dpTYvaSRvMaUm4sYLJs5O4SRUoCdGBFnQEg71AUuWuL5aRVEVL+vPF4/bg==" saltValue="iB0sNXVT3U23TnLjrz2s0Q==" spinCount="100000" sheet="1" objects="1" scenarios="1"/>
  <mergeCells count="22">
    <mergeCell ref="F6:G6"/>
    <mergeCell ref="I6:J6"/>
    <mergeCell ref="A7:A8"/>
    <mergeCell ref="C8:D8"/>
    <mergeCell ref="F8:G8"/>
    <mergeCell ref="I8:J8"/>
    <mergeCell ref="A9:A10"/>
    <mergeCell ref="C10:D10"/>
    <mergeCell ref="F10:G10"/>
    <mergeCell ref="I10:J10"/>
    <mergeCell ref="I1:J1"/>
    <mergeCell ref="C1:D1"/>
    <mergeCell ref="F1:G1"/>
    <mergeCell ref="C2:D2"/>
    <mergeCell ref="F2:G2"/>
    <mergeCell ref="I2:J2"/>
    <mergeCell ref="A3:A4"/>
    <mergeCell ref="C4:D4"/>
    <mergeCell ref="F4:G4"/>
    <mergeCell ref="I4:J4"/>
    <mergeCell ref="A5:A6"/>
    <mergeCell ref="C6:D6"/>
  </mergeCells>
  <dataValidations count="1">
    <dataValidation type="list" errorStyle="warning" allowBlank="1" showErrorMessage="1" error="Voer juiste waarde in. " sqref="C3 F3 I3 C5 F5 I5 C7 F7 I7 I9 F9 C9" xr:uid="{5B1C0436-FF7B-D445-BC3E-807B42E1C320}">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25"/>
  <sheetViews>
    <sheetView showGridLines="0" zoomScaleNormal="100" workbookViewId="0">
      <pane ySplit="1" topLeftCell="A18" activePane="bottomLeft" state="frozen"/>
      <selection pane="bottomLeft" activeCell="E24" sqref="E24"/>
    </sheetView>
  </sheetViews>
  <sheetFormatPr baseColWidth="10" defaultColWidth="8.83203125" defaultRowHeight="15" x14ac:dyDescent="0.2"/>
  <cols>
    <col min="1" max="1" width="80.83203125" customWidth="1"/>
    <col min="2" max="2" width="15.6640625" customWidth="1"/>
    <col min="3" max="3" width="2.83203125" style="6" customWidth="1"/>
    <col min="4" max="5" width="28.83203125" customWidth="1"/>
    <col min="6" max="6" width="2.83203125" style="6" customWidth="1"/>
    <col min="7" max="8" width="28.83203125" customWidth="1"/>
    <col min="9" max="9" width="2.83203125" style="6" customWidth="1"/>
    <col min="10" max="11" width="28.83203125" customWidth="1"/>
  </cols>
  <sheetData>
    <row r="1" spans="1:11" ht="40" customHeight="1" x14ac:dyDescent="0.2">
      <c r="A1" s="97" t="s">
        <v>8</v>
      </c>
      <c r="B1" s="98"/>
      <c r="C1" s="11"/>
      <c r="D1" s="99" t="str">
        <f>'Beoordelaar 1'!C1</f>
        <v>Inschrijver 1</v>
      </c>
      <c r="E1" s="100"/>
      <c r="F1" s="12"/>
      <c r="G1" s="99" t="str">
        <f>'Beoordelaar 1'!F1</f>
        <v>Inschrijver 2</v>
      </c>
      <c r="H1" s="100"/>
      <c r="I1" s="12"/>
      <c r="J1" s="99" t="str">
        <f>'Beoordelaar 1'!I1</f>
        <v>Inschrijver 3</v>
      </c>
      <c r="K1" s="100"/>
    </row>
    <row r="2" spans="1:11" ht="36" customHeight="1" x14ac:dyDescent="0.2">
      <c r="A2" s="32" t="str">
        <f>'Beoordelen 1. Open vragen'!A1:G1</f>
        <v>1.	OPEN VRAGEN</v>
      </c>
      <c r="B2" s="33"/>
      <c r="C2" s="8"/>
      <c r="D2" s="34"/>
      <c r="E2" s="35" t="s">
        <v>20</v>
      </c>
      <c r="F2" s="13"/>
      <c r="G2" s="34"/>
      <c r="H2" s="35" t="s">
        <v>20</v>
      </c>
      <c r="I2" s="13"/>
      <c r="J2" s="34"/>
      <c r="K2" s="35" t="s">
        <v>20</v>
      </c>
    </row>
    <row r="3" spans="1:11" ht="55" customHeight="1" x14ac:dyDescent="0.2">
      <c r="A3" s="90" t="str">
        <f>'Beoordelen 1. Open vragen'!A6:B6</f>
        <v>Inschrijver beschrijft op maximaal 2 A4 (toe te voegen via TenderNed) op welke wijze zij ervoor zorgt dat zij goedkeuring krijgt voor de uitgevoerde werkzaamheden nadat zij deze voor opdrachtgever heeft uitgevoerd. Inschrijver beschrijft hierbij hoe zij de daarvoor aangewezen medewerker van de betreffende school gaat aantonen dat de werkzaamheden conform gemaakte afspraken volledig zijn uitgevoerd. Daarnaast beschrijft inschrijver hoe zij zorg gaat dragen voor maximale klanttevredenheid bij de opdrachtgever en op welke wijze zij de klanttevredenheid gaat monitoren.</v>
      </c>
      <c r="B3" s="38" t="s">
        <v>4</v>
      </c>
      <c r="C3" s="9"/>
      <c r="D3" s="36" t="str">
        <f>'Beoordelaar 1'!C3</f>
        <v>Score:</v>
      </c>
      <c r="E3" s="88" t="s">
        <v>3</v>
      </c>
      <c r="F3" s="9"/>
      <c r="G3" s="36" t="str">
        <f>'Beoordelaar 1'!F3</f>
        <v>Score:</v>
      </c>
      <c r="H3" s="88" t="s">
        <v>3</v>
      </c>
      <c r="I3" s="9"/>
      <c r="J3" s="36" t="str">
        <f>'Beoordelaar 1'!I3</f>
        <v>Score:</v>
      </c>
      <c r="K3" s="88" t="s">
        <v>3</v>
      </c>
    </row>
    <row r="4" spans="1:11" ht="55" customHeight="1" x14ac:dyDescent="0.2">
      <c r="A4" s="91"/>
      <c r="B4" s="38" t="s">
        <v>5</v>
      </c>
      <c r="C4" s="9"/>
      <c r="D4" s="36" t="str">
        <f>'Beoordelaar 2'!C3</f>
        <v>Score:</v>
      </c>
      <c r="E4" s="88"/>
      <c r="F4" s="9"/>
      <c r="G4" s="36" t="str">
        <f>'Beoordelaar 2'!F3</f>
        <v>Score:</v>
      </c>
      <c r="H4" s="88"/>
      <c r="I4" s="9"/>
      <c r="J4" s="36" t="str">
        <f>'Beoordelaar 2'!I3</f>
        <v>Score:</v>
      </c>
      <c r="K4" s="88"/>
    </row>
    <row r="5" spans="1:11" ht="55" customHeight="1" x14ac:dyDescent="0.2">
      <c r="A5" s="91"/>
      <c r="B5" s="38" t="s">
        <v>6</v>
      </c>
      <c r="C5" s="9"/>
      <c r="D5" s="36" t="str">
        <f>'Beoordelaar 3'!C3</f>
        <v>Score:</v>
      </c>
      <c r="E5" s="88"/>
      <c r="F5" s="9"/>
      <c r="G5" s="36" t="str">
        <f>'Beoordelaar 3'!F3</f>
        <v>Score:</v>
      </c>
      <c r="H5" s="88"/>
      <c r="I5" s="9"/>
      <c r="J5" s="36" t="str">
        <f>'Beoordelaar 3'!I3</f>
        <v>Score:</v>
      </c>
      <c r="K5" s="88"/>
    </row>
    <row r="6" spans="1:11" ht="20" customHeight="1" x14ac:dyDescent="0.2">
      <c r="A6" s="92" t="s">
        <v>24</v>
      </c>
      <c r="B6" s="92"/>
      <c r="C6" s="9"/>
      <c r="D6" s="39" t="s">
        <v>7</v>
      </c>
      <c r="E6" s="88"/>
      <c r="F6" s="9"/>
      <c r="G6" s="39" t="s">
        <v>7</v>
      </c>
      <c r="H6" s="88"/>
      <c r="I6" s="9"/>
      <c r="J6" s="39" t="s">
        <v>7</v>
      </c>
      <c r="K6" s="88"/>
    </row>
    <row r="7" spans="1:11" ht="20" customHeight="1" x14ac:dyDescent="0.2">
      <c r="A7" s="93"/>
      <c r="B7" s="93"/>
      <c r="C7" s="9"/>
      <c r="D7" s="37" t="str">
        <f>IF(D6="Uitmuntend","€ 3.000",IF(D6="Goed","€ 1.500",IF(D6="Voldoende","€ 750",IF(D6="Matig","€ 0",IF(D6="Onvoldoende","UITSLUITING"," ")))))</f>
        <v xml:space="preserve"> </v>
      </c>
      <c r="E7" s="88"/>
      <c r="F7" s="9"/>
      <c r="G7" s="37" t="str">
        <f>IF(G6="Uitmuntend","€ 3.000",IF(G6="Goed","€ 1.500",IF(G6="Voldoende","€ 750",IF(G6="Matig","€ 0",IF(G6="Onvoldoende","UITSLUITING"," ")))))</f>
        <v xml:space="preserve"> </v>
      </c>
      <c r="H7" s="88"/>
      <c r="I7" s="9"/>
      <c r="J7" s="37" t="str">
        <f>IF(J6="Uitmuntend","€ 3.000",IF(J6="Goed","€ 1.500",IF(J6="Voldoende","€ 750",IF(J6="Matig","€ 0",IF(J6="Onvoldoende","UITSLUITING"," ")))))</f>
        <v xml:space="preserve"> </v>
      </c>
      <c r="K7" s="88"/>
    </row>
    <row r="8" spans="1:11" ht="61" customHeight="1" x14ac:dyDescent="0.2">
      <c r="A8" s="90" t="str">
        <f>'Beoordelen 1. Open vragen'!A9:B9</f>
        <v>Inschrijver beschrijft op maximaal 4 A4 (toe te voegen via TenderNed) hoe zij de omschreven keuringen en het onderhoud van de gevraagde blusmaterialen aanpakt. Inschrijver beschrijft daarbij minimaal:
-	Wat verstaat de inschrijver onder het keuren van blusmateriaal?
-	Op welke wijze gaat inschrijver om met weerstanden op een locatie om toegang te krijgen tot de ruimtes?
-	Hoe gaat inschrijver om met afgekeurd blusmateriaal en de daarbij behorende onderdelen?
-	Op welke wijze voorkomt inschrijver zoekwerk naar blusmateriaal op de locaties om ALLE aanwezige blusmaterialen te kunnen keuren?
-	Op welke wijze voert inschrijver de keuringen uit en hoe markeert zij deze?
-	Op welke wijze voert inschrijver het onderhoud en de reparaties uit?
-	Op welke wijze rapporteert de inschrijver de bevindingen van een keuring aan de opdrachtgever (voorbeeld toevoegen).</v>
      </c>
      <c r="B8" s="38" t="s">
        <v>4</v>
      </c>
      <c r="C8" s="9"/>
      <c r="D8" s="36" t="str">
        <f>'Beoordelaar 1'!C5</f>
        <v>Score:</v>
      </c>
      <c r="E8" s="88" t="s">
        <v>3</v>
      </c>
      <c r="F8" s="9"/>
      <c r="G8" s="36" t="str">
        <f>'Beoordelaar 1'!F5</f>
        <v>Score:</v>
      </c>
      <c r="H8" s="88" t="s">
        <v>3</v>
      </c>
      <c r="I8" s="9"/>
      <c r="J8" s="36" t="str">
        <f>'Beoordelaar 1'!I5</f>
        <v>Score:</v>
      </c>
      <c r="K8" s="88" t="s">
        <v>3</v>
      </c>
    </row>
    <row r="9" spans="1:11" ht="77" customHeight="1" x14ac:dyDescent="0.2">
      <c r="A9" s="91"/>
      <c r="B9" s="38" t="s">
        <v>5</v>
      </c>
      <c r="C9" s="9"/>
      <c r="D9" s="36" t="str">
        <f>'Beoordelaar 2'!C5</f>
        <v>Score:</v>
      </c>
      <c r="E9" s="88"/>
      <c r="F9" s="9"/>
      <c r="G9" s="36" t="str">
        <f>'Beoordelaar 2'!F5</f>
        <v>Score:</v>
      </c>
      <c r="H9" s="88"/>
      <c r="I9" s="9"/>
      <c r="J9" s="36" t="str">
        <f>'Beoordelaar 2'!I5</f>
        <v>Score:</v>
      </c>
      <c r="K9" s="88"/>
    </row>
    <row r="10" spans="1:11" ht="74" customHeight="1" x14ac:dyDescent="0.2">
      <c r="A10" s="91"/>
      <c r="B10" s="38" t="s">
        <v>6</v>
      </c>
      <c r="C10" s="9"/>
      <c r="D10" s="36" t="str">
        <f>'Beoordelaar 3'!C5</f>
        <v>Score:</v>
      </c>
      <c r="E10" s="88"/>
      <c r="F10" s="9"/>
      <c r="G10" s="36" t="str">
        <f>'Beoordelaar 3'!F5</f>
        <v>Score:</v>
      </c>
      <c r="H10" s="88"/>
      <c r="I10" s="9"/>
      <c r="J10" s="36" t="str">
        <f>'Beoordelaar 3'!I5</f>
        <v>Score:</v>
      </c>
      <c r="K10" s="88"/>
    </row>
    <row r="11" spans="1:11" ht="20" customHeight="1" x14ac:dyDescent="0.2">
      <c r="A11" s="92" t="s">
        <v>24</v>
      </c>
      <c r="B11" s="92"/>
      <c r="C11" s="9"/>
      <c r="D11" s="39" t="s">
        <v>7</v>
      </c>
      <c r="E11" s="88"/>
      <c r="F11" s="9"/>
      <c r="G11" s="39" t="s">
        <v>7</v>
      </c>
      <c r="H11" s="88"/>
      <c r="I11" s="9"/>
      <c r="J11" s="39" t="s">
        <v>7</v>
      </c>
      <c r="K11" s="88"/>
    </row>
    <row r="12" spans="1:11" ht="20" customHeight="1" x14ac:dyDescent="0.2">
      <c r="A12" s="93"/>
      <c r="B12" s="93"/>
      <c r="C12" s="9"/>
      <c r="D12" s="37" t="str">
        <f>IF(D11="Uitmuntend","€ 3.000",IF(D11="Goed","€ 1.500",IF(D11="Voldoende","€ 750",IF(D11="Matig","€ 0",IF(D11="Onvoldoende","UITSLUITING"," ")))))</f>
        <v xml:space="preserve"> </v>
      </c>
      <c r="E12" s="88"/>
      <c r="F12" s="9"/>
      <c r="G12" s="37" t="str">
        <f>IF(G11="Uitmuntend","€ 3.000",IF(G11="Goed","€ 1.500",IF(G11="Voldoende","€ 750",IF(G11="Matig","€ 0",IF(G11="Onvoldoende","UITSLUITING"," ")))))</f>
        <v xml:space="preserve"> </v>
      </c>
      <c r="H12" s="88"/>
      <c r="I12" s="9"/>
      <c r="J12" s="37" t="str">
        <f>IF(J11="Uitmuntend","€ 3.000",IF(J11="Goed","€ 1.500",IF(J11="Voldoende","€ 750",IF(J11="Matig","€ 0",IF(J11="Onvoldoende","UITSLUITING"," ")))))</f>
        <v xml:space="preserve"> </v>
      </c>
      <c r="K12" s="88"/>
    </row>
    <row r="13" spans="1:11" ht="57" customHeight="1" x14ac:dyDescent="0.2">
      <c r="A13" s="90" t="str">
        <f>'Beoordelen 1. Open vragen'!A12:B12</f>
        <v>Inschrijver beschrijft op maximaal 2 A4 (toe te voegen via TenderNed) op welke wijze zij een overgang van de huidige situatie voor het keuren van blusmateriaal gaat oppakken om te garanderen dat de keuringen voor 1 mei 2023 zijn uitgevoerd en welke risico’s zij hierbij ziet. Inschrijver beschrijft hierbij minimaal:
-	Een duidelijk tijdspad per activiteit en per locatie;
-	Een communicatieplan bestaande uit communicatie naar ZAAM-diensten (centraal) en naar de betreffende scholen;
-	Wat er van de opdrachtgever verwacht wordt aan documenten, beschikbare mensen (functieniveau en tijd) en overige ondersteuning.</v>
      </c>
      <c r="B13" s="38" t="s">
        <v>4</v>
      </c>
      <c r="C13" s="9"/>
      <c r="D13" s="36" t="str">
        <f>'Beoordelaar 1'!C7</f>
        <v>Score:</v>
      </c>
      <c r="E13" s="88" t="s">
        <v>3</v>
      </c>
      <c r="F13" s="9"/>
      <c r="G13" s="36" t="str">
        <f>'Beoordelaar 1'!F7</f>
        <v>Score:</v>
      </c>
      <c r="H13" s="88" t="s">
        <v>3</v>
      </c>
      <c r="I13" s="9"/>
      <c r="J13" s="36" t="str">
        <f>'Beoordelaar 1'!I7</f>
        <v>Score:</v>
      </c>
      <c r="K13" s="88" t="s">
        <v>3</v>
      </c>
    </row>
    <row r="14" spans="1:11" ht="57" customHeight="1" x14ac:dyDescent="0.2">
      <c r="A14" s="91"/>
      <c r="B14" s="38" t="s">
        <v>5</v>
      </c>
      <c r="C14" s="9"/>
      <c r="D14" s="36" t="str">
        <f>'Beoordelaar 2'!C7</f>
        <v>Score:</v>
      </c>
      <c r="E14" s="88"/>
      <c r="F14" s="9"/>
      <c r="G14" s="36" t="str">
        <f>'Beoordelaar 2'!F7</f>
        <v>Score:</v>
      </c>
      <c r="H14" s="88"/>
      <c r="I14" s="9"/>
      <c r="J14" s="36" t="str">
        <f>'Beoordelaar 2'!I7</f>
        <v>Score:</v>
      </c>
      <c r="K14" s="88"/>
    </row>
    <row r="15" spans="1:11" ht="57" customHeight="1" x14ac:dyDescent="0.2">
      <c r="A15" s="91"/>
      <c r="B15" s="38" t="s">
        <v>6</v>
      </c>
      <c r="C15" s="9"/>
      <c r="D15" s="36" t="str">
        <f>'Beoordelaar 3'!C7</f>
        <v>Score:</v>
      </c>
      <c r="E15" s="88"/>
      <c r="F15" s="9"/>
      <c r="G15" s="36" t="str">
        <f>'Beoordelaar 3'!F7</f>
        <v>Score:</v>
      </c>
      <c r="H15" s="88"/>
      <c r="I15" s="9"/>
      <c r="J15" s="36" t="str">
        <f>'Beoordelaar 3'!I7</f>
        <v>Score:</v>
      </c>
      <c r="K15" s="88"/>
    </row>
    <row r="16" spans="1:11" ht="20" customHeight="1" x14ac:dyDescent="0.2">
      <c r="A16" s="92" t="s">
        <v>24</v>
      </c>
      <c r="B16" s="92"/>
      <c r="C16" s="9"/>
      <c r="D16" s="39" t="s">
        <v>7</v>
      </c>
      <c r="E16" s="88"/>
      <c r="F16" s="9"/>
      <c r="G16" s="39" t="s">
        <v>7</v>
      </c>
      <c r="H16" s="88"/>
      <c r="I16" s="9"/>
      <c r="J16" s="39" t="s">
        <v>7</v>
      </c>
      <c r="K16" s="88"/>
    </row>
    <row r="17" spans="1:11" ht="20" customHeight="1" x14ac:dyDescent="0.2">
      <c r="A17" s="93"/>
      <c r="B17" s="93"/>
      <c r="C17" s="9"/>
      <c r="D17" s="37" t="str">
        <f>IF(D16="Uitmuntend","€ 2.000",IF(D16="Goed","€ 1.000",IF(D16="Voldoende","€ 500",IF(D16="Matig","€ 0",IF(D16="Onvoldoende","UITSLUITING"," ")))))</f>
        <v xml:space="preserve"> </v>
      </c>
      <c r="E17" s="88"/>
      <c r="F17" s="9"/>
      <c r="G17" s="37" t="str">
        <f>IF(G16="Uitmuntend","€ 2.000",IF(G16="Goed","€ 1.000",IF(G16="Voldoende","€ 500",IF(G16="Matig","€ 0",IF(G16="Onvoldoende","UITSLUITING"," ")))))</f>
        <v xml:space="preserve"> </v>
      </c>
      <c r="H17" s="88"/>
      <c r="I17" s="9"/>
      <c r="J17" s="37" t="str">
        <f>IF(J16="Uitmuntend","€ 2.000",IF(J16="Goed","€ 1.000",IF(J16="Voldoende","€ 500",IF(J16="Matig","€ 0",IF(J16="Onvoldoende","UITSLUITING"," ")))))</f>
        <v xml:space="preserve"> </v>
      </c>
      <c r="K17" s="88"/>
    </row>
    <row r="18" spans="1:11" ht="57" customHeight="1" x14ac:dyDescent="0.2">
      <c r="A18" s="90" t="str">
        <f>'Beoordelen 1. Open vragen'!A15:B15</f>
        <v>Inschrijver beschrijft op maximaal 1 A4 (toe te voegen via TenderNed) op welke wijze zij invulling geeft aan de volgende situatie: een school heeft brandblussers vervangen of aangevuld maar heeft dit niet gemeld. Hoe borgt inschrijver de keuring en daarmee de veiligheid?</v>
      </c>
      <c r="B18" s="38" t="s">
        <v>4</v>
      </c>
      <c r="C18" s="9"/>
      <c r="D18" s="36" t="str">
        <f>'Beoordelaar 1'!C9</f>
        <v>Score:</v>
      </c>
      <c r="E18" s="94" t="s">
        <v>3</v>
      </c>
      <c r="F18" s="9"/>
      <c r="G18" s="36" t="str">
        <f>'Beoordelaar 1'!F9</f>
        <v>Score:</v>
      </c>
      <c r="H18" s="94" t="s">
        <v>3</v>
      </c>
      <c r="I18" s="9"/>
      <c r="J18" s="36" t="str">
        <f>'Beoordelaar 1'!I9</f>
        <v>Score:</v>
      </c>
      <c r="K18" s="94" t="s">
        <v>3</v>
      </c>
    </row>
    <row r="19" spans="1:11" ht="57" customHeight="1" x14ac:dyDescent="0.2">
      <c r="A19" s="91"/>
      <c r="B19" s="38" t="s">
        <v>5</v>
      </c>
      <c r="C19" s="9"/>
      <c r="D19" s="36" t="str">
        <f>'Beoordelaar 2'!C9</f>
        <v>Score:</v>
      </c>
      <c r="E19" s="95"/>
      <c r="F19" s="9"/>
      <c r="G19" s="36" t="str">
        <f>'Beoordelaar 2'!F9</f>
        <v>Score:</v>
      </c>
      <c r="H19" s="95"/>
      <c r="I19" s="9"/>
      <c r="J19" s="36" t="str">
        <f>'Beoordelaar 2'!I9</f>
        <v>Score:</v>
      </c>
      <c r="K19" s="95"/>
    </row>
    <row r="20" spans="1:11" ht="57" customHeight="1" x14ac:dyDescent="0.2">
      <c r="A20" s="91"/>
      <c r="B20" s="38" t="s">
        <v>6</v>
      </c>
      <c r="C20" s="9"/>
      <c r="D20" s="36" t="str">
        <f>'Beoordelaar 3'!C9</f>
        <v>Score:</v>
      </c>
      <c r="E20" s="95"/>
      <c r="F20" s="9"/>
      <c r="G20" s="36" t="str">
        <f>'Beoordelaar 3'!F9</f>
        <v>Score:</v>
      </c>
      <c r="H20" s="95"/>
      <c r="I20" s="9"/>
      <c r="J20" s="36" t="str">
        <f>'Beoordelaar 3'!I9</f>
        <v>Score:</v>
      </c>
      <c r="K20" s="95"/>
    </row>
    <row r="21" spans="1:11" ht="20" customHeight="1" x14ac:dyDescent="0.2">
      <c r="A21" s="92" t="s">
        <v>24</v>
      </c>
      <c r="B21" s="92"/>
      <c r="C21" s="9"/>
      <c r="D21" s="39" t="s">
        <v>7</v>
      </c>
      <c r="E21" s="95"/>
      <c r="F21" s="9"/>
      <c r="G21" s="39" t="s">
        <v>7</v>
      </c>
      <c r="H21" s="95"/>
      <c r="I21" s="9"/>
      <c r="J21" s="39" t="s">
        <v>7</v>
      </c>
      <c r="K21" s="95"/>
    </row>
    <row r="22" spans="1:11" ht="20" customHeight="1" x14ac:dyDescent="0.2">
      <c r="A22" s="93"/>
      <c r="B22" s="93"/>
      <c r="C22" s="9"/>
      <c r="D22" s="37" t="str">
        <f>IF(D21="Uitmuntend","€ 2.000",IF(D21="Goed","€ 1.000",IF(D21="Voldoende","€ 500",IF(D21="Matig","€ 0",IF(D21="Onvoldoende","UITSLUITING"," ")))))</f>
        <v xml:space="preserve"> </v>
      </c>
      <c r="E22" s="96"/>
      <c r="F22" s="9"/>
      <c r="G22" s="37" t="str">
        <f>IF(G21="Uitmuntend","€ 2.000",IF(G21="Goed","€ 1.000",IF(G21="Voldoende","€ 500",IF(G21="Matig","€ 0",IF(G21="Onvoldoende","UITSLUITING"," ")))))</f>
        <v xml:space="preserve"> </v>
      </c>
      <c r="H22" s="96"/>
      <c r="I22" s="9"/>
      <c r="J22" s="37" t="str">
        <f>IF(J21="Uitmuntend","€ 2.000",IF(J21="Goed","€ 1.000",IF(J21="Voldoende","€ 500",IF(J21="Matig","€ 0",IF(J21="Onvoldoende","UITSLUITING"," ")))))</f>
        <v xml:space="preserve"> </v>
      </c>
      <c r="K22" s="96"/>
    </row>
    <row r="23" spans="1:11" ht="20" customHeight="1" x14ac:dyDescent="0.2">
      <c r="C23"/>
      <c r="F23"/>
      <c r="I23"/>
    </row>
    <row r="24" spans="1:11" ht="30" customHeight="1" x14ac:dyDescent="0.2">
      <c r="A24" s="89" t="s">
        <v>21</v>
      </c>
      <c r="B24" s="89"/>
      <c r="C24" s="9"/>
      <c r="D24" s="40" t="e">
        <f>D7+D12+D17+D22</f>
        <v>#VALUE!</v>
      </c>
      <c r="E24" s="41"/>
      <c r="F24" s="16"/>
      <c r="G24" s="40" t="e">
        <f>G7+G12+G17+G22</f>
        <v>#VALUE!</v>
      </c>
      <c r="H24" s="41"/>
      <c r="I24" s="16"/>
      <c r="J24" s="40" t="e">
        <f>J7+J12+J17+J22</f>
        <v>#VALUE!</v>
      </c>
      <c r="K24" s="41"/>
    </row>
    <row r="25" spans="1:11" ht="15" customHeight="1" x14ac:dyDescent="0.2">
      <c r="A25" s="15"/>
      <c r="B25" s="15"/>
      <c r="C25" s="15"/>
      <c r="D25" s="15"/>
      <c r="E25" s="15"/>
      <c r="F25" s="15"/>
      <c r="G25" s="15"/>
      <c r="H25" s="15"/>
      <c r="I25" s="15"/>
      <c r="J25" s="15"/>
      <c r="K25" s="15"/>
    </row>
  </sheetData>
  <sheetProtection algorithmName="SHA-512" hashValue="L5+ZwymO2AIK2U1xBv6KJ1TVX+TAdapa63O6RNPKuPl3bX5IiIVO3Bu1DPZjMuq8fgnJ7Ixxp8/2PJ+DpdErKQ==" saltValue="yryHksUvMnZfZuIE21ZsTg==" spinCount="100000" sheet="1" objects="1" scenarios="1"/>
  <mergeCells count="29">
    <mergeCell ref="E18:E22"/>
    <mergeCell ref="H18:H22"/>
    <mergeCell ref="K18:K22"/>
    <mergeCell ref="A1:B1"/>
    <mergeCell ref="A6:B6"/>
    <mergeCell ref="A7:B7"/>
    <mergeCell ref="A11:B11"/>
    <mergeCell ref="A12:B12"/>
    <mergeCell ref="A16:B16"/>
    <mergeCell ref="J1:K1"/>
    <mergeCell ref="G1:H1"/>
    <mergeCell ref="D1:E1"/>
    <mergeCell ref="E3:E7"/>
    <mergeCell ref="H3:H7"/>
    <mergeCell ref="K3:K7"/>
    <mergeCell ref="E8:E12"/>
    <mergeCell ref="A24:B24"/>
    <mergeCell ref="A3:A5"/>
    <mergeCell ref="A8:A10"/>
    <mergeCell ref="A13:A15"/>
    <mergeCell ref="A21:B21"/>
    <mergeCell ref="A17:B17"/>
    <mergeCell ref="A18:A20"/>
    <mergeCell ref="A22:B22"/>
    <mergeCell ref="E13:E17"/>
    <mergeCell ref="H8:H12"/>
    <mergeCell ref="H13:H17"/>
    <mergeCell ref="K8:K12"/>
    <mergeCell ref="K13:K17"/>
  </mergeCells>
  <dataValidations count="1">
    <dataValidation type="list" errorStyle="warning" allowBlank="1" showErrorMessage="1" sqref="G11 G16 G6 G21 D11 D16 D6 D21 J11 J16 J6 J21" xr:uid="{00000000-0002-0000-0400-000000000000}">
      <formula1>SCORE</formula1>
    </dataValidation>
  </dataValidations>
  <pageMargins left="0.7" right="0.7" top="0.75" bottom="0.75" header="0.3" footer="0.3"/>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BD7D7-90BC-2D41-A84E-7FCCFF5FF637}">
  <dimension ref="A1:G18"/>
  <sheetViews>
    <sheetView showGridLines="0" tabSelected="1" workbookViewId="0">
      <selection activeCell="G6" activeCellId="2" sqref="C6 E6 G6"/>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42" t="s">
        <v>27</v>
      </c>
      <c r="B1" s="11"/>
      <c r="C1" s="43"/>
      <c r="D1" s="11"/>
      <c r="E1" s="43"/>
      <c r="F1" s="11"/>
      <c r="G1" s="43"/>
    </row>
    <row r="2" spans="1:7" ht="30" customHeight="1" x14ac:dyDescent="0.2">
      <c r="A2" s="44" t="s">
        <v>10</v>
      </c>
      <c r="B2" s="11"/>
      <c r="C2" s="45" t="str">
        <f>'Beoordelaar 1'!C1</f>
        <v>Inschrijver 1</v>
      </c>
      <c r="D2" s="14"/>
      <c r="E2" s="45" t="str">
        <f>'Beoordelaar 1'!F1</f>
        <v>Inschrijver 2</v>
      </c>
      <c r="F2" s="14"/>
      <c r="G2" s="45" t="str">
        <f>'Beoordelaar 1'!I1</f>
        <v>Inschrijver 3</v>
      </c>
    </row>
    <row r="3" spans="1:7" s="1" customFormat="1" ht="35" customHeight="1" x14ac:dyDescent="0.2">
      <c r="A3" s="50" t="str">
        <f>'Beoordelen 1. Open vragen'!A1:G1</f>
        <v>1.	OPEN VRAGEN</v>
      </c>
      <c r="B3" s="11"/>
      <c r="C3" s="51" t="e">
        <f>Consensus!D24</f>
        <v>#VALUE!</v>
      </c>
      <c r="D3" s="14"/>
      <c r="E3" s="51" t="e">
        <f>Consensus!G24</f>
        <v>#VALUE!</v>
      </c>
      <c r="F3" s="14"/>
      <c r="G3" s="51" t="e">
        <f>Consensus!J24</f>
        <v>#VALUE!</v>
      </c>
    </row>
    <row r="4" spans="1:7" ht="30" customHeight="1" x14ac:dyDescent="0.2">
      <c r="A4" s="46" t="s">
        <v>11</v>
      </c>
      <c r="B4" s="11"/>
      <c r="C4" s="47" t="e">
        <f>C3</f>
        <v>#VALUE!</v>
      </c>
      <c r="D4" s="14"/>
      <c r="E4" s="47" t="e">
        <f>E3</f>
        <v>#VALUE!</v>
      </c>
      <c r="F4" s="14"/>
      <c r="G4" s="47" t="e">
        <f>G3</f>
        <v>#VALUE!</v>
      </c>
    </row>
    <row r="5" spans="1:7" ht="15" customHeight="1" x14ac:dyDescent="0.2"/>
    <row r="6" spans="1:7" ht="30" customHeight="1" x14ac:dyDescent="0.2">
      <c r="A6" s="46" t="s">
        <v>12</v>
      </c>
      <c r="B6" s="11"/>
      <c r="C6" s="52">
        <v>0</v>
      </c>
      <c r="D6" s="14"/>
      <c r="E6" s="52">
        <v>0</v>
      </c>
      <c r="F6" s="14"/>
      <c r="G6" s="52">
        <v>0</v>
      </c>
    </row>
    <row r="8" spans="1:7" ht="30" customHeight="1" x14ac:dyDescent="0.2">
      <c r="A8" s="48" t="s">
        <v>26</v>
      </c>
      <c r="B8" s="11"/>
      <c r="C8" s="49" t="e">
        <f>C6-C4</f>
        <v>#VALUE!</v>
      </c>
      <c r="D8" s="18"/>
      <c r="E8" s="49" t="e">
        <f>E6-E4</f>
        <v>#VALUE!</v>
      </c>
      <c r="F8" s="18"/>
      <c r="G8" s="49" t="e">
        <f>G6-G4</f>
        <v>#VALUE!</v>
      </c>
    </row>
    <row r="15" spans="1:7" ht="16" x14ac:dyDescent="0.2">
      <c r="C15" s="17"/>
    </row>
    <row r="16" spans="1:7" ht="16" x14ac:dyDescent="0.2">
      <c r="C16" s="17"/>
    </row>
    <row r="17" spans="3:3" ht="16" x14ac:dyDescent="0.2">
      <c r="C17" s="17"/>
    </row>
    <row r="18" spans="3:3" ht="16" x14ac:dyDescent="0.2">
      <c r="C18" s="17"/>
    </row>
  </sheetData>
  <sheetProtection algorithmName="SHA-512" hashValue="ekZ9Xmc1rNzBzAm2hp/rcOzFuUdk9s6/xpbq8bZruoOfv5/PcCoJjcRCNPGgGD9+bNY3cZwA2G7QPrY5DXy29A==" saltValue="gFl/USFdDt7N43OdZeM9Dg=="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Beoordelen 1. Open vragen</vt:lpstr>
      <vt:lpstr>Beoordelaar 1</vt:lpstr>
      <vt:lpstr>Beoordelaar 2</vt:lpstr>
      <vt:lpstr>Beoordelaar 3</vt:lpstr>
      <vt:lpstr>Consensus</vt:lpstr>
      <vt:lpstr>Eindscores</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2021-10-18T14:33:19Z</dcterms:modified>
</cp:coreProperties>
</file>