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KOOP EN LOGISTIEK\004 Team Inkoop Medisch + Bouw\Projecten 2020 Medisch\Defribillatoren\Gunningsleidraad\"/>
    </mc:Choice>
  </mc:AlternateContent>
  <bookViews>
    <workbookView xWindow="0" yWindow="0" windowWidth="23040" windowHeight="8760"/>
  </bookViews>
  <sheets>
    <sheet name="Blad1" sheetId="1" r:id="rId1"/>
  </sheets>
  <definedNames>
    <definedName name="_ftn1" localSheetId="0">Blad1!$K$17</definedName>
    <definedName name="_ftnref1" localSheetId="0">Blad1!$M$10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N50" i="1" s="1"/>
  <c r="I48" i="1"/>
  <c r="M48" i="1" s="1"/>
  <c r="I46" i="1"/>
  <c r="N46" i="1" s="1"/>
  <c r="I44" i="1"/>
  <c r="M44" i="1" s="1"/>
  <c r="I42" i="1"/>
  <c r="N42" i="1" s="1"/>
  <c r="I41" i="1"/>
  <c r="M41" i="1" s="1"/>
  <c r="I40" i="1"/>
  <c r="N40" i="1" s="1"/>
  <c r="I38" i="1"/>
  <c r="M38" i="1" s="1"/>
  <c r="I37" i="1"/>
  <c r="N37" i="1" s="1"/>
  <c r="I36" i="1"/>
  <c r="M36" i="1" s="1"/>
  <c r="I35" i="1"/>
  <c r="N35" i="1" s="1"/>
  <c r="I34" i="1"/>
  <c r="M34" i="1" s="1"/>
  <c r="I33" i="1"/>
  <c r="N33" i="1" s="1"/>
  <c r="I31" i="1"/>
  <c r="M31" i="1" s="1"/>
  <c r="I30" i="1"/>
  <c r="N30" i="1" s="1"/>
  <c r="I29" i="1"/>
  <c r="M29" i="1" s="1"/>
  <c r="I28" i="1"/>
  <c r="N28" i="1" s="1"/>
  <c r="I25" i="1"/>
  <c r="N25" i="1" s="1"/>
  <c r="I27" i="1"/>
  <c r="M27" i="1" s="1"/>
  <c r="I24" i="1"/>
  <c r="M24" i="1" s="1"/>
  <c r="I23" i="1"/>
  <c r="N23" i="1" s="1"/>
  <c r="I21" i="1"/>
  <c r="M21" i="1" s="1"/>
  <c r="I20" i="1"/>
  <c r="N20" i="1" s="1"/>
  <c r="H51" i="1"/>
  <c r="K20" i="1" l="1"/>
  <c r="K23" i="1"/>
  <c r="K24" i="1"/>
  <c r="K28" i="1"/>
  <c r="K30" i="1"/>
  <c r="K33" i="1"/>
  <c r="K35" i="1"/>
  <c r="K37" i="1"/>
  <c r="K40" i="1"/>
  <c r="K42" i="1"/>
  <c r="K46" i="1"/>
  <c r="K50" i="1"/>
  <c r="L21" i="1"/>
  <c r="L24" i="1"/>
  <c r="L27" i="1"/>
  <c r="L29" i="1"/>
  <c r="L31" i="1"/>
  <c r="L34" i="1"/>
  <c r="L36" i="1"/>
  <c r="L38" i="1"/>
  <c r="L41" i="1"/>
  <c r="L44" i="1"/>
  <c r="L48" i="1"/>
  <c r="M20" i="1"/>
  <c r="M23" i="1"/>
  <c r="M25" i="1"/>
  <c r="M28" i="1"/>
  <c r="M30" i="1"/>
  <c r="M33" i="1"/>
  <c r="M35" i="1"/>
  <c r="M37" i="1"/>
  <c r="M40" i="1"/>
  <c r="M42" i="1"/>
  <c r="M46" i="1"/>
  <c r="M50" i="1"/>
  <c r="N21" i="1"/>
  <c r="N24" i="1"/>
  <c r="N27" i="1"/>
  <c r="N29" i="1"/>
  <c r="N31" i="1"/>
  <c r="N34" i="1"/>
  <c r="N36" i="1"/>
  <c r="N38" i="1"/>
  <c r="N41" i="1"/>
  <c r="N44" i="1"/>
  <c r="N48" i="1"/>
  <c r="K21" i="1"/>
  <c r="K25" i="1"/>
  <c r="K27" i="1"/>
  <c r="K29" i="1"/>
  <c r="K31" i="1"/>
  <c r="K34" i="1"/>
  <c r="K36" i="1"/>
  <c r="K38" i="1"/>
  <c r="K41" i="1"/>
  <c r="K44" i="1"/>
  <c r="K48" i="1"/>
  <c r="L20" i="1"/>
  <c r="L23" i="1"/>
  <c r="L25" i="1"/>
  <c r="L28" i="1"/>
  <c r="L30" i="1"/>
  <c r="L33" i="1"/>
  <c r="L35" i="1"/>
  <c r="L37" i="1"/>
  <c r="L40" i="1"/>
  <c r="L42" i="1"/>
  <c r="L46" i="1"/>
  <c r="L50" i="1"/>
  <c r="I51" i="1"/>
</calcChain>
</file>

<file path=xl/sharedStrings.xml><?xml version="1.0" encoding="utf-8"?>
<sst xmlns="http://schemas.openxmlformats.org/spreadsheetml/2006/main" count="84" uniqueCount="83">
  <si>
    <t>Datum:</t>
  </si>
  <si>
    <t>Naam beoordelaar:</t>
  </si>
  <si>
    <t>Leverancier:</t>
  </si>
  <si>
    <t>Afdeling beoordeling:</t>
  </si>
  <si>
    <t>Type Defibrillator:</t>
  </si>
  <si>
    <t xml:space="preserve">Nr. </t>
  </si>
  <si>
    <t>Aspect</t>
  </si>
  <si>
    <t>Aandachtspunten</t>
  </si>
  <si>
    <t>Algemeen</t>
  </si>
  <si>
    <t>1.1</t>
  </si>
  <si>
    <t>Instellen van de defibrillator</t>
  </si>
  <si>
    <t>2.1</t>
  </si>
  <si>
    <t>2.2</t>
  </si>
  <si>
    <t>Veilige zelftest en duidelijke meldingen</t>
  </si>
  <si>
    <t>2.3</t>
  </si>
  <si>
    <t>Gebruik en werking van de defibrillator</t>
  </si>
  <si>
    <t>3.1</t>
  </si>
  <si>
    <t>Veilig en gemakkelijk (intuitief) aanzetten / instellen van de defibrillator, zo min mogelijk submenu's</t>
  </si>
  <si>
    <t>3.2</t>
  </si>
  <si>
    <t>Prettig geluidsniveau en geluidstoon van de defibrillator</t>
  </si>
  <si>
    <t>3.3</t>
  </si>
  <si>
    <t>Behoud van instellingen na uitschakelen of stand-by functie</t>
  </si>
  <si>
    <t>3.4</t>
  </si>
  <si>
    <t>3.5</t>
  </si>
  <si>
    <t>Aflezen en uiterlijk van voorzijde</t>
  </si>
  <si>
    <t>4.1</t>
  </si>
  <si>
    <t>4.2</t>
  </si>
  <si>
    <t>Gemakkelijk bedienen en leesbaarheid van de defibrillator onafhankelijk van het omgevingslicht</t>
  </si>
  <si>
    <t>4.3</t>
  </si>
  <si>
    <t>4.4</t>
  </si>
  <si>
    <t>Duidelijke vermelding van spanningsbron; accu of netstroom</t>
  </si>
  <si>
    <t>4.5</t>
  </si>
  <si>
    <t>Duidelijke (ver)melding  indien de energie (lading) wordt gedumpd / wordt opgeladen  / is geladen / ontladen.</t>
  </si>
  <si>
    <t>Alarmen</t>
  </si>
  <si>
    <t>5.1</t>
  </si>
  <si>
    <t>5.2</t>
  </si>
  <si>
    <t>Veilig kunnen onderdrukken van alarmen</t>
  </si>
  <si>
    <t>5.3</t>
  </si>
  <si>
    <t>Alarmen zijn goed zichtbaar</t>
  </si>
  <si>
    <t>6.1</t>
  </si>
  <si>
    <t>Noodsituaties</t>
  </si>
  <si>
    <t>7.1</t>
  </si>
  <si>
    <t>Veilig en snel handelingen t.b.v. defibrillatie / pacing kunnen uitvoeren op de defibrillator</t>
  </si>
  <si>
    <t>Transport</t>
  </si>
  <si>
    <t>Handzaam, gemakkelijk te tillen en stootbestendig</t>
  </si>
  <si>
    <t>Hygiëne</t>
  </si>
  <si>
    <t>9.1</t>
  </si>
  <si>
    <t>defibrillator is gemakkelijk te reinigen</t>
  </si>
  <si>
    <t>Ondersteuning</t>
  </si>
  <si>
    <t>8.1</t>
  </si>
  <si>
    <t>Aanwezige "beveiliging" om abusievelijk gebruik van de AED functie te voorkomen</t>
  </si>
  <si>
    <t>Veilig en gemakkelijk kunnen bevestigen van wijzigingen en instellingen</t>
  </si>
  <si>
    <t>Duidelijke vermelding oorzaak van alarm en is er een prioritering op ernst, alarmering is constructief aan gebruik</t>
  </si>
  <si>
    <t>Veilige en gemakkelijke bevestiging aan een bed</t>
  </si>
  <si>
    <t>Veilige en gemakkelijke bevestiging aan een reanimatiekar</t>
  </si>
  <si>
    <t>1.2</t>
  </si>
  <si>
    <t>Veilig en gemakkelijk (intuitief) gebruik van toetsenpaneel en display o.a. :
- duidelijke markers voor synchroon defibrillatie,
- gebruik monitoring en pace functie</t>
  </si>
  <si>
    <t>Duidelijke weergave van ingestelde en gemeten waarden d.m.v. accenten / kleuren</t>
  </si>
  <si>
    <t>4.6</t>
  </si>
  <si>
    <t>Het beeldscherm van de defibrillator moet intuitief zijn: niet teveel informatie en belangrijkste items in het oog springend.</t>
  </si>
  <si>
    <t>Leesbaarheid voorzijde: op 2 meter afstand en vanuit een hoek</t>
  </si>
  <si>
    <r>
      <t xml:space="preserve">Training, instructie en handleidingen zijn duidelijk </t>
    </r>
    <r>
      <rPr>
        <i/>
        <sz val="9"/>
        <color theme="1"/>
        <rFont val="Arial"/>
        <family val="2"/>
      </rPr>
      <t>(zie de door inschrijver aangeleverde informatie : - beknopte schriftelijke instructie voor gebruikers - gebruikers handleidingen -specificatie inhoud, opzet en tijdsduur van training voor gebruikers)</t>
    </r>
  </si>
  <si>
    <t>Schaal</t>
  </si>
  <si>
    <t>%</t>
  </si>
  <si>
    <t>Omschrijving</t>
  </si>
  <si>
    <t>3 uitmuntend</t>
  </si>
  <si>
    <t>2 ruim voldoende</t>
  </si>
  <si>
    <t>1 matig</t>
  </si>
  <si>
    <t>0 onvoldoende</t>
  </si>
  <si>
    <t>Svp eerst onderstaande velden invullen</t>
  </si>
  <si>
    <t>Percentage van totaal</t>
  </si>
  <si>
    <t>Uitmuntend, voldoet meer dan goed aan de verwachting</t>
  </si>
  <si>
    <t>Goed, voldoet aan de verwachting</t>
  </si>
  <si>
    <t>Matig, voldoet maar beperkt aan de verwachting</t>
  </si>
  <si>
    <t>max te verdienen punten</t>
  </si>
  <si>
    <t>Totaal</t>
  </si>
  <si>
    <t>Totaal aantal punten te verdienen</t>
  </si>
  <si>
    <t>Toegekend aantal punten</t>
  </si>
  <si>
    <t>Toelichting beoordeling:  
Door deze gebruiksbeoordeling in te vullen kunt u aangeven in welke mate het gebruik van de defibrillator voldoet aan uw verwachtingen als gebruiker. 
Per aspect (9) kunt u een beoordeling geven, volgens het puntensysteem zoals hiernaast is vermeld. In de kolom toegekend aantal punten plaatst u het door u aantal toegekende punten uit vak 0, 1, 2 of 3. Baseer de beoordeling per aspect op basis van de aandachtspunten die onder de aspecten staan vermeld. Als u een beoordeling van 0 of 1 invult, dient u in het daarvoor bestemde veld achter het aandachtspunt te vermelden wat de motivatie daarvoor is.</t>
  </si>
  <si>
    <t>Motivatie VUMC beoordelaar bij Score vakje 0 of 1</t>
  </si>
  <si>
    <t>Onvoldoende, Voldoet niet aan de verwachting</t>
  </si>
  <si>
    <t>Prettige menuopbouw en gebruik van toetsen / functietoetsen</t>
  </si>
  <si>
    <t>De totaalscore wordt afgerond op 2 decimalen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</si>
</sst>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1" xfId="0" applyFont="1" applyBorder="1" applyAlignment="1"/>
    <xf numFmtId="49" fontId="1" fillId="0" borderId="0" xfId="0" applyNumberFormat="1" applyFont="1" applyBorder="1" applyAlignment="1"/>
    <xf numFmtId="49" fontId="1" fillId="0" borderId="2" xfId="0" applyNumberFormat="1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5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11" xfId="0" applyFont="1" applyBorder="1"/>
    <xf numFmtId="0" fontId="5" fillId="2" borderId="1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7" fillId="6" borderId="11" xfId="0" applyFont="1" applyFill="1" applyBorder="1" applyAlignment="1">
      <alignment horizontal="center"/>
    </xf>
    <xf numFmtId="0" fontId="8" fillId="0" borderId="0" xfId="0" applyFont="1"/>
    <xf numFmtId="0" fontId="8" fillId="0" borderId="14" xfId="0" applyFont="1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19" xfId="0" applyFont="1" applyBorder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49" fontId="1" fillId="0" borderId="24" xfId="0" applyNumberFormat="1" applyFont="1" applyBorder="1" applyAlignment="1"/>
    <xf numFmtId="0" fontId="1" fillId="0" borderId="24" xfId="0" applyFont="1" applyBorder="1"/>
    <xf numFmtId="0" fontId="1" fillId="0" borderId="2" xfId="0" applyFont="1" applyBorder="1"/>
    <xf numFmtId="0" fontId="1" fillId="0" borderId="25" xfId="0" applyFont="1" applyBorder="1" applyAlignment="1"/>
    <xf numFmtId="0" fontId="5" fillId="0" borderId="0" xfId="0" applyFont="1" applyBorder="1" applyAlignment="1"/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7" borderId="26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1" fillId="7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5" fillId="0" borderId="11" xfId="0" applyFont="1" applyBorder="1"/>
    <xf numFmtId="0" fontId="1" fillId="0" borderId="0" xfId="0" applyFont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" fillId="0" borderId="26" xfId="0" applyFont="1" applyBorder="1" applyAlignment="1">
      <alignment horizontal="center"/>
    </xf>
    <xf numFmtId="0" fontId="0" fillId="0" borderId="14" xfId="0" applyBorder="1"/>
    <xf numFmtId="0" fontId="1" fillId="0" borderId="0" xfId="0" applyFont="1" applyFill="1"/>
    <xf numFmtId="164" fontId="1" fillId="9" borderId="13" xfId="0" applyNumberFormat="1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/>
    </xf>
    <xf numFmtId="0" fontId="0" fillId="9" borderId="11" xfId="0" applyFill="1" applyBorder="1" applyAlignment="1">
      <alignment horizontal="center" vertical="center" wrapText="1"/>
    </xf>
    <xf numFmtId="0" fontId="1" fillId="9" borderId="0" xfId="0" applyFont="1" applyFill="1"/>
    <xf numFmtId="9" fontId="1" fillId="9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left" vertical="top" wrapText="1"/>
    </xf>
    <xf numFmtId="0" fontId="0" fillId="5" borderId="11" xfId="0" applyFill="1" applyBorder="1" applyAlignment="1"/>
    <xf numFmtId="0" fontId="0" fillId="0" borderId="11" xfId="0" applyBorder="1" applyAlignment="1"/>
    <xf numFmtId="0" fontId="2" fillId="4" borderId="11" xfId="0" applyFont="1" applyFill="1" applyBorder="1" applyAlignment="1">
      <alignment horizontal="left" vertical="top" wrapText="1"/>
    </xf>
    <xf numFmtId="0" fontId="0" fillId="4" borderId="11" xfId="0" applyFill="1" applyBorder="1" applyAlignment="1"/>
    <xf numFmtId="0" fontId="2" fillId="3" borderId="11" xfId="0" applyFont="1" applyFill="1" applyBorder="1" applyAlignment="1">
      <alignment horizontal="left" vertical="top" wrapText="1"/>
    </xf>
    <xf numFmtId="0" fontId="0" fillId="3" borderId="11" xfId="0" applyFill="1" applyBorder="1" applyAlignment="1"/>
    <xf numFmtId="0" fontId="2" fillId="7" borderId="11" xfId="0" applyFont="1" applyFill="1" applyBorder="1" applyAlignment="1">
      <alignment horizontal="left" vertical="top" wrapText="1"/>
    </xf>
    <xf numFmtId="0" fontId="0" fillId="7" borderId="11" xfId="0" applyFill="1" applyBorder="1" applyAlignment="1"/>
    <xf numFmtId="0" fontId="10" fillId="6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8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7" borderId="26" xfId="0" applyFont="1" applyFill="1" applyBorder="1" applyAlignment="1">
      <alignment horizontal="left" vertical="top" wrapText="1"/>
    </xf>
    <xf numFmtId="0" fontId="8" fillId="7" borderId="26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2" fontId="0" fillId="0" borderId="16" xfId="0" applyNumberFormat="1" applyBorder="1" applyAlignment="1">
      <alignment horizontal="center"/>
    </xf>
    <xf numFmtId="0" fontId="1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zoomScaleNormal="100" workbookViewId="0">
      <selection activeCell="Q51" sqref="Q51"/>
    </sheetView>
  </sheetViews>
  <sheetFormatPr defaultRowHeight="15" x14ac:dyDescent="0.25"/>
  <cols>
    <col min="7" max="7" width="17.85546875" customWidth="1"/>
    <col min="8" max="8" width="10.7109375" customWidth="1"/>
    <col min="9" max="9" width="14" customWidth="1"/>
    <col min="10" max="10" width="4.5703125" customWidth="1"/>
    <col min="15" max="15" width="6.7109375" customWidth="1"/>
    <col min="16" max="16" width="24.7109375" bestFit="1" customWidth="1"/>
    <col min="17" max="17" width="47.85546875" bestFit="1" customWidth="1"/>
    <col min="18" max="19" width="9.140625" style="45"/>
    <col min="20" max="20" width="11" style="45" bestFit="1" customWidth="1"/>
  </cols>
  <sheetData>
    <row r="1" spans="1:17" ht="15.75" thickBot="1" x14ac:dyDescent="0.3"/>
    <row r="2" spans="1:17" ht="15.75" thickBot="1" x14ac:dyDescent="0.3">
      <c r="A2" s="25" t="s">
        <v>69</v>
      </c>
      <c r="B2" s="26"/>
      <c r="C2" s="26"/>
      <c r="D2" s="27"/>
      <c r="E2" s="20"/>
      <c r="F2" s="20"/>
    </row>
    <row r="3" spans="1:17" ht="15.75" thickBot="1" x14ac:dyDescent="0.3">
      <c r="A3" s="24"/>
    </row>
    <row r="4" spans="1:17" x14ac:dyDescent="0.25">
      <c r="A4" s="28" t="s">
        <v>0</v>
      </c>
      <c r="B4" s="29"/>
      <c r="C4" s="30"/>
      <c r="D4" s="31"/>
      <c r="E4" s="31"/>
      <c r="F4" s="32"/>
      <c r="G4" s="30"/>
      <c r="H4" s="30"/>
      <c r="I4" s="30"/>
      <c r="J4" s="30"/>
      <c r="K4" s="33"/>
      <c r="L4" s="2"/>
      <c r="M4" s="2"/>
      <c r="N4" s="2"/>
    </row>
    <row r="5" spans="1:17" x14ac:dyDescent="0.25">
      <c r="A5" s="34" t="s">
        <v>1</v>
      </c>
      <c r="B5" s="2"/>
      <c r="C5" s="4"/>
      <c r="D5" s="5"/>
      <c r="E5" s="5"/>
      <c r="F5" s="40"/>
      <c r="G5" s="6" t="s">
        <v>2</v>
      </c>
      <c r="H5" s="3"/>
      <c r="I5" s="3"/>
      <c r="J5" s="3"/>
      <c r="K5" s="35"/>
      <c r="L5" s="2"/>
      <c r="M5" s="2"/>
      <c r="N5" s="2"/>
    </row>
    <row r="6" spans="1:17" x14ac:dyDescent="0.25">
      <c r="A6" s="34" t="s">
        <v>3</v>
      </c>
      <c r="B6" s="2"/>
      <c r="C6" s="4"/>
      <c r="D6" s="5"/>
      <c r="E6" s="5"/>
      <c r="F6" s="40"/>
      <c r="G6" s="2" t="s">
        <v>4</v>
      </c>
      <c r="H6" s="3"/>
      <c r="I6" s="3"/>
      <c r="J6" s="3"/>
      <c r="K6" s="35"/>
      <c r="L6" s="2"/>
      <c r="M6" s="2"/>
      <c r="N6" s="2"/>
    </row>
    <row r="7" spans="1:17" ht="15.75" thickBot="1" x14ac:dyDescent="0.3">
      <c r="A7" s="36"/>
      <c r="B7" s="37"/>
      <c r="C7" s="38"/>
      <c r="D7" s="38"/>
      <c r="E7" s="38"/>
      <c r="F7" s="39"/>
      <c r="G7" s="37"/>
      <c r="H7" s="37"/>
      <c r="I7" s="37"/>
      <c r="J7" s="37"/>
      <c r="K7" s="41"/>
      <c r="L7" s="2"/>
      <c r="M7" s="2"/>
      <c r="N7" s="2"/>
    </row>
    <row r="8" spans="1:17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6"/>
      <c r="L8" s="8"/>
      <c r="M8" s="8"/>
      <c r="N8" s="8"/>
    </row>
    <row r="9" spans="1:17" ht="15" customHeight="1" x14ac:dyDescent="0.25">
      <c r="A9" s="114" t="s">
        <v>78</v>
      </c>
      <c r="B9" s="115"/>
      <c r="C9" s="115"/>
      <c r="D9" s="115"/>
      <c r="E9" s="115"/>
      <c r="F9" s="115"/>
      <c r="G9" s="116"/>
      <c r="H9" s="92" t="s">
        <v>76</v>
      </c>
      <c r="I9" s="93"/>
      <c r="J9" s="16"/>
      <c r="K9" s="100" t="s">
        <v>62</v>
      </c>
      <c r="L9" s="101"/>
      <c r="M9" s="23" t="s">
        <v>63</v>
      </c>
      <c r="N9" s="86" t="s">
        <v>64</v>
      </c>
      <c r="O9" s="87"/>
      <c r="P9" s="88"/>
      <c r="Q9" s="79"/>
    </row>
    <row r="10" spans="1:17" x14ac:dyDescent="0.25">
      <c r="A10" s="117"/>
      <c r="B10" s="118"/>
      <c r="C10" s="118"/>
      <c r="D10" s="118"/>
      <c r="E10" s="118"/>
      <c r="F10" s="118"/>
      <c r="G10" s="119"/>
      <c r="H10" s="94"/>
      <c r="I10" s="95"/>
      <c r="J10" s="17"/>
      <c r="K10" s="98" t="s">
        <v>65</v>
      </c>
      <c r="L10" s="99"/>
      <c r="M10" s="49">
        <v>100</v>
      </c>
      <c r="N10" s="77" t="s">
        <v>71</v>
      </c>
      <c r="O10" s="78"/>
      <c r="P10" s="79"/>
      <c r="Q10" s="79"/>
    </row>
    <row r="11" spans="1:17" x14ac:dyDescent="0.25">
      <c r="A11" s="117"/>
      <c r="B11" s="118"/>
      <c r="C11" s="118"/>
      <c r="D11" s="118"/>
      <c r="E11" s="118"/>
      <c r="F11" s="118"/>
      <c r="G11" s="119"/>
      <c r="H11" s="96">
        <v>400</v>
      </c>
      <c r="I11" s="97"/>
      <c r="J11" s="17"/>
      <c r="K11" s="102" t="s">
        <v>66</v>
      </c>
      <c r="L11" s="103"/>
      <c r="M11" s="48">
        <v>70</v>
      </c>
      <c r="N11" s="80" t="s">
        <v>72</v>
      </c>
      <c r="O11" s="81"/>
      <c r="P11" s="79"/>
      <c r="Q11" s="79"/>
    </row>
    <row r="12" spans="1:17" x14ac:dyDescent="0.25">
      <c r="A12" s="117"/>
      <c r="B12" s="118"/>
      <c r="C12" s="118"/>
      <c r="D12" s="118"/>
      <c r="E12" s="118"/>
      <c r="F12" s="118"/>
      <c r="G12" s="119"/>
      <c r="H12" s="17"/>
      <c r="I12" s="17"/>
      <c r="J12" s="17"/>
      <c r="K12" s="104" t="s">
        <v>67</v>
      </c>
      <c r="L12" s="105"/>
      <c r="M12" s="47">
        <v>40</v>
      </c>
      <c r="N12" s="82" t="s">
        <v>73</v>
      </c>
      <c r="O12" s="83"/>
      <c r="P12" s="79"/>
      <c r="Q12" s="79"/>
    </row>
    <row r="13" spans="1:17" x14ac:dyDescent="0.25">
      <c r="A13" s="117"/>
      <c r="B13" s="118"/>
      <c r="C13" s="118"/>
      <c r="D13" s="118"/>
      <c r="E13" s="118"/>
      <c r="F13" s="118"/>
      <c r="G13" s="119"/>
      <c r="H13" s="17"/>
      <c r="I13" s="17"/>
      <c r="J13" s="17"/>
      <c r="K13" s="106" t="s">
        <v>68</v>
      </c>
      <c r="L13" s="107"/>
      <c r="M13" s="46">
        <v>0</v>
      </c>
      <c r="N13" s="84" t="s">
        <v>80</v>
      </c>
      <c r="O13" s="85"/>
      <c r="P13" s="79"/>
      <c r="Q13" s="79"/>
    </row>
    <row r="14" spans="1:17" x14ac:dyDescent="0.25">
      <c r="A14" s="117"/>
      <c r="B14" s="118"/>
      <c r="C14" s="118"/>
      <c r="D14" s="118"/>
      <c r="E14" s="118"/>
      <c r="F14" s="118"/>
      <c r="G14" s="119"/>
      <c r="H14" s="17"/>
      <c r="I14" s="17"/>
      <c r="J14" s="17"/>
      <c r="K14" s="43"/>
      <c r="L14" s="44"/>
      <c r="M14" s="44"/>
      <c r="N14" s="22"/>
      <c r="O14" s="21"/>
    </row>
    <row r="15" spans="1:17" x14ac:dyDescent="0.25">
      <c r="A15" s="120"/>
      <c r="B15" s="121"/>
      <c r="C15" s="121"/>
      <c r="D15" s="121"/>
      <c r="E15" s="121"/>
      <c r="F15" s="121"/>
      <c r="G15" s="122"/>
      <c r="H15" s="17"/>
      <c r="I15" s="17"/>
      <c r="J15" s="17"/>
      <c r="K15" s="19"/>
      <c r="L15" s="18"/>
      <c r="M15" s="18"/>
      <c r="N15" s="18"/>
      <c r="O15" s="21"/>
    </row>
    <row r="16" spans="1:1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9"/>
      <c r="L16" s="18"/>
      <c r="M16" s="18"/>
      <c r="N16" s="18"/>
      <c r="O16" s="21"/>
    </row>
    <row r="17" spans="1:17" x14ac:dyDescent="0.25">
      <c r="A17" s="54" t="s">
        <v>5</v>
      </c>
      <c r="B17" s="123" t="s">
        <v>6</v>
      </c>
      <c r="C17" s="123"/>
      <c r="D17" s="123"/>
      <c r="E17" s="123"/>
      <c r="F17" s="123"/>
      <c r="G17" s="123"/>
      <c r="H17" s="91" t="s">
        <v>70</v>
      </c>
      <c r="I17" s="89" t="s">
        <v>74</v>
      </c>
      <c r="J17" s="15"/>
      <c r="K17" s="42"/>
      <c r="L17" s="42"/>
      <c r="M17" s="42"/>
      <c r="N17" s="42"/>
    </row>
    <row r="18" spans="1:17" ht="14.25" customHeight="1" x14ac:dyDescent="0.25">
      <c r="A18" s="10"/>
      <c r="B18" s="124" t="s">
        <v>7</v>
      </c>
      <c r="C18" s="124"/>
      <c r="D18" s="124"/>
      <c r="E18" s="124"/>
      <c r="F18" s="124"/>
      <c r="G18" s="125"/>
      <c r="H18" s="87"/>
      <c r="I18" s="90"/>
      <c r="J18" s="55"/>
      <c r="K18" s="50">
        <v>0</v>
      </c>
      <c r="L18" s="51">
        <v>1</v>
      </c>
      <c r="M18" s="52">
        <v>2</v>
      </c>
      <c r="N18" s="53">
        <v>3</v>
      </c>
      <c r="P18" s="66" t="s">
        <v>77</v>
      </c>
      <c r="Q18" s="66" t="s">
        <v>79</v>
      </c>
    </row>
    <row r="19" spans="1:17" x14ac:dyDescent="0.25">
      <c r="A19" s="9">
        <v>1</v>
      </c>
      <c r="B19" s="126" t="s">
        <v>8</v>
      </c>
      <c r="C19" s="127"/>
      <c r="D19" s="127"/>
      <c r="E19" s="127"/>
      <c r="F19" s="127"/>
      <c r="G19" s="128"/>
      <c r="H19" s="56"/>
      <c r="I19" s="65"/>
      <c r="J19" s="61"/>
      <c r="K19" s="64"/>
      <c r="L19" s="58"/>
      <c r="M19" s="58"/>
      <c r="N19" s="58"/>
      <c r="P19" s="58"/>
      <c r="Q19" s="9"/>
    </row>
    <row r="20" spans="1:17" ht="15" customHeight="1" x14ac:dyDescent="0.25">
      <c r="A20" s="10" t="s">
        <v>9</v>
      </c>
      <c r="B20" s="129" t="s">
        <v>53</v>
      </c>
      <c r="C20" s="130"/>
      <c r="D20" s="130"/>
      <c r="E20" s="130"/>
      <c r="F20" s="130"/>
      <c r="G20" s="131"/>
      <c r="H20" s="70">
        <v>0.04</v>
      </c>
      <c r="I20" s="71">
        <f>H11*H20</f>
        <v>16</v>
      </c>
      <c r="J20" s="62"/>
      <c r="K20" s="72">
        <f>(I20/100)*0</f>
        <v>0</v>
      </c>
      <c r="L20" s="72">
        <f>(I20/100)*40</f>
        <v>6.4</v>
      </c>
      <c r="M20" s="72">
        <f>(I20/100)*70</f>
        <v>11.200000000000001</v>
      </c>
      <c r="N20" s="72">
        <f>I20</f>
        <v>16</v>
      </c>
      <c r="P20" s="59"/>
      <c r="Q20" s="13"/>
    </row>
    <row r="21" spans="1:17" ht="15" customHeight="1" x14ac:dyDescent="0.25">
      <c r="A21" s="10" t="s">
        <v>55</v>
      </c>
      <c r="B21" s="129" t="s">
        <v>54</v>
      </c>
      <c r="C21" s="130"/>
      <c r="D21" s="130"/>
      <c r="E21" s="130"/>
      <c r="F21" s="130"/>
      <c r="G21" s="131"/>
      <c r="H21" s="70">
        <v>0.04</v>
      </c>
      <c r="I21" s="71">
        <f>H11*H21</f>
        <v>16</v>
      </c>
      <c r="J21" s="62"/>
      <c r="K21" s="72">
        <f>(I21/100)*0</f>
        <v>0</v>
      </c>
      <c r="L21" s="72">
        <f>(I21/100)*40</f>
        <v>6.4</v>
      </c>
      <c r="M21" s="72">
        <f>(I21/100)*70</f>
        <v>11.200000000000001</v>
      </c>
      <c r="N21" s="72">
        <f>I21</f>
        <v>16</v>
      </c>
      <c r="P21" s="59"/>
      <c r="Q21" s="13"/>
    </row>
    <row r="22" spans="1:17" ht="15" customHeight="1" x14ac:dyDescent="0.25">
      <c r="A22" s="11">
        <v>2</v>
      </c>
      <c r="B22" s="111" t="s">
        <v>10</v>
      </c>
      <c r="C22" s="112"/>
      <c r="D22" s="112"/>
      <c r="E22" s="112"/>
      <c r="F22" s="112"/>
      <c r="G22" s="113"/>
      <c r="H22" s="57"/>
      <c r="I22" s="65"/>
      <c r="J22" s="61"/>
      <c r="K22" s="60"/>
      <c r="L22" s="60"/>
      <c r="M22" s="60"/>
      <c r="N22" s="60"/>
      <c r="P22" s="60"/>
      <c r="Q22" s="12"/>
    </row>
    <row r="23" spans="1:17" ht="57" customHeight="1" x14ac:dyDescent="0.25">
      <c r="A23" s="10" t="s">
        <v>11</v>
      </c>
      <c r="B23" s="108" t="s">
        <v>56</v>
      </c>
      <c r="C23" s="109"/>
      <c r="D23" s="109"/>
      <c r="E23" s="109"/>
      <c r="F23" s="109"/>
      <c r="G23" s="110"/>
      <c r="H23" s="70">
        <v>0.05</v>
      </c>
      <c r="I23" s="71">
        <f>H11*H23</f>
        <v>20</v>
      </c>
      <c r="J23" s="62"/>
      <c r="K23" s="72">
        <f>(I23/100)*0</f>
        <v>0</v>
      </c>
      <c r="L23" s="72">
        <f t="shared" ref="L23:L25" si="0">(I23/100)*40</f>
        <v>8</v>
      </c>
      <c r="M23" s="72">
        <f t="shared" ref="M23:M25" si="1">(I23/100)*70</f>
        <v>14</v>
      </c>
      <c r="N23" s="72">
        <f>I23</f>
        <v>20</v>
      </c>
      <c r="P23" s="59"/>
      <c r="Q23" s="13"/>
    </row>
    <row r="24" spans="1:17" ht="15" customHeight="1" x14ac:dyDescent="0.25">
      <c r="A24" s="10" t="s">
        <v>12</v>
      </c>
      <c r="B24" s="108" t="s">
        <v>13</v>
      </c>
      <c r="C24" s="109"/>
      <c r="D24" s="109"/>
      <c r="E24" s="109"/>
      <c r="F24" s="109"/>
      <c r="G24" s="110"/>
      <c r="H24" s="70">
        <v>0.04</v>
      </c>
      <c r="I24" s="71">
        <f>H11*H24</f>
        <v>16</v>
      </c>
      <c r="J24" s="62"/>
      <c r="K24" s="72">
        <f t="shared" ref="K24:K50" si="2">(I24/100)*0</f>
        <v>0</v>
      </c>
      <c r="L24" s="72">
        <f t="shared" si="0"/>
        <v>6.4</v>
      </c>
      <c r="M24" s="72">
        <f t="shared" si="1"/>
        <v>11.200000000000001</v>
      </c>
      <c r="N24" s="72">
        <f>I24</f>
        <v>16</v>
      </c>
      <c r="P24" s="59"/>
      <c r="Q24" s="13"/>
    </row>
    <row r="25" spans="1:17" ht="15" customHeight="1" x14ac:dyDescent="0.25">
      <c r="A25" s="10" t="s">
        <v>14</v>
      </c>
      <c r="B25" s="108" t="s">
        <v>51</v>
      </c>
      <c r="C25" s="109"/>
      <c r="D25" s="109"/>
      <c r="E25" s="109"/>
      <c r="F25" s="109"/>
      <c r="G25" s="110"/>
      <c r="H25" s="70">
        <v>0.04</v>
      </c>
      <c r="I25" s="71">
        <f>H11*H25</f>
        <v>16</v>
      </c>
      <c r="J25" s="62"/>
      <c r="K25" s="72">
        <f t="shared" si="2"/>
        <v>0</v>
      </c>
      <c r="L25" s="72">
        <f t="shared" si="0"/>
        <v>6.4</v>
      </c>
      <c r="M25" s="72">
        <f t="shared" si="1"/>
        <v>11.200000000000001</v>
      </c>
      <c r="N25" s="72">
        <f>I25</f>
        <v>16</v>
      </c>
      <c r="P25" s="59"/>
      <c r="Q25" s="13"/>
    </row>
    <row r="26" spans="1:17" ht="15" customHeight="1" x14ac:dyDescent="0.25">
      <c r="A26" s="11">
        <v>3</v>
      </c>
      <c r="B26" s="111" t="s">
        <v>15</v>
      </c>
      <c r="C26" s="112"/>
      <c r="D26" s="112"/>
      <c r="E26" s="112"/>
      <c r="F26" s="112"/>
      <c r="G26" s="113"/>
      <c r="H26" s="57"/>
      <c r="I26" s="65"/>
      <c r="J26" s="61"/>
      <c r="K26" s="60"/>
      <c r="L26" s="60"/>
      <c r="M26" s="60"/>
      <c r="N26" s="60"/>
      <c r="P26" s="60"/>
      <c r="Q26" s="12"/>
    </row>
    <row r="27" spans="1:17" ht="28.5" customHeight="1" x14ac:dyDescent="0.25">
      <c r="A27" s="10" t="s">
        <v>16</v>
      </c>
      <c r="B27" s="108" t="s">
        <v>17</v>
      </c>
      <c r="C27" s="109"/>
      <c r="D27" s="109"/>
      <c r="E27" s="109"/>
      <c r="F27" s="109"/>
      <c r="G27" s="110"/>
      <c r="H27" s="70">
        <v>0.05</v>
      </c>
      <c r="I27" s="71">
        <f>H11*H27</f>
        <v>20</v>
      </c>
      <c r="J27" s="62"/>
      <c r="K27" s="72">
        <f t="shared" si="2"/>
        <v>0</v>
      </c>
      <c r="L27" s="72">
        <f t="shared" ref="L27:L31" si="3">(I27/100)*40</f>
        <v>8</v>
      </c>
      <c r="M27" s="72">
        <f t="shared" ref="M27:M31" si="4">(I27/100)*70</f>
        <v>14</v>
      </c>
      <c r="N27" s="72">
        <f t="shared" ref="N27:N31" si="5">I27</f>
        <v>20</v>
      </c>
      <c r="P27" s="59"/>
      <c r="Q27" s="13"/>
    </row>
    <row r="28" spans="1:17" ht="15" customHeight="1" x14ac:dyDescent="0.25">
      <c r="A28" s="10" t="s">
        <v>18</v>
      </c>
      <c r="B28" s="108" t="s">
        <v>19</v>
      </c>
      <c r="C28" s="109"/>
      <c r="D28" s="109"/>
      <c r="E28" s="109"/>
      <c r="F28" s="109"/>
      <c r="G28" s="110"/>
      <c r="H28" s="70">
        <v>0.04</v>
      </c>
      <c r="I28" s="71">
        <f>H11*H28</f>
        <v>16</v>
      </c>
      <c r="J28" s="62"/>
      <c r="K28" s="72">
        <f t="shared" si="2"/>
        <v>0</v>
      </c>
      <c r="L28" s="72">
        <f t="shared" si="3"/>
        <v>6.4</v>
      </c>
      <c r="M28" s="72">
        <f t="shared" si="4"/>
        <v>11.200000000000001</v>
      </c>
      <c r="N28" s="72">
        <f t="shared" si="5"/>
        <v>16</v>
      </c>
      <c r="P28" s="59"/>
      <c r="Q28" s="13"/>
    </row>
    <row r="29" spans="1:17" ht="15" customHeight="1" x14ac:dyDescent="0.25">
      <c r="A29" s="10" t="s">
        <v>20</v>
      </c>
      <c r="B29" s="108" t="s">
        <v>21</v>
      </c>
      <c r="C29" s="109"/>
      <c r="D29" s="109"/>
      <c r="E29" s="109"/>
      <c r="F29" s="109"/>
      <c r="G29" s="110"/>
      <c r="H29" s="70">
        <v>0.04</v>
      </c>
      <c r="I29" s="71">
        <f>H11*H29</f>
        <v>16</v>
      </c>
      <c r="J29" s="62"/>
      <c r="K29" s="72">
        <f t="shared" si="2"/>
        <v>0</v>
      </c>
      <c r="L29" s="72">
        <f t="shared" si="3"/>
        <v>6.4</v>
      </c>
      <c r="M29" s="72">
        <f t="shared" si="4"/>
        <v>11.200000000000001</v>
      </c>
      <c r="N29" s="72">
        <f t="shared" si="5"/>
        <v>16</v>
      </c>
      <c r="P29" s="59"/>
      <c r="Q29" s="13"/>
    </row>
    <row r="30" spans="1:17" ht="30" customHeight="1" x14ac:dyDescent="0.25">
      <c r="A30" s="10" t="s">
        <v>22</v>
      </c>
      <c r="B30" s="108" t="s">
        <v>50</v>
      </c>
      <c r="C30" s="109"/>
      <c r="D30" s="109"/>
      <c r="E30" s="109"/>
      <c r="F30" s="109"/>
      <c r="G30" s="110"/>
      <c r="H30" s="70">
        <v>0.05</v>
      </c>
      <c r="I30" s="71">
        <f>H11*H30</f>
        <v>20</v>
      </c>
      <c r="J30" s="62"/>
      <c r="K30" s="72">
        <f t="shared" si="2"/>
        <v>0</v>
      </c>
      <c r="L30" s="72">
        <f t="shared" si="3"/>
        <v>8</v>
      </c>
      <c r="M30" s="72">
        <f t="shared" si="4"/>
        <v>14</v>
      </c>
      <c r="N30" s="72">
        <f t="shared" si="5"/>
        <v>20</v>
      </c>
      <c r="P30" s="59"/>
      <c r="Q30" s="13"/>
    </row>
    <row r="31" spans="1:17" ht="15" customHeight="1" x14ac:dyDescent="0.25">
      <c r="A31" s="10" t="s">
        <v>23</v>
      </c>
      <c r="B31" s="108" t="s">
        <v>81</v>
      </c>
      <c r="C31" s="109"/>
      <c r="D31" s="109"/>
      <c r="E31" s="109"/>
      <c r="F31" s="109"/>
      <c r="G31" s="110"/>
      <c r="H31" s="70">
        <v>0.04</v>
      </c>
      <c r="I31" s="71">
        <f>H11*H31</f>
        <v>16</v>
      </c>
      <c r="J31" s="62"/>
      <c r="K31" s="72">
        <f t="shared" si="2"/>
        <v>0</v>
      </c>
      <c r="L31" s="72">
        <f t="shared" si="3"/>
        <v>6.4</v>
      </c>
      <c r="M31" s="72">
        <f t="shared" si="4"/>
        <v>11.200000000000001</v>
      </c>
      <c r="N31" s="72">
        <f t="shared" si="5"/>
        <v>16</v>
      </c>
      <c r="P31" s="59"/>
      <c r="Q31" s="13"/>
    </row>
    <row r="32" spans="1:17" ht="15" customHeight="1" x14ac:dyDescent="0.25">
      <c r="A32" s="11">
        <v>4</v>
      </c>
      <c r="B32" s="111" t="s">
        <v>24</v>
      </c>
      <c r="C32" s="112"/>
      <c r="D32" s="112"/>
      <c r="E32" s="112"/>
      <c r="F32" s="112"/>
      <c r="G32" s="113"/>
      <c r="H32" s="57"/>
      <c r="I32" s="65"/>
      <c r="J32" s="61"/>
      <c r="K32" s="60"/>
      <c r="L32" s="60"/>
      <c r="M32" s="60"/>
      <c r="N32" s="60"/>
      <c r="P32" s="60"/>
      <c r="Q32" s="12"/>
    </row>
    <row r="33" spans="1:17" ht="15" customHeight="1" x14ac:dyDescent="0.25">
      <c r="A33" s="10" t="s">
        <v>25</v>
      </c>
      <c r="B33" s="108" t="s">
        <v>60</v>
      </c>
      <c r="C33" s="109"/>
      <c r="D33" s="109"/>
      <c r="E33" s="109"/>
      <c r="F33" s="109"/>
      <c r="G33" s="110"/>
      <c r="H33" s="70">
        <v>0.04</v>
      </c>
      <c r="I33" s="71">
        <f>H11*H33</f>
        <v>16</v>
      </c>
      <c r="J33" s="62"/>
      <c r="K33" s="72">
        <f t="shared" si="2"/>
        <v>0</v>
      </c>
      <c r="L33" s="72">
        <f t="shared" ref="L33:L38" si="6">(I33/100)*40</f>
        <v>6.4</v>
      </c>
      <c r="M33" s="72">
        <f t="shared" ref="M33:M38" si="7">(I33/100)*70</f>
        <v>11.200000000000001</v>
      </c>
      <c r="N33" s="72">
        <f t="shared" ref="N33:N38" si="8">I33</f>
        <v>16</v>
      </c>
      <c r="P33" s="59"/>
      <c r="Q33" s="13"/>
    </row>
    <row r="34" spans="1:17" ht="25.5" customHeight="1" x14ac:dyDescent="0.25">
      <c r="A34" s="10" t="s">
        <v>26</v>
      </c>
      <c r="B34" s="108" t="s">
        <v>27</v>
      </c>
      <c r="C34" s="109"/>
      <c r="D34" s="109"/>
      <c r="E34" s="109"/>
      <c r="F34" s="109"/>
      <c r="G34" s="110"/>
      <c r="H34" s="70">
        <v>0.04</v>
      </c>
      <c r="I34" s="71">
        <f>H11*H34</f>
        <v>16</v>
      </c>
      <c r="J34" s="62"/>
      <c r="K34" s="72">
        <f t="shared" si="2"/>
        <v>0</v>
      </c>
      <c r="L34" s="72">
        <f t="shared" si="6"/>
        <v>6.4</v>
      </c>
      <c r="M34" s="72">
        <f t="shared" si="7"/>
        <v>11.200000000000001</v>
      </c>
      <c r="N34" s="72">
        <f t="shared" si="8"/>
        <v>16</v>
      </c>
      <c r="P34" s="59"/>
      <c r="Q34" s="13"/>
    </row>
    <row r="35" spans="1:17" ht="24.75" customHeight="1" x14ac:dyDescent="0.25">
      <c r="A35" s="10" t="s">
        <v>28</v>
      </c>
      <c r="B35" s="108" t="s">
        <v>57</v>
      </c>
      <c r="C35" s="109"/>
      <c r="D35" s="109"/>
      <c r="E35" s="109"/>
      <c r="F35" s="109"/>
      <c r="G35" s="110"/>
      <c r="H35" s="70">
        <v>0.04</v>
      </c>
      <c r="I35" s="71">
        <f>H11*H35</f>
        <v>16</v>
      </c>
      <c r="J35" s="62"/>
      <c r="K35" s="72">
        <f t="shared" si="2"/>
        <v>0</v>
      </c>
      <c r="L35" s="72">
        <f t="shared" si="6"/>
        <v>6.4</v>
      </c>
      <c r="M35" s="72">
        <f t="shared" si="7"/>
        <v>11.200000000000001</v>
      </c>
      <c r="N35" s="72">
        <f t="shared" si="8"/>
        <v>16</v>
      </c>
      <c r="P35" s="59"/>
      <c r="Q35" s="13"/>
    </row>
    <row r="36" spans="1:17" ht="15" customHeight="1" x14ac:dyDescent="0.25">
      <c r="A36" s="10" t="s">
        <v>29</v>
      </c>
      <c r="B36" s="108" t="s">
        <v>30</v>
      </c>
      <c r="C36" s="109"/>
      <c r="D36" s="109"/>
      <c r="E36" s="109"/>
      <c r="F36" s="109"/>
      <c r="G36" s="110"/>
      <c r="H36" s="70">
        <v>0.04</v>
      </c>
      <c r="I36" s="71">
        <f>H11*H36</f>
        <v>16</v>
      </c>
      <c r="J36" s="62"/>
      <c r="K36" s="72">
        <f t="shared" si="2"/>
        <v>0</v>
      </c>
      <c r="L36" s="72">
        <f t="shared" si="6"/>
        <v>6.4</v>
      </c>
      <c r="M36" s="72">
        <f t="shared" si="7"/>
        <v>11.200000000000001</v>
      </c>
      <c r="N36" s="72">
        <f t="shared" si="8"/>
        <v>16</v>
      </c>
      <c r="P36" s="59"/>
      <c r="Q36" s="13"/>
    </row>
    <row r="37" spans="1:17" ht="26.25" customHeight="1" x14ac:dyDescent="0.25">
      <c r="A37" s="10" t="s">
        <v>31</v>
      </c>
      <c r="B37" s="108" t="s">
        <v>32</v>
      </c>
      <c r="C37" s="109"/>
      <c r="D37" s="109"/>
      <c r="E37" s="109"/>
      <c r="F37" s="109"/>
      <c r="G37" s="110"/>
      <c r="H37" s="70">
        <v>0.04</v>
      </c>
      <c r="I37" s="71">
        <f>H11*H37</f>
        <v>16</v>
      </c>
      <c r="J37" s="62"/>
      <c r="K37" s="72">
        <f t="shared" si="2"/>
        <v>0</v>
      </c>
      <c r="L37" s="72">
        <f t="shared" si="6"/>
        <v>6.4</v>
      </c>
      <c r="M37" s="72">
        <f t="shared" si="7"/>
        <v>11.200000000000001</v>
      </c>
      <c r="N37" s="72">
        <f t="shared" si="8"/>
        <v>16</v>
      </c>
      <c r="P37" s="59"/>
      <c r="Q37" s="13"/>
    </row>
    <row r="38" spans="1:17" ht="26.25" customHeight="1" x14ac:dyDescent="0.25">
      <c r="A38" s="10" t="s">
        <v>58</v>
      </c>
      <c r="B38" s="108" t="s">
        <v>59</v>
      </c>
      <c r="C38" s="109"/>
      <c r="D38" s="109"/>
      <c r="E38" s="109"/>
      <c r="F38" s="109"/>
      <c r="G38" s="110"/>
      <c r="H38" s="70">
        <v>0.04</v>
      </c>
      <c r="I38" s="73">
        <f>H11*H38</f>
        <v>16</v>
      </c>
      <c r="J38" s="63"/>
      <c r="K38" s="72">
        <f t="shared" si="2"/>
        <v>0</v>
      </c>
      <c r="L38" s="72">
        <f t="shared" si="6"/>
        <v>6.4</v>
      </c>
      <c r="M38" s="72">
        <f t="shared" si="7"/>
        <v>11.200000000000001</v>
      </c>
      <c r="N38" s="72">
        <f t="shared" si="8"/>
        <v>16</v>
      </c>
      <c r="P38" s="59"/>
      <c r="Q38" s="13"/>
    </row>
    <row r="39" spans="1:17" x14ac:dyDescent="0.25">
      <c r="A39" s="11">
        <v>5</v>
      </c>
      <c r="B39" s="111" t="s">
        <v>33</v>
      </c>
      <c r="C39" s="112"/>
      <c r="D39" s="112"/>
      <c r="E39" s="112"/>
      <c r="F39" s="112"/>
      <c r="G39" s="113"/>
      <c r="H39" s="57"/>
      <c r="I39" s="65"/>
      <c r="J39" s="61"/>
      <c r="K39" s="60"/>
      <c r="L39" s="60"/>
      <c r="M39" s="60"/>
      <c r="N39" s="60"/>
      <c r="P39" s="60"/>
      <c r="Q39" s="12"/>
    </row>
    <row r="40" spans="1:17" ht="25.5" customHeight="1" x14ac:dyDescent="0.25">
      <c r="A40" s="10" t="s">
        <v>34</v>
      </c>
      <c r="B40" s="108" t="s">
        <v>52</v>
      </c>
      <c r="C40" s="109"/>
      <c r="D40" s="109"/>
      <c r="E40" s="109"/>
      <c r="F40" s="109"/>
      <c r="G40" s="110"/>
      <c r="H40" s="70">
        <v>0.04</v>
      </c>
      <c r="I40" s="71">
        <f>H11*H40</f>
        <v>16</v>
      </c>
      <c r="J40" s="62"/>
      <c r="K40" s="72">
        <f t="shared" si="2"/>
        <v>0</v>
      </c>
      <c r="L40" s="72">
        <f t="shared" ref="L40:L42" si="9">(I40/100)*40</f>
        <v>6.4</v>
      </c>
      <c r="M40" s="72">
        <f t="shared" ref="M40:M42" si="10">(I40/100)*70</f>
        <v>11.200000000000001</v>
      </c>
      <c r="N40" s="72">
        <f t="shared" ref="N40:N42" si="11">I40</f>
        <v>16</v>
      </c>
      <c r="P40" s="59"/>
      <c r="Q40" s="13"/>
    </row>
    <row r="41" spans="1:17" ht="15" customHeight="1" x14ac:dyDescent="0.25">
      <c r="A41" s="10" t="s">
        <v>35</v>
      </c>
      <c r="B41" s="108" t="s">
        <v>36</v>
      </c>
      <c r="C41" s="109"/>
      <c r="D41" s="109"/>
      <c r="E41" s="109"/>
      <c r="F41" s="109"/>
      <c r="G41" s="110"/>
      <c r="H41" s="70">
        <v>0.04</v>
      </c>
      <c r="I41" s="71">
        <f>H11*H41</f>
        <v>16</v>
      </c>
      <c r="J41" s="62"/>
      <c r="K41" s="72">
        <f t="shared" si="2"/>
        <v>0</v>
      </c>
      <c r="L41" s="72">
        <f t="shared" si="9"/>
        <v>6.4</v>
      </c>
      <c r="M41" s="72">
        <f t="shared" si="10"/>
        <v>11.200000000000001</v>
      </c>
      <c r="N41" s="72">
        <f t="shared" si="11"/>
        <v>16</v>
      </c>
      <c r="P41" s="59"/>
      <c r="Q41" s="13"/>
    </row>
    <row r="42" spans="1:17" ht="15" customHeight="1" x14ac:dyDescent="0.25">
      <c r="A42" s="10" t="s">
        <v>37</v>
      </c>
      <c r="B42" s="108" t="s">
        <v>38</v>
      </c>
      <c r="C42" s="109"/>
      <c r="D42" s="109"/>
      <c r="E42" s="109"/>
      <c r="F42" s="109"/>
      <c r="G42" s="110"/>
      <c r="H42" s="70">
        <v>0.04</v>
      </c>
      <c r="I42" s="71">
        <f>H11*H42</f>
        <v>16</v>
      </c>
      <c r="J42" s="62"/>
      <c r="K42" s="72">
        <f t="shared" si="2"/>
        <v>0</v>
      </c>
      <c r="L42" s="72">
        <f t="shared" si="9"/>
        <v>6.4</v>
      </c>
      <c r="M42" s="72">
        <f t="shared" si="10"/>
        <v>11.200000000000001</v>
      </c>
      <c r="N42" s="72">
        <f t="shared" si="11"/>
        <v>16</v>
      </c>
      <c r="P42" s="59"/>
      <c r="Q42" s="13"/>
    </row>
    <row r="43" spans="1:17" ht="15" customHeight="1" x14ac:dyDescent="0.25">
      <c r="A43" s="11">
        <v>6</v>
      </c>
      <c r="B43" s="111" t="s">
        <v>40</v>
      </c>
      <c r="C43" s="112"/>
      <c r="D43" s="112"/>
      <c r="E43" s="112"/>
      <c r="F43" s="112"/>
      <c r="G43" s="113"/>
      <c r="H43" s="57"/>
      <c r="I43" s="65"/>
      <c r="J43" s="61"/>
      <c r="K43" s="60"/>
      <c r="L43" s="60"/>
      <c r="M43" s="60"/>
      <c r="N43" s="60"/>
      <c r="P43" s="60"/>
      <c r="Q43" s="12"/>
    </row>
    <row r="44" spans="1:17" ht="27.75" customHeight="1" x14ac:dyDescent="0.25">
      <c r="A44" s="10" t="s">
        <v>39</v>
      </c>
      <c r="B44" s="108" t="s">
        <v>42</v>
      </c>
      <c r="C44" s="109"/>
      <c r="D44" s="109"/>
      <c r="E44" s="109"/>
      <c r="F44" s="109"/>
      <c r="G44" s="110"/>
      <c r="H44" s="70">
        <v>0.08</v>
      </c>
      <c r="I44" s="71">
        <f>H11*H44</f>
        <v>32</v>
      </c>
      <c r="J44" s="62"/>
      <c r="K44" s="72">
        <f t="shared" si="2"/>
        <v>0</v>
      </c>
      <c r="L44" s="72">
        <f>(I44/100)*40</f>
        <v>12.8</v>
      </c>
      <c r="M44" s="72">
        <f>(I44/100)*70</f>
        <v>22.400000000000002</v>
      </c>
      <c r="N44" s="72">
        <f>I44</f>
        <v>32</v>
      </c>
      <c r="P44" s="59"/>
      <c r="Q44" s="13"/>
    </row>
    <row r="45" spans="1:17" x14ac:dyDescent="0.25">
      <c r="A45" s="11">
        <v>7</v>
      </c>
      <c r="B45" s="111" t="s">
        <v>43</v>
      </c>
      <c r="C45" s="112"/>
      <c r="D45" s="112"/>
      <c r="E45" s="112"/>
      <c r="F45" s="112"/>
      <c r="G45" s="113"/>
      <c r="H45" s="57"/>
      <c r="I45" s="65"/>
      <c r="J45" s="61"/>
      <c r="K45" s="60"/>
      <c r="L45" s="60"/>
      <c r="M45" s="60"/>
      <c r="N45" s="60"/>
      <c r="P45" s="60"/>
      <c r="Q45" s="12"/>
    </row>
    <row r="46" spans="1:17" ht="15" customHeight="1" x14ac:dyDescent="0.25">
      <c r="A46" s="10" t="s">
        <v>41</v>
      </c>
      <c r="B46" s="108" t="s">
        <v>44</v>
      </c>
      <c r="C46" s="109"/>
      <c r="D46" s="109"/>
      <c r="E46" s="109"/>
      <c r="F46" s="109"/>
      <c r="G46" s="110"/>
      <c r="H46" s="70">
        <v>0.04</v>
      </c>
      <c r="I46" s="71">
        <f>H11*H46</f>
        <v>16</v>
      </c>
      <c r="J46" s="62"/>
      <c r="K46" s="72">
        <f t="shared" si="2"/>
        <v>0</v>
      </c>
      <c r="L46" s="72">
        <f>(I46/100)*40</f>
        <v>6.4</v>
      </c>
      <c r="M46" s="72">
        <f>(I46/100)*70</f>
        <v>11.200000000000001</v>
      </c>
      <c r="N46" s="72">
        <f>I46</f>
        <v>16</v>
      </c>
      <c r="P46" s="59"/>
      <c r="Q46" s="13"/>
    </row>
    <row r="47" spans="1:17" x14ac:dyDescent="0.25">
      <c r="A47" s="11">
        <v>8</v>
      </c>
      <c r="B47" s="111" t="s">
        <v>45</v>
      </c>
      <c r="C47" s="112"/>
      <c r="D47" s="112"/>
      <c r="E47" s="112"/>
      <c r="F47" s="112"/>
      <c r="G47" s="113"/>
      <c r="H47" s="57"/>
      <c r="I47" s="65"/>
      <c r="J47" s="61"/>
      <c r="K47" s="60"/>
      <c r="L47" s="60"/>
      <c r="M47" s="60"/>
      <c r="N47" s="60"/>
      <c r="P47" s="60"/>
      <c r="Q47" s="12"/>
    </row>
    <row r="48" spans="1:17" ht="15" customHeight="1" x14ac:dyDescent="0.25">
      <c r="A48" s="10" t="s">
        <v>49</v>
      </c>
      <c r="B48" s="108" t="s">
        <v>47</v>
      </c>
      <c r="C48" s="109"/>
      <c r="D48" s="109"/>
      <c r="E48" s="109"/>
      <c r="F48" s="109"/>
      <c r="G48" s="110"/>
      <c r="H48" s="70">
        <v>0.04</v>
      </c>
      <c r="I48" s="71">
        <f>H11*H48</f>
        <v>16</v>
      </c>
      <c r="J48" s="62"/>
      <c r="K48" s="72">
        <f t="shared" si="2"/>
        <v>0</v>
      </c>
      <c r="L48" s="72">
        <f>(I48/100)*40</f>
        <v>6.4</v>
      </c>
      <c r="M48" s="72">
        <f>(I48/100)*70</f>
        <v>11.200000000000001</v>
      </c>
      <c r="N48" s="72">
        <f>I48</f>
        <v>16</v>
      </c>
      <c r="P48" s="59"/>
      <c r="Q48" s="13"/>
    </row>
    <row r="49" spans="1:17" ht="15" customHeight="1" x14ac:dyDescent="0.25">
      <c r="A49" s="14">
        <v>9</v>
      </c>
      <c r="B49" s="111" t="s">
        <v>48</v>
      </c>
      <c r="C49" s="112"/>
      <c r="D49" s="112"/>
      <c r="E49" s="112"/>
      <c r="F49" s="112"/>
      <c r="G49" s="113"/>
      <c r="H49" s="57"/>
      <c r="I49" s="65"/>
      <c r="J49" s="61"/>
      <c r="K49" s="60"/>
      <c r="L49" s="60"/>
      <c r="M49" s="60"/>
      <c r="N49" s="60"/>
      <c r="P49" s="60"/>
      <c r="Q49" s="12"/>
    </row>
    <row r="50" spans="1:17" ht="56.25" customHeight="1" thickBot="1" x14ac:dyDescent="0.3">
      <c r="A50" s="13" t="s">
        <v>46</v>
      </c>
      <c r="B50" s="108" t="s">
        <v>61</v>
      </c>
      <c r="C50" s="109"/>
      <c r="D50" s="109"/>
      <c r="E50" s="109"/>
      <c r="F50" s="109"/>
      <c r="G50" s="110"/>
      <c r="H50" s="70">
        <v>0.05</v>
      </c>
      <c r="I50" s="71">
        <f>H11*H50</f>
        <v>20</v>
      </c>
      <c r="J50" s="62"/>
      <c r="K50" s="72">
        <f t="shared" si="2"/>
        <v>0</v>
      </c>
      <c r="L50" s="72">
        <f>(I50/100)*40</f>
        <v>8</v>
      </c>
      <c r="M50" s="72">
        <f>(I50/100)*70</f>
        <v>14</v>
      </c>
      <c r="N50" s="72">
        <f>I50</f>
        <v>20</v>
      </c>
      <c r="P50" s="67"/>
      <c r="Q50" s="13"/>
    </row>
    <row r="51" spans="1:17" ht="15.75" thickBot="1" x14ac:dyDescent="0.3">
      <c r="A51" s="1"/>
      <c r="B51" s="1"/>
      <c r="C51" s="1"/>
      <c r="D51" s="1"/>
      <c r="E51" s="1"/>
      <c r="F51" s="1"/>
      <c r="G51" s="74" t="s">
        <v>75</v>
      </c>
      <c r="H51" s="75">
        <f>SUM(H19:H50)</f>
        <v>1.0000000000000002</v>
      </c>
      <c r="I51" s="76">
        <f>SUM(I20:I50)</f>
        <v>400</v>
      </c>
      <c r="J51" s="69"/>
      <c r="K51" s="1"/>
      <c r="L51" s="1"/>
      <c r="M51" s="1"/>
      <c r="N51" s="1"/>
      <c r="O51" s="68" t="s">
        <v>75</v>
      </c>
      <c r="P51" s="132"/>
      <c r="Q51" s="133" t="s">
        <v>82</v>
      </c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mergeCells count="49">
    <mergeCell ref="A9:G15"/>
    <mergeCell ref="B28:G28"/>
    <mergeCell ref="B17:G17"/>
    <mergeCell ref="B18:G18"/>
    <mergeCell ref="B19:G19"/>
    <mergeCell ref="B20:G20"/>
    <mergeCell ref="B22:G22"/>
    <mergeCell ref="B23:G23"/>
    <mergeCell ref="B24:G24"/>
    <mergeCell ref="B25:G25"/>
    <mergeCell ref="B26:G26"/>
    <mergeCell ref="B27:G27"/>
    <mergeCell ref="B21:G21"/>
    <mergeCell ref="B41:G41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9:G39"/>
    <mergeCell ref="B40:G40"/>
    <mergeCell ref="B38:G38"/>
    <mergeCell ref="B50:G50"/>
    <mergeCell ref="B49:G49"/>
    <mergeCell ref="B42:G42"/>
    <mergeCell ref="B43:G43"/>
    <mergeCell ref="B44:G44"/>
    <mergeCell ref="B45:G45"/>
    <mergeCell ref="B46:G46"/>
    <mergeCell ref="B47:G47"/>
    <mergeCell ref="B48:G48"/>
    <mergeCell ref="I17:I18"/>
    <mergeCell ref="H17:H18"/>
    <mergeCell ref="H9:I10"/>
    <mergeCell ref="H11:I11"/>
    <mergeCell ref="K10:L10"/>
    <mergeCell ref="K9:L9"/>
    <mergeCell ref="K11:L11"/>
    <mergeCell ref="K12:L12"/>
    <mergeCell ref="K13:L13"/>
    <mergeCell ref="N10:Q10"/>
    <mergeCell ref="N11:Q11"/>
    <mergeCell ref="N12:Q12"/>
    <mergeCell ref="N13:Q13"/>
    <mergeCell ref="N9:Q9"/>
  </mergeCells>
  <pageMargins left="0.7" right="0.7" top="0.75" bottom="0.75" header="0.3" footer="0.3"/>
  <pageSetup paperSize="9" scale="80" orientation="portrait" r:id="rId1"/>
  <headerFooter>
    <oddHeader>&amp;CVU medisch centrum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Blad1!_ftn1</vt:lpstr>
      <vt:lpstr>Blad1!_ftnref1</vt:lpstr>
    </vt:vector>
  </TitlesOfParts>
  <Company>VUmc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Lieftink, W.M.</dc:creator>
  <cp:lastModifiedBy>Lieftink, W.M.</cp:lastModifiedBy>
  <dcterms:created xsi:type="dcterms:W3CDTF">2021-02-18T09:45:30Z</dcterms:created>
  <dcterms:modified xsi:type="dcterms:W3CDTF">2021-08-27T12:50:36Z</dcterms:modified>
</cp:coreProperties>
</file>