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LiemersNovum/Schoonmaak 2021/Bestek/"/>
    </mc:Choice>
  </mc:AlternateContent>
  <xr:revisionPtr revIDLastSave="92" documentId="8_{862FB856-E452-4CB7-9597-9C57DAAAF871}" xr6:coauthVersionLast="46" xr6:coauthVersionMax="46" xr10:uidLastSave="{843FF7A6-9D48-4689-B44E-E18A6AD54314}"/>
  <bookViews>
    <workbookView xWindow="-120" yWindow="-120" windowWidth="29040" windowHeight="15840" xr2:uid="{00000000-000D-0000-FFFF-FFFF00000000}"/>
  </bookViews>
  <sheets>
    <sheet name="KPI scoringsmodel" sheetId="4" r:id="rId1"/>
  </sheets>
  <definedNames>
    <definedName name="_xlnm.Print_Area" localSheetId="0">'KPI scoringsmodel'!$A$1:$S$62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1" i="4" l="1"/>
  <c r="H42" i="4"/>
  <c r="H15" i="4" l="1"/>
  <c r="H55" i="4"/>
  <c r="K24" i="4" l="1"/>
  <c r="M24" i="4"/>
  <c r="O24" i="4"/>
  <c r="Q24" i="4"/>
  <c r="K23" i="4"/>
  <c r="M23" i="4"/>
  <c r="O23" i="4"/>
  <c r="Q23" i="4"/>
  <c r="K22" i="4"/>
  <c r="M22" i="4"/>
  <c r="O22" i="4"/>
  <c r="Q22" i="4"/>
  <c r="K21" i="4"/>
  <c r="M21" i="4"/>
  <c r="O21" i="4"/>
  <c r="Q21" i="4"/>
  <c r="Q41" i="4"/>
  <c r="O41" i="4"/>
  <c r="M41" i="4"/>
  <c r="K41" i="4"/>
  <c r="Q40" i="4"/>
  <c r="O40" i="4"/>
  <c r="M40" i="4"/>
  <c r="K40" i="4"/>
  <c r="Q39" i="4"/>
  <c r="O39" i="4"/>
  <c r="M39" i="4"/>
  <c r="K39" i="4"/>
  <c r="Q38" i="4"/>
  <c r="O38" i="4"/>
  <c r="M38" i="4"/>
  <c r="K38" i="4"/>
  <c r="Q33" i="4"/>
  <c r="O33" i="4"/>
  <c r="M33" i="4"/>
  <c r="K33" i="4"/>
  <c r="Q32" i="4"/>
  <c r="O32" i="4"/>
  <c r="M32" i="4"/>
  <c r="K32" i="4"/>
  <c r="Q29" i="4"/>
  <c r="O29" i="4"/>
  <c r="M29" i="4"/>
  <c r="K29" i="4"/>
  <c r="Q28" i="4"/>
  <c r="O28" i="4"/>
  <c r="M28" i="4"/>
  <c r="K28" i="4"/>
  <c r="Q27" i="4"/>
  <c r="O27" i="4"/>
  <c r="M27" i="4"/>
  <c r="K27" i="4"/>
  <c r="Q26" i="4"/>
  <c r="O26" i="4"/>
  <c r="M26" i="4"/>
  <c r="K26" i="4"/>
  <c r="Q25" i="4"/>
  <c r="O25" i="4"/>
  <c r="M25" i="4"/>
  <c r="K25" i="4"/>
  <c r="H58" i="4" l="1"/>
  <c r="K53" i="4" l="1"/>
  <c r="M53" i="4"/>
  <c r="O53" i="4"/>
  <c r="K47" i="4"/>
  <c r="M47" i="4"/>
  <c r="O47" i="4"/>
  <c r="K48" i="4"/>
  <c r="M48" i="4"/>
  <c r="O48" i="4"/>
  <c r="K49" i="4"/>
  <c r="M49" i="4"/>
  <c r="O49" i="4"/>
  <c r="K50" i="4"/>
  <c r="M50" i="4"/>
  <c r="O50" i="4"/>
  <c r="K44" i="4"/>
  <c r="M44" i="4"/>
  <c r="O44" i="4"/>
  <c r="K45" i="4"/>
  <c r="M45" i="4"/>
  <c r="O45" i="4"/>
  <c r="K46" i="4"/>
  <c r="M46" i="4"/>
  <c r="O46" i="4"/>
  <c r="K17" i="4"/>
  <c r="M17" i="4"/>
  <c r="O17" i="4"/>
  <c r="K18" i="4"/>
  <c r="M18" i="4"/>
  <c r="O18" i="4"/>
  <c r="K19" i="4"/>
  <c r="M19" i="4"/>
  <c r="O19" i="4"/>
  <c r="K20" i="4"/>
  <c r="M20" i="4"/>
  <c r="O20" i="4"/>
  <c r="K30" i="4"/>
  <c r="M30" i="4"/>
  <c r="O30" i="4"/>
  <c r="K31" i="4"/>
  <c r="M31" i="4"/>
  <c r="O31" i="4"/>
  <c r="K34" i="4"/>
  <c r="M34" i="4"/>
  <c r="O34" i="4"/>
  <c r="K35" i="4"/>
  <c r="M35" i="4"/>
  <c r="O35" i="4"/>
  <c r="K36" i="4"/>
  <c r="M36" i="4"/>
  <c r="O36" i="4"/>
  <c r="K37" i="4"/>
  <c r="M37" i="4"/>
  <c r="O37" i="4"/>
  <c r="K4" i="4"/>
  <c r="M4" i="4"/>
  <c r="O4" i="4"/>
  <c r="K5" i="4"/>
  <c r="M5" i="4"/>
  <c r="O5" i="4"/>
  <c r="K6" i="4"/>
  <c r="M6" i="4"/>
  <c r="O6" i="4"/>
  <c r="K7" i="4"/>
  <c r="M7" i="4"/>
  <c r="O7" i="4"/>
  <c r="K8" i="4"/>
  <c r="M8" i="4"/>
  <c r="O8" i="4"/>
  <c r="K9" i="4"/>
  <c r="M9" i="4"/>
  <c r="O9" i="4"/>
  <c r="K10" i="4"/>
  <c r="M10" i="4"/>
  <c r="O10" i="4"/>
  <c r="K11" i="4"/>
  <c r="M11" i="4"/>
  <c r="O11" i="4"/>
  <c r="K12" i="4"/>
  <c r="M12" i="4"/>
  <c r="O12" i="4"/>
  <c r="K13" i="4"/>
  <c r="M13" i="4"/>
  <c r="O13" i="4"/>
  <c r="K14" i="4"/>
  <c r="M14" i="4"/>
  <c r="O14" i="4"/>
  <c r="Q54" i="4"/>
  <c r="Q53" i="4"/>
  <c r="Q50" i="4"/>
  <c r="Q49" i="4"/>
  <c r="Q48" i="4"/>
  <c r="Q47" i="4"/>
  <c r="Q46" i="4"/>
  <c r="Q45" i="4"/>
  <c r="Q44" i="4"/>
  <c r="Q37" i="4"/>
  <c r="Q36" i="4"/>
  <c r="Q35" i="4"/>
  <c r="Q34" i="4"/>
  <c r="Q31" i="4"/>
  <c r="Q30" i="4"/>
  <c r="Q20" i="4"/>
  <c r="Q19" i="4"/>
  <c r="Q18" i="4"/>
  <c r="Q17" i="4"/>
  <c r="Q14" i="4"/>
  <c r="Q13" i="4"/>
  <c r="Q12" i="4"/>
  <c r="Q11" i="4"/>
  <c r="Q10" i="4"/>
  <c r="Q9" i="4"/>
  <c r="Q8" i="4"/>
  <c r="Q7" i="4"/>
  <c r="Q6" i="4"/>
  <c r="Q5" i="4"/>
  <c r="Q4" i="4"/>
  <c r="O54" i="4"/>
  <c r="M54" i="4"/>
  <c r="K54" i="4"/>
  <c r="P55" i="4" l="1"/>
  <c r="J55" i="4"/>
  <c r="L55" i="4"/>
  <c r="N55" i="4"/>
  <c r="J42" i="4"/>
  <c r="J51" i="4"/>
  <c r="N51" i="4"/>
  <c r="L51" i="4"/>
  <c r="P51" i="4"/>
  <c r="P42" i="4"/>
  <c r="N42" i="4"/>
  <c r="L42" i="4"/>
  <c r="J15" i="4" l="1"/>
  <c r="J58" i="4" s="1"/>
  <c r="J60" i="4" s="1"/>
  <c r="P15" i="4"/>
  <c r="P58" i="4" s="1"/>
  <c r="P60" i="4" s="1"/>
  <c r="N15" i="4"/>
  <c r="N58" i="4" s="1"/>
  <c r="N60" i="4" s="1"/>
  <c r="L15" i="4"/>
  <c r="L58" i="4" s="1"/>
  <c r="L60" i="4" s="1"/>
</calcChain>
</file>

<file path=xl/sharedStrings.xml><?xml version="1.0" encoding="utf-8"?>
<sst xmlns="http://schemas.openxmlformats.org/spreadsheetml/2006/main" count="212" uniqueCount="138">
  <si>
    <t>Bijlage 9. KPI scoringsmodel  - LiemersNovum</t>
  </si>
  <si>
    <t>KPI nr.</t>
  </si>
  <si>
    <t xml:space="preserve">Onderwerp: Personeel </t>
  </si>
  <si>
    <t>Wie dient KPI aan te tonen?</t>
  </si>
  <si>
    <t>Bewijs aanleveren?</t>
  </si>
  <si>
    <t>Norm</t>
  </si>
  <si>
    <t>Per kwartaal</t>
  </si>
  <si>
    <t>Scorings-mogelijkheden</t>
  </si>
  <si>
    <t>Score Q1</t>
  </si>
  <si>
    <t>Score</t>
  </si>
  <si>
    <t>Score Q2</t>
  </si>
  <si>
    <t>Score Q3</t>
  </si>
  <si>
    <t>Score Q4</t>
  </si>
  <si>
    <t>Opmerking SMB</t>
  </si>
  <si>
    <t>Inzet vaste medewerkers</t>
  </si>
  <si>
    <t>SMB</t>
  </si>
  <si>
    <t>Ja</t>
  </si>
  <si>
    <t>90% van de ingezette medewerkers heeft een vast contract</t>
  </si>
  <si>
    <t>Meer dan afgesproken aantal</t>
  </si>
  <si>
    <t>x</t>
  </si>
  <si>
    <t>Afgesproken aantal</t>
  </si>
  <si>
    <t>Minder dan afgesproken aantal</t>
  </si>
  <si>
    <t>Opleidingseisen nieuw ingezet personeel</t>
  </si>
  <si>
    <t>Ja, af te tekenen lijst door medewerkers</t>
  </si>
  <si>
    <t xml:space="preserve">Iedere medewerker is binnen 3 weken geinstrueerd m.b.t. huidige programma van eisen </t>
  </si>
  <si>
    <t>Iedere medewerker geinstrueerd</t>
  </si>
  <si>
    <t>Niet iedere medewerker tijdig geinstrueerd</t>
  </si>
  <si>
    <t>Opleidingseisen personeel</t>
  </si>
  <si>
    <t>Iedere medewerker beschikt binnen 6 maanden na indiensttreding over een RAS-diploma of gelijkwaardig</t>
  </si>
  <si>
    <t>Iedere medewerker gediplomeerd</t>
  </si>
  <si>
    <t>Niet iedere medewerker tijdig gediplomeerd</t>
  </si>
  <si>
    <t>Verklaring Omtrent Gedrag (VOG)</t>
  </si>
  <si>
    <t>Ja, eenmalig overleggen  of bevestiging vanuit HR SMB</t>
  </si>
  <si>
    <t>Voor iedere medewerker verstrekt</t>
  </si>
  <si>
    <t>Niet voor iedere medewerker verstrekt</t>
  </si>
  <si>
    <t>Nee</t>
  </si>
  <si>
    <t>Opleidingseisen Leidinggevende</t>
  </si>
  <si>
    <t>De indirect leidinggevende is in het bezit van diploma "Basismodule algemene schoonmaak", "Midden Kader Leidinggevenden Schoonmaakonderhoud" of vergelijkbaar, diploma "DKS" of vergelijkbaar.</t>
  </si>
  <si>
    <t>Medewerker gediplomeerd</t>
  </si>
  <si>
    <t>Medewerker ongediplomeerd</t>
  </si>
  <si>
    <t>Onderwerp: Uitvoering</t>
  </si>
  <si>
    <t>Kwaliteitscontroles DKS</t>
  </si>
  <si>
    <t>Ja, resultaten overhandigen aan opdrachtgever, inclusief totalisatie van de uitgevoerde DKS metingen</t>
  </si>
  <si>
    <t>Minimaal éénmaal per maand wordt voor alle (taken) in de locaties een DKS meting door leverancier uitgevoerd, rapportages worden opgestuurd naar opdrachtgever.</t>
  </si>
  <si>
    <t>Alle DKS metingen uitgevoerd</t>
  </si>
  <si>
    <t>Max. 50% van de DKS metingen uitgevoerd</t>
  </si>
  <si>
    <t>Max. 25% van de DKS metingen uitgevoerd</t>
  </si>
  <si>
    <t>Minder dan 25% van de DKS metingen uitgevoerd</t>
  </si>
  <si>
    <t>Kwaliteitsmeting (VSR of Inkada methodiek)</t>
  </si>
  <si>
    <t>Inkada</t>
  </si>
  <si>
    <t>Ja, rapportage aanleveren</t>
  </si>
  <si>
    <t>Eenmaal per kwartaal wordt voor de locaties de kwaliteit volgens de VSR-KMS of Inkada methodiek door Inkada vastgesteld.</t>
  </si>
  <si>
    <t>De uitkomst van de kwaliteitsmeting(en) bevat geen onvoldoende(s)/afkeur(en).</t>
  </si>
  <si>
    <t>De uitkomst van de kwaliteitsmetingen bevat maximaal 1 onvoldoende/afkeur op een locatie.</t>
  </si>
  <si>
    <t>De uitkomst van de kwaliteitsmetingen bevat 2 onvoldoendes/afkeuren op een locatie.</t>
  </si>
  <si>
    <t>De uitkomst van de kwaliteitsmetingen bevat meer dan 2 onvoldoendes/afkeuren op een locatie.</t>
  </si>
  <si>
    <t>Belevingsmeting (digitaal)</t>
  </si>
  <si>
    <t>Tweemaal per jaar wordt een belevingsmeting uitgevoerd door Inkada.</t>
  </si>
  <si>
    <t>De uitkomst van de belevingsmeting is uitstekend</t>
  </si>
  <si>
    <t>De uitkomst van de belevingsmeting is goed</t>
  </si>
  <si>
    <t>De uitkomst van de belevingsmeting is voldoende</t>
  </si>
  <si>
    <t>De uitkomst van de belevingsmeting is onvoldoende</t>
  </si>
  <si>
    <t>De uitkomst van de belevingsmeting is slecht</t>
  </si>
  <si>
    <t>Verbeterplannen</t>
  </si>
  <si>
    <t>Bij onvoldoende op een VSR-KMS controle levert SMB binnen één week een verbeterplan</t>
  </si>
  <si>
    <t>Voor iedere onvoldoende tijdig een plan</t>
  </si>
  <si>
    <t>Niet voor iedere onvoldoende een plan</t>
  </si>
  <si>
    <t>Contractafspraken</t>
  </si>
  <si>
    <t>Alle toezeggingen in de beantwoording van de open vragen worden nagekomen door SMB.</t>
  </si>
  <si>
    <t>Alle contractafspraken zijn uitgevoerd en nagekomen</t>
  </si>
  <si>
    <t>Contractafspraken zijn niet uitgevoerd en/of nagekomen</t>
  </si>
  <si>
    <t>Logboek</t>
  </si>
  <si>
    <t>In ieder gebouw is een (digitaal) logboek, waarin dagelijks door SMB wordt geschreven, (op- en of aanmerkingen of paraaf “voor gezien”).</t>
  </si>
  <si>
    <t>Het (digitale) logboek is op alle locaties aanwezig en wordt dagelijks gebruikt</t>
  </si>
  <si>
    <t>Het (digitale) logboek is niet op alle locaties aanwezig of wordt niet dagelijks gebruikt</t>
  </si>
  <si>
    <t>Middelen</t>
  </si>
  <si>
    <t>Inkada (tijdens kwaliteitsmeting)</t>
  </si>
  <si>
    <t>controle op:
zijn de veiligheids-bladen aanwezig, controle werkkasten</t>
  </si>
  <si>
    <t>Alle voor dagelijkse schoonmaakwerkzaamheden gebruikte middelen beschikken over een milieukeurmerk (Nordic Ecolabel, Europees Ecolabel of minimaal gelijkwaardig).</t>
  </si>
  <si>
    <t>Alle middelen hebben een milieukeurmerk</t>
  </si>
  <si>
    <t>Niet alle middelen hebben een keurmerk</t>
  </si>
  <si>
    <t>Opleverstaten dagelijks</t>
  </si>
  <si>
    <t xml:space="preserve">Alle schoonmaakmedewerkers (werkkar) en alle locale contactpersonen van Opdrachtgever beschikken over een actuele opleverstaat, overeenkomstig het calculatieblad. </t>
  </si>
  <si>
    <t>Opleverstaat is conform het calculatieblad, aanwezig op elke werkkar en in bezit van de CP per locatie</t>
  </si>
  <si>
    <t>Opleverstaat niet conform het calculatieblad, niet op werkkar of niet in bezit van CP per locatie</t>
  </si>
  <si>
    <t>Werkplanning periodiek</t>
  </si>
  <si>
    <t xml:space="preserve">Alle periodieke werkzaamheden (vloer / inventaris / sanitair) zijn ingepland en vastgelegd in een jaarplanning. Alle locale contactpersonen beschikken over deze jaarplanning. </t>
  </si>
  <si>
    <t>Planningen zijn conform het calculatieblad, aanwezig op elke locatie en in bezit van de CP per locatie</t>
  </si>
  <si>
    <t>Planningen zijn conform het calculatieblad, niet aanwezig op elke locatie en niet in bezit van de CP per locatie</t>
  </si>
  <si>
    <t>Totaal</t>
  </si>
  <si>
    <t>Uitvoering</t>
  </si>
  <si>
    <t>Onderwerp: Communicatie en evaluatie</t>
  </si>
  <si>
    <t>Evaluaties en verslaglegging</t>
  </si>
  <si>
    <t>Overleg vindt plaats zoals beschreven in eis CE 1.
SMB initieërt, plant en notuleert deze overleggen.</t>
  </si>
  <si>
    <t>Alle evaluaties zijn uitgevoerd en genotuleerd</t>
  </si>
  <si>
    <t>Maximaal 2 overleggen gemist of niet genotuleerd</t>
  </si>
  <si>
    <t>Meer dan 3 overleggen gemist of niet genotuleerd</t>
  </si>
  <si>
    <t>Klachten en afhandeling</t>
  </si>
  <si>
    <t>- Klachten over de reguliere schoonmaak worden (op werkdagen) binnen 24 uur hersteld;
- Bij ernstige verstoringen, waaronder calamiteiten, geldt een reactietijd van 1 uur;
- Van alle ontvangen verstoringen op werkdagen (maandag t/m vrijdag) word en maatregel en opvoging binnen 24 uur teruggekoppeld; 
- Alle klachten die schriftelijk of in een formeel overleg worden gemeld worden, inclusief maatregel en opvolging, geregistreerd én opgenomen in de managementrapportage.</t>
  </si>
  <si>
    <t>Geen gegronde klachten</t>
  </si>
  <si>
    <t>Minder dan gemiddeld twee gegronde klachten per locatie, tijdig opgelost en teruggekoppeld</t>
  </si>
  <si>
    <t>Méér dan gemiddeld twee gegronde klachten per locatie óf niet alle klachten tijdig opgelost en teruggekoppeld</t>
  </si>
  <si>
    <t>Méér dan gemiddeld twee gegronde klachten per locatie én niet alle klachten tijdig opgelost en teruggekoppeld</t>
  </si>
  <si>
    <t>Communicatie en evaluatie</t>
  </si>
  <si>
    <t>Onderwerp: Financieel</t>
  </si>
  <si>
    <t>Correcte facturering</t>
  </si>
  <si>
    <t>De facturen zijn tijdig ingediend en correct gefactureerd. Eventuele regiewerkzaamheden worden gefactureerd middels werkbonnen met handtekening van opdrachtgever</t>
  </si>
  <si>
    <t>Alle facturen zijn tijdig en correct</t>
  </si>
  <si>
    <t>Eén of meerdere facturen niet tijdig of correct</t>
  </si>
  <si>
    <t>Financieel</t>
  </si>
  <si>
    <t>TOTAAL SCORE</t>
  </si>
  <si>
    <t>Maximale score</t>
  </si>
  <si>
    <t>OPMERKING:</t>
  </si>
  <si>
    <t>Score per kwartaal</t>
  </si>
  <si>
    <t>Looptijd contract: 1 januari 2022 - 31 december 2024. Optiejaren: 3 x 2 jaar
Opdrachtnemer: &lt;&gt;</t>
  </si>
  <si>
    <t>P1</t>
  </si>
  <si>
    <t>P2</t>
  </si>
  <si>
    <t>P3</t>
  </si>
  <si>
    <t>P4</t>
  </si>
  <si>
    <t>P5</t>
  </si>
  <si>
    <t>Opmerking LiemersNovum</t>
  </si>
  <si>
    <t>Voor iedere medewerker is vóór tewerkstelling een VOG verstrekt</t>
  </si>
  <si>
    <t>U1</t>
  </si>
  <si>
    <t>U2</t>
  </si>
  <si>
    <t>U3</t>
  </si>
  <si>
    <t>U4</t>
  </si>
  <si>
    <t>U5</t>
  </si>
  <si>
    <t>U6</t>
  </si>
  <si>
    <t>U7</t>
  </si>
  <si>
    <t>U8</t>
  </si>
  <si>
    <t>U9</t>
  </si>
  <si>
    <t>C1</t>
  </si>
  <si>
    <t>C2</t>
  </si>
  <si>
    <t>F1</t>
  </si>
  <si>
    <t>SMB / LiemersNovum</t>
  </si>
  <si>
    <t>LiemersNovum</t>
  </si>
  <si>
    <t>Inkada (tijdens kwaliteitsmeting) en LiemersNovum</t>
  </si>
  <si>
    <t>De score dient in het eerste contractjaar per kwartaal minimaal 80% te zijn. Vanaf het tweede contractjaar dient de score minimaal 85% te zijn. Vanaf het derde contractjaar dient de score minimaal 90% te zijn. De daarop volgende contractjaren, inclusief de optiejaren, dient de score minimaal 90% te zijn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</si>
</sst>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0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8"/>
      <color rgb="FF000000"/>
      <name val="Verdana"/>
      <family val="2"/>
    </font>
    <font>
      <sz val="11"/>
      <color theme="1"/>
      <name val="Verdana"/>
      <family val="2"/>
    </font>
    <font>
      <b/>
      <sz val="8"/>
      <name val="Verdana"/>
      <family val="2"/>
    </font>
    <font>
      <sz val="8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</cellStyleXfs>
  <cellXfs count="107">
    <xf numFmtId="0" fontId="0" fillId="0" borderId="0" xfId="0"/>
    <xf numFmtId="0" fontId="5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5" fillId="3" borderId="2" xfId="0" applyNumberFormat="1" applyFont="1" applyFill="1" applyBorder="1" applyAlignment="1">
      <alignment horizontal="center" vertical="center" wrapText="1"/>
    </xf>
    <xf numFmtId="164" fontId="6" fillId="2" borderId="2" xfId="2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9" fillId="0" borderId="9" xfId="0" applyFont="1" applyBorder="1" applyAlignment="1">
      <alignment vertical="center" wrapText="1"/>
    </xf>
    <xf numFmtId="1" fontId="10" fillId="4" borderId="2" xfId="2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1" fontId="10" fillId="4" borderId="1" xfId="2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1" fontId="7" fillId="4" borderId="2" xfId="2" applyNumberFormat="1" applyFont="1" applyFill="1" applyBorder="1" applyAlignment="1">
      <alignment horizontal="center" vertical="center" wrapText="1"/>
    </xf>
    <xf numFmtId="0" fontId="4" fillId="4" borderId="2" xfId="0" applyFont="1" applyFill="1" applyBorder="1"/>
    <xf numFmtId="0" fontId="0" fillId="2" borderId="0" xfId="0" applyFill="1"/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horizontal="left" vertical="center" wrapText="1"/>
    </xf>
    <xf numFmtId="1" fontId="5" fillId="5" borderId="2" xfId="2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164" fontId="11" fillId="2" borderId="2" xfId="0" applyNumberFormat="1" applyFont="1" applyFill="1" applyBorder="1" applyAlignment="1">
      <alignment horizontal="center" vertical="center" wrapText="1"/>
    </xf>
    <xf numFmtId="9" fontId="4" fillId="0" borderId="0" xfId="2" applyFont="1" applyFill="1" applyAlignment="1">
      <alignment vertical="center"/>
    </xf>
    <xf numFmtId="0" fontId="0" fillId="0" borderId="2" xfId="0" applyBorder="1"/>
    <xf numFmtId="9" fontId="4" fillId="4" borderId="2" xfId="2" applyFont="1" applyFill="1" applyBorder="1" applyAlignment="1">
      <alignment vertical="center"/>
    </xf>
    <xf numFmtId="0" fontId="4" fillId="4" borderId="8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vertical="center" wrapText="1"/>
    </xf>
    <xf numFmtId="164" fontId="6" fillId="6" borderId="2" xfId="2" applyNumberFormat="1" applyFont="1" applyFill="1" applyBorder="1" applyAlignment="1">
      <alignment horizontal="center" vertical="center" wrapText="1"/>
    </xf>
    <xf numFmtId="0" fontId="0" fillId="6" borderId="2" xfId="0" applyFill="1" applyBorder="1"/>
    <xf numFmtId="164" fontId="6" fillId="6" borderId="2" xfId="0" applyNumberFormat="1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vertical="center" wrapText="1"/>
    </xf>
    <xf numFmtId="164" fontId="11" fillId="6" borderId="2" xfId="0" applyNumberFormat="1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/>
    </xf>
    <xf numFmtId="0" fontId="0" fillId="2" borderId="2" xfId="0" applyFill="1" applyBorder="1"/>
    <xf numFmtId="0" fontId="11" fillId="2" borderId="5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vertical="center" wrapText="1"/>
    </xf>
    <xf numFmtId="0" fontId="11" fillId="6" borderId="5" xfId="0" applyFont="1" applyFill="1" applyBorder="1" applyAlignment="1">
      <alignment vertical="center" wrapText="1"/>
    </xf>
    <xf numFmtId="0" fontId="4" fillId="2" borderId="0" xfId="0" applyFont="1" applyFill="1"/>
    <xf numFmtId="0" fontId="6" fillId="6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6" borderId="3" xfId="0" applyFont="1" applyFill="1" applyBorder="1" applyAlignment="1">
      <alignment horizontal="left" vertical="center" wrapText="1"/>
    </xf>
    <xf numFmtId="0" fontId="11" fillId="6" borderId="7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 vertical="center" wrapText="1"/>
    </xf>
    <xf numFmtId="0" fontId="6" fillId="6" borderId="2" xfId="0" quotePrefix="1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1" fillId="6" borderId="2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/>
    <xf numFmtId="0" fontId="11" fillId="2" borderId="3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2" borderId="2" xfId="2" applyNumberFormat="1" applyFont="1" applyFill="1" applyBorder="1" applyAlignment="1">
      <alignment horizontal="center" vertical="center" wrapText="1"/>
    </xf>
    <xf numFmtId="164" fontId="4" fillId="0" borderId="10" xfId="0" applyNumberFormat="1" applyFont="1" applyBorder="1"/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</cellXfs>
  <cellStyles count="4">
    <cellStyle name="Procent" xfId="2" builtinId="5"/>
    <cellStyle name="Standaard" xfId="0" builtinId="0"/>
    <cellStyle name="Standaard 3" xfId="3" xr:uid="{9A20AA05-048F-4196-B85D-0941D6B5D17B}"/>
    <cellStyle name="Standaard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BC944-51CA-4649-81FB-029ADFC02E96}">
  <sheetPr>
    <pageSetUpPr fitToPage="1"/>
  </sheetPr>
  <dimension ref="B1:V62"/>
  <sheetViews>
    <sheetView tabSelected="1" view="pageBreakPreview" zoomScaleNormal="100" zoomScaleSheetLayoutView="100" workbookViewId="0">
      <selection activeCell="B1" sqref="B1:P1"/>
    </sheetView>
  </sheetViews>
  <sheetFormatPr defaultRowHeight="15" x14ac:dyDescent="0.25"/>
  <cols>
    <col min="1" max="1" width="1.85546875" customWidth="1"/>
    <col min="2" max="2" width="7.28515625" customWidth="1"/>
    <col min="3" max="3" width="21.85546875" style="7" customWidth="1"/>
    <col min="4" max="4" width="16.85546875" style="7" customWidth="1"/>
    <col min="5" max="5" width="19.28515625" style="7" customWidth="1"/>
    <col min="6" max="6" width="48.28515625" style="7" customWidth="1"/>
    <col min="7" max="7" width="44.140625" customWidth="1"/>
    <col min="8" max="8" width="17.5703125" style="10" bestFit="1" customWidth="1"/>
    <col min="9" max="9" width="1.85546875" customWidth="1"/>
    <col min="10" max="10" width="6.28515625" style="11" customWidth="1"/>
    <col min="11" max="11" width="6.28515625" style="6" hidden="1" customWidth="1"/>
    <col min="12" max="12" width="6.28515625" style="6" customWidth="1"/>
    <col min="13" max="13" width="6.28515625" style="6" hidden="1" customWidth="1"/>
    <col min="14" max="14" width="6.28515625" style="6" customWidth="1"/>
    <col min="15" max="15" width="6.28515625" style="6" hidden="1" customWidth="1"/>
    <col min="16" max="16" width="6.28515625" style="6" customWidth="1"/>
    <col min="17" max="17" width="6.28515625" style="6" hidden="1" customWidth="1"/>
    <col min="18" max="18" width="15.7109375" customWidth="1"/>
    <col min="19" max="19" width="14.42578125" customWidth="1"/>
  </cols>
  <sheetData>
    <row r="1" spans="2:19" x14ac:dyDescent="0.25">
      <c r="B1" s="80" t="s">
        <v>0</v>
      </c>
      <c r="C1" s="80"/>
      <c r="D1" s="80"/>
      <c r="E1" s="80"/>
      <c r="F1" s="80"/>
      <c r="G1" s="80"/>
      <c r="H1" s="80"/>
      <c r="I1" s="81"/>
      <c r="J1" s="81"/>
      <c r="K1" s="81"/>
      <c r="L1" s="81"/>
      <c r="M1" s="81"/>
      <c r="N1" s="81"/>
      <c r="O1" s="81"/>
      <c r="P1" s="81"/>
    </row>
    <row r="2" spans="2:19" ht="34.5" customHeight="1" x14ac:dyDescent="0.25">
      <c r="B2" s="87" t="s">
        <v>114</v>
      </c>
      <c r="C2" s="87"/>
      <c r="D2" s="87"/>
      <c r="E2" s="87"/>
      <c r="F2" s="87"/>
      <c r="G2" s="87"/>
      <c r="H2" s="12"/>
      <c r="J2" s="88">
        <v>2022</v>
      </c>
      <c r="K2" s="88"/>
      <c r="L2" s="88"/>
      <c r="M2" s="88"/>
      <c r="N2" s="88"/>
      <c r="O2" s="88"/>
      <c r="P2" s="88"/>
      <c r="Q2" s="88"/>
    </row>
    <row r="3" spans="2:19" ht="26.25" customHeight="1" x14ac:dyDescent="0.25">
      <c r="B3" s="1" t="s">
        <v>1</v>
      </c>
      <c r="C3" s="2" t="s">
        <v>2</v>
      </c>
      <c r="D3" s="3" t="s">
        <v>3</v>
      </c>
      <c r="E3" s="3" t="s">
        <v>4</v>
      </c>
      <c r="F3" s="2" t="s">
        <v>5</v>
      </c>
      <c r="G3" s="1" t="s">
        <v>6</v>
      </c>
      <c r="H3" s="8" t="s">
        <v>7</v>
      </c>
      <c r="J3" s="3" t="s">
        <v>8</v>
      </c>
      <c r="K3" s="3" t="s">
        <v>9</v>
      </c>
      <c r="L3" s="3" t="s">
        <v>10</v>
      </c>
      <c r="M3" s="3" t="s">
        <v>9</v>
      </c>
      <c r="N3" s="3" t="s">
        <v>11</v>
      </c>
      <c r="O3" s="3" t="s">
        <v>9</v>
      </c>
      <c r="P3" s="3" t="s">
        <v>12</v>
      </c>
      <c r="Q3" s="3" t="s">
        <v>9</v>
      </c>
      <c r="R3" s="3" t="s">
        <v>120</v>
      </c>
      <c r="S3" s="3" t="s">
        <v>13</v>
      </c>
    </row>
    <row r="4" spans="2:19" ht="15.95" customHeight="1" x14ac:dyDescent="0.25">
      <c r="B4" s="75" t="s">
        <v>115</v>
      </c>
      <c r="C4" s="73" t="s">
        <v>14</v>
      </c>
      <c r="D4" s="76" t="s">
        <v>15</v>
      </c>
      <c r="E4" s="76" t="s">
        <v>16</v>
      </c>
      <c r="F4" s="73" t="s">
        <v>17</v>
      </c>
      <c r="G4" s="14" t="s">
        <v>18</v>
      </c>
      <c r="H4" s="9">
        <v>10</v>
      </c>
      <c r="I4" s="26"/>
      <c r="J4" s="56"/>
      <c r="K4" s="56">
        <f t="shared" ref="K4:K14" si="0">IF(J4="x",H4,0)</f>
        <v>0</v>
      </c>
      <c r="L4" s="56"/>
      <c r="M4" s="56">
        <f t="shared" ref="M4:M14" si="1">IF(L4="x",H4,0)</f>
        <v>0</v>
      </c>
      <c r="N4" s="56"/>
      <c r="O4" s="56">
        <f t="shared" ref="O4:O14" si="2">IF(N4="x",H4,0)</f>
        <v>0</v>
      </c>
      <c r="P4" s="56"/>
      <c r="Q4" s="56">
        <f t="shared" ref="Q4:Q14" si="3">IF(P4="x",H4,0)</f>
        <v>0</v>
      </c>
      <c r="R4" s="36"/>
      <c r="S4" s="36"/>
    </row>
    <row r="5" spans="2:19" ht="15.95" customHeight="1" x14ac:dyDescent="0.25">
      <c r="B5" s="75"/>
      <c r="C5" s="73"/>
      <c r="D5" s="77"/>
      <c r="E5" s="77"/>
      <c r="F5" s="73"/>
      <c r="G5" s="14" t="s">
        <v>20</v>
      </c>
      <c r="H5" s="9">
        <v>5</v>
      </c>
      <c r="I5" s="26"/>
      <c r="J5" s="56"/>
      <c r="K5" s="56">
        <f t="shared" si="0"/>
        <v>0</v>
      </c>
      <c r="L5" s="56"/>
      <c r="M5" s="56">
        <f t="shared" si="1"/>
        <v>0</v>
      </c>
      <c r="N5" s="56"/>
      <c r="O5" s="56">
        <f t="shared" si="2"/>
        <v>0</v>
      </c>
      <c r="P5" s="56"/>
      <c r="Q5" s="56">
        <f t="shared" si="3"/>
        <v>0</v>
      </c>
      <c r="R5" s="36"/>
      <c r="S5" s="36"/>
    </row>
    <row r="6" spans="2:19" ht="15.95" customHeight="1" x14ac:dyDescent="0.25">
      <c r="B6" s="75"/>
      <c r="C6" s="73"/>
      <c r="D6" s="78"/>
      <c r="E6" s="78"/>
      <c r="F6" s="73"/>
      <c r="G6" s="14" t="s">
        <v>21</v>
      </c>
      <c r="H6" s="9">
        <v>0</v>
      </c>
      <c r="I6" s="26"/>
      <c r="J6" s="56"/>
      <c r="K6" s="56">
        <f t="shared" si="0"/>
        <v>0</v>
      </c>
      <c r="L6" s="56"/>
      <c r="M6" s="56">
        <f t="shared" si="1"/>
        <v>0</v>
      </c>
      <c r="N6" s="56"/>
      <c r="O6" s="56">
        <f t="shared" si="2"/>
        <v>0</v>
      </c>
      <c r="P6" s="56"/>
      <c r="Q6" s="56">
        <f t="shared" si="3"/>
        <v>0</v>
      </c>
      <c r="R6" s="36"/>
      <c r="S6" s="36"/>
    </row>
    <row r="7" spans="2:19" ht="15.95" customHeight="1" x14ac:dyDescent="0.25">
      <c r="B7" s="68" t="s">
        <v>116</v>
      </c>
      <c r="C7" s="82" t="s">
        <v>22</v>
      </c>
      <c r="D7" s="67" t="s">
        <v>15</v>
      </c>
      <c r="E7" s="67" t="s">
        <v>23</v>
      </c>
      <c r="F7" s="66" t="s">
        <v>24</v>
      </c>
      <c r="G7" s="47" t="s">
        <v>25</v>
      </c>
      <c r="H7" s="43">
        <v>3</v>
      </c>
      <c r="I7" s="26"/>
      <c r="J7" s="55"/>
      <c r="K7" s="55">
        <f t="shared" si="0"/>
        <v>0</v>
      </c>
      <c r="L7" s="55"/>
      <c r="M7" s="55">
        <f t="shared" si="1"/>
        <v>0</v>
      </c>
      <c r="N7" s="55"/>
      <c r="O7" s="55">
        <f t="shared" si="2"/>
        <v>0</v>
      </c>
      <c r="P7" s="55"/>
      <c r="Q7" s="55">
        <f t="shared" si="3"/>
        <v>0</v>
      </c>
      <c r="R7" s="44"/>
      <c r="S7" s="44"/>
    </row>
    <row r="8" spans="2:19" ht="15.95" customHeight="1" x14ac:dyDescent="0.25">
      <c r="B8" s="69"/>
      <c r="C8" s="82"/>
      <c r="D8" s="69"/>
      <c r="E8" s="69"/>
      <c r="F8" s="66"/>
      <c r="G8" s="42" t="s">
        <v>26</v>
      </c>
      <c r="H8" s="43">
        <v>0</v>
      </c>
      <c r="I8" s="26"/>
      <c r="J8" s="55"/>
      <c r="K8" s="55">
        <f t="shared" si="0"/>
        <v>0</v>
      </c>
      <c r="L8" s="55"/>
      <c r="M8" s="55">
        <f t="shared" si="1"/>
        <v>0</v>
      </c>
      <c r="N8" s="55"/>
      <c r="O8" s="55">
        <f t="shared" si="2"/>
        <v>0</v>
      </c>
      <c r="P8" s="55"/>
      <c r="Q8" s="55">
        <f t="shared" si="3"/>
        <v>0</v>
      </c>
      <c r="R8" s="44"/>
      <c r="S8" s="44"/>
    </row>
    <row r="9" spans="2:19" ht="15.95" customHeight="1" x14ac:dyDescent="0.25">
      <c r="B9" s="77" t="s">
        <v>117</v>
      </c>
      <c r="C9" s="73" t="s">
        <v>27</v>
      </c>
      <c r="D9" s="76" t="s">
        <v>15</v>
      </c>
      <c r="E9" s="76" t="s">
        <v>23</v>
      </c>
      <c r="F9" s="73" t="s">
        <v>28</v>
      </c>
      <c r="G9" s="14" t="s">
        <v>29</v>
      </c>
      <c r="H9" s="9">
        <v>5</v>
      </c>
      <c r="I9" s="26"/>
      <c r="J9" s="56"/>
      <c r="K9" s="56">
        <f t="shared" si="0"/>
        <v>0</v>
      </c>
      <c r="L9" s="56"/>
      <c r="M9" s="56">
        <f t="shared" si="1"/>
        <v>0</v>
      </c>
      <c r="N9" s="56"/>
      <c r="O9" s="56">
        <f t="shared" si="2"/>
        <v>0</v>
      </c>
      <c r="P9" s="56"/>
      <c r="Q9" s="56">
        <f t="shared" si="3"/>
        <v>0</v>
      </c>
      <c r="R9" s="36"/>
      <c r="S9" s="36"/>
    </row>
    <row r="10" spans="2:19" ht="15.95" customHeight="1" x14ac:dyDescent="0.25">
      <c r="B10" s="78"/>
      <c r="C10" s="73"/>
      <c r="D10" s="78"/>
      <c r="E10" s="78"/>
      <c r="F10" s="73"/>
      <c r="G10" s="14" t="s">
        <v>30</v>
      </c>
      <c r="H10" s="9">
        <v>0</v>
      </c>
      <c r="I10" s="26"/>
      <c r="J10" s="56"/>
      <c r="K10" s="56">
        <f t="shared" si="0"/>
        <v>0</v>
      </c>
      <c r="L10" s="56"/>
      <c r="M10" s="56">
        <f t="shared" si="1"/>
        <v>0</v>
      </c>
      <c r="N10" s="56"/>
      <c r="O10" s="56">
        <f t="shared" si="2"/>
        <v>0</v>
      </c>
      <c r="P10" s="56"/>
      <c r="Q10" s="56">
        <f t="shared" si="3"/>
        <v>0</v>
      </c>
      <c r="R10" s="36"/>
      <c r="S10" s="36"/>
    </row>
    <row r="11" spans="2:19" ht="15.95" customHeight="1" x14ac:dyDescent="0.25">
      <c r="B11" s="67" t="s">
        <v>118</v>
      </c>
      <c r="C11" s="62" t="s">
        <v>31</v>
      </c>
      <c r="D11" s="67" t="s">
        <v>15</v>
      </c>
      <c r="E11" s="85" t="s">
        <v>32</v>
      </c>
      <c r="F11" s="83" t="s">
        <v>121</v>
      </c>
      <c r="G11" s="47" t="s">
        <v>33</v>
      </c>
      <c r="H11" s="45">
        <v>3</v>
      </c>
      <c r="I11" s="26"/>
      <c r="J11" s="55"/>
      <c r="K11" s="55">
        <f t="shared" si="0"/>
        <v>0</v>
      </c>
      <c r="L11" s="55"/>
      <c r="M11" s="55">
        <f t="shared" si="1"/>
        <v>0</v>
      </c>
      <c r="N11" s="55"/>
      <c r="O11" s="55">
        <f t="shared" si="2"/>
        <v>0</v>
      </c>
      <c r="P11" s="55"/>
      <c r="Q11" s="55">
        <f t="shared" si="3"/>
        <v>0</v>
      </c>
      <c r="R11" s="44"/>
      <c r="S11" s="44"/>
    </row>
    <row r="12" spans="2:19" ht="15.95" customHeight="1" x14ac:dyDescent="0.25">
      <c r="B12" s="69"/>
      <c r="C12" s="64"/>
      <c r="D12" s="69"/>
      <c r="E12" s="86"/>
      <c r="F12" s="84"/>
      <c r="G12" s="42" t="s">
        <v>34</v>
      </c>
      <c r="H12" s="45">
        <v>0</v>
      </c>
      <c r="I12" s="26"/>
      <c r="J12" s="55"/>
      <c r="K12" s="55">
        <f t="shared" si="0"/>
        <v>0</v>
      </c>
      <c r="L12" s="55"/>
      <c r="M12" s="55">
        <f t="shared" si="1"/>
        <v>0</v>
      </c>
      <c r="N12" s="55"/>
      <c r="O12" s="55">
        <f t="shared" si="2"/>
        <v>0</v>
      </c>
      <c r="P12" s="55"/>
      <c r="Q12" s="55">
        <f t="shared" si="3"/>
        <v>0</v>
      </c>
      <c r="R12" s="44"/>
      <c r="S12" s="44"/>
    </row>
    <row r="13" spans="2:19" ht="20.45" customHeight="1" x14ac:dyDescent="0.25">
      <c r="B13" s="77" t="s">
        <v>119</v>
      </c>
      <c r="C13" s="73" t="s">
        <v>36</v>
      </c>
      <c r="D13" s="76" t="s">
        <v>15</v>
      </c>
      <c r="E13" s="76" t="s">
        <v>16</v>
      </c>
      <c r="F13" s="73" t="s">
        <v>37</v>
      </c>
      <c r="G13" s="14" t="s">
        <v>38</v>
      </c>
      <c r="H13" s="19">
        <v>3</v>
      </c>
      <c r="I13" s="26"/>
      <c r="J13" s="59"/>
      <c r="K13" s="59">
        <f t="shared" si="0"/>
        <v>0</v>
      </c>
      <c r="L13" s="59"/>
      <c r="M13" s="59">
        <f t="shared" si="1"/>
        <v>0</v>
      </c>
      <c r="N13" s="59"/>
      <c r="O13" s="59">
        <f t="shared" si="2"/>
        <v>0</v>
      </c>
      <c r="P13" s="59"/>
      <c r="Q13" s="59">
        <f t="shared" si="3"/>
        <v>0</v>
      </c>
      <c r="R13" s="50"/>
      <c r="S13" s="50"/>
    </row>
    <row r="14" spans="2:19" s="4" customFormat="1" ht="20.45" customHeight="1" x14ac:dyDescent="0.25">
      <c r="B14" s="78"/>
      <c r="C14" s="73"/>
      <c r="D14" s="78"/>
      <c r="E14" s="78"/>
      <c r="F14" s="73"/>
      <c r="G14" s="14" t="s">
        <v>39</v>
      </c>
      <c r="H14" s="19">
        <v>0</v>
      </c>
      <c r="I14" s="54"/>
      <c r="J14" s="59"/>
      <c r="K14" s="59">
        <f t="shared" si="0"/>
        <v>0</v>
      </c>
      <c r="L14" s="59"/>
      <c r="M14" s="59">
        <f t="shared" si="1"/>
        <v>0</v>
      </c>
      <c r="N14" s="59"/>
      <c r="O14" s="59">
        <f t="shared" si="2"/>
        <v>0</v>
      </c>
      <c r="P14" s="59"/>
      <c r="Q14" s="59">
        <f t="shared" si="3"/>
        <v>0</v>
      </c>
      <c r="R14" s="92"/>
      <c r="S14" s="92"/>
    </row>
    <row r="15" spans="2:19" s="4" customFormat="1" x14ac:dyDescent="0.25">
      <c r="B15" s="20"/>
      <c r="C15" s="21"/>
      <c r="D15" s="21"/>
      <c r="E15" s="21"/>
      <c r="F15" s="21"/>
      <c r="G15" s="22"/>
      <c r="H15" s="13">
        <f>H11+H9+H7+H4+H13</f>
        <v>24</v>
      </c>
      <c r="J15" s="24">
        <f>SUM(K4:K14)</f>
        <v>0</v>
      </c>
      <c r="K15" s="25"/>
      <c r="L15" s="24">
        <f>SUM(M4:M14)</f>
        <v>0</v>
      </c>
      <c r="M15" s="24"/>
      <c r="N15" s="24">
        <f>SUM(O4:O14)</f>
        <v>0</v>
      </c>
      <c r="O15" s="24"/>
      <c r="P15" s="24">
        <f>SUM(Q4:Q14)</f>
        <v>0</v>
      </c>
      <c r="Q15" s="38"/>
      <c r="R15" s="24"/>
      <c r="S15" s="24"/>
    </row>
    <row r="16" spans="2:19" ht="26.25" customHeight="1" x14ac:dyDescent="0.25">
      <c r="B16" s="1" t="s">
        <v>1</v>
      </c>
      <c r="C16" s="2" t="s">
        <v>40</v>
      </c>
      <c r="D16" s="3" t="s">
        <v>3</v>
      </c>
      <c r="E16" s="3" t="s">
        <v>4</v>
      </c>
      <c r="F16" s="2" t="s">
        <v>5</v>
      </c>
      <c r="G16" s="1" t="s">
        <v>6</v>
      </c>
      <c r="H16" s="8" t="s">
        <v>7</v>
      </c>
      <c r="I16" s="26"/>
      <c r="J16" s="23" t="s">
        <v>8</v>
      </c>
      <c r="K16" s="3" t="s">
        <v>9</v>
      </c>
      <c r="L16" s="23" t="s">
        <v>10</v>
      </c>
      <c r="M16" s="3" t="s">
        <v>9</v>
      </c>
      <c r="N16" s="23" t="s">
        <v>11</v>
      </c>
      <c r="O16" s="3" t="s">
        <v>9</v>
      </c>
      <c r="P16" s="23" t="s">
        <v>12</v>
      </c>
      <c r="Q16" s="39" t="s">
        <v>9</v>
      </c>
      <c r="R16" s="23"/>
      <c r="S16" s="23"/>
    </row>
    <row r="17" spans="2:19" ht="15.95" customHeight="1" x14ac:dyDescent="0.25">
      <c r="B17" s="74" t="s">
        <v>122</v>
      </c>
      <c r="C17" s="66" t="s">
        <v>41</v>
      </c>
      <c r="D17" s="74" t="s">
        <v>15</v>
      </c>
      <c r="E17" s="74" t="s">
        <v>42</v>
      </c>
      <c r="F17" s="66" t="s">
        <v>43</v>
      </c>
      <c r="G17" s="42" t="s">
        <v>44</v>
      </c>
      <c r="H17" s="45">
        <v>10</v>
      </c>
      <c r="I17" s="26"/>
      <c r="J17" s="55"/>
      <c r="K17" s="55">
        <f t="shared" ref="K17:K24" si="4">IF(J17="x",H17,0)</f>
        <v>0</v>
      </c>
      <c r="L17" s="55"/>
      <c r="M17" s="55">
        <f t="shared" ref="M17:M24" si="5">IF(L17="x",H17,0)</f>
        <v>0</v>
      </c>
      <c r="N17" s="55"/>
      <c r="O17" s="55">
        <f t="shared" ref="O17:O24" si="6">IF(N17="x",H17,0)</f>
        <v>0</v>
      </c>
      <c r="P17" s="55"/>
      <c r="Q17" s="46">
        <f t="shared" ref="Q17:Q24" si="7">IF(P17="x",H17,0)</f>
        <v>0</v>
      </c>
      <c r="R17" s="44"/>
      <c r="S17" s="44"/>
    </row>
    <row r="18" spans="2:19" ht="15.95" customHeight="1" x14ac:dyDescent="0.25">
      <c r="B18" s="74"/>
      <c r="C18" s="66"/>
      <c r="D18" s="74"/>
      <c r="E18" s="74"/>
      <c r="F18" s="66"/>
      <c r="G18" s="42" t="s">
        <v>45</v>
      </c>
      <c r="H18" s="45">
        <v>6</v>
      </c>
      <c r="I18" s="26"/>
      <c r="J18" s="55"/>
      <c r="K18" s="55">
        <f t="shared" si="4"/>
        <v>0</v>
      </c>
      <c r="L18" s="55"/>
      <c r="M18" s="55">
        <f t="shared" si="5"/>
        <v>0</v>
      </c>
      <c r="N18" s="55"/>
      <c r="O18" s="55">
        <f t="shared" si="6"/>
        <v>0</v>
      </c>
      <c r="P18" s="55"/>
      <c r="Q18" s="46">
        <f t="shared" si="7"/>
        <v>0</v>
      </c>
      <c r="R18" s="44"/>
      <c r="S18" s="44"/>
    </row>
    <row r="19" spans="2:19" ht="15.95" customHeight="1" x14ac:dyDescent="0.25">
      <c r="B19" s="74"/>
      <c r="C19" s="66"/>
      <c r="D19" s="74"/>
      <c r="E19" s="74"/>
      <c r="F19" s="66"/>
      <c r="G19" s="42" t="s">
        <v>46</v>
      </c>
      <c r="H19" s="45">
        <v>3</v>
      </c>
      <c r="I19" s="26"/>
      <c r="J19" s="55"/>
      <c r="K19" s="55">
        <f t="shared" si="4"/>
        <v>0</v>
      </c>
      <c r="L19" s="55"/>
      <c r="M19" s="55">
        <f t="shared" si="5"/>
        <v>0</v>
      </c>
      <c r="N19" s="55"/>
      <c r="O19" s="55">
        <f t="shared" si="6"/>
        <v>0</v>
      </c>
      <c r="P19" s="55"/>
      <c r="Q19" s="46">
        <f t="shared" si="7"/>
        <v>0</v>
      </c>
      <c r="R19" s="44"/>
      <c r="S19" s="44"/>
    </row>
    <row r="20" spans="2:19" ht="15.95" customHeight="1" x14ac:dyDescent="0.25">
      <c r="B20" s="74"/>
      <c r="C20" s="66"/>
      <c r="D20" s="74"/>
      <c r="E20" s="74"/>
      <c r="F20" s="66"/>
      <c r="G20" s="42" t="s">
        <v>47</v>
      </c>
      <c r="H20" s="45">
        <v>0</v>
      </c>
      <c r="I20" s="26"/>
      <c r="J20" s="55"/>
      <c r="K20" s="55">
        <f t="shared" si="4"/>
        <v>0</v>
      </c>
      <c r="L20" s="55"/>
      <c r="M20" s="55">
        <f t="shared" si="5"/>
        <v>0</v>
      </c>
      <c r="N20" s="55"/>
      <c r="O20" s="55">
        <f t="shared" si="6"/>
        <v>0</v>
      </c>
      <c r="P20" s="55"/>
      <c r="Q20" s="46">
        <f t="shared" si="7"/>
        <v>0</v>
      </c>
      <c r="R20" s="44"/>
      <c r="S20" s="44"/>
    </row>
    <row r="21" spans="2:19" ht="21" x14ac:dyDescent="0.25">
      <c r="B21" s="89" t="s">
        <v>123</v>
      </c>
      <c r="C21" s="72" t="s">
        <v>48</v>
      </c>
      <c r="D21" s="89" t="s">
        <v>49</v>
      </c>
      <c r="E21" s="76" t="s">
        <v>50</v>
      </c>
      <c r="F21" s="93" t="s">
        <v>51</v>
      </c>
      <c r="G21" s="18" t="s">
        <v>52</v>
      </c>
      <c r="H21" s="34">
        <v>10</v>
      </c>
      <c r="I21" s="26"/>
      <c r="J21" s="56"/>
      <c r="K21" s="56">
        <f t="shared" si="4"/>
        <v>0</v>
      </c>
      <c r="L21" s="56"/>
      <c r="M21" s="56">
        <f t="shared" si="5"/>
        <v>0</v>
      </c>
      <c r="N21" s="56"/>
      <c r="O21" s="56">
        <f t="shared" si="6"/>
        <v>0</v>
      </c>
      <c r="P21" s="56"/>
      <c r="Q21" s="40">
        <f t="shared" si="7"/>
        <v>0</v>
      </c>
      <c r="R21" s="36"/>
      <c r="S21" s="36"/>
    </row>
    <row r="22" spans="2:19" ht="21" x14ac:dyDescent="0.25">
      <c r="B22" s="89"/>
      <c r="C22" s="72"/>
      <c r="D22" s="89"/>
      <c r="E22" s="77"/>
      <c r="F22" s="94"/>
      <c r="G22" s="18" t="s">
        <v>53</v>
      </c>
      <c r="H22" s="34">
        <v>5</v>
      </c>
      <c r="I22" s="26"/>
      <c r="J22" s="56"/>
      <c r="K22" s="56">
        <f t="shared" si="4"/>
        <v>0</v>
      </c>
      <c r="L22" s="56"/>
      <c r="M22" s="56">
        <f t="shared" si="5"/>
        <v>0</v>
      </c>
      <c r="N22" s="56"/>
      <c r="O22" s="56">
        <f t="shared" si="6"/>
        <v>0</v>
      </c>
      <c r="P22" s="56"/>
      <c r="Q22" s="40">
        <f t="shared" si="7"/>
        <v>0</v>
      </c>
      <c r="R22" s="36"/>
      <c r="S22" s="36"/>
    </row>
    <row r="23" spans="2:19" ht="21" x14ac:dyDescent="0.25">
      <c r="B23" s="89"/>
      <c r="C23" s="72"/>
      <c r="D23" s="89"/>
      <c r="E23" s="77"/>
      <c r="F23" s="94"/>
      <c r="G23" s="18" t="s">
        <v>54</v>
      </c>
      <c r="H23" s="34">
        <v>2</v>
      </c>
      <c r="I23" s="26"/>
      <c r="J23" s="56"/>
      <c r="K23" s="56">
        <f t="shared" si="4"/>
        <v>0</v>
      </c>
      <c r="L23" s="56"/>
      <c r="M23" s="56">
        <f t="shared" si="5"/>
        <v>0</v>
      </c>
      <c r="N23" s="56"/>
      <c r="O23" s="56">
        <f t="shared" si="6"/>
        <v>0</v>
      </c>
      <c r="P23" s="56"/>
      <c r="Q23" s="40">
        <f t="shared" si="7"/>
        <v>0</v>
      </c>
      <c r="R23" s="36"/>
      <c r="S23" s="36"/>
    </row>
    <row r="24" spans="2:19" ht="21" x14ac:dyDescent="0.25">
      <c r="B24" s="89"/>
      <c r="C24" s="72"/>
      <c r="D24" s="89"/>
      <c r="E24" s="78"/>
      <c r="F24" s="95"/>
      <c r="G24" s="18" t="s">
        <v>55</v>
      </c>
      <c r="H24" s="34">
        <v>0</v>
      </c>
      <c r="I24" s="26"/>
      <c r="J24" s="56"/>
      <c r="K24" s="56">
        <f t="shared" si="4"/>
        <v>0</v>
      </c>
      <c r="L24" s="56"/>
      <c r="M24" s="56">
        <f t="shared" si="5"/>
        <v>0</v>
      </c>
      <c r="N24" s="56"/>
      <c r="O24" s="56">
        <f t="shared" si="6"/>
        <v>0</v>
      </c>
      <c r="P24" s="56"/>
      <c r="Q24" s="40">
        <f t="shared" si="7"/>
        <v>0</v>
      </c>
      <c r="R24" s="36"/>
      <c r="S24" s="36"/>
    </row>
    <row r="25" spans="2:19" ht="15.95" customHeight="1" x14ac:dyDescent="0.25">
      <c r="B25" s="79" t="s">
        <v>124</v>
      </c>
      <c r="C25" s="82" t="s">
        <v>56</v>
      </c>
      <c r="D25" s="79" t="s">
        <v>49</v>
      </c>
      <c r="E25" s="79" t="s">
        <v>50</v>
      </c>
      <c r="F25" s="82" t="s">
        <v>57</v>
      </c>
      <c r="G25" s="47" t="s">
        <v>58</v>
      </c>
      <c r="H25" s="48">
        <v>10</v>
      </c>
      <c r="I25" s="26"/>
      <c r="J25" s="55"/>
      <c r="K25" s="55">
        <f t="shared" ref="K25:K29" si="8">IF(J25="x",H25,0)</f>
        <v>0</v>
      </c>
      <c r="L25" s="55"/>
      <c r="M25" s="55">
        <f t="shared" ref="M25:M29" si="9">IF(L25="x",H25,0)</f>
        <v>0</v>
      </c>
      <c r="N25" s="55"/>
      <c r="O25" s="55">
        <f t="shared" ref="O25:O29" si="10">IF(N25="x",H25,0)</f>
        <v>0</v>
      </c>
      <c r="P25" s="55"/>
      <c r="Q25" s="46">
        <f t="shared" ref="Q25:Q29" si="11">IF(P25="x",H25,0)</f>
        <v>0</v>
      </c>
      <c r="R25" s="44"/>
      <c r="S25" s="44"/>
    </row>
    <row r="26" spans="2:19" ht="15.95" customHeight="1" x14ac:dyDescent="0.25">
      <c r="B26" s="79"/>
      <c r="C26" s="82"/>
      <c r="D26" s="79"/>
      <c r="E26" s="79"/>
      <c r="F26" s="82"/>
      <c r="G26" s="47" t="s">
        <v>59</v>
      </c>
      <c r="H26" s="48">
        <v>7</v>
      </c>
      <c r="I26" s="26"/>
      <c r="J26" s="55"/>
      <c r="K26" s="55">
        <f t="shared" si="8"/>
        <v>0</v>
      </c>
      <c r="L26" s="55"/>
      <c r="M26" s="55">
        <f t="shared" si="9"/>
        <v>0</v>
      </c>
      <c r="N26" s="55"/>
      <c r="O26" s="55">
        <f t="shared" si="10"/>
        <v>0</v>
      </c>
      <c r="P26" s="55"/>
      <c r="Q26" s="46">
        <f t="shared" si="11"/>
        <v>0</v>
      </c>
      <c r="R26" s="44"/>
      <c r="S26" s="44"/>
    </row>
    <row r="27" spans="2:19" ht="15.95" customHeight="1" x14ac:dyDescent="0.25">
      <c r="B27" s="79"/>
      <c r="C27" s="82"/>
      <c r="D27" s="79"/>
      <c r="E27" s="79"/>
      <c r="F27" s="82"/>
      <c r="G27" s="47" t="s">
        <v>60</v>
      </c>
      <c r="H27" s="48">
        <v>5</v>
      </c>
      <c r="I27" s="26"/>
      <c r="J27" s="55"/>
      <c r="K27" s="55">
        <f t="shared" si="8"/>
        <v>0</v>
      </c>
      <c r="L27" s="55"/>
      <c r="M27" s="55">
        <f t="shared" si="9"/>
        <v>0</v>
      </c>
      <c r="N27" s="55"/>
      <c r="O27" s="55">
        <f t="shared" si="10"/>
        <v>0</v>
      </c>
      <c r="P27" s="55"/>
      <c r="Q27" s="46">
        <f t="shared" si="11"/>
        <v>0</v>
      </c>
      <c r="R27" s="44"/>
      <c r="S27" s="44"/>
    </row>
    <row r="28" spans="2:19" ht="15.95" customHeight="1" x14ac:dyDescent="0.25">
      <c r="B28" s="79"/>
      <c r="C28" s="82"/>
      <c r="D28" s="79"/>
      <c r="E28" s="79"/>
      <c r="F28" s="82"/>
      <c r="G28" s="47" t="s">
        <v>61</v>
      </c>
      <c r="H28" s="48">
        <v>2</v>
      </c>
      <c r="I28" s="26"/>
      <c r="J28" s="55"/>
      <c r="K28" s="55">
        <f t="shared" si="8"/>
        <v>0</v>
      </c>
      <c r="L28" s="55"/>
      <c r="M28" s="55">
        <f t="shared" si="9"/>
        <v>0</v>
      </c>
      <c r="N28" s="55"/>
      <c r="O28" s="55">
        <f t="shared" si="10"/>
        <v>0</v>
      </c>
      <c r="P28" s="55"/>
      <c r="Q28" s="46">
        <f t="shared" si="11"/>
        <v>0</v>
      </c>
      <c r="R28" s="44"/>
      <c r="S28" s="44"/>
    </row>
    <row r="29" spans="2:19" ht="15.95" customHeight="1" x14ac:dyDescent="0.25">
      <c r="B29" s="79"/>
      <c r="C29" s="82"/>
      <c r="D29" s="79"/>
      <c r="E29" s="79"/>
      <c r="F29" s="82"/>
      <c r="G29" s="47" t="s">
        <v>62</v>
      </c>
      <c r="H29" s="48">
        <v>0</v>
      </c>
      <c r="I29" s="26"/>
      <c r="J29" s="55"/>
      <c r="K29" s="55">
        <f t="shared" si="8"/>
        <v>0</v>
      </c>
      <c r="L29" s="55"/>
      <c r="M29" s="55">
        <f t="shared" si="9"/>
        <v>0</v>
      </c>
      <c r="N29" s="55"/>
      <c r="O29" s="55">
        <f t="shared" si="10"/>
        <v>0</v>
      </c>
      <c r="P29" s="55"/>
      <c r="Q29" s="46">
        <f t="shared" si="11"/>
        <v>0</v>
      </c>
      <c r="R29" s="44"/>
      <c r="S29" s="44"/>
    </row>
    <row r="30" spans="2:19" ht="15.95" customHeight="1" x14ac:dyDescent="0.25">
      <c r="B30" s="89" t="s">
        <v>125</v>
      </c>
      <c r="C30" s="72" t="s">
        <v>63</v>
      </c>
      <c r="D30" s="75" t="s">
        <v>134</v>
      </c>
      <c r="E30" s="75" t="s">
        <v>16</v>
      </c>
      <c r="F30" s="72" t="s">
        <v>64</v>
      </c>
      <c r="G30" s="14" t="s">
        <v>65</v>
      </c>
      <c r="H30" s="19">
        <v>6</v>
      </c>
      <c r="I30" s="26"/>
      <c r="J30" s="56"/>
      <c r="K30" s="56">
        <f t="shared" ref="K30:K41" si="12">IF(J30="x",H30,0)</f>
        <v>0</v>
      </c>
      <c r="L30" s="56"/>
      <c r="M30" s="56">
        <f t="shared" ref="M30:M41" si="13">IF(L30="x",H30,0)</f>
        <v>0</v>
      </c>
      <c r="N30" s="56"/>
      <c r="O30" s="56">
        <f t="shared" ref="O30:O41" si="14">IF(N30="x",H30,0)</f>
        <v>0</v>
      </c>
      <c r="P30" s="56"/>
      <c r="Q30" s="40">
        <f t="shared" ref="Q30:Q41" si="15">IF(P30="x",H30,0)</f>
        <v>0</v>
      </c>
      <c r="R30" s="36"/>
      <c r="S30" s="36"/>
    </row>
    <row r="31" spans="2:19" ht="15.95" customHeight="1" x14ac:dyDescent="0.25">
      <c r="B31" s="89"/>
      <c r="C31" s="72"/>
      <c r="D31" s="75"/>
      <c r="E31" s="75"/>
      <c r="F31" s="72"/>
      <c r="G31" s="57" t="s">
        <v>66</v>
      </c>
      <c r="H31" s="19">
        <v>0</v>
      </c>
      <c r="I31" s="26"/>
      <c r="J31" s="56"/>
      <c r="K31" s="56">
        <f t="shared" si="12"/>
        <v>0</v>
      </c>
      <c r="L31" s="56"/>
      <c r="M31" s="56">
        <f t="shared" si="13"/>
        <v>0</v>
      </c>
      <c r="N31" s="56"/>
      <c r="O31" s="56">
        <f t="shared" si="14"/>
        <v>0</v>
      </c>
      <c r="P31" s="56"/>
      <c r="Q31" s="40">
        <f t="shared" si="15"/>
        <v>0</v>
      </c>
      <c r="R31" s="36"/>
      <c r="S31" s="36"/>
    </row>
    <row r="32" spans="2:19" ht="22.5" customHeight="1" x14ac:dyDescent="0.25">
      <c r="B32" s="79" t="s">
        <v>126</v>
      </c>
      <c r="C32" s="82" t="s">
        <v>67</v>
      </c>
      <c r="D32" s="74" t="s">
        <v>135</v>
      </c>
      <c r="E32" s="74" t="s">
        <v>35</v>
      </c>
      <c r="F32" s="82" t="s">
        <v>68</v>
      </c>
      <c r="G32" s="47" t="s">
        <v>69</v>
      </c>
      <c r="H32" s="48">
        <v>15</v>
      </c>
      <c r="I32" s="26"/>
      <c r="J32" s="55"/>
      <c r="K32" s="55">
        <f t="shared" si="12"/>
        <v>0</v>
      </c>
      <c r="L32" s="55"/>
      <c r="M32" s="55">
        <f t="shared" si="13"/>
        <v>0</v>
      </c>
      <c r="N32" s="55"/>
      <c r="O32" s="55">
        <f t="shared" si="14"/>
        <v>0</v>
      </c>
      <c r="P32" s="55"/>
      <c r="Q32" s="46">
        <f t="shared" si="15"/>
        <v>0</v>
      </c>
      <c r="R32" s="44"/>
      <c r="S32" s="44"/>
    </row>
    <row r="33" spans="2:19" ht="22.5" customHeight="1" x14ac:dyDescent="0.25">
      <c r="B33" s="79"/>
      <c r="C33" s="82"/>
      <c r="D33" s="74"/>
      <c r="E33" s="74"/>
      <c r="F33" s="82"/>
      <c r="G33" s="47" t="s">
        <v>70</v>
      </c>
      <c r="H33" s="48">
        <v>0</v>
      </c>
      <c r="I33" s="26"/>
      <c r="J33" s="55"/>
      <c r="K33" s="55">
        <f t="shared" si="12"/>
        <v>0</v>
      </c>
      <c r="L33" s="55"/>
      <c r="M33" s="55">
        <f t="shared" si="13"/>
        <v>0</v>
      </c>
      <c r="N33" s="55"/>
      <c r="O33" s="55">
        <f t="shared" si="14"/>
        <v>0</v>
      </c>
      <c r="P33" s="55"/>
      <c r="Q33" s="46">
        <f t="shared" si="15"/>
        <v>0</v>
      </c>
      <c r="R33" s="44"/>
      <c r="S33" s="44"/>
    </row>
    <row r="34" spans="2:19" ht="23.45" customHeight="1" x14ac:dyDescent="0.25">
      <c r="B34" s="89" t="s">
        <v>127</v>
      </c>
      <c r="C34" s="73" t="s">
        <v>71</v>
      </c>
      <c r="D34" s="76" t="s">
        <v>136</v>
      </c>
      <c r="E34" s="76" t="s">
        <v>35</v>
      </c>
      <c r="F34" s="73" t="s">
        <v>72</v>
      </c>
      <c r="G34" s="14" t="s">
        <v>73</v>
      </c>
      <c r="H34" s="19">
        <v>2</v>
      </c>
      <c r="I34" s="26"/>
      <c r="J34" s="59"/>
      <c r="K34" s="59">
        <f t="shared" si="12"/>
        <v>0</v>
      </c>
      <c r="L34" s="59"/>
      <c r="M34" s="59">
        <f t="shared" si="13"/>
        <v>0</v>
      </c>
      <c r="N34" s="59"/>
      <c r="O34" s="59">
        <f t="shared" si="14"/>
        <v>0</v>
      </c>
      <c r="P34" s="59"/>
      <c r="Q34" s="40">
        <f t="shared" si="15"/>
        <v>0</v>
      </c>
      <c r="R34" s="50"/>
      <c r="S34" s="50"/>
    </row>
    <row r="35" spans="2:19" ht="23.45" customHeight="1" x14ac:dyDescent="0.25">
      <c r="B35" s="89"/>
      <c r="C35" s="73"/>
      <c r="D35" s="78"/>
      <c r="E35" s="78"/>
      <c r="F35" s="73"/>
      <c r="G35" s="14" t="s">
        <v>74</v>
      </c>
      <c r="H35" s="19">
        <v>0</v>
      </c>
      <c r="I35" s="26"/>
      <c r="J35" s="59"/>
      <c r="K35" s="59">
        <f t="shared" si="12"/>
        <v>0</v>
      </c>
      <c r="L35" s="59"/>
      <c r="M35" s="59">
        <f t="shared" si="13"/>
        <v>0</v>
      </c>
      <c r="N35" s="59"/>
      <c r="O35" s="59">
        <f t="shared" si="14"/>
        <v>0</v>
      </c>
      <c r="P35" s="59"/>
      <c r="Q35" s="40">
        <f t="shared" si="15"/>
        <v>0</v>
      </c>
      <c r="R35" s="50"/>
      <c r="S35" s="50"/>
    </row>
    <row r="36" spans="2:19" ht="21.95" customHeight="1" x14ac:dyDescent="0.25">
      <c r="B36" s="74" t="s">
        <v>128</v>
      </c>
      <c r="C36" s="82" t="s">
        <v>75</v>
      </c>
      <c r="D36" s="74" t="s">
        <v>76</v>
      </c>
      <c r="E36" s="79" t="s">
        <v>77</v>
      </c>
      <c r="F36" s="66" t="s">
        <v>78</v>
      </c>
      <c r="G36" s="47" t="s">
        <v>79</v>
      </c>
      <c r="H36" s="45">
        <v>4</v>
      </c>
      <c r="I36" s="26"/>
      <c r="J36" s="58"/>
      <c r="K36" s="58">
        <f t="shared" si="12"/>
        <v>0</v>
      </c>
      <c r="L36" s="58"/>
      <c r="M36" s="58">
        <f t="shared" si="13"/>
        <v>0</v>
      </c>
      <c r="N36" s="58"/>
      <c r="O36" s="58">
        <f t="shared" si="14"/>
        <v>0</v>
      </c>
      <c r="P36" s="58"/>
      <c r="Q36" s="46">
        <f t="shared" si="15"/>
        <v>0</v>
      </c>
      <c r="R36" s="44"/>
      <c r="S36" s="44"/>
    </row>
    <row r="37" spans="2:19" ht="21.95" customHeight="1" x14ac:dyDescent="0.25">
      <c r="B37" s="74"/>
      <c r="C37" s="82"/>
      <c r="D37" s="74"/>
      <c r="E37" s="79"/>
      <c r="F37" s="66"/>
      <c r="G37" s="42" t="s">
        <v>80</v>
      </c>
      <c r="H37" s="45">
        <v>0</v>
      </c>
      <c r="I37" s="26"/>
      <c r="J37" s="58"/>
      <c r="K37" s="58">
        <f t="shared" si="12"/>
        <v>0</v>
      </c>
      <c r="L37" s="58"/>
      <c r="M37" s="58">
        <f t="shared" si="13"/>
        <v>0</v>
      </c>
      <c r="N37" s="58"/>
      <c r="O37" s="58">
        <f t="shared" si="14"/>
        <v>0</v>
      </c>
      <c r="P37" s="58"/>
      <c r="Q37" s="46">
        <f t="shared" si="15"/>
        <v>0</v>
      </c>
      <c r="R37" s="44"/>
      <c r="S37" s="44"/>
    </row>
    <row r="38" spans="2:19" ht="31.5" x14ac:dyDescent="0.25">
      <c r="B38" s="75" t="s">
        <v>129</v>
      </c>
      <c r="C38" s="90" t="s">
        <v>81</v>
      </c>
      <c r="D38" s="75" t="s">
        <v>76</v>
      </c>
      <c r="E38" s="75" t="s">
        <v>35</v>
      </c>
      <c r="F38" s="90" t="s">
        <v>82</v>
      </c>
      <c r="G38" s="51" t="s">
        <v>83</v>
      </c>
      <c r="H38" s="34">
        <v>5</v>
      </c>
      <c r="I38" s="26"/>
      <c r="J38" s="59"/>
      <c r="K38" s="59">
        <f t="shared" si="12"/>
        <v>0</v>
      </c>
      <c r="L38" s="59"/>
      <c r="M38" s="59">
        <f t="shared" si="13"/>
        <v>0</v>
      </c>
      <c r="N38" s="59"/>
      <c r="O38" s="59">
        <f t="shared" si="14"/>
        <v>0</v>
      </c>
      <c r="P38" s="59"/>
      <c r="Q38" s="40">
        <f t="shared" si="15"/>
        <v>0</v>
      </c>
      <c r="R38" s="50"/>
      <c r="S38" s="50"/>
    </row>
    <row r="39" spans="2:19" ht="21" x14ac:dyDescent="0.25">
      <c r="B39" s="75"/>
      <c r="C39" s="91"/>
      <c r="D39" s="75"/>
      <c r="E39" s="75"/>
      <c r="F39" s="91"/>
      <c r="G39" s="52" t="s">
        <v>84</v>
      </c>
      <c r="H39" s="34">
        <v>0</v>
      </c>
      <c r="I39" s="26"/>
      <c r="J39" s="59"/>
      <c r="K39" s="59">
        <f t="shared" si="12"/>
        <v>0</v>
      </c>
      <c r="L39" s="59"/>
      <c r="M39" s="59">
        <f t="shared" si="13"/>
        <v>0</v>
      </c>
      <c r="N39" s="59"/>
      <c r="O39" s="59">
        <f t="shared" si="14"/>
        <v>0</v>
      </c>
      <c r="P39" s="59"/>
      <c r="Q39" s="40">
        <f t="shared" si="15"/>
        <v>0</v>
      </c>
      <c r="R39" s="50"/>
      <c r="S39" s="50"/>
    </row>
    <row r="40" spans="2:19" ht="31.5" x14ac:dyDescent="0.25">
      <c r="B40" s="74" t="s">
        <v>130</v>
      </c>
      <c r="C40" s="62" t="s">
        <v>85</v>
      </c>
      <c r="D40" s="74" t="s">
        <v>135</v>
      </c>
      <c r="E40" s="74" t="s">
        <v>35</v>
      </c>
      <c r="F40" s="62" t="s">
        <v>86</v>
      </c>
      <c r="G40" s="53" t="s">
        <v>87</v>
      </c>
      <c r="H40" s="48">
        <v>5</v>
      </c>
      <c r="I40" s="26"/>
      <c r="J40" s="58"/>
      <c r="K40" s="58">
        <f t="shared" si="12"/>
        <v>0</v>
      </c>
      <c r="L40" s="58"/>
      <c r="M40" s="58">
        <f t="shared" si="13"/>
        <v>0</v>
      </c>
      <c r="N40" s="58"/>
      <c r="O40" s="58">
        <f t="shared" si="14"/>
        <v>0</v>
      </c>
      <c r="P40" s="58"/>
      <c r="Q40" s="46">
        <f t="shared" si="15"/>
        <v>0</v>
      </c>
      <c r="R40" s="44"/>
      <c r="S40" s="44"/>
    </row>
    <row r="41" spans="2:19" ht="31.5" x14ac:dyDescent="0.25">
      <c r="B41" s="74"/>
      <c r="C41" s="64"/>
      <c r="D41" s="74"/>
      <c r="E41" s="74"/>
      <c r="F41" s="64"/>
      <c r="G41" s="53" t="s">
        <v>88</v>
      </c>
      <c r="H41" s="48">
        <v>0</v>
      </c>
      <c r="I41" s="26"/>
      <c r="J41" s="58"/>
      <c r="K41" s="58">
        <f t="shared" si="12"/>
        <v>0</v>
      </c>
      <c r="L41" s="58"/>
      <c r="M41" s="58">
        <f t="shared" si="13"/>
        <v>0</v>
      </c>
      <c r="N41" s="58"/>
      <c r="O41" s="58">
        <f t="shared" si="14"/>
        <v>0</v>
      </c>
      <c r="P41" s="58"/>
      <c r="Q41" s="46">
        <f t="shared" si="15"/>
        <v>0</v>
      </c>
      <c r="R41" s="44"/>
      <c r="S41" s="44"/>
    </row>
    <row r="42" spans="2:19" s="4" customFormat="1" x14ac:dyDescent="0.25">
      <c r="B42" s="27" t="s">
        <v>89</v>
      </c>
      <c r="C42" s="28" t="s">
        <v>90</v>
      </c>
      <c r="D42" s="28"/>
      <c r="E42" s="28"/>
      <c r="F42" s="28"/>
      <c r="G42" s="29"/>
      <c r="H42" s="15">
        <f>H17+H21+H25+H30+H32+H34+H36+H38+H40</f>
        <v>67</v>
      </c>
      <c r="I42" s="54"/>
      <c r="J42" s="24">
        <f>SUM(K17:K41)</f>
        <v>0</v>
      </c>
      <c r="K42" s="24"/>
      <c r="L42" s="24">
        <f>SUM(M17:M41)</f>
        <v>0</v>
      </c>
      <c r="M42" s="24"/>
      <c r="N42" s="24">
        <f>SUM(O17:O41)</f>
        <v>0</v>
      </c>
      <c r="O42" s="24"/>
      <c r="P42" s="24">
        <f>SUM(Q17:Q41)</f>
        <v>0</v>
      </c>
      <c r="Q42" s="38"/>
      <c r="R42" s="24"/>
      <c r="S42" s="24"/>
    </row>
    <row r="43" spans="2:19" ht="31.5" x14ac:dyDescent="0.25">
      <c r="B43" s="1" t="s">
        <v>1</v>
      </c>
      <c r="C43" s="2" t="s">
        <v>91</v>
      </c>
      <c r="D43" s="3" t="s">
        <v>3</v>
      </c>
      <c r="E43" s="3" t="s">
        <v>4</v>
      </c>
      <c r="F43" s="2" t="s">
        <v>5</v>
      </c>
      <c r="G43" s="1" t="s">
        <v>6</v>
      </c>
      <c r="H43" s="8" t="s">
        <v>7</v>
      </c>
      <c r="I43" s="26"/>
      <c r="J43" s="3" t="s">
        <v>8</v>
      </c>
      <c r="K43" s="3" t="s">
        <v>9</v>
      </c>
      <c r="L43" s="3" t="s">
        <v>10</v>
      </c>
      <c r="M43" s="3" t="s">
        <v>9</v>
      </c>
      <c r="N43" s="3" t="s">
        <v>11</v>
      </c>
      <c r="O43" s="3" t="s">
        <v>9</v>
      </c>
      <c r="P43" s="3" t="s">
        <v>12</v>
      </c>
      <c r="Q43" s="39" t="s">
        <v>9</v>
      </c>
      <c r="R43" s="3"/>
      <c r="S43" s="3"/>
    </row>
    <row r="44" spans="2:19" ht="15.95" customHeight="1" x14ac:dyDescent="0.25">
      <c r="B44" s="76" t="s">
        <v>131</v>
      </c>
      <c r="C44" s="93" t="s">
        <v>92</v>
      </c>
      <c r="D44" s="76" t="s">
        <v>135</v>
      </c>
      <c r="E44" s="76" t="s">
        <v>35</v>
      </c>
      <c r="F44" s="93" t="s">
        <v>93</v>
      </c>
      <c r="G44" s="57" t="s">
        <v>94</v>
      </c>
      <c r="H44" s="19">
        <v>6</v>
      </c>
      <c r="I44" s="26"/>
      <c r="J44" s="96"/>
      <c r="K44" s="59">
        <f t="shared" ref="K44:K50" si="16">IF(J44="x",H44,0)</f>
        <v>0</v>
      </c>
      <c r="L44" s="96"/>
      <c r="M44" s="59">
        <f t="shared" ref="M44:M50" si="17">IF(L44="x",H44,0)</f>
        <v>0</v>
      </c>
      <c r="N44" s="96"/>
      <c r="O44" s="59">
        <f t="shared" ref="O44:O50" si="18">IF(N44="x",H44,0)</f>
        <v>0</v>
      </c>
      <c r="P44" s="96"/>
      <c r="Q44" s="40">
        <f t="shared" ref="Q44:Q50" si="19">IF(P44="x",H44,0)</f>
        <v>0</v>
      </c>
      <c r="R44" s="50"/>
      <c r="S44" s="50"/>
    </row>
    <row r="45" spans="2:19" ht="15.95" customHeight="1" x14ac:dyDescent="0.25">
      <c r="B45" s="77"/>
      <c r="C45" s="94"/>
      <c r="D45" s="77"/>
      <c r="E45" s="77"/>
      <c r="F45" s="94"/>
      <c r="G45" s="57" t="s">
        <v>95</v>
      </c>
      <c r="H45" s="19">
        <v>3</v>
      </c>
      <c r="I45" s="26"/>
      <c r="J45" s="96"/>
      <c r="K45" s="59">
        <f t="shared" si="16"/>
        <v>0</v>
      </c>
      <c r="L45" s="96"/>
      <c r="M45" s="59">
        <f t="shared" si="17"/>
        <v>0</v>
      </c>
      <c r="N45" s="96"/>
      <c r="O45" s="59">
        <f t="shared" si="18"/>
        <v>0</v>
      </c>
      <c r="P45" s="96"/>
      <c r="Q45" s="40">
        <f t="shared" si="19"/>
        <v>0</v>
      </c>
      <c r="R45" s="50"/>
      <c r="S45" s="50"/>
    </row>
    <row r="46" spans="2:19" ht="15.95" customHeight="1" x14ac:dyDescent="0.25">
      <c r="B46" s="78"/>
      <c r="C46" s="95"/>
      <c r="D46" s="78"/>
      <c r="E46" s="78"/>
      <c r="F46" s="94"/>
      <c r="G46" s="57" t="s">
        <v>96</v>
      </c>
      <c r="H46" s="19">
        <v>0</v>
      </c>
      <c r="I46" s="26"/>
      <c r="J46" s="96"/>
      <c r="K46" s="59">
        <f t="shared" si="16"/>
        <v>0</v>
      </c>
      <c r="L46" s="96"/>
      <c r="M46" s="59">
        <f t="shared" si="17"/>
        <v>0</v>
      </c>
      <c r="N46" s="96"/>
      <c r="O46" s="59">
        <f t="shared" si="18"/>
        <v>0</v>
      </c>
      <c r="P46" s="96"/>
      <c r="Q46" s="40">
        <f t="shared" si="19"/>
        <v>0</v>
      </c>
      <c r="R46" s="50"/>
      <c r="S46" s="50"/>
    </row>
    <row r="47" spans="2:19" ht="30" customHeight="1" x14ac:dyDescent="0.25">
      <c r="B47" s="74" t="s">
        <v>132</v>
      </c>
      <c r="C47" s="62" t="s">
        <v>97</v>
      </c>
      <c r="D47" s="67" t="s">
        <v>135</v>
      </c>
      <c r="E47" s="67" t="s">
        <v>35</v>
      </c>
      <c r="F47" s="65" t="s">
        <v>98</v>
      </c>
      <c r="G47" s="42" t="s">
        <v>99</v>
      </c>
      <c r="H47" s="45">
        <v>10</v>
      </c>
      <c r="I47" s="26"/>
      <c r="J47" s="49"/>
      <c r="K47" s="55">
        <f t="shared" si="16"/>
        <v>0</v>
      </c>
      <c r="L47" s="49"/>
      <c r="M47" s="55">
        <f t="shared" si="17"/>
        <v>0</v>
      </c>
      <c r="N47" s="49"/>
      <c r="O47" s="55">
        <f t="shared" si="18"/>
        <v>0</v>
      </c>
      <c r="P47" s="49"/>
      <c r="Q47" s="46">
        <f t="shared" si="19"/>
        <v>0</v>
      </c>
      <c r="R47" s="44"/>
      <c r="S47" s="44"/>
    </row>
    <row r="48" spans="2:19" ht="30" customHeight="1" x14ac:dyDescent="0.25">
      <c r="B48" s="74"/>
      <c r="C48" s="63"/>
      <c r="D48" s="68"/>
      <c r="E48" s="68"/>
      <c r="F48" s="66"/>
      <c r="G48" s="47" t="s">
        <v>100</v>
      </c>
      <c r="H48" s="45">
        <v>6</v>
      </c>
      <c r="I48" s="26"/>
      <c r="J48" s="49"/>
      <c r="K48" s="55">
        <f t="shared" si="16"/>
        <v>0</v>
      </c>
      <c r="L48" s="49"/>
      <c r="M48" s="55">
        <f t="shared" si="17"/>
        <v>0</v>
      </c>
      <c r="N48" s="49"/>
      <c r="O48" s="55">
        <f t="shared" si="18"/>
        <v>0</v>
      </c>
      <c r="P48" s="49"/>
      <c r="Q48" s="46">
        <f t="shared" si="19"/>
        <v>0</v>
      </c>
      <c r="R48" s="44"/>
      <c r="S48" s="44"/>
    </row>
    <row r="49" spans="2:22" ht="30" customHeight="1" x14ac:dyDescent="0.25">
      <c r="B49" s="74"/>
      <c r="C49" s="63"/>
      <c r="D49" s="68"/>
      <c r="E49" s="68"/>
      <c r="F49" s="66"/>
      <c r="G49" s="42" t="s">
        <v>101</v>
      </c>
      <c r="H49" s="45">
        <v>3</v>
      </c>
      <c r="I49" s="26"/>
      <c r="J49" s="49"/>
      <c r="K49" s="55">
        <f t="shared" si="16"/>
        <v>0</v>
      </c>
      <c r="L49" s="49"/>
      <c r="M49" s="55">
        <f t="shared" si="17"/>
        <v>0</v>
      </c>
      <c r="N49" s="49"/>
      <c r="O49" s="55">
        <f t="shared" si="18"/>
        <v>0</v>
      </c>
      <c r="P49" s="49"/>
      <c r="Q49" s="46">
        <f t="shared" si="19"/>
        <v>0</v>
      </c>
      <c r="R49" s="44"/>
      <c r="S49" s="44"/>
    </row>
    <row r="50" spans="2:22" ht="30" customHeight="1" x14ac:dyDescent="0.25">
      <c r="B50" s="74"/>
      <c r="C50" s="64"/>
      <c r="D50" s="69"/>
      <c r="E50" s="69"/>
      <c r="F50" s="66"/>
      <c r="G50" s="42" t="s">
        <v>102</v>
      </c>
      <c r="H50" s="45">
        <v>0</v>
      </c>
      <c r="I50" s="26"/>
      <c r="J50" s="49"/>
      <c r="K50" s="55">
        <f t="shared" si="16"/>
        <v>0</v>
      </c>
      <c r="L50" s="49"/>
      <c r="M50" s="55">
        <f t="shared" si="17"/>
        <v>0</v>
      </c>
      <c r="N50" s="49"/>
      <c r="O50" s="55">
        <f t="shared" si="18"/>
        <v>0</v>
      </c>
      <c r="P50" s="49"/>
      <c r="Q50" s="46">
        <f t="shared" si="19"/>
        <v>0</v>
      </c>
      <c r="R50" s="44"/>
      <c r="S50" s="44"/>
    </row>
    <row r="51" spans="2:22" s="4" customFormat="1" ht="21" x14ac:dyDescent="0.25">
      <c r="B51" s="27" t="s">
        <v>89</v>
      </c>
      <c r="C51" s="28" t="s">
        <v>103</v>
      </c>
      <c r="D51" s="28"/>
      <c r="E51" s="28"/>
      <c r="F51" s="28"/>
      <c r="G51" s="29"/>
      <c r="H51" s="15">
        <f>H44+H47</f>
        <v>16</v>
      </c>
      <c r="I51" s="54"/>
      <c r="J51" s="24">
        <f>SUM(K44:K50)</f>
        <v>0</v>
      </c>
      <c r="K51" s="24"/>
      <c r="L51" s="24">
        <f>SUM(M44:M50)</f>
        <v>0</v>
      </c>
      <c r="M51" s="24"/>
      <c r="N51" s="24">
        <f>SUM(O44:O50)</f>
        <v>0</v>
      </c>
      <c r="O51" s="24"/>
      <c r="P51" s="24">
        <f>SUM(Q44:Q50)</f>
        <v>0</v>
      </c>
      <c r="Q51" s="38"/>
      <c r="R51" s="24"/>
      <c r="S51" s="24"/>
    </row>
    <row r="52" spans="2:22" ht="26.25" customHeight="1" x14ac:dyDescent="0.25">
      <c r="B52" s="1" t="s">
        <v>1</v>
      </c>
      <c r="C52" s="2" t="s">
        <v>104</v>
      </c>
      <c r="D52" s="3" t="s">
        <v>3</v>
      </c>
      <c r="E52" s="3" t="s">
        <v>4</v>
      </c>
      <c r="F52" s="2" t="s">
        <v>5</v>
      </c>
      <c r="G52" s="1" t="s">
        <v>6</v>
      </c>
      <c r="H52" s="8" t="s">
        <v>7</v>
      </c>
      <c r="I52" s="26"/>
      <c r="J52" s="3" t="s">
        <v>8</v>
      </c>
      <c r="K52" s="3" t="s">
        <v>9</v>
      </c>
      <c r="L52" s="3" t="s">
        <v>10</v>
      </c>
      <c r="M52" s="3" t="s">
        <v>9</v>
      </c>
      <c r="N52" s="3" t="s">
        <v>11</v>
      </c>
      <c r="O52" s="3" t="s">
        <v>9</v>
      </c>
      <c r="P52" s="3" t="s">
        <v>12</v>
      </c>
      <c r="Q52" s="39" t="s">
        <v>9</v>
      </c>
      <c r="R52" s="3"/>
      <c r="S52" s="3"/>
    </row>
    <row r="53" spans="2:22" ht="23.25" customHeight="1" x14ac:dyDescent="0.25">
      <c r="B53" s="76" t="s">
        <v>133</v>
      </c>
      <c r="C53" s="60" t="s">
        <v>105</v>
      </c>
      <c r="D53" s="76" t="s">
        <v>135</v>
      </c>
      <c r="E53" s="70" t="s">
        <v>35</v>
      </c>
      <c r="F53" s="60" t="s">
        <v>106</v>
      </c>
      <c r="G53" s="18" t="s">
        <v>107</v>
      </c>
      <c r="H53" s="17">
        <v>5</v>
      </c>
      <c r="I53" s="26"/>
      <c r="J53" s="56"/>
      <c r="K53" s="56">
        <f>IF(J53="x",H53,0)</f>
        <v>0</v>
      </c>
      <c r="L53" s="56"/>
      <c r="M53" s="56">
        <f>IF(L53="x",H53,0)</f>
        <v>0</v>
      </c>
      <c r="N53" s="56"/>
      <c r="O53" s="56">
        <f>IF(N53="x",H53,0)</f>
        <v>0</v>
      </c>
      <c r="P53" s="56"/>
      <c r="Q53" s="40">
        <f>IF(P53="x",H53,0)</f>
        <v>0</v>
      </c>
      <c r="R53" s="36"/>
      <c r="S53" s="36"/>
      <c r="T53" t="s">
        <v>19</v>
      </c>
      <c r="V53" t="s">
        <v>19</v>
      </c>
    </row>
    <row r="54" spans="2:22" ht="23.25" customHeight="1" x14ac:dyDescent="0.25">
      <c r="B54" s="78"/>
      <c r="C54" s="61"/>
      <c r="D54" s="78"/>
      <c r="E54" s="71"/>
      <c r="F54" s="61"/>
      <c r="G54" s="16" t="s">
        <v>108</v>
      </c>
      <c r="H54" s="17">
        <v>0</v>
      </c>
      <c r="J54" s="56"/>
      <c r="K54" s="56">
        <f>IF(J54="x",H54,0)</f>
        <v>0</v>
      </c>
      <c r="L54" s="56"/>
      <c r="M54" s="56">
        <f>IF(L54="x",H54,0)</f>
        <v>0</v>
      </c>
      <c r="N54" s="56"/>
      <c r="O54" s="56">
        <f>IF(N54="x",H54,0)</f>
        <v>0</v>
      </c>
      <c r="P54" s="56"/>
      <c r="Q54" s="40">
        <f>IF(P54="x",H54,0)</f>
        <v>0</v>
      </c>
      <c r="R54" s="36"/>
      <c r="S54" s="36"/>
    </row>
    <row r="55" spans="2:22" s="4" customFormat="1" x14ac:dyDescent="0.25">
      <c r="B55" s="27" t="s">
        <v>89</v>
      </c>
      <c r="C55" s="28" t="s">
        <v>109</v>
      </c>
      <c r="D55" s="28"/>
      <c r="E55" s="28"/>
      <c r="F55" s="28"/>
      <c r="G55" s="29"/>
      <c r="H55" s="15">
        <f>H53</f>
        <v>5</v>
      </c>
      <c r="J55" s="24">
        <f>SUM(K53:K54)</f>
        <v>0</v>
      </c>
      <c r="K55" s="24"/>
      <c r="L55" s="24">
        <f>SUM(M53:M54)</f>
        <v>0</v>
      </c>
      <c r="M55" s="24"/>
      <c r="N55" s="24">
        <f>SUM(O53:O54)</f>
        <v>0</v>
      </c>
      <c r="O55" s="24"/>
      <c r="P55" s="24">
        <f>SUM(Q53:Q54)</f>
        <v>0</v>
      </c>
      <c r="Q55" s="38"/>
      <c r="R55" s="24"/>
      <c r="S55" s="24"/>
    </row>
    <row r="56" spans="2:22" x14ac:dyDescent="0.25">
      <c r="R56" s="36"/>
      <c r="S56" s="36"/>
    </row>
    <row r="57" spans="2:22" s="4" customFormat="1" ht="26.25" customHeight="1" x14ac:dyDescent="0.25">
      <c r="B57" s="1"/>
      <c r="C57" s="2" t="s">
        <v>110</v>
      </c>
      <c r="D57" s="2"/>
      <c r="E57" s="3"/>
      <c r="F57" s="2"/>
      <c r="G57" s="1"/>
      <c r="H57" s="8" t="s">
        <v>111</v>
      </c>
      <c r="J57" s="3" t="s">
        <v>8</v>
      </c>
      <c r="K57" s="3"/>
      <c r="L57" s="3" t="s">
        <v>10</v>
      </c>
      <c r="M57" s="3"/>
      <c r="N57" s="3" t="s">
        <v>11</v>
      </c>
      <c r="O57" s="3"/>
      <c r="P57" s="3" t="s">
        <v>12</v>
      </c>
      <c r="Q57" s="39"/>
      <c r="R57" s="3"/>
      <c r="S57" s="3"/>
    </row>
    <row r="58" spans="2:22" ht="26.25" customHeight="1" x14ac:dyDescent="0.25">
      <c r="B58" s="30"/>
      <c r="C58" s="31" t="s">
        <v>110</v>
      </c>
      <c r="D58" s="31"/>
      <c r="E58" s="31"/>
      <c r="F58" s="31"/>
      <c r="G58" s="30"/>
      <c r="H58" s="32">
        <f>H55+H51+H42+H15</f>
        <v>112</v>
      </c>
      <c r="J58" s="32">
        <f>J55+J51+J42+J15</f>
        <v>0</v>
      </c>
      <c r="K58" s="33"/>
      <c r="L58" s="32">
        <f>L55+L51+L42+L15</f>
        <v>0</v>
      </c>
      <c r="M58" s="33"/>
      <c r="N58" s="32">
        <f>N55+N51+N42+N15</f>
        <v>0</v>
      </c>
      <c r="O58" s="33"/>
      <c r="P58" s="32">
        <f>P55+P51+P42+P15</f>
        <v>0</v>
      </c>
      <c r="Q58" s="41"/>
      <c r="R58" s="36"/>
      <c r="S58" s="36"/>
    </row>
    <row r="60" spans="2:22" x14ac:dyDescent="0.25">
      <c r="C60" s="5" t="s">
        <v>112</v>
      </c>
      <c r="D60" s="98" t="s">
        <v>137</v>
      </c>
      <c r="E60" s="99"/>
      <c r="F60" s="99"/>
      <c r="G60" s="100"/>
      <c r="H60" s="97" t="s">
        <v>113</v>
      </c>
      <c r="I60" s="36"/>
      <c r="J60" s="37">
        <f>J58/$H$58</f>
        <v>0</v>
      </c>
      <c r="L60" s="37">
        <f>L58/$H$58</f>
        <v>0</v>
      </c>
      <c r="N60" s="37">
        <f>N58/$H$58</f>
        <v>0</v>
      </c>
      <c r="P60" s="37">
        <f>P58/$H$58</f>
        <v>0</v>
      </c>
    </row>
    <row r="61" spans="2:22" x14ac:dyDescent="0.25">
      <c r="D61" s="101"/>
      <c r="E61" s="102"/>
      <c r="F61" s="102"/>
      <c r="G61" s="103"/>
      <c r="J61" s="35"/>
      <c r="L61" s="35"/>
    </row>
    <row r="62" spans="2:22" x14ac:dyDescent="0.25">
      <c r="D62" s="104"/>
      <c r="E62" s="105"/>
      <c r="F62" s="105"/>
      <c r="G62" s="106"/>
    </row>
  </sheetData>
  <mergeCells count="89">
    <mergeCell ref="D60:G62"/>
    <mergeCell ref="F38:F39"/>
    <mergeCell ref="D38:D39"/>
    <mergeCell ref="E38:E39"/>
    <mergeCell ref="F40:F41"/>
    <mergeCell ref="D40:D41"/>
    <mergeCell ref="E40:E41"/>
    <mergeCell ref="D36:D37"/>
    <mergeCell ref="D34:D35"/>
    <mergeCell ref="B40:B41"/>
    <mergeCell ref="C40:C41"/>
    <mergeCell ref="B38:B39"/>
    <mergeCell ref="C38:C39"/>
    <mergeCell ref="B11:B12"/>
    <mergeCell ref="C11:C12"/>
    <mergeCell ref="F11:F12"/>
    <mergeCell ref="B9:B10"/>
    <mergeCell ref="C9:C10"/>
    <mergeCell ref="F9:F10"/>
    <mergeCell ref="E9:E10"/>
    <mergeCell ref="E11:E12"/>
    <mergeCell ref="D9:D10"/>
    <mergeCell ref="D11:D12"/>
    <mergeCell ref="B1:P1"/>
    <mergeCell ref="B4:B6"/>
    <mergeCell ref="C4:C6"/>
    <mergeCell ref="F4:F6"/>
    <mergeCell ref="B7:B8"/>
    <mergeCell ref="C7:C8"/>
    <mergeCell ref="F7:F8"/>
    <mergeCell ref="E4:E6"/>
    <mergeCell ref="E7:E8"/>
    <mergeCell ref="B2:G2"/>
    <mergeCell ref="J2:Q2"/>
    <mergeCell ref="D4:D6"/>
    <mergeCell ref="D7:D8"/>
    <mergeCell ref="B17:B20"/>
    <mergeCell ref="C17:C20"/>
    <mergeCell ref="F17:F20"/>
    <mergeCell ref="B13:B14"/>
    <mergeCell ref="C13:C14"/>
    <mergeCell ref="F13:F14"/>
    <mergeCell ref="D13:D14"/>
    <mergeCell ref="D17:D20"/>
    <mergeCell ref="E13:E14"/>
    <mergeCell ref="E17:E20"/>
    <mergeCell ref="F21:F24"/>
    <mergeCell ref="B21:B24"/>
    <mergeCell ref="D21:D24"/>
    <mergeCell ref="E21:E24"/>
    <mergeCell ref="D25:D29"/>
    <mergeCell ref="F25:F29"/>
    <mergeCell ref="E25:E29"/>
    <mergeCell ref="F36:F37"/>
    <mergeCell ref="B30:B31"/>
    <mergeCell ref="C30:C31"/>
    <mergeCell ref="F30:F31"/>
    <mergeCell ref="B34:B35"/>
    <mergeCell ref="C34:C35"/>
    <mergeCell ref="F34:F35"/>
    <mergeCell ref="D30:D31"/>
    <mergeCell ref="B32:B33"/>
    <mergeCell ref="C32:C33"/>
    <mergeCell ref="D32:D33"/>
    <mergeCell ref="E32:E33"/>
    <mergeCell ref="F32:F33"/>
    <mergeCell ref="E36:E37"/>
    <mergeCell ref="E34:E35"/>
    <mergeCell ref="E30:E31"/>
    <mergeCell ref="C21:C24"/>
    <mergeCell ref="C25:C29"/>
    <mergeCell ref="B25:B29"/>
    <mergeCell ref="B36:B37"/>
    <mergeCell ref="C36:C37"/>
    <mergeCell ref="B44:B46"/>
    <mergeCell ref="C44:C46"/>
    <mergeCell ref="F44:F46"/>
    <mergeCell ref="D44:D46"/>
    <mergeCell ref="D47:D50"/>
    <mergeCell ref="E44:E46"/>
    <mergeCell ref="B53:B54"/>
    <mergeCell ref="C53:C54"/>
    <mergeCell ref="F53:F54"/>
    <mergeCell ref="B47:B50"/>
    <mergeCell ref="C47:C50"/>
    <mergeCell ref="F47:F50"/>
    <mergeCell ref="E47:E50"/>
    <mergeCell ref="D53:D54"/>
    <mergeCell ref="E53:E54"/>
  </mergeCells>
  <pageMargins left="0.7" right="0.7" top="0.75" bottom="0.75" header="0.3" footer="0.3"/>
  <pageSetup paperSize="8" scale="82" fitToHeight="0" orientation="landscape" r:id="rId1"/>
  <rowBreaks count="1" manualBreakCount="1">
    <brk id="42" max="1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27566E-D716-4646-ADB2-DD71C20D44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32E632-2A9E-46A6-ACBF-43F39C5D7C9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4ABBE22-0878-4727-B24F-6504AFAE8D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KPI scoringsmodel</vt:lpstr>
      <vt:lpstr>'KPI scoringsmodel'!Afdrukbereik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Myrna</dc:creator>
  <cp:keywords/>
  <dc:description/>
  <cp:lastModifiedBy>Myrna Lansink | Inkada Inkoop &amp; Advies</cp:lastModifiedBy>
  <cp:revision/>
  <dcterms:created xsi:type="dcterms:W3CDTF">2017-12-27T15:21:38Z</dcterms:created>
  <dcterms:modified xsi:type="dcterms:W3CDTF">2021-05-17T12:31:30Z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