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V\Inkoop\Aanbestedingen\Slibtransport\Slibtransport 2020\04 Nota van Inlichtingen\Definitieve documenten\"/>
    </mc:Choice>
  </mc:AlternateContent>
  <xr:revisionPtr revIDLastSave="0" documentId="13_ncr:1_{82F1E904-2191-4881-9EC3-8DA62C3D81BB}" xr6:coauthVersionLast="46" xr6:coauthVersionMax="47" xr10:uidLastSave="{00000000-0000-0000-0000-000000000000}"/>
  <bookViews>
    <workbookView xWindow="-120" yWindow="-120" windowWidth="29040" windowHeight="15840" xr2:uid="{DEA15739-FD3E-4F54-9F80-1B5BAEA6B4B2}"/>
  </bookViews>
  <sheets>
    <sheet name="MKI berek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2" l="1"/>
  <c r="G52" i="2"/>
  <c r="G51" i="2"/>
  <c r="G50" i="2"/>
  <c r="G49" i="2"/>
  <c r="G48" i="2"/>
  <c r="F41" i="2" l="1"/>
  <c r="G41" i="2" s="1"/>
  <c r="F42" i="2"/>
  <c r="G42" i="2" s="1"/>
  <c r="F24" i="2"/>
  <c r="G24" i="2" s="1"/>
  <c r="F26" i="2"/>
  <c r="G26" i="2" s="1"/>
  <c r="F25" i="2" l="1"/>
  <c r="G25" i="2" s="1"/>
  <c r="F37" i="2"/>
  <c r="G37" i="2" s="1"/>
  <c r="F32" i="2"/>
  <c r="G32" i="2" s="1"/>
  <c r="F29" i="2"/>
  <c r="G29" i="2" s="1"/>
  <c r="F19" i="2"/>
  <c r="G19" i="2" s="1"/>
  <c r="F11" i="2"/>
  <c r="G11" i="2" s="1"/>
  <c r="F31" i="2"/>
  <c r="G31" i="2" s="1"/>
  <c r="F39" i="2"/>
  <c r="G39" i="2" s="1"/>
  <c r="F36" i="2"/>
  <c r="G36" i="2" s="1"/>
  <c r="F16" i="2"/>
  <c r="G16" i="2" s="1"/>
  <c r="F38" i="2"/>
  <c r="G38" i="2" s="1"/>
  <c r="F13" i="2"/>
  <c r="G13" i="2" s="1"/>
  <c r="F21" i="2"/>
  <c r="G21" i="2" s="1"/>
  <c r="F14" i="2"/>
  <c r="G14" i="2" s="1"/>
  <c r="F22" i="2"/>
  <c r="G22" i="2" s="1"/>
  <c r="F28" i="2"/>
  <c r="G28" i="2" s="1"/>
  <c r="F15" i="2"/>
  <c r="G15" i="2" s="1"/>
  <c r="F23" i="2"/>
  <c r="G23" i="2" s="1"/>
  <c r="F20" i="2"/>
  <c r="G20" i="2" s="1"/>
  <c r="F18" i="2"/>
  <c r="G18" i="2" s="1"/>
  <c r="F17" i="2"/>
  <c r="G17" i="2" s="1"/>
  <c r="F12" i="2"/>
  <c r="G12" i="2" s="1"/>
  <c r="F10" i="2"/>
  <c r="G10" i="2" s="1"/>
  <c r="F9" i="2"/>
  <c r="G9" i="2" s="1"/>
  <c r="F30" i="2"/>
  <c r="G30" i="2" s="1"/>
  <c r="F33" i="2"/>
  <c r="G33" i="2" s="1"/>
  <c r="F35" i="2"/>
  <c r="G35" i="2" s="1"/>
  <c r="F34" i="2"/>
  <c r="G34" i="2" s="1"/>
  <c r="F27" i="2"/>
  <c r="G27" i="2" s="1"/>
  <c r="K43" i="2" l="1"/>
  <c r="I48" i="2" s="1"/>
  <c r="O43" i="2"/>
  <c r="I52" i="2" s="1"/>
  <c r="L43" i="2"/>
  <c r="I49" i="2" s="1"/>
  <c r="P43" i="2"/>
  <c r="I53" i="2" s="1"/>
  <c r="N43" i="2"/>
  <c r="I51" i="2" s="1"/>
  <c r="M43" i="2"/>
  <c r="I50" i="2" s="1"/>
  <c r="I55" i="2" l="1"/>
</calcChain>
</file>

<file path=xl/sharedStrings.xml><?xml version="1.0" encoding="utf-8"?>
<sst xmlns="http://schemas.openxmlformats.org/spreadsheetml/2006/main" count="162" uniqueCount="90">
  <si>
    <t>MKI-Berekening Slibtransport NOORDERZIJLVEST &amp; HUNZE EN AA's</t>
  </si>
  <si>
    <t>Opsteller</t>
  </si>
  <si>
    <t>Datum</t>
  </si>
  <si>
    <t>Data</t>
  </si>
  <si>
    <t>Jaar 1</t>
  </si>
  <si>
    <t>Jaar 2</t>
  </si>
  <si>
    <t>Jaar 3</t>
  </si>
  <si>
    <t>Jaar 4</t>
  </si>
  <si>
    <t>Jaar 5</t>
  </si>
  <si>
    <t>Jaar 6</t>
  </si>
  <si>
    <t>Naam locatie</t>
  </si>
  <si>
    <t>Straatnaam</t>
  </si>
  <si>
    <t>Verwerkingslocatie</t>
  </si>
  <si>
    <t>Afstand naar verwerking (km)</t>
  </si>
  <si>
    <t>Aantal transporten heen</t>
  </si>
  <si>
    <t>Totaal aantal km</t>
  </si>
  <si>
    <t>MKI per liter diesel
 (EURO 6)</t>
  </si>
  <si>
    <t>MKI per liter HVO 
(EURO 6)</t>
  </si>
  <si>
    <t>Bron MKI's</t>
  </si>
  <si>
    <t>RWZI Veendam</t>
  </si>
  <si>
    <t xml:space="preserve">Vosseveld </t>
  </si>
  <si>
    <t>Garmerwolde, Grasdijkweg 2</t>
  </si>
  <si>
    <t>RWZI Oude Pekela</t>
  </si>
  <si>
    <t xml:space="preserve">Flessingterrein </t>
  </si>
  <si>
    <t>Scheemda, Hof van Brussel 6</t>
  </si>
  <si>
    <t>RWZI Hoogezand</t>
  </si>
  <si>
    <t xml:space="preserve">Rijksweg Oost </t>
  </si>
  <si>
    <t>Veendam, Vosseveld 4a</t>
  </si>
  <si>
    <t>RWZI Scheemda</t>
  </si>
  <si>
    <t xml:space="preserve">Hof van Brussel </t>
  </si>
  <si>
    <t>RWZI Bellingwolde</t>
  </si>
  <si>
    <t>Wymeesterweg</t>
  </si>
  <si>
    <t>RWZI Scheve Klap</t>
  </si>
  <si>
    <t xml:space="preserve">Heemweg </t>
  </si>
  <si>
    <t>RWZI Stadskanaal</t>
  </si>
  <si>
    <t xml:space="preserve">1e veldweg </t>
  </si>
  <si>
    <t>RWZI Vriescheloo</t>
  </si>
  <si>
    <t xml:space="preserve">Dijkweg </t>
  </si>
  <si>
    <t>RWZI Ter Apel</t>
  </si>
  <si>
    <t>Ruiten A Kanaal W</t>
  </si>
  <si>
    <t>RWZI Tweede Exloërmond</t>
  </si>
  <si>
    <t xml:space="preserve">Zuiderdiep </t>
  </si>
  <si>
    <t>RWZI Assen</t>
  </si>
  <si>
    <t>WA Scholtenstraat</t>
  </si>
  <si>
    <t>RWZI Gieten *</t>
  </si>
  <si>
    <t>Spekstoep</t>
  </si>
  <si>
    <t>Assen, WA Scholtensstraat 16</t>
  </si>
  <si>
    <t>RWZI Foxhol</t>
  </si>
  <si>
    <t>Energieweg</t>
  </si>
  <si>
    <t>RWZI DELFZIJL (prim.slib)</t>
  </si>
  <si>
    <t>Oosterwierum</t>
  </si>
  <si>
    <t>RWZI DELFZIJL (sec.slib)</t>
  </si>
  <si>
    <t>RWZI EELDE</t>
  </si>
  <si>
    <t>Burgemeester J G Legroweg</t>
  </si>
  <si>
    <t>RWZI FEERWERD</t>
  </si>
  <si>
    <t>Aduarderdiep</t>
  </si>
  <si>
    <t>RWZI GAARKEUKEN</t>
  </si>
  <si>
    <t>Hoendiep</t>
  </si>
  <si>
    <t>RWZI LEEK</t>
  </si>
  <si>
    <t>Leuringslaan</t>
  </si>
  <si>
    <t>RWZI MARUM</t>
  </si>
  <si>
    <t>Parallelweg</t>
  </si>
  <si>
    <t>RWZI ONDERDENDAM</t>
  </si>
  <si>
    <t>Bedumerweg</t>
  </si>
  <si>
    <t>RWZI UITHUIZERMEEDEN</t>
  </si>
  <si>
    <t>Oosternielandseweg</t>
  </si>
  <si>
    <t>RWZI ULRUM</t>
  </si>
  <si>
    <t>Tilweg</t>
  </si>
  <si>
    <t>RWZI WEHE DEN HOORN</t>
  </si>
  <si>
    <t>Raylandseweg</t>
  </si>
  <si>
    <t>RWZI WINSUM</t>
  </si>
  <si>
    <t>Schouwerzijlsterweg</t>
  </si>
  <si>
    <t>RWZI ZUIDHORN</t>
  </si>
  <si>
    <t>Van Starkenborghkanaal ZZ</t>
  </si>
  <si>
    <t>ZWART WATER REITDIEP*</t>
  </si>
  <si>
    <t>Reitdiephaven</t>
  </si>
  <si>
    <t>RWZI GARMERWOLDE</t>
  </si>
  <si>
    <t>NORTH WATER DELFZIJL**</t>
  </si>
  <si>
    <t xml:space="preserve">Schakelweg </t>
  </si>
  <si>
    <t xml:space="preserve">Totaal MKI per jaar </t>
  </si>
  <si>
    <t>Jaar</t>
  </si>
  <si>
    <t>Brandstof</t>
  </si>
  <si>
    <t>MKI</t>
  </si>
  <si>
    <t xml:space="preserve">Jaar 5 </t>
  </si>
  <si>
    <t>Totaal MKI 
over 6 jaar</t>
  </si>
  <si>
    <t>liter verbruik 
(1 liter per 2,5 km)</t>
  </si>
  <si>
    <t>Samenvatting</t>
  </si>
  <si>
    <t>MKI  (XX% HVO)</t>
  </si>
  <si>
    <t>MKI per liter XXX (EURO 6)</t>
  </si>
  <si>
    <t>N.v.t.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</si>
</sst>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top" wrapText="1"/>
    </xf>
    <xf numFmtId="0" fontId="7" fillId="3" borderId="7" xfId="0" applyFont="1" applyFill="1" applyBorder="1"/>
    <xf numFmtId="0" fontId="8" fillId="0" borderId="7" xfId="1" applyFont="1" applyBorder="1" applyAlignment="1">
      <alignment horizontal="left"/>
    </xf>
    <xf numFmtId="0" fontId="9" fillId="3" borderId="7" xfId="0" applyFont="1" applyFill="1" applyBorder="1"/>
    <xf numFmtId="0" fontId="9" fillId="0" borderId="7" xfId="0" applyFont="1" applyBorder="1"/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3" borderId="8" xfId="0" applyFont="1" applyFill="1" applyBorder="1"/>
    <xf numFmtId="0" fontId="9" fillId="3" borderId="8" xfId="0" applyFont="1" applyFill="1" applyBorder="1"/>
    <xf numFmtId="0" fontId="0" fillId="0" borderId="7" xfId="0" applyBorder="1"/>
    <xf numFmtId="0" fontId="5" fillId="0" borderId="7" xfId="1" applyFont="1" applyBorder="1" applyAlignment="1">
      <alignment horizontal="left"/>
    </xf>
    <xf numFmtId="0" fontId="11" fillId="3" borderId="8" xfId="0" applyFont="1" applyFill="1" applyBorder="1"/>
    <xf numFmtId="164" fontId="0" fillId="0" borderId="7" xfId="0" applyNumberFormat="1" applyBorder="1"/>
    <xf numFmtId="0" fontId="0" fillId="5" borderId="7" xfId="0" applyFill="1" applyBorder="1"/>
    <xf numFmtId="0" fontId="9" fillId="0" borderId="7" xfId="0" applyFont="1" applyBorder="1" applyAlignment="1">
      <alignment horizontal="right"/>
    </xf>
    <xf numFmtId="1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 vertical="top"/>
    </xf>
    <xf numFmtId="0" fontId="9" fillId="3" borderId="8" xfId="0" applyFont="1" applyFill="1" applyBorder="1" applyAlignment="1">
      <alignment horizontal="right"/>
    </xf>
    <xf numFmtId="1" fontId="9" fillId="3" borderId="8" xfId="0" applyNumberFormat="1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165" fontId="9" fillId="3" borderId="7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7" fillId="4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164" fontId="1" fillId="6" borderId="7" xfId="0" applyNumberFormat="1" applyFont="1" applyFill="1" applyBorder="1"/>
    <xf numFmtId="0" fontId="2" fillId="0" borderId="0" xfId="0" applyFont="1" applyAlignment="1">
      <alignment horizontal="left" vertical="center"/>
    </xf>
    <xf numFmtId="0" fontId="1" fillId="4" borderId="7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0" fontId="10" fillId="2" borderId="7" xfId="0" applyFont="1" applyFill="1" applyBorder="1" applyAlignment="1">
      <alignment horizontal="left" vertical="center"/>
    </xf>
    <xf numFmtId="15" fontId="10" fillId="2" borderId="7" xfId="0" applyNumberFormat="1" applyFont="1" applyFill="1" applyBorder="1" applyAlignment="1">
      <alignment horizontal="left" vertical="center"/>
    </xf>
    <xf numFmtId="165" fontId="9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0" fillId="5" borderId="0" xfId="0" applyFill="1" applyBorder="1"/>
    <xf numFmtId="164" fontId="0" fillId="0" borderId="0" xfId="0" applyNumberFormat="1" applyBorder="1"/>
    <xf numFmtId="164" fontId="1" fillId="6" borderId="0" xfId="0" applyNumberFormat="1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7" borderId="4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165" fontId="9" fillId="8" borderId="7" xfId="0" applyNumberFormat="1" applyFont="1" applyFill="1" applyBorder="1" applyAlignment="1">
      <alignment horizontal="center" vertical="top"/>
    </xf>
  </cellXfs>
  <cellStyles count="2">
    <cellStyle name="Standaard" xfId="0" builtinId="0"/>
    <cellStyle name="Standaard_Blad1" xfId="1" xr:uid="{1953127E-54F2-478B-A990-44679C37B0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B44B-A5A7-46C7-BEA8-FFEB8C308C36}">
  <dimension ref="A1:AB55"/>
  <sheetViews>
    <sheetView tabSelected="1" zoomScale="70" zoomScaleNormal="70" workbookViewId="0">
      <selection activeCell="J4" sqref="J4"/>
    </sheetView>
  </sheetViews>
  <sheetFormatPr defaultRowHeight="15" x14ac:dyDescent="0.25"/>
  <cols>
    <col min="1" max="1" width="25.7109375" customWidth="1"/>
    <col min="2" max="2" width="21.85546875" customWidth="1"/>
    <col min="3" max="3" width="27.42578125" customWidth="1"/>
    <col min="4" max="4" width="13.42578125" customWidth="1"/>
    <col min="5" max="5" width="10.42578125" bestFit="1" customWidth="1"/>
    <col min="6" max="6" width="10.42578125" customWidth="1"/>
    <col min="7" max="7" width="12.7109375" customWidth="1"/>
    <col min="8" max="8" width="10.140625" customWidth="1"/>
    <col min="9" max="10" width="12" customWidth="1"/>
    <col min="11" max="11" width="14.85546875" customWidth="1"/>
    <col min="12" max="16" width="12" bestFit="1" customWidth="1"/>
    <col min="17" max="17" width="60.42578125" customWidth="1"/>
    <col min="20" max="20" width="11.5703125" bestFit="1" customWidth="1"/>
    <col min="22" max="22" width="11.5703125" bestFit="1" customWidth="1"/>
  </cols>
  <sheetData>
    <row r="1" spans="1:28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2"/>
    </row>
    <row r="2" spans="1:28" ht="15.75" thickBot="1" x14ac:dyDescent="0.3">
      <c r="A2" s="53"/>
      <c r="B2" s="54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28" ht="18.75" x14ac:dyDescent="0.25">
      <c r="A3" s="10" t="s">
        <v>1</v>
      </c>
      <c r="B3" s="36"/>
      <c r="C3" s="9"/>
      <c r="D3" s="9"/>
      <c r="E3" s="9"/>
      <c r="F3" s="9"/>
      <c r="G3" s="9"/>
      <c r="H3" s="9"/>
      <c r="I3" s="9"/>
      <c r="J3" s="31"/>
      <c r="K3" s="9"/>
      <c r="L3" s="9"/>
    </row>
    <row r="4" spans="1:28" ht="18.75" x14ac:dyDescent="0.25">
      <c r="A4" s="10" t="s">
        <v>2</v>
      </c>
      <c r="B4" s="37"/>
      <c r="C4" s="9"/>
      <c r="D4" s="9"/>
      <c r="E4" s="9"/>
      <c r="F4" s="9"/>
      <c r="G4" s="9"/>
      <c r="H4" s="9"/>
      <c r="I4" s="9"/>
      <c r="J4" s="31"/>
      <c r="K4" s="9"/>
      <c r="L4" s="9"/>
    </row>
    <row r="5" spans="1:28" ht="18.75" x14ac:dyDescent="0.25">
      <c r="A5" s="10" t="s">
        <v>3</v>
      </c>
      <c r="B5" s="36"/>
      <c r="C5" s="9"/>
      <c r="D5" s="9"/>
      <c r="E5" s="9"/>
      <c r="F5" s="9"/>
      <c r="G5" s="9"/>
      <c r="H5" s="9"/>
      <c r="I5" s="9"/>
      <c r="J5" s="31"/>
      <c r="K5" s="9"/>
      <c r="L5" s="9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x14ac:dyDescent="0.25"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x14ac:dyDescent="0.25">
      <c r="A7" s="1"/>
      <c r="K7" s="17" t="s">
        <v>4</v>
      </c>
      <c r="L7" s="17" t="s">
        <v>5</v>
      </c>
      <c r="M7" s="17" t="s">
        <v>6</v>
      </c>
      <c r="N7" s="17" t="s">
        <v>7</v>
      </c>
      <c r="O7" s="17" t="s">
        <v>8</v>
      </c>
      <c r="P7" s="17" t="s">
        <v>9</v>
      </c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ht="39" x14ac:dyDescent="0.25">
      <c r="A8" s="3" t="s">
        <v>10</v>
      </c>
      <c r="B8" s="3" t="s">
        <v>11</v>
      </c>
      <c r="C8" s="3" t="s">
        <v>12</v>
      </c>
      <c r="D8" s="28" t="s">
        <v>13</v>
      </c>
      <c r="E8" s="28" t="s">
        <v>14</v>
      </c>
      <c r="F8" s="28" t="s">
        <v>15</v>
      </c>
      <c r="G8" s="28" t="s">
        <v>85</v>
      </c>
      <c r="H8" s="27" t="s">
        <v>16</v>
      </c>
      <c r="I8" s="27" t="s">
        <v>17</v>
      </c>
      <c r="J8" s="27" t="s">
        <v>88</v>
      </c>
      <c r="K8" s="39" t="s">
        <v>87</v>
      </c>
      <c r="L8" s="39" t="s">
        <v>87</v>
      </c>
      <c r="M8" s="39" t="s">
        <v>87</v>
      </c>
      <c r="N8" s="39" t="s">
        <v>87</v>
      </c>
      <c r="O8" s="39" t="s">
        <v>87</v>
      </c>
      <c r="P8" s="39" t="s">
        <v>87</v>
      </c>
      <c r="Q8" s="27" t="s">
        <v>18</v>
      </c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x14ac:dyDescent="0.25">
      <c r="A9" s="7" t="s">
        <v>19</v>
      </c>
      <c r="B9" s="6" t="s">
        <v>20</v>
      </c>
      <c r="C9" s="6" t="s">
        <v>21</v>
      </c>
      <c r="D9" s="18">
        <v>36</v>
      </c>
      <c r="E9" s="19">
        <v>1152.9729729729729</v>
      </c>
      <c r="F9" s="19">
        <f>D9*E9</f>
        <v>41507.027027027027</v>
      </c>
      <c r="G9" s="19">
        <f t="shared" ref="G9:G39" si="0">F9/2.5</f>
        <v>16602.81081081081</v>
      </c>
      <c r="H9" s="18">
        <v>0.39</v>
      </c>
      <c r="I9" s="18">
        <v>0.30099999999999999</v>
      </c>
      <c r="J9" s="45"/>
      <c r="K9" s="59" t="s">
        <v>89</v>
      </c>
      <c r="L9" s="38"/>
      <c r="M9" s="38"/>
      <c r="N9" s="38"/>
      <c r="O9" s="38"/>
      <c r="P9" s="38"/>
      <c r="Q9" s="44"/>
      <c r="S9" s="33"/>
      <c r="T9" s="34"/>
      <c r="U9" s="34"/>
      <c r="V9" s="34"/>
      <c r="W9" s="34"/>
      <c r="X9" s="33"/>
      <c r="Y9" s="33"/>
      <c r="Z9" s="33"/>
      <c r="AA9" s="33"/>
      <c r="AB9" s="33"/>
    </row>
    <row r="10" spans="1:28" x14ac:dyDescent="0.25">
      <c r="A10" s="7" t="s">
        <v>22</v>
      </c>
      <c r="B10" s="6" t="s">
        <v>23</v>
      </c>
      <c r="C10" s="6" t="s">
        <v>24</v>
      </c>
      <c r="D10" s="18">
        <v>8</v>
      </c>
      <c r="E10" s="19">
        <v>164.86486486486484</v>
      </c>
      <c r="F10" s="19">
        <f t="shared" ref="F10:F42" si="1">D10*E10</f>
        <v>1318.9189189189187</v>
      </c>
      <c r="G10" s="19">
        <f t="shared" si="0"/>
        <v>527.56756756756749</v>
      </c>
      <c r="H10" s="18">
        <v>0.39</v>
      </c>
      <c r="I10" s="18">
        <v>0.30099999999999999</v>
      </c>
      <c r="J10" s="45"/>
      <c r="K10" s="59" t="s">
        <v>89</v>
      </c>
      <c r="L10" s="38"/>
      <c r="M10" s="38"/>
      <c r="N10" s="38"/>
      <c r="O10" s="38"/>
      <c r="P10" s="38"/>
      <c r="Q10" s="44"/>
      <c r="S10" s="33"/>
      <c r="T10" s="34"/>
      <c r="U10" s="34"/>
      <c r="V10" s="34"/>
      <c r="W10" s="34"/>
      <c r="X10" s="33"/>
      <c r="Y10" s="33"/>
      <c r="Z10" s="33"/>
      <c r="AA10" s="33"/>
      <c r="AB10" s="33"/>
    </row>
    <row r="11" spans="1:28" x14ac:dyDescent="0.25">
      <c r="A11" s="7" t="s">
        <v>25</v>
      </c>
      <c r="B11" s="6" t="s">
        <v>26</v>
      </c>
      <c r="C11" s="6" t="s">
        <v>21</v>
      </c>
      <c r="D11" s="18">
        <v>20</v>
      </c>
      <c r="E11" s="19">
        <v>152.08108108108109</v>
      </c>
      <c r="F11" s="19">
        <f t="shared" si="1"/>
        <v>3041.6216216216217</v>
      </c>
      <c r="G11" s="19">
        <f t="shared" si="0"/>
        <v>1216.6486486486488</v>
      </c>
      <c r="H11" s="18">
        <v>0.39</v>
      </c>
      <c r="I11" s="18">
        <v>0.30099999999999999</v>
      </c>
      <c r="J11" s="45"/>
      <c r="K11" s="59" t="s">
        <v>89</v>
      </c>
      <c r="L11" s="38"/>
      <c r="M11" s="38"/>
      <c r="N11" s="38"/>
      <c r="O11" s="38"/>
      <c r="P11" s="38"/>
      <c r="Q11" s="44"/>
      <c r="S11" s="33"/>
      <c r="T11" s="34"/>
      <c r="U11" s="34"/>
      <c r="V11" s="34"/>
      <c r="W11" s="34"/>
      <c r="X11" s="33"/>
      <c r="Y11" s="33"/>
      <c r="Z11" s="33"/>
      <c r="AA11" s="33"/>
      <c r="AB11" s="33"/>
    </row>
    <row r="12" spans="1:28" x14ac:dyDescent="0.25">
      <c r="A12" s="7" t="s">
        <v>25</v>
      </c>
      <c r="B12" s="6" t="s">
        <v>26</v>
      </c>
      <c r="C12" s="6" t="s">
        <v>24</v>
      </c>
      <c r="D12" s="18">
        <v>18</v>
      </c>
      <c r="E12" s="19">
        <v>364.83783783783781</v>
      </c>
      <c r="F12" s="19">
        <f t="shared" si="1"/>
        <v>6567.0810810810808</v>
      </c>
      <c r="G12" s="19">
        <f t="shared" si="0"/>
        <v>2626.8324324324321</v>
      </c>
      <c r="H12" s="18">
        <v>0.39</v>
      </c>
      <c r="I12" s="18">
        <v>0.30099999999999999</v>
      </c>
      <c r="J12" s="45"/>
      <c r="K12" s="59" t="s">
        <v>89</v>
      </c>
      <c r="L12" s="38"/>
      <c r="M12" s="38"/>
      <c r="N12" s="38"/>
      <c r="O12" s="38"/>
      <c r="P12" s="38"/>
      <c r="Q12" s="44"/>
      <c r="S12" s="33"/>
      <c r="T12" s="34"/>
      <c r="U12" s="34"/>
      <c r="V12" s="34"/>
      <c r="W12" s="34"/>
      <c r="X12" s="33"/>
      <c r="Y12" s="33"/>
      <c r="Z12" s="33"/>
      <c r="AA12" s="33"/>
      <c r="AB12" s="33"/>
    </row>
    <row r="13" spans="1:28" x14ac:dyDescent="0.25">
      <c r="A13" s="7" t="s">
        <v>25</v>
      </c>
      <c r="B13" s="6" t="s">
        <v>26</v>
      </c>
      <c r="C13" s="6" t="s">
        <v>27</v>
      </c>
      <c r="D13" s="18">
        <v>17</v>
      </c>
      <c r="E13" s="19">
        <v>69.729729729729726</v>
      </c>
      <c r="F13" s="19">
        <f t="shared" si="1"/>
        <v>1185.4054054054054</v>
      </c>
      <c r="G13" s="19">
        <f t="shared" si="0"/>
        <v>474.16216216216219</v>
      </c>
      <c r="H13" s="18">
        <v>0.39</v>
      </c>
      <c r="I13" s="18">
        <v>0.30099999999999999</v>
      </c>
      <c r="J13" s="45"/>
      <c r="K13" s="59" t="s">
        <v>89</v>
      </c>
      <c r="L13" s="38"/>
      <c r="M13" s="38"/>
      <c r="N13" s="38"/>
      <c r="O13" s="38"/>
      <c r="P13" s="38"/>
      <c r="Q13" s="44"/>
      <c r="S13" s="33"/>
      <c r="T13" s="34"/>
      <c r="U13" s="34"/>
      <c r="V13" s="34"/>
      <c r="W13" s="34"/>
      <c r="X13" s="33"/>
      <c r="Y13" s="33"/>
      <c r="Z13" s="33"/>
      <c r="AA13" s="33"/>
      <c r="AB13" s="33"/>
    </row>
    <row r="14" spans="1:28" x14ac:dyDescent="0.25">
      <c r="A14" s="7" t="s">
        <v>28</v>
      </c>
      <c r="B14" s="6" t="s">
        <v>29</v>
      </c>
      <c r="C14" s="6" t="s">
        <v>21</v>
      </c>
      <c r="D14" s="18">
        <v>37</v>
      </c>
      <c r="E14" s="19">
        <v>1004.5405405405405</v>
      </c>
      <c r="F14" s="19">
        <f t="shared" si="1"/>
        <v>37168</v>
      </c>
      <c r="G14" s="19">
        <f t="shared" si="0"/>
        <v>14867.2</v>
      </c>
      <c r="H14" s="18">
        <v>0.39</v>
      </c>
      <c r="I14" s="18">
        <v>0.30099999999999999</v>
      </c>
      <c r="J14" s="45"/>
      <c r="K14" s="59" t="s">
        <v>89</v>
      </c>
      <c r="L14" s="38"/>
      <c r="M14" s="38"/>
      <c r="N14" s="38"/>
      <c r="O14" s="38"/>
      <c r="P14" s="38"/>
      <c r="Q14" s="44"/>
      <c r="S14" s="33"/>
      <c r="T14" s="34"/>
      <c r="U14" s="34"/>
      <c r="V14" s="34"/>
      <c r="W14" s="34"/>
      <c r="X14" s="33"/>
      <c r="Y14" s="33"/>
      <c r="Z14" s="33"/>
      <c r="AA14" s="33"/>
      <c r="AB14" s="33"/>
    </row>
    <row r="15" spans="1:28" x14ac:dyDescent="0.25">
      <c r="A15" s="7" t="s">
        <v>30</v>
      </c>
      <c r="B15" s="6" t="s">
        <v>31</v>
      </c>
      <c r="C15" s="6" t="s">
        <v>24</v>
      </c>
      <c r="D15" s="18">
        <v>17</v>
      </c>
      <c r="E15" s="19">
        <v>100.89189189189189</v>
      </c>
      <c r="F15" s="19">
        <f t="shared" si="1"/>
        <v>1715.1621621621621</v>
      </c>
      <c r="G15" s="19">
        <f t="shared" si="0"/>
        <v>686.06486486486483</v>
      </c>
      <c r="H15" s="18">
        <v>0.39</v>
      </c>
      <c r="I15" s="18">
        <v>0.30099999999999999</v>
      </c>
      <c r="J15" s="45"/>
      <c r="K15" s="59" t="s">
        <v>89</v>
      </c>
      <c r="L15" s="38"/>
      <c r="M15" s="38"/>
      <c r="N15" s="38"/>
      <c r="O15" s="38"/>
      <c r="P15" s="38"/>
      <c r="Q15" s="44"/>
      <c r="S15" s="33"/>
      <c r="T15" s="34"/>
      <c r="U15" s="34"/>
      <c r="V15" s="34"/>
      <c r="W15" s="34"/>
      <c r="X15" s="33"/>
      <c r="Y15" s="33"/>
      <c r="Z15" s="33"/>
      <c r="AA15" s="33"/>
      <c r="AB15" s="33"/>
    </row>
    <row r="16" spans="1:28" x14ac:dyDescent="0.25">
      <c r="A16" s="7" t="s">
        <v>32</v>
      </c>
      <c r="B16" s="6" t="s">
        <v>33</v>
      </c>
      <c r="C16" s="6" t="s">
        <v>24</v>
      </c>
      <c r="D16" s="18">
        <v>19</v>
      </c>
      <c r="E16" s="19">
        <v>117.48648648648648</v>
      </c>
      <c r="F16" s="19">
        <f t="shared" si="1"/>
        <v>2232.2432432432433</v>
      </c>
      <c r="G16" s="19">
        <f t="shared" si="0"/>
        <v>892.89729729729731</v>
      </c>
      <c r="H16" s="18">
        <v>0.39</v>
      </c>
      <c r="I16" s="18">
        <v>0.30099999999999999</v>
      </c>
      <c r="J16" s="45"/>
      <c r="K16" s="59" t="s">
        <v>89</v>
      </c>
      <c r="L16" s="38"/>
      <c r="M16" s="38"/>
      <c r="N16" s="38"/>
      <c r="O16" s="38"/>
      <c r="P16" s="38"/>
      <c r="Q16" s="44"/>
      <c r="S16" s="33"/>
      <c r="T16" s="34"/>
      <c r="U16" s="34"/>
      <c r="V16" s="34"/>
      <c r="W16" s="34"/>
      <c r="X16" s="33"/>
      <c r="Y16" s="33"/>
      <c r="Z16" s="33"/>
      <c r="AA16" s="33"/>
      <c r="AB16" s="33"/>
    </row>
    <row r="17" spans="1:28" x14ac:dyDescent="0.25">
      <c r="A17" s="7" t="s">
        <v>34</v>
      </c>
      <c r="B17" s="6" t="s">
        <v>35</v>
      </c>
      <c r="C17" s="6" t="s">
        <v>27</v>
      </c>
      <c r="D17" s="18">
        <v>19</v>
      </c>
      <c r="E17" s="19">
        <v>506.32432432432432</v>
      </c>
      <c r="F17" s="19">
        <f t="shared" si="1"/>
        <v>9620.1621621621616</v>
      </c>
      <c r="G17" s="19">
        <f t="shared" si="0"/>
        <v>3848.0648648648648</v>
      </c>
      <c r="H17" s="18">
        <v>0.39</v>
      </c>
      <c r="I17" s="18">
        <v>0.30099999999999999</v>
      </c>
      <c r="J17" s="45"/>
      <c r="K17" s="59" t="s">
        <v>89</v>
      </c>
      <c r="L17" s="38"/>
      <c r="M17" s="38"/>
      <c r="N17" s="38"/>
      <c r="O17" s="38"/>
      <c r="P17" s="38"/>
      <c r="Q17" s="44"/>
      <c r="S17" s="33"/>
      <c r="T17" s="34"/>
      <c r="U17" s="34"/>
      <c r="V17" s="34"/>
      <c r="W17" s="34"/>
      <c r="X17" s="33"/>
      <c r="Y17" s="33"/>
      <c r="Z17" s="33"/>
      <c r="AA17" s="33"/>
      <c r="AB17" s="33"/>
    </row>
    <row r="18" spans="1:28" x14ac:dyDescent="0.25">
      <c r="A18" s="7" t="s">
        <v>36</v>
      </c>
      <c r="B18" s="6" t="s">
        <v>37</v>
      </c>
      <c r="C18" s="6" t="s">
        <v>24</v>
      </c>
      <c r="D18" s="18">
        <v>19</v>
      </c>
      <c r="E18" s="19">
        <v>100.91891891891892</v>
      </c>
      <c r="F18" s="19">
        <f t="shared" si="1"/>
        <v>1917.4594594594594</v>
      </c>
      <c r="G18" s="19">
        <f t="shared" si="0"/>
        <v>766.98378378378379</v>
      </c>
      <c r="H18" s="18">
        <v>0.39</v>
      </c>
      <c r="I18" s="18">
        <v>0.30099999999999999</v>
      </c>
      <c r="J18" s="45"/>
      <c r="K18" s="59" t="s">
        <v>89</v>
      </c>
      <c r="L18" s="38"/>
      <c r="M18" s="38"/>
      <c r="N18" s="38"/>
      <c r="O18" s="38"/>
      <c r="P18" s="38"/>
      <c r="Q18" s="44"/>
      <c r="S18" s="33"/>
      <c r="T18" s="34"/>
      <c r="U18" s="34"/>
      <c r="V18" s="34"/>
      <c r="W18" s="34"/>
      <c r="X18" s="33"/>
      <c r="Y18" s="33"/>
      <c r="Z18" s="33"/>
      <c r="AA18" s="33"/>
      <c r="AB18" s="33"/>
    </row>
    <row r="19" spans="1:28" x14ac:dyDescent="0.25">
      <c r="A19" s="7" t="s">
        <v>38</v>
      </c>
      <c r="B19" s="6" t="s">
        <v>39</v>
      </c>
      <c r="C19" s="6" t="s">
        <v>24</v>
      </c>
      <c r="D19" s="18">
        <v>40</v>
      </c>
      <c r="E19" s="19">
        <v>273.51351351351349</v>
      </c>
      <c r="F19" s="19">
        <f t="shared" si="1"/>
        <v>10940.54054054054</v>
      </c>
      <c r="G19" s="19">
        <f t="shared" si="0"/>
        <v>4376.2162162162158</v>
      </c>
      <c r="H19" s="18">
        <v>0.39</v>
      </c>
      <c r="I19" s="18">
        <v>0.30099999999999999</v>
      </c>
      <c r="J19" s="45"/>
      <c r="K19" s="59" t="s">
        <v>89</v>
      </c>
      <c r="L19" s="38"/>
      <c r="M19" s="38"/>
      <c r="N19" s="38"/>
      <c r="O19" s="38"/>
      <c r="P19" s="38"/>
      <c r="Q19" s="44"/>
      <c r="S19" s="33"/>
      <c r="T19" s="34"/>
      <c r="U19" s="34"/>
      <c r="V19" s="34"/>
      <c r="W19" s="34"/>
      <c r="X19" s="33"/>
      <c r="Y19" s="33"/>
      <c r="Z19" s="33"/>
      <c r="AA19" s="33"/>
      <c r="AB19" s="33"/>
    </row>
    <row r="20" spans="1:28" x14ac:dyDescent="0.25">
      <c r="A20" s="7" t="s">
        <v>40</v>
      </c>
      <c r="B20" s="6" t="s">
        <v>41</v>
      </c>
      <c r="C20" s="6" t="s">
        <v>27</v>
      </c>
      <c r="D20" s="18">
        <v>31</v>
      </c>
      <c r="E20" s="19">
        <v>124.86486486486487</v>
      </c>
      <c r="F20" s="19">
        <f t="shared" si="1"/>
        <v>3870.8108108108108</v>
      </c>
      <c r="G20" s="19">
        <f t="shared" si="0"/>
        <v>1548.3243243243244</v>
      </c>
      <c r="H20" s="18">
        <v>0.39</v>
      </c>
      <c r="I20" s="18">
        <v>0.30099999999999999</v>
      </c>
      <c r="J20" s="45"/>
      <c r="K20" s="59" t="s">
        <v>89</v>
      </c>
      <c r="L20" s="38"/>
      <c r="M20" s="38"/>
      <c r="N20" s="38"/>
      <c r="O20" s="38"/>
      <c r="P20" s="38"/>
      <c r="Q20" s="44"/>
      <c r="S20" s="33"/>
      <c r="T20" s="34"/>
      <c r="U20" s="34"/>
      <c r="V20" s="34"/>
      <c r="W20" s="34"/>
      <c r="X20" s="33"/>
      <c r="Y20" s="33"/>
      <c r="Z20" s="33"/>
      <c r="AA20" s="33"/>
      <c r="AB20" s="33"/>
    </row>
    <row r="21" spans="1:28" x14ac:dyDescent="0.25">
      <c r="A21" s="7" t="s">
        <v>42</v>
      </c>
      <c r="B21" s="6" t="s">
        <v>43</v>
      </c>
      <c r="C21" s="6" t="s">
        <v>21</v>
      </c>
      <c r="D21" s="19">
        <v>36</v>
      </c>
      <c r="E21" s="19">
        <v>1160.0270270270271</v>
      </c>
      <c r="F21" s="19">
        <f t="shared" si="1"/>
        <v>41760.972972972973</v>
      </c>
      <c r="G21" s="19">
        <f t="shared" si="0"/>
        <v>16704.389189189191</v>
      </c>
      <c r="H21" s="18">
        <v>0.39</v>
      </c>
      <c r="I21" s="18">
        <v>0.30099999999999999</v>
      </c>
      <c r="J21" s="45"/>
      <c r="K21" s="59" t="s">
        <v>89</v>
      </c>
      <c r="L21" s="38"/>
      <c r="M21" s="38"/>
      <c r="N21" s="38"/>
      <c r="O21" s="38"/>
      <c r="P21" s="38"/>
      <c r="Q21" s="44"/>
      <c r="S21" s="33"/>
      <c r="T21" s="34"/>
      <c r="U21" s="34"/>
      <c r="V21" s="34"/>
      <c r="W21" s="34"/>
      <c r="X21" s="33"/>
      <c r="Y21" s="33"/>
      <c r="Z21" s="33"/>
      <c r="AA21" s="33"/>
      <c r="AB21" s="33"/>
    </row>
    <row r="22" spans="1:28" x14ac:dyDescent="0.25">
      <c r="A22" s="7" t="s">
        <v>44</v>
      </c>
      <c r="B22" s="6" t="s">
        <v>45</v>
      </c>
      <c r="C22" s="6" t="s">
        <v>46</v>
      </c>
      <c r="D22" s="18">
        <v>18</v>
      </c>
      <c r="E22" s="19">
        <v>7.8918918918918921</v>
      </c>
      <c r="F22" s="19">
        <f t="shared" si="1"/>
        <v>142.05405405405406</v>
      </c>
      <c r="G22" s="19">
        <f t="shared" si="0"/>
        <v>56.821621621621624</v>
      </c>
      <c r="H22" s="18">
        <v>0.39</v>
      </c>
      <c r="I22" s="18">
        <v>0.30099999999999999</v>
      </c>
      <c r="J22" s="45"/>
      <c r="K22" s="59" t="s">
        <v>89</v>
      </c>
      <c r="L22" s="38"/>
      <c r="M22" s="38"/>
      <c r="N22" s="38"/>
      <c r="O22" s="38"/>
      <c r="P22" s="38"/>
      <c r="Q22" s="44"/>
      <c r="S22" s="33"/>
      <c r="T22" s="34"/>
      <c r="U22" s="34"/>
      <c r="V22" s="34"/>
      <c r="W22" s="34"/>
      <c r="X22" s="33"/>
      <c r="Y22" s="33"/>
      <c r="Z22" s="33"/>
      <c r="AA22" s="33"/>
      <c r="AB22" s="33"/>
    </row>
    <row r="23" spans="1:28" x14ac:dyDescent="0.25">
      <c r="A23" s="7" t="s">
        <v>44</v>
      </c>
      <c r="B23" s="6" t="s">
        <v>45</v>
      </c>
      <c r="C23" s="6" t="s">
        <v>27</v>
      </c>
      <c r="D23" s="18">
        <v>16</v>
      </c>
      <c r="E23" s="19">
        <v>420.83783783783781</v>
      </c>
      <c r="F23" s="19">
        <f t="shared" si="1"/>
        <v>6733.405405405405</v>
      </c>
      <c r="G23" s="19">
        <f t="shared" si="0"/>
        <v>2693.3621621621619</v>
      </c>
      <c r="H23" s="18">
        <v>0.39</v>
      </c>
      <c r="I23" s="18">
        <v>0.30099999999999999</v>
      </c>
      <c r="J23" s="45"/>
      <c r="K23" s="59" t="s">
        <v>89</v>
      </c>
      <c r="L23" s="38"/>
      <c r="M23" s="38"/>
      <c r="N23" s="38"/>
      <c r="O23" s="38"/>
      <c r="P23" s="38"/>
      <c r="Q23" s="44"/>
      <c r="S23" s="33"/>
      <c r="T23" s="34"/>
      <c r="U23" s="34"/>
      <c r="V23" s="34"/>
      <c r="W23" s="34"/>
      <c r="X23" s="33"/>
      <c r="Y23" s="33"/>
      <c r="Z23" s="33"/>
      <c r="AA23" s="33"/>
      <c r="AB23" s="33"/>
    </row>
    <row r="24" spans="1:28" x14ac:dyDescent="0.25">
      <c r="A24" s="7" t="s">
        <v>44</v>
      </c>
      <c r="B24" s="6" t="s">
        <v>45</v>
      </c>
      <c r="C24" s="6" t="s">
        <v>21</v>
      </c>
      <c r="D24" s="18">
        <v>41</v>
      </c>
      <c r="E24" s="19">
        <v>76.648648648648646</v>
      </c>
      <c r="F24" s="19">
        <f t="shared" si="1"/>
        <v>3142.5945945945946</v>
      </c>
      <c r="G24" s="19">
        <f t="shared" si="0"/>
        <v>1257.0378378378377</v>
      </c>
      <c r="H24" s="18">
        <v>0.39</v>
      </c>
      <c r="I24" s="18">
        <v>0.30099999999999999</v>
      </c>
      <c r="J24" s="45"/>
      <c r="K24" s="59" t="s">
        <v>89</v>
      </c>
      <c r="L24" s="38"/>
      <c r="M24" s="38"/>
      <c r="N24" s="38"/>
      <c r="O24" s="38"/>
      <c r="P24" s="38"/>
      <c r="Q24" s="44"/>
      <c r="S24" s="33"/>
      <c r="T24" s="34"/>
      <c r="U24" s="34"/>
      <c r="V24" s="34"/>
      <c r="W24" s="34"/>
      <c r="X24" s="33"/>
      <c r="Y24" s="33"/>
      <c r="Z24" s="33"/>
      <c r="AA24" s="33"/>
      <c r="AB24" s="33"/>
    </row>
    <row r="25" spans="1:28" x14ac:dyDescent="0.25">
      <c r="A25" s="7" t="s">
        <v>47</v>
      </c>
      <c r="B25" s="6" t="s">
        <v>48</v>
      </c>
      <c r="C25" s="6" t="s">
        <v>24</v>
      </c>
      <c r="D25" s="18">
        <v>26</v>
      </c>
      <c r="E25" s="19">
        <v>21.837837837837839</v>
      </c>
      <c r="F25" s="19">
        <f t="shared" si="1"/>
        <v>567.78378378378375</v>
      </c>
      <c r="G25" s="19">
        <f t="shared" si="0"/>
        <v>227.11351351351351</v>
      </c>
      <c r="H25" s="18">
        <v>0.39</v>
      </c>
      <c r="I25" s="18">
        <v>0.30099999999999999</v>
      </c>
      <c r="J25" s="45"/>
      <c r="K25" s="59" t="s">
        <v>89</v>
      </c>
      <c r="L25" s="38"/>
      <c r="M25" s="38"/>
      <c r="N25" s="38"/>
      <c r="O25" s="38"/>
      <c r="P25" s="38"/>
      <c r="Q25" s="44"/>
      <c r="S25" s="33"/>
      <c r="T25" s="34"/>
      <c r="U25" s="34"/>
      <c r="V25" s="34"/>
      <c r="W25" s="34"/>
      <c r="X25" s="33"/>
      <c r="Y25" s="33"/>
      <c r="Z25" s="33"/>
      <c r="AA25" s="33"/>
      <c r="AB25" s="33"/>
    </row>
    <row r="26" spans="1:28" x14ac:dyDescent="0.25">
      <c r="A26" s="7" t="s">
        <v>47</v>
      </c>
      <c r="B26" s="6" t="s">
        <v>48</v>
      </c>
      <c r="C26" s="6" t="s">
        <v>21</v>
      </c>
      <c r="D26" s="18">
        <v>18</v>
      </c>
      <c r="E26" s="19">
        <v>398.45945945945948</v>
      </c>
      <c r="F26" s="19">
        <f t="shared" si="1"/>
        <v>7172.2702702702709</v>
      </c>
      <c r="G26" s="19">
        <f t="shared" si="0"/>
        <v>2868.9081081081085</v>
      </c>
      <c r="H26" s="18">
        <v>0.39</v>
      </c>
      <c r="I26" s="18">
        <v>0.30099999999999999</v>
      </c>
      <c r="J26" s="45"/>
      <c r="K26" s="59" t="s">
        <v>89</v>
      </c>
      <c r="L26" s="38"/>
      <c r="M26" s="38"/>
      <c r="N26" s="38"/>
      <c r="O26" s="38"/>
      <c r="P26" s="38"/>
      <c r="Q26" s="44"/>
      <c r="S26" s="33"/>
      <c r="T26" s="34"/>
      <c r="U26" s="34"/>
      <c r="V26" s="34"/>
      <c r="W26" s="34"/>
      <c r="X26" s="33"/>
      <c r="Y26" s="33"/>
      <c r="Z26" s="33"/>
      <c r="AA26" s="33"/>
      <c r="AB26" s="33"/>
    </row>
    <row r="27" spans="1:28" x14ac:dyDescent="0.25">
      <c r="A27" s="8" t="s">
        <v>49</v>
      </c>
      <c r="B27" s="4" t="s">
        <v>50</v>
      </c>
      <c r="C27" s="6" t="s">
        <v>21</v>
      </c>
      <c r="D27" s="18">
        <v>29</v>
      </c>
      <c r="E27" s="20">
        <v>328.49291465289627</v>
      </c>
      <c r="F27" s="19">
        <f t="shared" si="1"/>
        <v>9526.2945249339919</v>
      </c>
      <c r="G27" s="19">
        <f t="shared" si="0"/>
        <v>3810.5178099735967</v>
      </c>
      <c r="H27" s="18">
        <v>0.39</v>
      </c>
      <c r="I27" s="18">
        <v>0.30099999999999999</v>
      </c>
      <c r="J27" s="45"/>
      <c r="K27" s="38"/>
      <c r="L27" s="38"/>
      <c r="M27" s="38"/>
      <c r="N27" s="38"/>
      <c r="O27" s="38"/>
      <c r="P27" s="38"/>
      <c r="Q27" s="44"/>
      <c r="S27" s="33"/>
      <c r="T27" s="34"/>
      <c r="U27" s="34"/>
      <c r="V27" s="34"/>
      <c r="W27" s="34"/>
      <c r="X27" s="33"/>
      <c r="Y27" s="33"/>
      <c r="Z27" s="33"/>
      <c r="AA27" s="33"/>
      <c r="AB27" s="33"/>
    </row>
    <row r="28" spans="1:28" x14ac:dyDescent="0.25">
      <c r="A28" s="8" t="s">
        <v>51</v>
      </c>
      <c r="B28" s="4" t="s">
        <v>50</v>
      </c>
      <c r="C28" s="6" t="s">
        <v>21</v>
      </c>
      <c r="D28" s="18">
        <v>29</v>
      </c>
      <c r="E28" s="20">
        <v>593</v>
      </c>
      <c r="F28" s="19">
        <f t="shared" si="1"/>
        <v>17197</v>
      </c>
      <c r="G28" s="19">
        <f t="shared" si="0"/>
        <v>6878.8</v>
      </c>
      <c r="H28" s="18">
        <v>0.39</v>
      </c>
      <c r="I28" s="18">
        <v>0.30099999999999999</v>
      </c>
      <c r="J28" s="45"/>
      <c r="K28" s="38"/>
      <c r="L28" s="38"/>
      <c r="M28" s="38"/>
      <c r="N28" s="38"/>
      <c r="O28" s="38"/>
      <c r="P28" s="38"/>
      <c r="Q28" s="44"/>
      <c r="S28" s="33"/>
      <c r="T28" s="34"/>
      <c r="U28" s="34"/>
      <c r="V28" s="34"/>
      <c r="W28" s="34"/>
      <c r="X28" s="33"/>
      <c r="Y28" s="33"/>
      <c r="Z28" s="33"/>
      <c r="AA28" s="33"/>
      <c r="AB28" s="33"/>
    </row>
    <row r="29" spans="1:28" x14ac:dyDescent="0.25">
      <c r="A29" s="8" t="s">
        <v>52</v>
      </c>
      <c r="B29" s="4" t="s">
        <v>53</v>
      </c>
      <c r="C29" s="6" t="s">
        <v>21</v>
      </c>
      <c r="D29" s="18">
        <v>22</v>
      </c>
      <c r="E29" s="20">
        <v>1184</v>
      </c>
      <c r="F29" s="19">
        <f t="shared" si="1"/>
        <v>26048</v>
      </c>
      <c r="G29" s="19">
        <f t="shared" si="0"/>
        <v>10419.200000000001</v>
      </c>
      <c r="H29" s="18">
        <v>0.39</v>
      </c>
      <c r="I29" s="18">
        <v>0.30099999999999999</v>
      </c>
      <c r="J29" s="45"/>
      <c r="K29" s="38"/>
      <c r="L29" s="38"/>
      <c r="M29" s="38"/>
      <c r="N29" s="38"/>
      <c r="O29" s="38"/>
      <c r="P29" s="38"/>
      <c r="Q29" s="44"/>
      <c r="S29" s="33"/>
      <c r="T29" s="34"/>
      <c r="U29" s="34"/>
      <c r="V29" s="34"/>
      <c r="W29" s="34"/>
      <c r="X29" s="33"/>
      <c r="Y29" s="33"/>
      <c r="Z29" s="33"/>
      <c r="AA29" s="33"/>
      <c r="AB29" s="33"/>
    </row>
    <row r="30" spans="1:28" x14ac:dyDescent="0.25">
      <c r="A30" s="8" t="s">
        <v>54</v>
      </c>
      <c r="B30" s="4" t="s">
        <v>55</v>
      </c>
      <c r="C30" s="6" t="s">
        <v>21</v>
      </c>
      <c r="D30" s="18">
        <v>25</v>
      </c>
      <c r="E30" s="20">
        <v>43</v>
      </c>
      <c r="F30" s="19">
        <f t="shared" si="1"/>
        <v>1075</v>
      </c>
      <c r="G30" s="19">
        <f t="shared" si="0"/>
        <v>430</v>
      </c>
      <c r="H30" s="18">
        <v>0.39</v>
      </c>
      <c r="I30" s="18">
        <v>0.30099999999999999</v>
      </c>
      <c r="J30" s="45"/>
      <c r="K30" s="38"/>
      <c r="L30" s="38"/>
      <c r="M30" s="38"/>
      <c r="N30" s="38"/>
      <c r="O30" s="38"/>
      <c r="P30" s="38"/>
      <c r="Q30" s="44"/>
      <c r="S30" s="33"/>
      <c r="T30" s="34"/>
      <c r="U30" s="34"/>
      <c r="V30" s="34"/>
      <c r="W30" s="34"/>
      <c r="X30" s="33"/>
      <c r="Y30" s="33"/>
      <c r="Z30" s="33"/>
      <c r="AA30" s="33"/>
      <c r="AB30" s="33"/>
    </row>
    <row r="31" spans="1:28" x14ac:dyDescent="0.25">
      <c r="A31" s="8" t="s">
        <v>56</v>
      </c>
      <c r="B31" s="4" t="s">
        <v>57</v>
      </c>
      <c r="C31" s="6" t="s">
        <v>21</v>
      </c>
      <c r="D31" s="18">
        <v>31</v>
      </c>
      <c r="E31" s="20">
        <v>310</v>
      </c>
      <c r="F31" s="19">
        <f t="shared" si="1"/>
        <v>9610</v>
      </c>
      <c r="G31" s="19">
        <f t="shared" si="0"/>
        <v>3844</v>
      </c>
      <c r="H31" s="18">
        <v>0.39</v>
      </c>
      <c r="I31" s="18">
        <v>0.30099999999999999</v>
      </c>
      <c r="J31" s="45"/>
      <c r="K31" s="38"/>
      <c r="L31" s="38"/>
      <c r="M31" s="38"/>
      <c r="N31" s="38"/>
      <c r="O31" s="38"/>
      <c r="P31" s="38"/>
      <c r="Q31" s="44"/>
      <c r="S31" s="33"/>
      <c r="T31" s="34"/>
      <c r="U31" s="34"/>
      <c r="V31" s="34"/>
      <c r="W31" s="34"/>
      <c r="X31" s="33"/>
      <c r="Y31" s="33"/>
      <c r="Z31" s="33"/>
      <c r="AA31" s="33"/>
      <c r="AB31" s="33"/>
    </row>
    <row r="32" spans="1:28" x14ac:dyDescent="0.25">
      <c r="A32" s="8" t="s">
        <v>58</v>
      </c>
      <c r="B32" s="4" t="s">
        <v>59</v>
      </c>
      <c r="C32" s="6" t="s">
        <v>21</v>
      </c>
      <c r="D32" s="18">
        <v>29</v>
      </c>
      <c r="E32" s="20">
        <v>501</v>
      </c>
      <c r="F32" s="19">
        <f t="shared" si="1"/>
        <v>14529</v>
      </c>
      <c r="G32" s="19">
        <f t="shared" si="0"/>
        <v>5811.6</v>
      </c>
      <c r="H32" s="18">
        <v>0.39</v>
      </c>
      <c r="I32" s="18">
        <v>0.30099999999999999</v>
      </c>
      <c r="J32" s="45"/>
      <c r="K32" s="38"/>
      <c r="L32" s="38"/>
      <c r="M32" s="38"/>
      <c r="N32" s="38"/>
      <c r="O32" s="38"/>
      <c r="P32" s="38"/>
      <c r="Q32" s="44"/>
      <c r="S32" s="33"/>
      <c r="T32" s="34"/>
      <c r="U32" s="34"/>
      <c r="V32" s="34"/>
      <c r="W32" s="34"/>
      <c r="X32" s="33"/>
      <c r="Y32" s="33"/>
      <c r="Z32" s="33"/>
      <c r="AA32" s="33"/>
      <c r="AB32" s="33"/>
    </row>
    <row r="33" spans="1:28" x14ac:dyDescent="0.25">
      <c r="A33" s="8" t="s">
        <v>60</v>
      </c>
      <c r="B33" s="4" t="s">
        <v>61</v>
      </c>
      <c r="C33" s="6" t="s">
        <v>21</v>
      </c>
      <c r="D33" s="18">
        <v>33</v>
      </c>
      <c r="E33" s="20">
        <v>218</v>
      </c>
      <c r="F33" s="19">
        <f t="shared" si="1"/>
        <v>7194</v>
      </c>
      <c r="G33" s="19">
        <f t="shared" si="0"/>
        <v>2877.6</v>
      </c>
      <c r="H33" s="18">
        <v>0.39</v>
      </c>
      <c r="I33" s="18">
        <v>0.30099999999999999</v>
      </c>
      <c r="J33" s="45"/>
      <c r="K33" s="38"/>
      <c r="L33" s="38"/>
      <c r="M33" s="38"/>
      <c r="N33" s="38"/>
      <c r="O33" s="38"/>
      <c r="P33" s="38"/>
      <c r="Q33" s="44"/>
      <c r="S33" s="33"/>
      <c r="T33" s="34"/>
      <c r="U33" s="34"/>
      <c r="V33" s="34"/>
      <c r="W33" s="34"/>
      <c r="X33" s="33"/>
      <c r="Y33" s="33"/>
      <c r="Z33" s="33"/>
      <c r="AA33" s="33"/>
      <c r="AB33" s="33"/>
    </row>
    <row r="34" spans="1:28" x14ac:dyDescent="0.25">
      <c r="A34" s="8" t="s">
        <v>62</v>
      </c>
      <c r="B34" s="4" t="s">
        <v>63</v>
      </c>
      <c r="C34" s="6" t="s">
        <v>21</v>
      </c>
      <c r="D34" s="18">
        <v>16</v>
      </c>
      <c r="E34" s="20">
        <v>277</v>
      </c>
      <c r="F34" s="19">
        <f t="shared" si="1"/>
        <v>4432</v>
      </c>
      <c r="G34" s="19">
        <f t="shared" si="0"/>
        <v>1772.8</v>
      </c>
      <c r="H34" s="18">
        <v>0.39</v>
      </c>
      <c r="I34" s="18">
        <v>0.30099999999999999</v>
      </c>
      <c r="J34" s="45"/>
      <c r="K34" s="38"/>
      <c r="L34" s="38"/>
      <c r="M34" s="38"/>
      <c r="N34" s="38"/>
      <c r="O34" s="38"/>
      <c r="P34" s="38"/>
      <c r="Q34" s="44"/>
      <c r="S34" s="33"/>
      <c r="T34" s="34"/>
      <c r="U34" s="34"/>
      <c r="V34" s="34"/>
      <c r="W34" s="34"/>
      <c r="X34" s="33"/>
      <c r="Y34" s="33"/>
      <c r="Z34" s="33"/>
      <c r="AA34" s="33"/>
      <c r="AB34" s="33"/>
    </row>
    <row r="35" spans="1:28" x14ac:dyDescent="0.25">
      <c r="A35" s="8" t="s">
        <v>64</v>
      </c>
      <c r="B35" s="4" t="s">
        <v>65</v>
      </c>
      <c r="C35" s="6" t="s">
        <v>21</v>
      </c>
      <c r="D35" s="18">
        <v>25</v>
      </c>
      <c r="E35" s="20">
        <v>235</v>
      </c>
      <c r="F35" s="19">
        <f t="shared" si="1"/>
        <v>5875</v>
      </c>
      <c r="G35" s="19">
        <f t="shared" si="0"/>
        <v>2350</v>
      </c>
      <c r="H35" s="18">
        <v>0.39</v>
      </c>
      <c r="I35" s="18">
        <v>0.30099999999999999</v>
      </c>
      <c r="J35" s="45"/>
      <c r="K35" s="38"/>
      <c r="L35" s="38"/>
      <c r="M35" s="38"/>
      <c r="N35" s="38"/>
      <c r="O35" s="38"/>
      <c r="P35" s="38"/>
      <c r="Q35" s="44"/>
      <c r="S35" s="33"/>
      <c r="T35" s="34"/>
      <c r="U35" s="34"/>
      <c r="V35" s="34"/>
      <c r="W35" s="34"/>
      <c r="X35" s="33"/>
      <c r="Y35" s="33"/>
      <c r="Z35" s="33"/>
      <c r="AA35" s="33"/>
      <c r="AB35" s="33"/>
    </row>
    <row r="36" spans="1:28" x14ac:dyDescent="0.25">
      <c r="A36" s="8" t="s">
        <v>66</v>
      </c>
      <c r="B36" s="4" t="s">
        <v>67</v>
      </c>
      <c r="C36" s="6" t="s">
        <v>21</v>
      </c>
      <c r="D36" s="18">
        <v>36</v>
      </c>
      <c r="E36" s="20">
        <v>149</v>
      </c>
      <c r="F36" s="19">
        <f t="shared" si="1"/>
        <v>5364</v>
      </c>
      <c r="G36" s="19">
        <f t="shared" si="0"/>
        <v>2145.6</v>
      </c>
      <c r="H36" s="18">
        <v>0.39</v>
      </c>
      <c r="I36" s="18">
        <v>0.30099999999999999</v>
      </c>
      <c r="J36" s="45"/>
      <c r="K36" s="38"/>
      <c r="L36" s="38"/>
      <c r="M36" s="38"/>
      <c r="N36" s="38"/>
      <c r="O36" s="38"/>
      <c r="P36" s="38"/>
      <c r="Q36" s="44"/>
      <c r="S36" s="33"/>
      <c r="T36" s="34"/>
      <c r="U36" s="34"/>
      <c r="V36" s="34"/>
      <c r="W36" s="34"/>
      <c r="X36" s="33"/>
      <c r="Y36" s="33"/>
      <c r="Z36" s="33"/>
      <c r="AA36" s="33"/>
      <c r="AB36" s="33"/>
    </row>
    <row r="37" spans="1:28" x14ac:dyDescent="0.25">
      <c r="A37" s="8" t="s">
        <v>68</v>
      </c>
      <c r="B37" s="4" t="s">
        <v>69</v>
      </c>
      <c r="C37" s="6" t="s">
        <v>21</v>
      </c>
      <c r="D37" s="18">
        <v>31</v>
      </c>
      <c r="E37" s="20">
        <v>73</v>
      </c>
      <c r="F37" s="19">
        <f t="shared" si="1"/>
        <v>2263</v>
      </c>
      <c r="G37" s="19">
        <f t="shared" si="0"/>
        <v>905.2</v>
      </c>
      <c r="H37" s="18">
        <v>0.39</v>
      </c>
      <c r="I37" s="18">
        <v>0.30099999999999999</v>
      </c>
      <c r="J37" s="45"/>
      <c r="K37" s="38"/>
      <c r="L37" s="38"/>
      <c r="M37" s="38"/>
      <c r="N37" s="38"/>
      <c r="O37" s="38"/>
      <c r="P37" s="38"/>
      <c r="Q37" s="44"/>
      <c r="S37" s="33"/>
      <c r="T37" s="34"/>
      <c r="U37" s="34"/>
      <c r="V37" s="34"/>
      <c r="W37" s="34"/>
      <c r="X37" s="33"/>
      <c r="Y37" s="33"/>
      <c r="Z37" s="33"/>
      <c r="AA37" s="33"/>
      <c r="AB37" s="33"/>
    </row>
    <row r="38" spans="1:28" x14ac:dyDescent="0.25">
      <c r="A38" s="8" t="s">
        <v>70</v>
      </c>
      <c r="B38" s="4" t="s">
        <v>71</v>
      </c>
      <c r="C38" s="6" t="s">
        <v>21</v>
      </c>
      <c r="D38" s="18">
        <v>23</v>
      </c>
      <c r="E38" s="20">
        <v>326</v>
      </c>
      <c r="F38" s="19">
        <f t="shared" si="1"/>
        <v>7498</v>
      </c>
      <c r="G38" s="19">
        <f t="shared" si="0"/>
        <v>2999.2</v>
      </c>
      <c r="H38" s="18">
        <v>0.39</v>
      </c>
      <c r="I38" s="18">
        <v>0.30099999999999999</v>
      </c>
      <c r="J38" s="45"/>
      <c r="K38" s="38"/>
      <c r="L38" s="38"/>
      <c r="M38" s="38"/>
      <c r="N38" s="38"/>
      <c r="O38" s="38"/>
      <c r="P38" s="38"/>
      <c r="Q38" s="44"/>
      <c r="S38" s="33"/>
      <c r="T38" s="34"/>
      <c r="U38" s="34"/>
      <c r="V38" s="34"/>
      <c r="W38" s="34"/>
      <c r="X38" s="33"/>
      <c r="Y38" s="33"/>
      <c r="Z38" s="33"/>
      <c r="AA38" s="33"/>
      <c r="AB38" s="33"/>
    </row>
    <row r="39" spans="1:28" x14ac:dyDescent="0.25">
      <c r="A39" s="8" t="s">
        <v>72</v>
      </c>
      <c r="B39" s="4" t="s">
        <v>73</v>
      </c>
      <c r="C39" s="6" t="s">
        <v>21</v>
      </c>
      <c r="D39" s="18">
        <v>24</v>
      </c>
      <c r="E39" s="20">
        <v>252</v>
      </c>
      <c r="F39" s="19">
        <f t="shared" si="1"/>
        <v>6048</v>
      </c>
      <c r="G39" s="19">
        <f t="shared" si="0"/>
        <v>2419.1999999999998</v>
      </c>
      <c r="H39" s="18">
        <v>0.39</v>
      </c>
      <c r="I39" s="18">
        <v>0.30099999999999999</v>
      </c>
      <c r="J39" s="45"/>
      <c r="K39" s="38"/>
      <c r="L39" s="38"/>
      <c r="M39" s="38"/>
      <c r="N39" s="38"/>
      <c r="O39" s="38"/>
      <c r="P39" s="38"/>
      <c r="Q39" s="44"/>
      <c r="S39" s="33"/>
      <c r="T39" s="34"/>
      <c r="U39" s="34"/>
      <c r="V39" s="34"/>
      <c r="W39" s="34"/>
      <c r="X39" s="33"/>
      <c r="Y39" s="33"/>
      <c r="Z39" s="33"/>
      <c r="AA39" s="33"/>
      <c r="AB39" s="33"/>
    </row>
    <row r="40" spans="1:28" x14ac:dyDescent="0.25">
      <c r="A40" s="15"/>
      <c r="B40" s="11"/>
      <c r="C40" s="12"/>
      <c r="D40" s="21"/>
      <c r="E40" s="21"/>
      <c r="F40" s="22"/>
      <c r="G40" s="22"/>
      <c r="H40" s="21"/>
      <c r="I40" s="23"/>
      <c r="J40" s="23"/>
      <c r="K40" s="24"/>
      <c r="L40" s="24"/>
      <c r="M40" s="24"/>
      <c r="N40" s="24"/>
      <c r="O40" s="24"/>
      <c r="P40" s="24"/>
      <c r="Q40" s="5"/>
      <c r="S40" s="33"/>
      <c r="T40" s="34"/>
      <c r="U40" s="34"/>
      <c r="V40" s="34"/>
      <c r="W40" s="34"/>
      <c r="X40" s="33"/>
      <c r="Y40" s="33"/>
      <c r="Z40" s="33"/>
      <c r="AA40" s="33"/>
      <c r="AB40" s="33"/>
    </row>
    <row r="41" spans="1:28" x14ac:dyDescent="0.25">
      <c r="A41" s="13" t="s">
        <v>74</v>
      </c>
      <c r="B41" s="13" t="s">
        <v>75</v>
      </c>
      <c r="C41" s="14" t="s">
        <v>76</v>
      </c>
      <c r="D41" s="18">
        <v>14</v>
      </c>
      <c r="E41" s="18">
        <v>39</v>
      </c>
      <c r="F41" s="19">
        <f t="shared" si="1"/>
        <v>546</v>
      </c>
      <c r="G41" s="19">
        <f>F41/2.5</f>
        <v>218.4</v>
      </c>
      <c r="H41" s="18">
        <v>0.39</v>
      </c>
      <c r="I41" s="18">
        <v>0.30099999999999999</v>
      </c>
      <c r="J41" s="45"/>
      <c r="K41" s="38"/>
      <c r="L41" s="38"/>
      <c r="M41" s="38"/>
      <c r="N41" s="38"/>
      <c r="O41" s="38"/>
      <c r="P41" s="38"/>
      <c r="Q41" s="44"/>
      <c r="S41" s="33"/>
      <c r="T41" s="34"/>
      <c r="U41" s="34"/>
      <c r="V41" s="34"/>
      <c r="W41" s="34"/>
      <c r="X41" s="33"/>
      <c r="Y41" s="33"/>
      <c r="Z41" s="33"/>
      <c r="AA41" s="33"/>
      <c r="AB41" s="33"/>
    </row>
    <row r="42" spans="1:28" x14ac:dyDescent="0.25">
      <c r="A42" s="13" t="s">
        <v>77</v>
      </c>
      <c r="B42" s="13" t="s">
        <v>78</v>
      </c>
      <c r="C42" s="14" t="s">
        <v>76</v>
      </c>
      <c r="D42" s="18">
        <v>27</v>
      </c>
      <c r="E42" s="18">
        <v>384</v>
      </c>
      <c r="F42" s="19">
        <f t="shared" si="1"/>
        <v>10368</v>
      </c>
      <c r="G42" s="19">
        <f>F42/2.5</f>
        <v>4147.2</v>
      </c>
      <c r="H42" s="18">
        <v>0.39</v>
      </c>
      <c r="I42" s="18">
        <v>0.30099999999999999</v>
      </c>
      <c r="J42" s="45"/>
      <c r="K42" s="38"/>
      <c r="L42" s="38"/>
      <c r="M42" s="38"/>
      <c r="N42" s="38"/>
      <c r="O42" s="38"/>
      <c r="P42" s="38"/>
      <c r="Q42" s="44"/>
      <c r="S42" s="33"/>
      <c r="T42" s="34"/>
      <c r="U42" s="34"/>
      <c r="V42" s="34"/>
      <c r="W42" s="34"/>
      <c r="X42" s="33"/>
      <c r="Y42" s="33"/>
      <c r="Z42" s="33"/>
      <c r="AA42" s="33"/>
      <c r="AB42" s="33"/>
    </row>
    <row r="43" spans="1:28" x14ac:dyDescent="0.25">
      <c r="A43" s="2"/>
      <c r="D43" s="25"/>
      <c r="E43" s="25"/>
      <c r="F43" s="25"/>
      <c r="G43" s="25"/>
      <c r="H43" s="57" t="s">
        <v>79</v>
      </c>
      <c r="I43" s="57"/>
      <c r="J43" s="32"/>
      <c r="K43" s="26">
        <f>SUM(K9:K39)</f>
        <v>0</v>
      </c>
      <c r="L43" s="26">
        <f t="shared" ref="L43:P43" si="2">SUM(L9:L39)</f>
        <v>0</v>
      </c>
      <c r="M43" s="26">
        <f t="shared" si="2"/>
        <v>0</v>
      </c>
      <c r="N43" s="26">
        <f t="shared" si="2"/>
        <v>0</v>
      </c>
      <c r="O43" s="26">
        <f t="shared" si="2"/>
        <v>0</v>
      </c>
      <c r="P43" s="26">
        <f t="shared" si="2"/>
        <v>0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x14ac:dyDescent="0.25">
      <c r="A44" s="2"/>
      <c r="K44" s="17" t="s">
        <v>4</v>
      </c>
      <c r="L44" s="17" t="s">
        <v>5</v>
      </c>
      <c r="M44" s="17" t="s">
        <v>6</v>
      </c>
      <c r="N44" s="17" t="s">
        <v>7</v>
      </c>
      <c r="O44" s="17" t="s">
        <v>8</v>
      </c>
      <c r="P44" s="17" t="s">
        <v>9</v>
      </c>
      <c r="S44" s="33"/>
      <c r="T44" s="35"/>
      <c r="U44" s="34"/>
      <c r="V44" s="34"/>
      <c r="W44" s="33"/>
      <c r="X44" s="33"/>
      <c r="Y44" s="33"/>
      <c r="Z44" s="33"/>
      <c r="AA44" s="33"/>
      <c r="AB44" s="33"/>
    </row>
    <row r="45" spans="1:28" x14ac:dyDescent="0.25">
      <c r="A45" s="2"/>
      <c r="S45" s="33"/>
      <c r="T45" s="33"/>
      <c r="U45" s="33"/>
      <c r="V45" s="34"/>
      <c r="W45" s="33"/>
      <c r="X45" s="33"/>
      <c r="Y45" s="33"/>
      <c r="Z45" s="33"/>
      <c r="AA45" s="33"/>
      <c r="AB45" s="33"/>
    </row>
    <row r="46" spans="1:28" x14ac:dyDescent="0.25">
      <c r="A46" s="2"/>
      <c r="F46" s="58" t="s">
        <v>86</v>
      </c>
      <c r="G46" s="58"/>
      <c r="H46" s="58"/>
      <c r="I46" s="58"/>
      <c r="J46" s="40"/>
      <c r="S46" s="33"/>
      <c r="T46" s="35"/>
      <c r="U46" s="33"/>
      <c r="V46" s="33"/>
      <c r="W46" s="33"/>
      <c r="X46" s="33"/>
      <c r="Y46" s="33"/>
      <c r="Z46" s="33"/>
      <c r="AA46" s="33"/>
      <c r="AB46" s="33"/>
    </row>
    <row r="47" spans="1:28" x14ac:dyDescent="0.25">
      <c r="A47" s="2"/>
      <c r="F47" s="17" t="s">
        <v>80</v>
      </c>
      <c r="G47" s="48" t="s">
        <v>81</v>
      </c>
      <c r="H47" s="49"/>
      <c r="I47" s="17" t="s">
        <v>82</v>
      </c>
      <c r="J47" s="41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x14ac:dyDescent="0.25">
      <c r="A48" s="2"/>
      <c r="F48" s="13" t="s">
        <v>4</v>
      </c>
      <c r="G48" s="46" t="str">
        <f>K8</f>
        <v>MKI  (XX% HVO)</v>
      </c>
      <c r="H48" s="47"/>
      <c r="I48" s="16">
        <f>K43</f>
        <v>0</v>
      </c>
      <c r="J48" s="42"/>
      <c r="S48" s="33"/>
      <c r="T48" s="33"/>
      <c r="U48" s="33"/>
      <c r="V48" s="35"/>
      <c r="W48" s="33"/>
      <c r="X48" s="33"/>
      <c r="Y48" s="33"/>
      <c r="Z48" s="33"/>
      <c r="AA48" s="33"/>
      <c r="AB48" s="33"/>
    </row>
    <row r="49" spans="1:28" x14ac:dyDescent="0.25">
      <c r="A49" s="2"/>
      <c r="F49" s="13" t="s">
        <v>5</v>
      </c>
      <c r="G49" s="46" t="str">
        <f>L8</f>
        <v>MKI  (XX% HVO)</v>
      </c>
      <c r="H49" s="47"/>
      <c r="I49" s="16">
        <f>L43</f>
        <v>0</v>
      </c>
      <c r="J49" s="42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x14ac:dyDescent="0.25">
      <c r="A50" s="2"/>
      <c r="F50" s="13" t="s">
        <v>6</v>
      </c>
      <c r="G50" s="46" t="str">
        <f>M8</f>
        <v>MKI  (XX% HVO)</v>
      </c>
      <c r="H50" s="47"/>
      <c r="I50" s="16">
        <f>M43</f>
        <v>0</v>
      </c>
      <c r="J50" s="42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x14ac:dyDescent="0.25">
      <c r="A51" s="2"/>
      <c r="F51" s="13" t="s">
        <v>7</v>
      </c>
      <c r="G51" s="46" t="str">
        <f>N8</f>
        <v>MKI  (XX% HVO)</v>
      </c>
      <c r="H51" s="47"/>
      <c r="I51" s="16">
        <f>N43</f>
        <v>0</v>
      </c>
      <c r="J51" s="42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x14ac:dyDescent="0.25">
      <c r="A52" s="2"/>
      <c r="F52" s="13" t="s">
        <v>83</v>
      </c>
      <c r="G52" s="46" t="str">
        <f>O8</f>
        <v>MKI  (XX% HVO)</v>
      </c>
      <c r="H52" s="47"/>
      <c r="I52" s="16">
        <f>O43</f>
        <v>0</v>
      </c>
      <c r="J52" s="42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x14ac:dyDescent="0.25">
      <c r="A53" s="2"/>
      <c r="F53" s="13" t="s">
        <v>9</v>
      </c>
      <c r="G53" s="46" t="str">
        <f>P8</f>
        <v>MKI  (XX% HVO)</v>
      </c>
      <c r="H53" s="47"/>
      <c r="I53" s="16">
        <f>P43</f>
        <v>0</v>
      </c>
      <c r="J53" s="42"/>
    </row>
    <row r="54" spans="1:28" x14ac:dyDescent="0.25">
      <c r="A54" s="2"/>
    </row>
    <row r="55" spans="1:28" ht="60" x14ac:dyDescent="0.25">
      <c r="H55" s="29" t="s">
        <v>84</v>
      </c>
      <c r="I55" s="30">
        <f>SUM(I48:I53)</f>
        <v>0</v>
      </c>
      <c r="J55" s="43"/>
    </row>
  </sheetData>
  <mergeCells count="10">
    <mergeCell ref="G52:H52"/>
    <mergeCell ref="G53:H53"/>
    <mergeCell ref="G47:H47"/>
    <mergeCell ref="A1:L2"/>
    <mergeCell ref="G48:H48"/>
    <mergeCell ref="G49:H49"/>
    <mergeCell ref="G50:H50"/>
    <mergeCell ref="G51:H51"/>
    <mergeCell ref="H43:I43"/>
    <mergeCell ref="F46:I46"/>
  </mergeCells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D8CB58A78D4489B31D94DE15A97EA" ma:contentTypeVersion="6" ma:contentTypeDescription="Create a new document." ma:contentTypeScope="" ma:versionID="8216aed1492a7e06df3c289b9597e72b">
  <xsd:schema xmlns:xsd="http://www.w3.org/2001/XMLSchema" xmlns:xs="http://www.w3.org/2001/XMLSchema" xmlns:p="http://schemas.microsoft.com/office/2006/metadata/properties" xmlns:ns2="bc4dd91f-b5b0-43a0-afee-3c7187a5e4e8" xmlns:ns3="2ff5dc8e-79da-4c7b-aaa4-5022f452a3a4" targetNamespace="http://schemas.microsoft.com/office/2006/metadata/properties" ma:root="true" ma:fieldsID="6a4e43989cbac782e67ae504868e246f" ns2:_="" ns3:_="">
    <xsd:import namespace="bc4dd91f-b5b0-43a0-afee-3c7187a5e4e8"/>
    <xsd:import namespace="2ff5dc8e-79da-4c7b-aaa4-5022f452a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dd91f-b5b0-43a0-afee-3c7187a5e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5dc8e-79da-4c7b-aaa4-5022f452a3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4FD9C-CFFC-403D-93D0-907BC8867CB8}">
  <ds:schemaRefs>
    <ds:schemaRef ds:uri="http://purl.org/dc/terms/"/>
    <ds:schemaRef ds:uri="2ff5dc8e-79da-4c7b-aaa4-5022f452a3a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c4dd91f-b5b0-43a0-afee-3c7187a5e4e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2475A6-A172-40D6-AC71-6EC6C4B907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02570-9389-4805-804B-6C6261BFE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4dd91f-b5b0-43a0-afee-3c7187a5e4e8"/>
    <ds:schemaRef ds:uri="2ff5dc8e-79da-4c7b-aaa4-5022f452a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MKI 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de Boer</dc:creator>
  <cp:keywords/>
  <dc:description/>
  <cp:lastModifiedBy>Esther de Boer</cp:lastModifiedBy>
  <cp:revision/>
  <dcterms:created xsi:type="dcterms:W3CDTF">2021-09-29T11:27:06Z</dcterms:created>
  <dcterms:modified xsi:type="dcterms:W3CDTF">2021-11-25T16:00:54Z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0x0101005A8D8CB58A78D4489B31D94DE15A97EA</vt:lpwstr>
  </property>
</Properties>
</file>