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Diversen\Programma Sociaal Domein\Contracten\Wmo Beschermd wonen (DH)\Wmo beschermd Wonen 2022\Inkoopdocumenten\"/>
    </mc:Choice>
  </mc:AlternateContent>
  <bookViews>
    <workbookView xWindow="0" yWindow="0" windowWidth="28800" windowHeight="14100"/>
  </bookViews>
  <sheets>
    <sheet name="Blad1" sheetId="1" r:id="rId1"/>
    <sheet name="Blad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O25" i="1" l="1"/>
  <c r="P25" i="1" s="1"/>
  <c r="Q25" i="1"/>
  <c r="R25" i="1"/>
  <c r="S25" i="1"/>
  <c r="T25" i="1"/>
  <c r="O22" i="1"/>
  <c r="P22" i="1"/>
  <c r="Q22" i="1"/>
  <c r="R22" i="1"/>
  <c r="S22" i="1"/>
  <c r="T22" i="1"/>
  <c r="O23" i="1"/>
  <c r="P23" i="1" s="1"/>
  <c r="Q23" i="1" s="1"/>
  <c r="R23" i="1" s="1"/>
  <c r="S23" i="1" s="1"/>
  <c r="T23" i="1" s="1"/>
  <c r="M39" i="1"/>
  <c r="D39" i="1" s="1"/>
  <c r="L39" i="1"/>
  <c r="M38" i="1"/>
  <c r="L38" i="1"/>
  <c r="M37" i="1"/>
  <c r="L37" i="1"/>
  <c r="M36" i="1"/>
  <c r="D36" i="1" s="1"/>
  <c r="L36" i="1"/>
  <c r="M35" i="1"/>
  <c r="D35" i="1" s="1"/>
  <c r="L35" i="1"/>
  <c r="M34" i="1"/>
  <c r="D34" i="1" s="1"/>
  <c r="L34" i="1"/>
  <c r="M33" i="1"/>
  <c r="D33" i="1" s="1"/>
  <c r="L33" i="1"/>
  <c r="M32" i="1"/>
  <c r="D32" i="1" s="1"/>
  <c r="L32" i="1"/>
  <c r="M31" i="1"/>
  <c r="D31" i="1" s="1"/>
  <c r="L31" i="1"/>
  <c r="M30" i="1"/>
  <c r="D30" i="1" s="1"/>
  <c r="L30" i="1"/>
  <c r="M29" i="1"/>
  <c r="D29" i="1" s="1"/>
  <c r="L29" i="1"/>
  <c r="M28" i="1"/>
  <c r="D28" i="1" s="1"/>
  <c r="L28" i="1"/>
  <c r="M27" i="1"/>
  <c r="D27" i="1" s="1"/>
  <c r="L27" i="1"/>
  <c r="M26" i="1"/>
  <c r="D26" i="1" s="1"/>
  <c r="L26" i="1"/>
  <c r="M25" i="1"/>
  <c r="D25" i="1" s="1"/>
  <c r="L25" i="1"/>
  <c r="M24" i="1"/>
  <c r="L24" i="1"/>
  <c r="M23" i="1"/>
  <c r="L23" i="1"/>
  <c r="M22" i="1"/>
  <c r="D22" i="1" s="1"/>
  <c r="L22" i="1"/>
  <c r="M21" i="1"/>
  <c r="D21" i="1" s="1"/>
  <c r="L21" i="1"/>
  <c r="M20" i="1"/>
  <c r="D20" i="1" s="1"/>
  <c r="L20" i="1"/>
  <c r="M19" i="1"/>
  <c r="D19" i="1" s="1"/>
  <c r="L19" i="1"/>
  <c r="M18" i="1"/>
  <c r="D18" i="1" s="1"/>
  <c r="L18" i="1"/>
  <c r="M17" i="1"/>
  <c r="D17" i="1" s="1"/>
  <c r="L17" i="1"/>
  <c r="M16" i="1"/>
  <c r="D16" i="1" s="1"/>
  <c r="L16" i="1"/>
  <c r="M15" i="1"/>
  <c r="D15" i="1" s="1"/>
  <c r="L15" i="1"/>
  <c r="M14" i="1"/>
  <c r="D14" i="1" s="1"/>
  <c r="L14" i="1"/>
  <c r="L13" i="1"/>
  <c r="M13" i="1"/>
  <c r="D13" i="1" s="1"/>
</calcChain>
</file>

<file path=xl/sharedStrings.xml><?xml version="1.0" encoding="utf-8"?>
<sst xmlns="http://schemas.openxmlformats.org/spreadsheetml/2006/main" count="101" uniqueCount="76">
  <si>
    <t xml:space="preserve">BIJLAGE  APPENDIX  </t>
  </si>
  <si>
    <t>Ja</t>
  </si>
  <si>
    <t>Nee</t>
  </si>
  <si>
    <t>Naam organisatie</t>
  </si>
  <si>
    <t>*De velden met groene achtergrondkleur zijn de in te vullen velden.</t>
  </si>
  <si>
    <t>AGB-code</t>
  </si>
  <si>
    <t>Contactpersoon:</t>
  </si>
  <si>
    <t>Adres Bedrijf:</t>
  </si>
  <si>
    <t>postcode:</t>
  </si>
  <si>
    <t>Telefoonnummer contactpersoon:</t>
  </si>
  <si>
    <t>Emailadres contactpersoon:</t>
  </si>
  <si>
    <t>IBAN-nummer</t>
  </si>
  <si>
    <t>Perceel</t>
  </si>
  <si>
    <t>Product</t>
  </si>
  <si>
    <t>Productcode</t>
  </si>
  <si>
    <t>Tarief voor dit product</t>
  </si>
  <si>
    <t>Eenheid</t>
  </si>
  <si>
    <t>2021 afgerond</t>
  </si>
  <si>
    <t>2021 onafgerond</t>
  </si>
  <si>
    <t>tariefberekening 2022 onafgerond</t>
  </si>
  <si>
    <t>tariefberekening 2022 afgerond</t>
  </si>
  <si>
    <t>Beschermd Wonen, In- en extramuraal</t>
  </si>
  <si>
    <t xml:space="preserve">2GGZ-C Woonzorg excl. dagbesteding </t>
  </si>
  <si>
    <t>15A29</t>
  </si>
  <si>
    <t>etmaal</t>
  </si>
  <si>
    <t xml:space="preserve">2GGZ-C Woonzorg incl. dagbesteding </t>
  </si>
  <si>
    <t>15A30</t>
  </si>
  <si>
    <t xml:space="preserve">3GGZ-C Woonzorg excl. dagbesteding </t>
  </si>
  <si>
    <t>15A33</t>
  </si>
  <si>
    <t xml:space="preserve">3GGZ-C Woonzorg incl. dagbesteding </t>
  </si>
  <si>
    <t>15A34</t>
  </si>
  <si>
    <t xml:space="preserve">4GGZ-C Woonzorg excl. dagbesteding </t>
  </si>
  <si>
    <t>15A37</t>
  </si>
  <si>
    <t>4GGZ-C Woonzorg incl. dagbesteding</t>
  </si>
  <si>
    <t>15A38</t>
  </si>
  <si>
    <t>5GGZ-C Woonzorg excl. Dagbesteding</t>
  </si>
  <si>
    <t>15A41</t>
  </si>
  <si>
    <t xml:space="preserve">5GGZ-C Woonzorg incl. dagbesteding </t>
  </si>
  <si>
    <t>15A42</t>
  </si>
  <si>
    <t xml:space="preserve">6GGZ-C Woonzorg excl. dagbesteding </t>
  </si>
  <si>
    <t>15A45</t>
  </si>
  <si>
    <t xml:space="preserve">6GGZ-C Woonzorg incl. dagbesteding </t>
  </si>
  <si>
    <t>15A46</t>
  </si>
  <si>
    <t>Vervoer dagbesteding</t>
  </si>
  <si>
    <t>08A03</t>
  </si>
  <si>
    <t>stuks (retourtarief per dag)</t>
  </si>
  <si>
    <t>Vervoer dagbesteding rolstoel</t>
  </si>
  <si>
    <t>08A04</t>
  </si>
  <si>
    <t xml:space="preserve">3GGZ-C VPT excl. dagbesteding </t>
  </si>
  <si>
    <t>15A17</t>
  </si>
  <si>
    <t xml:space="preserve">3GGZ-C VPT incl. dagbesteding </t>
  </si>
  <si>
    <t>15A18</t>
  </si>
  <si>
    <t>4GGZ-C VPT excl. dagbesteding</t>
  </si>
  <si>
    <t>15A19</t>
  </si>
  <si>
    <t>4GGZ-C VPT incl. dagbesteding</t>
  </si>
  <si>
    <t>15A20</t>
  </si>
  <si>
    <t>5GGZ-C VPT excl. dagbesteding</t>
  </si>
  <si>
    <t>15A21</t>
  </si>
  <si>
    <t>5GGZ-C VPT incl. dagbesteding</t>
  </si>
  <si>
    <t>15A22</t>
  </si>
  <si>
    <t>6GGZ-C VPT excl. dagbesteding</t>
  </si>
  <si>
    <t>15A23</t>
  </si>
  <si>
    <t>6GGZ-C VPT incl. dagbesteding</t>
  </si>
  <si>
    <t>15A24</t>
  </si>
  <si>
    <t>Beschermd Wonen, Overbruggingszorg</t>
  </si>
  <si>
    <t>Begeleiding</t>
  </si>
  <si>
    <t>uur</t>
  </si>
  <si>
    <t>Begeleiding extra</t>
  </si>
  <si>
    <t>Dagbesteding Basis</t>
  </si>
  <si>
    <t>dagdeel</t>
  </si>
  <si>
    <t>Dagbesteding + Module Extra</t>
  </si>
  <si>
    <t>183A3</t>
  </si>
  <si>
    <t>183A4</t>
  </si>
  <si>
    <t>Verblijf (logeren)</t>
  </si>
  <si>
    <t>Regio Kop4 gemeenten
(plaats kruisje "X" indien u dit product wilt leveren)</t>
  </si>
  <si>
    <t>U wordt gecontracteerd voor (kruisje)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</si>
</sst>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-&quot;€&quot;\ * #,##0.0_-;_-&quot;€&quot;\ * #,##0.0\-;_-&quot;€&quot;* #0_-;_-@_-"/>
  </numFmts>
  <fonts count="4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Helv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rgb="FF000000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Trebuchet MS"/>
      <family val="2"/>
    </font>
    <font>
      <b/>
      <sz val="18"/>
      <color theme="3"/>
      <name val="Calibri Light"/>
      <family val="2"/>
      <scheme val="major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1"/>
      <color rgb="FF006100"/>
      <name val="Trebuchet MS"/>
      <family val="2"/>
    </font>
    <font>
      <sz val="11"/>
      <color rgb="FF9C0006"/>
      <name val="Trebuchet MS"/>
      <family val="2"/>
    </font>
    <font>
      <sz val="11"/>
      <color rgb="FF9C6500"/>
      <name val="Trebuchet MS"/>
      <family val="2"/>
    </font>
    <font>
      <sz val="11"/>
      <color rgb="FF3F3F76"/>
      <name val="Trebuchet MS"/>
      <family val="2"/>
    </font>
    <font>
      <b/>
      <sz val="11"/>
      <color rgb="FF3F3F3F"/>
      <name val="Trebuchet MS"/>
      <family val="2"/>
    </font>
    <font>
      <b/>
      <sz val="11"/>
      <color rgb="FFFA7D00"/>
      <name val="Trebuchet MS"/>
      <family val="2"/>
    </font>
    <font>
      <sz val="11"/>
      <color rgb="FFFA7D00"/>
      <name val="Trebuchet MS"/>
      <family val="2"/>
    </font>
    <font>
      <b/>
      <sz val="11"/>
      <color theme="0"/>
      <name val="Trebuchet MS"/>
      <family val="2"/>
    </font>
    <font>
      <sz val="11"/>
      <color rgb="FFFF0000"/>
      <name val="Trebuchet MS"/>
      <family val="2"/>
    </font>
    <font>
      <i/>
      <sz val="11"/>
      <color rgb="FF7F7F7F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name val="Arial"/>
      <family val="1"/>
    </font>
    <font>
      <i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07">
    <xf numFmtId="0" fontId="0" fillId="0" borderId="0"/>
    <xf numFmtId="44" fontId="3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8" fillId="0" borderId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10" fillId="0" borderId="0"/>
    <xf numFmtId="0" fontId="10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8" fillId="0" borderId="0"/>
    <xf numFmtId="0" fontId="7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5" fillId="11" borderId="0" applyNumberFormat="0" applyBorder="0" applyAlignment="0" applyProtection="0"/>
    <xf numFmtId="0" fontId="25" fillId="15" borderId="0" applyNumberFormat="0" applyBorder="0" applyAlignment="0" applyProtection="0"/>
    <xf numFmtId="0" fontId="25" fillId="19" borderId="0" applyNumberFormat="0" applyBorder="0" applyAlignment="0" applyProtection="0"/>
    <xf numFmtId="0" fontId="25" fillId="23" borderId="0" applyNumberFormat="0" applyBorder="0" applyAlignment="0" applyProtection="0"/>
    <xf numFmtId="0" fontId="25" fillId="27" borderId="0" applyNumberFormat="0" applyBorder="0" applyAlignment="0" applyProtection="0"/>
    <xf numFmtId="0" fontId="25" fillId="31" borderId="0" applyNumberFormat="0" applyBorder="0" applyAlignment="0" applyProtection="0"/>
    <xf numFmtId="0" fontId="19" fillId="8" borderId="16" applyNumberFormat="0" applyAlignment="0" applyProtection="0"/>
    <xf numFmtId="0" fontId="21" fillId="9" borderId="19" applyNumberFormat="0" applyAlignment="0" applyProtection="0"/>
    <xf numFmtId="0" fontId="20" fillId="0" borderId="18" applyNumberFormat="0" applyFill="0" applyAlignment="0" applyProtection="0"/>
    <xf numFmtId="0" fontId="14" fillId="4" borderId="0" applyNumberFormat="0" applyBorder="0" applyAlignment="0" applyProtection="0"/>
    <xf numFmtId="0" fontId="17" fillId="7" borderId="16" applyNumberFormat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3" fillId="10" borderId="20" applyNumberFormat="0" applyFont="0" applyAlignment="0" applyProtection="0"/>
    <xf numFmtId="0" fontId="15" fillId="5" borderId="0" applyNumberFormat="0" applyBorder="0" applyAlignment="0" applyProtection="0"/>
    <xf numFmtId="0" fontId="24" fillId="0" borderId="21" applyNumberFormat="0" applyFill="0" applyAlignment="0" applyProtection="0"/>
    <xf numFmtId="0" fontId="18" fillId="8" borderId="17" applyNumberFormat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0" borderId="0">
      <alignment vertical="top"/>
    </xf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43" fillId="14" borderId="0" applyNumberFormat="0" applyBorder="0" applyAlignment="0" applyProtection="0"/>
    <xf numFmtId="0" fontId="43" fillId="18" borderId="0" applyNumberFormat="0" applyBorder="0" applyAlignment="0" applyProtection="0"/>
    <xf numFmtId="0" fontId="43" fillId="22" borderId="0" applyNumberFormat="0" applyBorder="0" applyAlignment="0" applyProtection="0"/>
    <xf numFmtId="0" fontId="43" fillId="26" borderId="0" applyNumberFormat="0" applyBorder="0" applyAlignment="0" applyProtection="0"/>
    <xf numFmtId="0" fontId="43" fillId="30" borderId="0" applyNumberFormat="0" applyBorder="0" applyAlignment="0" applyProtection="0"/>
    <xf numFmtId="0" fontId="43" fillId="34" borderId="0" applyNumberFormat="0" applyBorder="0" applyAlignment="0" applyProtection="0"/>
    <xf numFmtId="0" fontId="43" fillId="11" borderId="0" applyNumberFormat="0" applyBorder="0" applyAlignment="0" applyProtection="0"/>
    <xf numFmtId="0" fontId="43" fillId="15" borderId="0" applyNumberFormat="0" applyBorder="0" applyAlignment="0" applyProtection="0"/>
    <xf numFmtId="0" fontId="43" fillId="19" borderId="0" applyNumberFormat="0" applyBorder="0" applyAlignment="0" applyProtection="0"/>
    <xf numFmtId="0" fontId="43" fillId="23" borderId="0" applyNumberFormat="0" applyBorder="0" applyAlignment="0" applyProtection="0"/>
    <xf numFmtId="0" fontId="43" fillId="27" borderId="0" applyNumberFormat="0" applyBorder="0" applyAlignment="0" applyProtection="0"/>
    <xf numFmtId="0" fontId="43" fillId="31" borderId="0" applyNumberFormat="0" applyBorder="0" applyAlignment="0" applyProtection="0"/>
    <xf numFmtId="0" fontId="37" fillId="8" borderId="16" applyNumberFormat="0" applyAlignment="0" applyProtection="0"/>
    <xf numFmtId="0" fontId="39" fillId="9" borderId="19" applyNumberFormat="0" applyAlignment="0" applyProtection="0"/>
    <xf numFmtId="0" fontId="38" fillId="0" borderId="18" applyNumberFormat="0" applyFill="0" applyAlignment="0" applyProtection="0"/>
    <xf numFmtId="0" fontId="32" fillId="4" borderId="0" applyNumberFormat="0" applyBorder="0" applyAlignment="0" applyProtection="0"/>
    <xf numFmtId="0" fontId="35" fillId="7" borderId="16" applyNumberFormat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27" fillId="10" borderId="20" applyNumberFormat="0" applyFont="0" applyAlignment="0" applyProtection="0"/>
    <xf numFmtId="0" fontId="33" fillId="5" borderId="0" applyNumberFormat="0" applyBorder="0" applyAlignment="0" applyProtection="0"/>
    <xf numFmtId="0" fontId="42" fillId="0" borderId="21" applyNumberFormat="0" applyFill="0" applyAlignment="0" applyProtection="0"/>
    <xf numFmtId="0" fontId="36" fillId="8" borderId="17" applyNumberFormat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20" applyNumberFormat="0" applyFont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7" fillId="12" borderId="0" applyNumberFormat="0" applyBorder="0" applyAlignment="0" applyProtection="0"/>
    <xf numFmtId="0" fontId="27" fillId="16" borderId="0" applyNumberFormat="0" applyBorder="0" applyAlignment="0" applyProtection="0"/>
    <xf numFmtId="0" fontId="27" fillId="20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13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10" borderId="20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/>
    <xf numFmtId="43" fontId="7" fillId="0" borderId="0" applyFont="0" applyFill="0" applyBorder="0" applyAlignment="0" applyProtection="0"/>
    <xf numFmtId="0" fontId="5" fillId="0" borderId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10" fillId="0" borderId="0"/>
    <xf numFmtId="0" fontId="1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20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4" fillId="0" borderId="0"/>
    <xf numFmtId="0" fontId="3" fillId="0" borderId="0"/>
    <xf numFmtId="0" fontId="3" fillId="0" borderId="0"/>
    <xf numFmtId="43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7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20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20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2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 applyProtection="1">
      <alignment vertical="top"/>
      <protection hidden="1"/>
    </xf>
    <xf numFmtId="0" fontId="1" fillId="2" borderId="1" xfId="0" applyFont="1" applyFill="1" applyBorder="1" applyAlignment="1" applyProtection="1">
      <alignment horizontal="justify" vertical="top" wrapText="1"/>
      <protection hidden="1"/>
    </xf>
    <xf numFmtId="0" fontId="1" fillId="2" borderId="2" xfId="0" applyFont="1" applyFill="1" applyBorder="1" applyAlignment="1" applyProtection="1">
      <alignment horizontal="center" vertical="top" wrapText="1"/>
      <protection hidden="1"/>
    </xf>
    <xf numFmtId="0" fontId="0" fillId="0" borderId="11" xfId="0" applyBorder="1" applyAlignment="1" applyProtection="1">
      <alignment vertical="top"/>
      <protection hidden="1"/>
    </xf>
    <xf numFmtId="0" fontId="1" fillId="2" borderId="7" xfId="0" applyFont="1" applyFill="1" applyBorder="1" applyAlignment="1" applyProtection="1">
      <alignment vertical="center" wrapText="1"/>
      <protection hidden="1"/>
    </xf>
    <xf numFmtId="0" fontId="1" fillId="2" borderId="12" xfId="0" applyFont="1" applyFill="1" applyBorder="1" applyAlignment="1" applyProtection="1">
      <alignment vertical="center" wrapText="1"/>
      <protection hidden="1"/>
    </xf>
    <xf numFmtId="44" fontId="1" fillId="2" borderId="2" xfId="0" applyNumberFormat="1" applyFont="1" applyFill="1" applyBorder="1" applyAlignment="1" applyProtection="1">
      <alignment horizontal="center" vertical="top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4" fontId="26" fillId="0" borderId="8" xfId="4" applyNumberFormat="1" applyFont="1" applyBorder="1" applyAlignment="1">
      <alignment horizontal="right" vertical="top" indent="1"/>
    </xf>
    <xf numFmtId="43" fontId="27" fillId="35" borderId="0" xfId="291" applyNumberFormat="1" applyFill="1" applyAlignment="1">
      <alignment vertical="top"/>
    </xf>
    <xf numFmtId="10" fontId="0" fillId="0" borderId="0" xfId="0" applyNumberFormat="1" applyAlignment="1" applyProtection="1">
      <alignment vertical="top"/>
      <protection hidden="1"/>
    </xf>
    <xf numFmtId="44" fontId="0" fillId="0" borderId="0" xfId="0" applyNumberFormat="1" applyAlignment="1" applyProtection="1">
      <alignment vertical="top"/>
      <protection hidden="1"/>
    </xf>
    <xf numFmtId="43" fontId="27" fillId="0" borderId="0" xfId="291" applyNumberFormat="1" applyAlignment="1">
      <alignment vertical="top"/>
    </xf>
    <xf numFmtId="44" fontId="1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vertical="center" wrapText="1"/>
      <protection locked="0"/>
    </xf>
    <xf numFmtId="0" fontId="1" fillId="2" borderId="7" xfId="0" applyFont="1" applyFill="1" applyBorder="1" applyAlignment="1" applyProtection="1">
      <alignment vertical="top" wrapText="1"/>
      <protection hidden="1"/>
    </xf>
    <xf numFmtId="0" fontId="0" fillId="0" borderId="3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" fillId="0" borderId="9" xfId="0" applyFont="1" applyBorder="1" applyAlignment="1" applyProtection="1">
      <alignment horizontal="center" vertical="top"/>
      <protection hidden="1"/>
    </xf>
    <xf numFmtId="0" fontId="2" fillId="0" borderId="10" xfId="0" applyFont="1" applyBorder="1" applyAlignment="1">
      <alignment horizontal="center" vertical="top"/>
    </xf>
    <xf numFmtId="0" fontId="0" fillId="3" borderId="8" xfId="0" applyFill="1" applyBorder="1" applyAlignment="1" applyProtection="1">
      <alignment vertical="top"/>
      <protection locked="0" hidden="1"/>
    </xf>
    <xf numFmtId="0" fontId="0" fillId="0" borderId="8" xfId="0" applyBorder="1" applyAlignment="1" applyProtection="1">
      <alignment vertical="top"/>
      <protection locked="0" hidden="1"/>
    </xf>
    <xf numFmtId="0" fontId="0" fillId="3" borderId="8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1" fillId="2" borderId="6" xfId="0" applyFont="1" applyFill="1" applyBorder="1" applyAlignment="1" applyProtection="1">
      <alignment vertical="top" wrapText="1"/>
      <protection hidden="1"/>
    </xf>
    <xf numFmtId="0" fontId="1" fillId="2" borderId="4" xfId="0" applyFont="1" applyFill="1" applyBorder="1" applyAlignment="1" applyProtection="1">
      <alignment horizontal="center" vertical="top" wrapText="1"/>
      <protection hidden="1"/>
    </xf>
    <xf numFmtId="0" fontId="0" fillId="0" borderId="0" xfId="0" applyBorder="1" applyAlignment="1" applyProtection="1">
      <alignment vertical="top"/>
      <protection hidden="1"/>
    </xf>
    <xf numFmtId="0" fontId="2" fillId="0" borderId="22" xfId="0" applyFont="1" applyBorder="1" applyAlignment="1">
      <alignment horizontal="center" vertical="top"/>
    </xf>
    <xf numFmtId="0" fontId="0" fillId="0" borderId="23" xfId="0" applyBorder="1" applyAlignment="1" applyProtection="1">
      <alignment vertical="top"/>
      <protection hidden="1"/>
    </xf>
    <xf numFmtId="0" fontId="45" fillId="0" borderId="0" xfId="0" applyFont="1" applyBorder="1" applyAlignment="1" applyProtection="1">
      <alignment vertical="top" wrapText="1"/>
      <protection hidden="1"/>
    </xf>
    <xf numFmtId="0" fontId="0" fillId="0" borderId="23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1" xfId="0" applyBorder="1"/>
  </cellXfs>
  <cellStyles count="407">
    <cellStyle name="20% - Accent1 2" xfId="85"/>
    <cellStyle name="20% - Accent1 3" xfId="139"/>
    <cellStyle name="20% - Accent1 4" xfId="169"/>
    <cellStyle name="20% - Accent1 5" xfId="44"/>
    <cellStyle name="20% - Accent1 5 2" xfId="207"/>
    <cellStyle name="20% - Accent1 5 2 2" xfId="325"/>
    <cellStyle name="20% - Accent1 5 3" xfId="292"/>
    <cellStyle name="20% - Accent2 2" xfId="86"/>
    <cellStyle name="20% - Accent2 3" xfId="140"/>
    <cellStyle name="20% - Accent2 4" xfId="170"/>
    <cellStyle name="20% - Accent2 5" xfId="45"/>
    <cellStyle name="20% - Accent2 5 2" xfId="208"/>
    <cellStyle name="20% - Accent2 5 2 2" xfId="326"/>
    <cellStyle name="20% - Accent2 5 3" xfId="293"/>
    <cellStyle name="20% - Accent3 2" xfId="87"/>
    <cellStyle name="20% - Accent3 3" xfId="141"/>
    <cellStyle name="20% - Accent3 4" xfId="171"/>
    <cellStyle name="20% - Accent3 5" xfId="46"/>
    <cellStyle name="20% - Accent3 5 2" xfId="209"/>
    <cellStyle name="20% - Accent3 5 2 2" xfId="327"/>
    <cellStyle name="20% - Accent3 5 3" xfId="294"/>
    <cellStyle name="20% - Accent4 2" xfId="88"/>
    <cellStyle name="20% - Accent4 3" xfId="142"/>
    <cellStyle name="20% - Accent4 4" xfId="172"/>
    <cellStyle name="20% - Accent4 5" xfId="47"/>
    <cellStyle name="20% - Accent4 5 2" xfId="210"/>
    <cellStyle name="20% - Accent4 5 2 2" xfId="328"/>
    <cellStyle name="20% - Accent4 5 3" xfId="295"/>
    <cellStyle name="20% - Accent5 2" xfId="89"/>
    <cellStyle name="20% - Accent5 3" xfId="143"/>
    <cellStyle name="20% - Accent5 4" xfId="173"/>
    <cellStyle name="20% - Accent5 5" xfId="48"/>
    <cellStyle name="20% - Accent5 5 2" xfId="211"/>
    <cellStyle name="20% - Accent5 5 2 2" xfId="329"/>
    <cellStyle name="20% - Accent5 5 3" xfId="296"/>
    <cellStyle name="20% - Accent6 2" xfId="90"/>
    <cellStyle name="20% - Accent6 3" xfId="144"/>
    <cellStyle name="20% - Accent6 4" xfId="174"/>
    <cellStyle name="20% - Accent6 5" xfId="49"/>
    <cellStyle name="20% - Accent6 5 2" xfId="212"/>
    <cellStyle name="20% - Accent6 5 2 2" xfId="330"/>
    <cellStyle name="20% - Accent6 5 3" xfId="297"/>
    <cellStyle name="40% - Accent1 2" xfId="91"/>
    <cellStyle name="40% - Accent1 3" xfId="145"/>
    <cellStyle name="40% - Accent1 4" xfId="175"/>
    <cellStyle name="40% - Accent1 5" xfId="50"/>
    <cellStyle name="40% - Accent1 5 2" xfId="213"/>
    <cellStyle name="40% - Accent1 5 2 2" xfId="331"/>
    <cellStyle name="40% - Accent1 5 3" xfId="298"/>
    <cellStyle name="40% - Accent2 2" xfId="92"/>
    <cellStyle name="40% - Accent2 3" xfId="146"/>
    <cellStyle name="40% - Accent2 4" xfId="176"/>
    <cellStyle name="40% - Accent2 5" xfId="51"/>
    <cellStyle name="40% - Accent2 5 2" xfId="214"/>
    <cellStyle name="40% - Accent2 5 2 2" xfId="332"/>
    <cellStyle name="40% - Accent2 5 3" xfId="299"/>
    <cellStyle name="40% - Accent3 2" xfId="93"/>
    <cellStyle name="40% - Accent3 3" xfId="147"/>
    <cellStyle name="40% - Accent3 4" xfId="177"/>
    <cellStyle name="40% - Accent3 5" xfId="52"/>
    <cellStyle name="40% - Accent3 5 2" xfId="215"/>
    <cellStyle name="40% - Accent3 5 2 2" xfId="333"/>
    <cellStyle name="40% - Accent3 5 3" xfId="300"/>
    <cellStyle name="40% - Accent4 2" xfId="94"/>
    <cellStyle name="40% - Accent4 3" xfId="148"/>
    <cellStyle name="40% - Accent4 4" xfId="178"/>
    <cellStyle name="40% - Accent4 5" xfId="53"/>
    <cellStyle name="40% - Accent4 5 2" xfId="216"/>
    <cellStyle name="40% - Accent4 5 2 2" xfId="334"/>
    <cellStyle name="40% - Accent4 5 3" xfId="301"/>
    <cellStyle name="40% - Accent5 2" xfId="95"/>
    <cellStyle name="40% - Accent5 3" xfId="149"/>
    <cellStyle name="40% - Accent5 4" xfId="179"/>
    <cellStyle name="40% - Accent5 5" xfId="54"/>
    <cellStyle name="40% - Accent5 5 2" xfId="217"/>
    <cellStyle name="40% - Accent5 5 2 2" xfId="335"/>
    <cellStyle name="40% - Accent5 5 3" xfId="302"/>
    <cellStyle name="40% - Accent6 2" xfId="96"/>
    <cellStyle name="40% - Accent6 3" xfId="150"/>
    <cellStyle name="40% - Accent6 4" xfId="180"/>
    <cellStyle name="40% - Accent6 5" xfId="55"/>
    <cellStyle name="40% - Accent6 5 2" xfId="218"/>
    <cellStyle name="40% - Accent6 5 2 2" xfId="336"/>
    <cellStyle name="40% - Accent6 5 3" xfId="303"/>
    <cellStyle name="60% - Accent1 2" xfId="97"/>
    <cellStyle name="60% - Accent1 3" xfId="56"/>
    <cellStyle name="60% - Accent2 2" xfId="98"/>
    <cellStyle name="60% - Accent2 3" xfId="57"/>
    <cellStyle name="60% - Accent3 2" xfId="99"/>
    <cellStyle name="60% - Accent3 3" xfId="58"/>
    <cellStyle name="60% - Accent4 2" xfId="100"/>
    <cellStyle name="60% - Accent4 3" xfId="59"/>
    <cellStyle name="60% - Accent5 2" xfId="101"/>
    <cellStyle name="60% - Accent5 3" xfId="60"/>
    <cellStyle name="60% - Accent6 2" xfId="102"/>
    <cellStyle name="60% - Accent6 3" xfId="61"/>
    <cellStyle name="Accent1 2" xfId="103"/>
    <cellStyle name="Accent1 3" xfId="62"/>
    <cellStyle name="Accent2 2" xfId="104"/>
    <cellStyle name="Accent2 3" xfId="63"/>
    <cellStyle name="Accent3 2" xfId="105"/>
    <cellStyle name="Accent3 3" xfId="64"/>
    <cellStyle name="Accent4 2" xfId="106"/>
    <cellStyle name="Accent4 3" xfId="65"/>
    <cellStyle name="Accent5 2" xfId="107"/>
    <cellStyle name="Accent5 3" xfId="66"/>
    <cellStyle name="Accent6 2" xfId="108"/>
    <cellStyle name="Accent6 3" xfId="67"/>
    <cellStyle name="Berekening 2" xfId="109"/>
    <cellStyle name="Berekening 3" xfId="68"/>
    <cellStyle name="Comma 2" xfId="9"/>
    <cellStyle name="Controlecel 2" xfId="110"/>
    <cellStyle name="Controlecel 3" xfId="69"/>
    <cellStyle name="Currency 2" xfId="6"/>
    <cellStyle name="Currency 2 2" xfId="13"/>
    <cellStyle name="Currency 2 2 2" xfId="199"/>
    <cellStyle name="Currency 2 2 2 2" xfId="232"/>
    <cellStyle name="Currency 2 2 2 2 2" xfId="350"/>
    <cellStyle name="Currency 2 2 2 3" xfId="317"/>
    <cellStyle name="Currency 2 2 3" xfId="240"/>
    <cellStyle name="Currency 2 2 3 2" xfId="358"/>
    <cellStyle name="Currency 2 2 4" xfId="222"/>
    <cellStyle name="Currency 2 2 4 2" xfId="340"/>
    <cellStyle name="Currency 2 2 5" xfId="250"/>
    <cellStyle name="Currency 2 2 5 2" xfId="368"/>
    <cellStyle name="Currency 2 2 6" xfId="259"/>
    <cellStyle name="Currency 2 2 6 2" xfId="377"/>
    <cellStyle name="Currency 2 2 7" xfId="270"/>
    <cellStyle name="Currency 2 2 7 2" xfId="388"/>
    <cellStyle name="Currency 2 2 8" xfId="307"/>
    <cellStyle name="Currency 2 2 9" xfId="187"/>
    <cellStyle name="Currency 2 3" xfId="14"/>
    <cellStyle name="Currency 2 3 2" xfId="188"/>
    <cellStyle name="Euro" xfId="15"/>
    <cellStyle name="Euro 2" xfId="16"/>
    <cellStyle name="Gekoppelde cel 2" xfId="111"/>
    <cellStyle name="Gekoppelde cel 3" xfId="70"/>
    <cellStyle name="Goed 2" xfId="112"/>
    <cellStyle name="Goed 3" xfId="71"/>
    <cellStyle name="Hyperlink 2" xfId="17"/>
    <cellStyle name="Invoer 2" xfId="113"/>
    <cellStyle name="Invoer 3" xfId="72"/>
    <cellStyle name="Komma 2" xfId="11"/>
    <cellStyle name="Komma 2 2" xfId="18"/>
    <cellStyle name="Komma 3" xfId="19"/>
    <cellStyle name="Komma 3 2" xfId="200"/>
    <cellStyle name="Komma 3 2 2" xfId="233"/>
    <cellStyle name="Komma 3 2 2 2" xfId="351"/>
    <cellStyle name="Komma 3 2 3" xfId="318"/>
    <cellStyle name="Komma 3 3" xfId="241"/>
    <cellStyle name="Komma 3 3 2" xfId="359"/>
    <cellStyle name="Komma 3 4" xfId="223"/>
    <cellStyle name="Komma 3 4 2" xfId="341"/>
    <cellStyle name="Komma 3 5" xfId="251"/>
    <cellStyle name="Komma 3 5 2" xfId="369"/>
    <cellStyle name="Komma 3 6" xfId="260"/>
    <cellStyle name="Komma 3 6 2" xfId="378"/>
    <cellStyle name="Komma 3 7" xfId="271"/>
    <cellStyle name="Komma 3 7 2" xfId="389"/>
    <cellStyle name="Komma 3 8" xfId="308"/>
    <cellStyle name="Komma 3 9" xfId="189"/>
    <cellStyle name="Komma 4" xfId="10"/>
    <cellStyle name="Komma 4 2" xfId="185"/>
    <cellStyle name="Komma 5" xfId="279"/>
    <cellStyle name="Komma 5 2" xfId="289"/>
    <cellStyle name="Komma 5 2 2" xfId="406"/>
    <cellStyle name="Komma 5 3" xfId="397"/>
    <cellStyle name="Komma 6" xfId="401"/>
    <cellStyle name="Komma 7" xfId="284"/>
    <cellStyle name="Kop 1 2" xfId="114"/>
    <cellStyle name="Kop 1 3" xfId="73"/>
    <cellStyle name="Kop 2 2" xfId="115"/>
    <cellStyle name="Kop 2 3" xfId="74"/>
    <cellStyle name="Kop 3 2" xfId="116"/>
    <cellStyle name="Kop 3 3" xfId="75"/>
    <cellStyle name="Kop 4 2" xfId="117"/>
    <cellStyle name="Kop 4 3" xfId="76"/>
    <cellStyle name="Neutraal 2" xfId="118"/>
    <cellStyle name="Neutraal 3" xfId="77"/>
    <cellStyle name="Normal" xfId="281"/>
    <cellStyle name="Normal 2" xfId="4"/>
    <cellStyle name="Normal 2 2" xfId="20"/>
    <cellStyle name="Normal 2 3" xfId="21"/>
    <cellStyle name="Normal 3" xfId="5"/>
    <cellStyle name="Normal 4" xfId="22"/>
    <cellStyle name="Normal 4 2" xfId="23"/>
    <cellStyle name="Normal 4 2 2" xfId="202"/>
    <cellStyle name="Normal 4 2 2 2" xfId="235"/>
    <cellStyle name="Normal 4 2 2 2 2" xfId="353"/>
    <cellStyle name="Normal 4 2 2 3" xfId="320"/>
    <cellStyle name="Normal 4 2 3" xfId="243"/>
    <cellStyle name="Normal 4 2 3 2" xfId="361"/>
    <cellStyle name="Normal 4 2 4" xfId="225"/>
    <cellStyle name="Normal 4 2 4 2" xfId="343"/>
    <cellStyle name="Normal 4 2 5" xfId="253"/>
    <cellStyle name="Normal 4 2 5 2" xfId="371"/>
    <cellStyle name="Normal 4 2 6" xfId="262"/>
    <cellStyle name="Normal 4 2 6 2" xfId="380"/>
    <cellStyle name="Normal 4 2 7" xfId="273"/>
    <cellStyle name="Normal 4 2 7 2" xfId="391"/>
    <cellStyle name="Normal 4 2 8" xfId="310"/>
    <cellStyle name="Normal 4 3" xfId="201"/>
    <cellStyle name="Normal 4 3 2" xfId="234"/>
    <cellStyle name="Normal 4 3 2 2" xfId="352"/>
    <cellStyle name="Normal 4 3 3" xfId="319"/>
    <cellStyle name="Normal 4 4" xfId="242"/>
    <cellStyle name="Normal 4 4 2" xfId="360"/>
    <cellStyle name="Normal 4 5" xfId="224"/>
    <cellStyle name="Normal 4 5 2" xfId="342"/>
    <cellStyle name="Normal 4 6" xfId="252"/>
    <cellStyle name="Normal 4 6 2" xfId="370"/>
    <cellStyle name="Normal 4 7" xfId="261"/>
    <cellStyle name="Normal 4 7 2" xfId="379"/>
    <cellStyle name="Normal 4 8" xfId="272"/>
    <cellStyle name="Normal 4 8 2" xfId="390"/>
    <cellStyle name="Normal 4 9" xfId="309"/>
    <cellStyle name="Normal_CALCULATIEBLAD.XLS" xfId="2"/>
    <cellStyle name="Notitie 2" xfId="78"/>
    <cellStyle name="Notitie 2 2" xfId="219"/>
    <cellStyle name="Notitie 2 2 2" xfId="337"/>
    <cellStyle name="Notitie 2 3" xfId="304"/>
    <cellStyle name="Notitie 3" xfId="119"/>
    <cellStyle name="Notitie 4" xfId="151"/>
    <cellStyle name="Notitie 5" xfId="181"/>
    <cellStyle name="Ongeldig 2" xfId="120"/>
    <cellStyle name="Ongeldig 3" xfId="79"/>
    <cellStyle name="Percent 2" xfId="7"/>
    <cellStyle name="Percent 2 2" xfId="24"/>
    <cellStyle name="Percent 2 3" xfId="25"/>
    <cellStyle name="Procent 2" xfId="26"/>
    <cellStyle name="Procent 3" xfId="39"/>
    <cellStyle name="Procent 4" xfId="196"/>
    <cellStyle name="Procent 4 2" xfId="229"/>
    <cellStyle name="Procent 4 2 2" xfId="347"/>
    <cellStyle name="Procent 4 3" xfId="314"/>
    <cellStyle name="Procent 5" xfId="247"/>
    <cellStyle name="Procent 5 2" xfId="365"/>
    <cellStyle name="Procent 6" xfId="266"/>
    <cellStyle name="Procent 6 2" xfId="384"/>
    <cellStyle name="Procent 7" xfId="277"/>
    <cellStyle name="Procent 7 2" xfId="395"/>
    <cellStyle name="Procent 8" xfId="280"/>
    <cellStyle name="Procent 8 2" xfId="398"/>
    <cellStyle name="Standaard" xfId="0" builtinId="0"/>
    <cellStyle name="Standaard 10" xfId="132"/>
    <cellStyle name="Standaard 11" xfId="133"/>
    <cellStyle name="Standaard 12" xfId="134"/>
    <cellStyle name="Standaard 13" xfId="135"/>
    <cellStyle name="Standaard 14" xfId="136"/>
    <cellStyle name="Standaard 15" xfId="137"/>
    <cellStyle name="Standaard 16" xfId="138"/>
    <cellStyle name="Standaard 17" xfId="152"/>
    <cellStyle name="Standaard 18" xfId="153"/>
    <cellStyle name="Standaard 19" xfId="154"/>
    <cellStyle name="Standaard 2" xfId="27"/>
    <cellStyle name="Standaard 2 2" xfId="28"/>
    <cellStyle name="Standaard 2 3" xfId="190"/>
    <cellStyle name="Standaard 2 4" xfId="84"/>
    <cellStyle name="Standaard 20" xfId="155"/>
    <cellStyle name="Standaard 21" xfId="156"/>
    <cellStyle name="Standaard 22" xfId="157"/>
    <cellStyle name="Standaard 23" xfId="158"/>
    <cellStyle name="Standaard 24" xfId="159"/>
    <cellStyle name="Standaard 25" xfId="160"/>
    <cellStyle name="Standaard 26" xfId="161"/>
    <cellStyle name="Standaard 27" xfId="162"/>
    <cellStyle name="Standaard 28" xfId="163"/>
    <cellStyle name="Standaard 29" xfId="164"/>
    <cellStyle name="Standaard 3" xfId="12"/>
    <cellStyle name="Standaard 3 2" xfId="29"/>
    <cellStyle name="Standaard 3 2 2" xfId="203"/>
    <cellStyle name="Standaard 3 2 2 2" xfId="236"/>
    <cellStyle name="Standaard 3 2 2 2 2" xfId="354"/>
    <cellStyle name="Standaard 3 2 2 3" xfId="321"/>
    <cellStyle name="Standaard 3 2 3" xfId="244"/>
    <cellStyle name="Standaard 3 2 3 2" xfId="362"/>
    <cellStyle name="Standaard 3 2 4" xfId="226"/>
    <cellStyle name="Standaard 3 2 4 2" xfId="344"/>
    <cellStyle name="Standaard 3 2 5" xfId="254"/>
    <cellStyle name="Standaard 3 2 5 2" xfId="288"/>
    <cellStyle name="Standaard 3 2 5 2 2" xfId="405"/>
    <cellStyle name="Standaard 3 2 5 3" xfId="372"/>
    <cellStyle name="Standaard 3 2 6" xfId="263"/>
    <cellStyle name="Standaard 3 2 6 2" xfId="381"/>
    <cellStyle name="Standaard 3 2 7" xfId="274"/>
    <cellStyle name="Standaard 3 2 7 2" xfId="392"/>
    <cellStyle name="Standaard 3 2 8" xfId="286"/>
    <cellStyle name="Standaard 3 2 8 2" xfId="403"/>
    <cellStyle name="Standaard 3 2 9" xfId="311"/>
    <cellStyle name="Standaard 3 3" xfId="30"/>
    <cellStyle name="Standaard 3 4" xfId="186"/>
    <cellStyle name="Standaard 3 5" xfId="125"/>
    <cellStyle name="Standaard 30" xfId="165"/>
    <cellStyle name="Standaard 31" xfId="166"/>
    <cellStyle name="Standaard 32" xfId="167"/>
    <cellStyle name="Standaard 33" xfId="168"/>
    <cellStyle name="Standaard 34" xfId="43"/>
    <cellStyle name="Standaard 35" xfId="42"/>
    <cellStyle name="Standaard 36" xfId="182"/>
    <cellStyle name="Standaard 36 2" xfId="220"/>
    <cellStyle name="Standaard 36 2 2" xfId="338"/>
    <cellStyle name="Standaard 36 3" xfId="305"/>
    <cellStyle name="Standaard 37" xfId="197"/>
    <cellStyle name="Standaard 37 2" xfId="230"/>
    <cellStyle name="Standaard 37 2 2" xfId="348"/>
    <cellStyle name="Standaard 37 3" xfId="315"/>
    <cellStyle name="Standaard 38" xfId="206"/>
    <cellStyle name="Standaard 38 2" xfId="287"/>
    <cellStyle name="Standaard 38 2 2" xfId="404"/>
    <cellStyle name="Standaard 38 3" xfId="324"/>
    <cellStyle name="Standaard 39" xfId="248"/>
    <cellStyle name="Standaard 39 2" xfId="366"/>
    <cellStyle name="Standaard 4" xfId="31"/>
    <cellStyle name="Standaard 4 2" xfId="191"/>
    <cellStyle name="Standaard 4 2 2" xfId="227"/>
    <cellStyle name="Standaard 4 2 2 2" xfId="345"/>
    <cellStyle name="Standaard 4 2 3" xfId="312"/>
    <cellStyle name="Standaard 4 3" xfId="204"/>
    <cellStyle name="Standaard 4 3 2" xfId="237"/>
    <cellStyle name="Standaard 4 3 2 2" xfId="355"/>
    <cellStyle name="Standaard 4 3 3" xfId="322"/>
    <cellStyle name="Standaard 4 4" xfId="245"/>
    <cellStyle name="Standaard 4 4 2" xfId="363"/>
    <cellStyle name="Standaard 4 5" xfId="255"/>
    <cellStyle name="Standaard 4 5 2" xfId="373"/>
    <cellStyle name="Standaard 4 6" xfId="264"/>
    <cellStyle name="Standaard 4 6 2" xfId="382"/>
    <cellStyle name="Standaard 4 7" xfId="275"/>
    <cellStyle name="Standaard 4 7 2" xfId="393"/>
    <cellStyle name="Standaard 4 8" xfId="126"/>
    <cellStyle name="Standaard 40" xfId="257"/>
    <cellStyle name="Standaard 40 2" xfId="375"/>
    <cellStyle name="Standaard 41" xfId="267"/>
    <cellStyle name="Standaard 41 2" xfId="385"/>
    <cellStyle name="Standaard 42" xfId="268"/>
    <cellStyle name="Standaard 42 2" xfId="386"/>
    <cellStyle name="Standaard 43" xfId="278"/>
    <cellStyle name="Standaard 43 2" xfId="285"/>
    <cellStyle name="Standaard 43 2 2" xfId="402"/>
    <cellStyle name="Standaard 43 3" xfId="396"/>
    <cellStyle name="Standaard 44" xfId="282"/>
    <cellStyle name="Standaard 44 2" xfId="399"/>
    <cellStyle name="Standaard 45" xfId="283"/>
    <cellStyle name="Standaard 45 2" xfId="400"/>
    <cellStyle name="Standaard 46" xfId="291"/>
    <cellStyle name="Standaard 47" xfId="290"/>
    <cellStyle name="Standaard 48" xfId="40"/>
    <cellStyle name="Standaard 5" xfId="32"/>
    <cellStyle name="Standaard 5 2" xfId="192"/>
    <cellStyle name="Standaard 5 3" xfId="127"/>
    <cellStyle name="Standaard 6" xfId="33"/>
    <cellStyle name="Standaard 6 2" xfId="193"/>
    <cellStyle name="Standaard 6 3" xfId="128"/>
    <cellStyle name="Standaard 7" xfId="34"/>
    <cellStyle name="Standaard 7 2" xfId="194"/>
    <cellStyle name="Standaard 7 3" xfId="129"/>
    <cellStyle name="Standaard 8" xfId="3"/>
    <cellStyle name="Standaard 8 2" xfId="184"/>
    <cellStyle name="Standaard 8 3" xfId="130"/>
    <cellStyle name="Standaard 9" xfId="131"/>
    <cellStyle name="Titel 2" xfId="41"/>
    <cellStyle name="Totaal 2" xfId="121"/>
    <cellStyle name="Totaal 3" xfId="80"/>
    <cellStyle name="Uitvoer 2" xfId="122"/>
    <cellStyle name="Uitvoer 3" xfId="81"/>
    <cellStyle name="Valuta 2" xfId="1"/>
    <cellStyle name="Valuta 2 10" xfId="306"/>
    <cellStyle name="Valuta 2 11" xfId="183"/>
    <cellStyle name="Valuta 2 2" xfId="35"/>
    <cellStyle name="Valuta 2 3" xfId="8"/>
    <cellStyle name="Valuta 2 4" xfId="198"/>
    <cellStyle name="Valuta 2 4 2" xfId="231"/>
    <cellStyle name="Valuta 2 4 2 2" xfId="349"/>
    <cellStyle name="Valuta 2 4 3" xfId="316"/>
    <cellStyle name="Valuta 2 5" xfId="239"/>
    <cellStyle name="Valuta 2 5 2" xfId="357"/>
    <cellStyle name="Valuta 2 6" xfId="221"/>
    <cellStyle name="Valuta 2 6 2" xfId="339"/>
    <cellStyle name="Valuta 2 7" xfId="249"/>
    <cellStyle name="Valuta 2 7 2" xfId="367"/>
    <cellStyle name="Valuta 2 8" xfId="258"/>
    <cellStyle name="Valuta 2 8 2" xfId="376"/>
    <cellStyle name="Valuta 2 9" xfId="269"/>
    <cellStyle name="Valuta 2 9 2" xfId="387"/>
    <cellStyle name="Valuta 3" xfId="36"/>
    <cellStyle name="Valuta 3 2" xfId="37"/>
    <cellStyle name="Valuta 3 2 2" xfId="205"/>
    <cellStyle name="Valuta 3 2 2 2" xfId="238"/>
    <cellStyle name="Valuta 3 2 2 2 2" xfId="356"/>
    <cellStyle name="Valuta 3 2 2 3" xfId="323"/>
    <cellStyle name="Valuta 3 2 3" xfId="246"/>
    <cellStyle name="Valuta 3 2 3 2" xfId="364"/>
    <cellStyle name="Valuta 3 2 4" xfId="228"/>
    <cellStyle name="Valuta 3 2 4 2" xfId="346"/>
    <cellStyle name="Valuta 3 2 5" xfId="256"/>
    <cellStyle name="Valuta 3 2 5 2" xfId="374"/>
    <cellStyle name="Valuta 3 2 6" xfId="265"/>
    <cellStyle name="Valuta 3 2 6 2" xfId="383"/>
    <cellStyle name="Valuta 3 2 7" xfId="276"/>
    <cellStyle name="Valuta 3 2 7 2" xfId="394"/>
    <cellStyle name="Valuta 3 2 8" xfId="313"/>
    <cellStyle name="Valuta 3 2 9" xfId="195"/>
    <cellStyle name="Valuta 4" xfId="38"/>
    <cellStyle name="Verklarende tekst 2" xfId="123"/>
    <cellStyle name="Verklarende tekst 3" xfId="82"/>
    <cellStyle name="Waarschuwingstekst 2" xfId="124"/>
    <cellStyle name="Waarschuwingstekst 3" xfId="83"/>
  </cellStyles>
  <dxfs count="0"/>
  <tableStyles count="0" defaultTableStyle="TableStyleMedium2" defaultPivotStyle="PivotStyleLight16"/>
  <colors>
    <mruColors>
      <color rgb="FFB6E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13"/>
  <sheetViews>
    <sheetView showGridLines="0" tabSelected="1" zoomScale="70" zoomScaleNormal="70" workbookViewId="0">
      <selection activeCell="E46" sqref="E46"/>
    </sheetView>
  </sheetViews>
  <sheetFormatPr defaultColWidth="0" defaultRowHeight="15" x14ac:dyDescent="0.25"/>
  <cols>
    <col min="1" max="1" width="39.28515625" style="1" bestFit="1" customWidth="1"/>
    <col min="2" max="2" width="39.140625" style="1" bestFit="1" customWidth="1"/>
    <col min="3" max="3" width="13.85546875" style="1" bestFit="1" customWidth="1"/>
    <col min="4" max="4" width="22.42578125" style="1" bestFit="1" customWidth="1"/>
    <col min="5" max="5" width="26" style="1" bestFit="1" customWidth="1"/>
    <col min="6" max="6" width="14.85546875" style="1" bestFit="1" customWidth="1"/>
    <col min="7" max="7" width="36.7109375" style="1" bestFit="1" customWidth="1"/>
    <col min="8" max="8" width="1.28515625" style="1" customWidth="1"/>
    <col min="9" max="21" width="0" style="1" hidden="1" customWidth="1"/>
    <col min="22" max="16384" width="43" style="1" hidden="1"/>
  </cols>
  <sheetData>
    <row r="1" spans="1:13" ht="18.75" x14ac:dyDescent="0.25">
      <c r="A1" s="20" t="s">
        <v>0</v>
      </c>
      <c r="B1" s="21"/>
      <c r="C1" s="21"/>
      <c r="D1" s="21"/>
      <c r="E1" s="21"/>
      <c r="F1" s="21"/>
      <c r="G1" s="29"/>
      <c r="I1" s="1" t="s">
        <v>1</v>
      </c>
    </row>
    <row r="2" spans="1:13" x14ac:dyDescent="0.25">
      <c r="A2" s="4"/>
      <c r="B2" s="28"/>
      <c r="C2" s="28"/>
      <c r="D2" s="28"/>
      <c r="E2" s="28"/>
      <c r="F2" s="28"/>
      <c r="G2" s="30"/>
      <c r="I2" s="1" t="s">
        <v>2</v>
      </c>
    </row>
    <row r="3" spans="1:13" x14ac:dyDescent="0.25">
      <c r="A3" s="4" t="s">
        <v>3</v>
      </c>
      <c r="B3" s="22"/>
      <c r="C3" s="23"/>
      <c r="D3" s="28"/>
      <c r="E3" s="31" t="s">
        <v>4</v>
      </c>
      <c r="F3" s="31"/>
      <c r="G3" s="32"/>
    </row>
    <row r="4" spans="1:13" x14ac:dyDescent="0.25">
      <c r="A4" s="4" t="s">
        <v>5</v>
      </c>
      <c r="B4" s="22"/>
      <c r="C4" s="23"/>
      <c r="D4" s="28"/>
      <c r="E4" s="33"/>
      <c r="F4" s="33"/>
      <c r="G4" s="32"/>
    </row>
    <row r="5" spans="1:13" x14ac:dyDescent="0.25">
      <c r="A5" s="34" t="s">
        <v>6</v>
      </c>
      <c r="B5" s="24"/>
      <c r="C5" s="25"/>
      <c r="D5" s="28"/>
      <c r="E5" s="28"/>
      <c r="F5" s="28"/>
      <c r="G5" s="30"/>
    </row>
    <row r="6" spans="1:13" x14ac:dyDescent="0.25">
      <c r="A6" s="34" t="s">
        <v>7</v>
      </c>
      <c r="B6" s="24"/>
      <c r="C6" s="25"/>
      <c r="D6" s="28"/>
      <c r="E6" s="28"/>
      <c r="F6" s="28"/>
      <c r="G6" s="30"/>
    </row>
    <row r="7" spans="1:13" x14ac:dyDescent="0.25">
      <c r="A7" s="34" t="s">
        <v>8</v>
      </c>
      <c r="B7" s="24"/>
      <c r="C7" s="25"/>
      <c r="D7" s="28"/>
      <c r="E7" s="28"/>
      <c r="F7" s="28"/>
      <c r="G7" s="30"/>
    </row>
    <row r="8" spans="1:13" x14ac:dyDescent="0.25">
      <c r="A8" s="34" t="s">
        <v>9</v>
      </c>
      <c r="B8" s="24"/>
      <c r="C8" s="25"/>
      <c r="D8" s="28"/>
      <c r="E8" s="28"/>
      <c r="F8" s="28"/>
      <c r="G8" s="30"/>
    </row>
    <row r="9" spans="1:13" x14ac:dyDescent="0.25">
      <c r="A9" s="34" t="s">
        <v>10</v>
      </c>
      <c r="B9" s="24"/>
      <c r="C9" s="25"/>
      <c r="D9" s="28"/>
      <c r="E9" s="28"/>
      <c r="F9" s="28"/>
      <c r="G9" s="30"/>
    </row>
    <row r="10" spans="1:13" x14ac:dyDescent="0.25">
      <c r="A10" s="34" t="s">
        <v>11</v>
      </c>
      <c r="B10" s="24"/>
      <c r="C10" s="25"/>
      <c r="D10" s="28"/>
      <c r="E10" s="28"/>
      <c r="F10" s="28"/>
      <c r="G10" s="30"/>
    </row>
    <row r="11" spans="1:13" x14ac:dyDescent="0.25">
      <c r="A11" s="4"/>
      <c r="B11" s="28"/>
      <c r="C11" s="28"/>
      <c r="D11" s="28"/>
      <c r="E11" s="28"/>
      <c r="F11" s="28"/>
      <c r="G11" s="30"/>
      <c r="L11" s="12">
        <v>0.02</v>
      </c>
    </row>
    <row r="12" spans="1:13" ht="45" x14ac:dyDescent="0.25">
      <c r="A12" s="2" t="s">
        <v>12</v>
      </c>
      <c r="B12" s="3" t="s">
        <v>13</v>
      </c>
      <c r="C12" s="3" t="s">
        <v>14</v>
      </c>
      <c r="D12" s="7" t="s">
        <v>15</v>
      </c>
      <c r="E12" s="3" t="s">
        <v>16</v>
      </c>
      <c r="F12" s="3" t="s">
        <v>75</v>
      </c>
      <c r="G12" s="3" t="s">
        <v>74</v>
      </c>
      <c r="J12" s="1" t="s">
        <v>17</v>
      </c>
      <c r="K12" s="1" t="s">
        <v>18</v>
      </c>
      <c r="L12" s="1" t="s">
        <v>19</v>
      </c>
      <c r="M12" s="1" t="s">
        <v>20</v>
      </c>
    </row>
    <row r="13" spans="1:13" ht="16.5" x14ac:dyDescent="0.25">
      <c r="A13" s="26" t="s">
        <v>21</v>
      </c>
      <c r="B13" s="5" t="s">
        <v>22</v>
      </c>
      <c r="C13" s="8" t="s">
        <v>23</v>
      </c>
      <c r="D13" s="15">
        <f>+M13</f>
        <v>133.94999999999999</v>
      </c>
      <c r="E13" s="3" t="s">
        <v>24</v>
      </c>
      <c r="F13" s="27" t="str">
        <f>IF(G13="X","X","")</f>
        <v/>
      </c>
      <c r="G13" s="16"/>
      <c r="J13" s="10">
        <v>131.32</v>
      </c>
      <c r="K13" s="11">
        <v>131.31470000000002</v>
      </c>
      <c r="L13" s="13">
        <f>IF(E13="Uur",K13/60*(1+L$11)*60,K13*(1+L$11))</f>
        <v>133.94099400000002</v>
      </c>
      <c r="M13" s="13">
        <f>IF(E13="Uur",ROUNDUP(K13/60*(1+L$11),2)*60,ROUNDUP(K13*(1+L$11),2))</f>
        <v>133.94999999999999</v>
      </c>
    </row>
    <row r="14" spans="1:13" ht="16.5" x14ac:dyDescent="0.25">
      <c r="A14" s="18"/>
      <c r="B14" s="5" t="s">
        <v>25</v>
      </c>
      <c r="C14" s="8" t="s">
        <v>26</v>
      </c>
      <c r="D14" s="15">
        <f t="shared" ref="D14:D39" si="0">+M14</f>
        <v>167.57999999999998</v>
      </c>
      <c r="E14" s="3" t="s">
        <v>24</v>
      </c>
      <c r="F14" s="27" t="str">
        <f t="shared" ref="F14:F39" si="1">IF(G14="X","X","")</f>
        <v/>
      </c>
      <c r="G14" s="16"/>
      <c r="J14" s="10">
        <v>164.29</v>
      </c>
      <c r="K14" s="11">
        <v>164.285</v>
      </c>
      <c r="L14" s="13">
        <f t="shared" ref="L14:L39" si="2">IF(E14="Uur",K14/60*(1+L$11)*60,K14*(1+L$11))</f>
        <v>167.57069999999999</v>
      </c>
      <c r="M14" s="13">
        <f t="shared" ref="M14:M39" si="3">IF(E14="Uur",ROUNDUP(K14/60*(1+L$11),2)*60,ROUNDUP(K14*(1+L$11),2))</f>
        <v>167.57999999999998</v>
      </c>
    </row>
    <row r="15" spans="1:13" ht="16.5" x14ac:dyDescent="0.25">
      <c r="A15" s="18"/>
      <c r="B15" s="5" t="s">
        <v>27</v>
      </c>
      <c r="C15" s="8" t="s">
        <v>28</v>
      </c>
      <c r="D15" s="15">
        <f t="shared" si="0"/>
        <v>153.29</v>
      </c>
      <c r="E15" s="3" t="s">
        <v>24</v>
      </c>
      <c r="F15" s="27" t="str">
        <f t="shared" si="1"/>
        <v/>
      </c>
      <c r="G15" s="16"/>
      <c r="J15" s="10">
        <v>150.28</v>
      </c>
      <c r="K15" s="11">
        <v>150.27700000000002</v>
      </c>
      <c r="L15" s="13">
        <f t="shared" si="2"/>
        <v>153.28254000000001</v>
      </c>
      <c r="M15" s="13">
        <f t="shared" si="3"/>
        <v>153.29</v>
      </c>
    </row>
    <row r="16" spans="1:13" ht="16.5" x14ac:dyDescent="0.25">
      <c r="A16" s="18"/>
      <c r="B16" s="5" t="s">
        <v>29</v>
      </c>
      <c r="C16" s="8" t="s">
        <v>30</v>
      </c>
      <c r="D16" s="15">
        <f t="shared" si="0"/>
        <v>189.95</v>
      </c>
      <c r="E16" s="3" t="s">
        <v>24</v>
      </c>
      <c r="F16" s="27" t="str">
        <f t="shared" si="1"/>
        <v/>
      </c>
      <c r="G16" s="16"/>
      <c r="J16" s="10">
        <v>186.23</v>
      </c>
      <c r="K16" s="11">
        <v>186.22400000000002</v>
      </c>
      <c r="L16" s="13">
        <f t="shared" si="2"/>
        <v>189.94848000000002</v>
      </c>
      <c r="M16" s="13">
        <f t="shared" si="3"/>
        <v>189.95</v>
      </c>
    </row>
    <row r="17" spans="1:20" ht="16.5" x14ac:dyDescent="0.25">
      <c r="A17" s="18"/>
      <c r="B17" s="5" t="s">
        <v>31</v>
      </c>
      <c r="C17" s="8" t="s">
        <v>32</v>
      </c>
      <c r="D17" s="15">
        <f t="shared" si="0"/>
        <v>180.44</v>
      </c>
      <c r="E17" s="3" t="s">
        <v>24</v>
      </c>
      <c r="F17" s="27" t="str">
        <f t="shared" si="1"/>
        <v/>
      </c>
      <c r="G17" s="16"/>
      <c r="J17" s="10">
        <v>176.89999999999998</v>
      </c>
      <c r="K17" s="11">
        <v>176.8922</v>
      </c>
      <c r="L17" s="13">
        <f t="shared" si="2"/>
        <v>180.43004400000001</v>
      </c>
      <c r="M17" s="13">
        <f t="shared" si="3"/>
        <v>180.44</v>
      </c>
    </row>
    <row r="18" spans="1:20" ht="16.5" x14ac:dyDescent="0.25">
      <c r="A18" s="18"/>
      <c r="B18" s="5" t="s">
        <v>33</v>
      </c>
      <c r="C18" s="8" t="s">
        <v>34</v>
      </c>
      <c r="D18" s="15">
        <f t="shared" si="0"/>
        <v>220.28</v>
      </c>
      <c r="E18" s="3" t="s">
        <v>24</v>
      </c>
      <c r="F18" s="27" t="str">
        <f t="shared" si="1"/>
        <v/>
      </c>
      <c r="G18" s="16"/>
      <c r="J18" s="10">
        <v>215.97</v>
      </c>
      <c r="K18" s="11">
        <v>215.96010000000001</v>
      </c>
      <c r="L18" s="13">
        <f t="shared" si="2"/>
        <v>220.279302</v>
      </c>
      <c r="M18" s="13">
        <f t="shared" si="3"/>
        <v>220.28</v>
      </c>
    </row>
    <row r="19" spans="1:20" ht="16.5" x14ac:dyDescent="0.25">
      <c r="A19" s="18"/>
      <c r="B19" s="5" t="s">
        <v>35</v>
      </c>
      <c r="C19" s="8" t="s">
        <v>36</v>
      </c>
      <c r="D19" s="15">
        <f t="shared" si="0"/>
        <v>194.59</v>
      </c>
      <c r="E19" s="3" t="s">
        <v>24</v>
      </c>
      <c r="F19" s="27" t="str">
        <f t="shared" si="1"/>
        <v/>
      </c>
      <c r="G19" s="16"/>
      <c r="J19" s="10">
        <v>190.76999999999998</v>
      </c>
      <c r="K19" s="11">
        <v>190.7663</v>
      </c>
      <c r="L19" s="13">
        <f t="shared" si="2"/>
        <v>194.581626</v>
      </c>
      <c r="M19" s="13">
        <f t="shared" si="3"/>
        <v>194.59</v>
      </c>
    </row>
    <row r="20" spans="1:20" ht="16.5" x14ac:dyDescent="0.25">
      <c r="A20" s="18"/>
      <c r="B20" s="5" t="s">
        <v>37</v>
      </c>
      <c r="C20" s="8" t="s">
        <v>38</v>
      </c>
      <c r="D20" s="15">
        <f t="shared" si="0"/>
        <v>234.01999999999998</v>
      </c>
      <c r="E20" s="3" t="s">
        <v>24</v>
      </c>
      <c r="F20" s="27" t="str">
        <f t="shared" si="1"/>
        <v/>
      </c>
      <c r="G20" s="16"/>
      <c r="J20" s="10">
        <v>229.42999999999998</v>
      </c>
      <c r="K20" s="11">
        <v>229.4222</v>
      </c>
      <c r="L20" s="13">
        <f t="shared" si="2"/>
        <v>234.01064400000001</v>
      </c>
      <c r="M20" s="13">
        <f t="shared" si="3"/>
        <v>234.01999999999998</v>
      </c>
    </row>
    <row r="21" spans="1:20" ht="16.5" x14ac:dyDescent="0.25">
      <c r="A21" s="18"/>
      <c r="B21" s="5" t="s">
        <v>39</v>
      </c>
      <c r="C21" s="8" t="s">
        <v>40</v>
      </c>
      <c r="D21" s="15">
        <f t="shared" si="0"/>
        <v>237.82999999999998</v>
      </c>
      <c r="E21" s="3" t="s">
        <v>24</v>
      </c>
      <c r="F21" s="27" t="str">
        <f t="shared" si="1"/>
        <v/>
      </c>
      <c r="G21" s="16"/>
      <c r="J21" s="10">
        <v>233.17</v>
      </c>
      <c r="K21" s="11">
        <v>233.1611</v>
      </c>
      <c r="L21" s="13">
        <f t="shared" si="2"/>
        <v>237.824322</v>
      </c>
      <c r="M21" s="13">
        <f t="shared" si="3"/>
        <v>237.82999999999998</v>
      </c>
    </row>
    <row r="22" spans="1:20" ht="16.5" x14ac:dyDescent="0.25">
      <c r="A22" s="18"/>
      <c r="B22" s="5" t="s">
        <v>41</v>
      </c>
      <c r="C22" s="8" t="s">
        <v>42</v>
      </c>
      <c r="D22" s="15">
        <f t="shared" si="0"/>
        <v>278.96999999999997</v>
      </c>
      <c r="E22" s="3" t="s">
        <v>24</v>
      </c>
      <c r="F22" s="27" t="str">
        <f t="shared" si="1"/>
        <v/>
      </c>
      <c r="G22" s="16"/>
      <c r="J22" s="10">
        <v>273.5</v>
      </c>
      <c r="K22" s="11">
        <v>273.49590000000006</v>
      </c>
      <c r="L22" s="13">
        <f t="shared" si="2"/>
        <v>278.96581800000007</v>
      </c>
      <c r="M22" s="13">
        <f t="shared" si="3"/>
        <v>278.96999999999997</v>
      </c>
      <c r="N22" s="1">
        <v>2016</v>
      </c>
      <c r="O22" s="1">
        <f t="shared" ref="O22:T22" si="4">+N22+1</f>
        <v>2017</v>
      </c>
      <c r="P22" s="1">
        <f t="shared" si="4"/>
        <v>2018</v>
      </c>
      <c r="Q22" s="1">
        <f t="shared" si="4"/>
        <v>2019</v>
      </c>
      <c r="R22" s="1">
        <f t="shared" si="4"/>
        <v>2020</v>
      </c>
      <c r="S22" s="1">
        <f t="shared" si="4"/>
        <v>2021</v>
      </c>
      <c r="T22" s="1">
        <f t="shared" si="4"/>
        <v>2022</v>
      </c>
    </row>
    <row r="23" spans="1:20" ht="16.5" x14ac:dyDescent="0.25">
      <c r="A23" s="18"/>
      <c r="B23" s="5" t="s">
        <v>43</v>
      </c>
      <c r="C23" s="8" t="s">
        <v>44</v>
      </c>
      <c r="D23" s="15">
        <v>5.8</v>
      </c>
      <c r="E23" s="3" t="s">
        <v>45</v>
      </c>
      <c r="F23" s="27" t="str">
        <f t="shared" si="1"/>
        <v/>
      </c>
      <c r="G23" s="16"/>
      <c r="J23" s="10">
        <v>5.68</v>
      </c>
      <c r="K23" s="11">
        <v>5.6753</v>
      </c>
      <c r="L23" s="13">
        <f t="shared" si="2"/>
        <v>5.7888060000000001</v>
      </c>
      <c r="M23" s="13">
        <f t="shared" si="3"/>
        <v>5.79</v>
      </c>
      <c r="N23" s="13">
        <v>5</v>
      </c>
      <c r="O23" s="13">
        <f>ROUNDUP(N23*(1+O24),2)</f>
        <v>5.08</v>
      </c>
      <c r="P23" s="13">
        <f>ROUNDUP(O23*(1+P24),2)-0.01</f>
        <v>5.18</v>
      </c>
      <c r="Q23" s="13">
        <f>ROUNDUP(P23*(1+Q24),2)</f>
        <v>5.33</v>
      </c>
      <c r="R23" s="13">
        <f>ROUNDUP(Q23*(1+R24),2)</f>
        <v>5.51</v>
      </c>
      <c r="S23" s="13">
        <f>ROUNDUP(R23*(1+S24),2)</f>
        <v>5.68</v>
      </c>
      <c r="T23" s="13">
        <f>ROUNDUP(S23*(1+T24),2)</f>
        <v>5.8</v>
      </c>
    </row>
    <row r="24" spans="1:20" x14ac:dyDescent="0.25">
      <c r="A24" s="18"/>
      <c r="B24" s="5" t="s">
        <v>46</v>
      </c>
      <c r="C24" s="8" t="s">
        <v>47</v>
      </c>
      <c r="D24" s="15">
        <v>11.58</v>
      </c>
      <c r="E24" s="3" t="s">
        <v>45</v>
      </c>
      <c r="F24" s="27" t="str">
        <f t="shared" si="1"/>
        <v/>
      </c>
      <c r="G24" s="16"/>
      <c r="J24" s="10">
        <v>11.35</v>
      </c>
      <c r="L24" s="13">
        <f t="shared" si="2"/>
        <v>0</v>
      </c>
      <c r="M24" s="13">
        <f t="shared" si="3"/>
        <v>0</v>
      </c>
      <c r="O24" s="12">
        <v>1.4999999999999999E-2</v>
      </c>
      <c r="P24" s="12">
        <v>0.02</v>
      </c>
      <c r="Q24" s="12">
        <v>2.75E-2</v>
      </c>
      <c r="R24" s="12">
        <v>3.3000000000000002E-2</v>
      </c>
      <c r="S24" s="12">
        <v>0.03</v>
      </c>
      <c r="T24" s="12">
        <v>0.02</v>
      </c>
    </row>
    <row r="25" spans="1:20" ht="16.5" x14ac:dyDescent="0.25">
      <c r="A25" s="18"/>
      <c r="B25" s="5" t="s">
        <v>48</v>
      </c>
      <c r="C25" s="8" t="s">
        <v>49</v>
      </c>
      <c r="D25" s="15">
        <f t="shared" si="0"/>
        <v>114.57000000000001</v>
      </c>
      <c r="E25" s="3" t="s">
        <v>24</v>
      </c>
      <c r="F25" s="27" t="str">
        <f t="shared" si="1"/>
        <v/>
      </c>
      <c r="G25" s="16"/>
      <c r="J25" s="10">
        <v>112.33</v>
      </c>
      <c r="K25" s="11">
        <v>112.3215</v>
      </c>
      <c r="L25" s="13">
        <f t="shared" si="2"/>
        <v>114.56793</v>
      </c>
      <c r="M25" s="13">
        <f t="shared" si="3"/>
        <v>114.57000000000001</v>
      </c>
      <c r="N25" s="13">
        <v>10</v>
      </c>
      <c r="O25" s="13">
        <f t="shared" ref="O25:T25" si="5">ROUNDUP(+N25*(1+O24),2)</f>
        <v>10.15</v>
      </c>
      <c r="P25" s="13">
        <f t="shared" si="5"/>
        <v>10.36</v>
      </c>
      <c r="Q25" s="13">
        <f t="shared" si="5"/>
        <v>10.65</v>
      </c>
      <c r="R25" s="13">
        <f t="shared" si="5"/>
        <v>11.01</v>
      </c>
      <c r="S25" s="13">
        <f t="shared" si="5"/>
        <v>11.35</v>
      </c>
      <c r="T25" s="13">
        <f t="shared" si="5"/>
        <v>11.58</v>
      </c>
    </row>
    <row r="26" spans="1:20" ht="16.5" x14ac:dyDescent="0.25">
      <c r="A26" s="18"/>
      <c r="B26" s="5" t="s">
        <v>50</v>
      </c>
      <c r="C26" s="8" t="s">
        <v>51</v>
      </c>
      <c r="D26" s="15">
        <f t="shared" si="0"/>
        <v>142.87</v>
      </c>
      <c r="E26" s="3" t="s">
        <v>24</v>
      </c>
      <c r="F26" s="27" t="str">
        <f t="shared" si="1"/>
        <v/>
      </c>
      <c r="G26" s="16"/>
      <c r="J26" s="10">
        <v>140.06</v>
      </c>
      <c r="K26" s="11">
        <v>140.05939999999998</v>
      </c>
      <c r="L26" s="13">
        <f t="shared" si="2"/>
        <v>142.86058799999998</v>
      </c>
      <c r="M26" s="13">
        <f t="shared" si="3"/>
        <v>142.87</v>
      </c>
    </row>
    <row r="27" spans="1:20" ht="16.5" x14ac:dyDescent="0.25">
      <c r="A27" s="18"/>
      <c r="B27" s="5" t="s">
        <v>52</v>
      </c>
      <c r="C27" s="8" t="s">
        <v>53</v>
      </c>
      <c r="D27" s="15">
        <f t="shared" si="0"/>
        <v>137.69999999999999</v>
      </c>
      <c r="E27" s="3" t="s">
        <v>24</v>
      </c>
      <c r="F27" s="27" t="str">
        <f t="shared" si="1"/>
        <v/>
      </c>
      <c r="G27" s="16"/>
      <c r="J27" s="10">
        <v>135</v>
      </c>
      <c r="K27" s="11">
        <v>134.99180000000001</v>
      </c>
      <c r="L27" s="13">
        <f t="shared" si="2"/>
        <v>137.69163600000002</v>
      </c>
      <c r="M27" s="13">
        <f t="shared" si="3"/>
        <v>137.69999999999999</v>
      </c>
    </row>
    <row r="28" spans="1:20" ht="16.5" x14ac:dyDescent="0.25">
      <c r="A28" s="18"/>
      <c r="B28" s="5" t="s">
        <v>54</v>
      </c>
      <c r="C28" s="8" t="s">
        <v>55</v>
      </c>
      <c r="D28" s="15">
        <f t="shared" si="0"/>
        <v>167.51999999999998</v>
      </c>
      <c r="E28" s="3" t="s">
        <v>24</v>
      </c>
      <c r="F28" s="27" t="str">
        <f t="shared" si="1"/>
        <v/>
      </c>
      <c r="G28" s="16"/>
      <c r="J28" s="10">
        <v>164.23999999999998</v>
      </c>
      <c r="K28" s="11">
        <v>164.23350000000002</v>
      </c>
      <c r="L28" s="13">
        <f t="shared" si="2"/>
        <v>167.51817000000003</v>
      </c>
      <c r="M28" s="13">
        <f t="shared" si="3"/>
        <v>167.51999999999998</v>
      </c>
    </row>
    <row r="29" spans="1:20" ht="16.5" x14ac:dyDescent="0.25">
      <c r="A29" s="18"/>
      <c r="B29" s="5" t="s">
        <v>56</v>
      </c>
      <c r="C29" s="8" t="s">
        <v>57</v>
      </c>
      <c r="D29" s="15">
        <f t="shared" si="0"/>
        <v>149.98999999999998</v>
      </c>
      <c r="E29" s="3" t="s">
        <v>24</v>
      </c>
      <c r="F29" s="27" t="str">
        <f t="shared" si="1"/>
        <v/>
      </c>
      <c r="G29" s="16"/>
      <c r="J29" s="10">
        <v>147.04999999999998</v>
      </c>
      <c r="K29" s="11">
        <v>147.0428</v>
      </c>
      <c r="L29" s="13">
        <f t="shared" si="2"/>
        <v>149.983656</v>
      </c>
      <c r="M29" s="13">
        <f t="shared" si="3"/>
        <v>149.98999999999998</v>
      </c>
    </row>
    <row r="30" spans="1:20" ht="16.5" x14ac:dyDescent="0.25">
      <c r="A30" s="18"/>
      <c r="B30" s="5" t="s">
        <v>58</v>
      </c>
      <c r="C30" s="8" t="s">
        <v>59</v>
      </c>
      <c r="D30" s="15">
        <f t="shared" si="0"/>
        <v>180.35999999999999</v>
      </c>
      <c r="E30" s="3" t="s">
        <v>24</v>
      </c>
      <c r="F30" s="27" t="str">
        <f t="shared" si="1"/>
        <v/>
      </c>
      <c r="G30" s="16"/>
      <c r="J30" s="10">
        <v>176.82999999999998</v>
      </c>
      <c r="K30" s="11">
        <v>176.82010000000002</v>
      </c>
      <c r="L30" s="13">
        <f t="shared" si="2"/>
        <v>180.35650200000003</v>
      </c>
      <c r="M30" s="13">
        <f t="shared" si="3"/>
        <v>180.35999999999999</v>
      </c>
    </row>
    <row r="31" spans="1:20" ht="16.5" x14ac:dyDescent="0.25">
      <c r="A31" s="18"/>
      <c r="B31" s="5" t="s">
        <v>60</v>
      </c>
      <c r="C31" s="8" t="s">
        <v>61</v>
      </c>
      <c r="D31" s="15">
        <f t="shared" si="0"/>
        <v>188.5</v>
      </c>
      <c r="E31" s="3" t="s">
        <v>24</v>
      </c>
      <c r="F31" s="27" t="str">
        <f t="shared" si="1"/>
        <v/>
      </c>
      <c r="G31" s="16"/>
      <c r="J31" s="10">
        <v>184.81</v>
      </c>
      <c r="K31" s="11">
        <v>184.80260000000001</v>
      </c>
      <c r="L31" s="13">
        <f t="shared" si="2"/>
        <v>188.49865200000002</v>
      </c>
      <c r="M31" s="13">
        <f t="shared" si="3"/>
        <v>188.5</v>
      </c>
    </row>
    <row r="32" spans="1:20" ht="16.5" x14ac:dyDescent="0.25">
      <c r="A32" s="18"/>
      <c r="B32" s="5" t="s">
        <v>62</v>
      </c>
      <c r="C32" s="8" t="s">
        <v>63</v>
      </c>
      <c r="D32" s="15">
        <f t="shared" si="0"/>
        <v>219.98999999999998</v>
      </c>
      <c r="E32" s="3" t="s">
        <v>24</v>
      </c>
      <c r="F32" s="27" t="str">
        <f t="shared" si="1"/>
        <v/>
      </c>
      <c r="G32" s="16"/>
      <c r="J32" s="10">
        <v>215.67999999999998</v>
      </c>
      <c r="K32" s="11">
        <v>215.67170000000002</v>
      </c>
      <c r="L32" s="13">
        <f t="shared" si="2"/>
        <v>219.98513400000002</v>
      </c>
      <c r="M32" s="13">
        <f t="shared" si="3"/>
        <v>219.98999999999998</v>
      </c>
    </row>
    <row r="33" spans="1:13" ht="16.5" x14ac:dyDescent="0.25">
      <c r="A33" s="17" t="s">
        <v>64</v>
      </c>
      <c r="B33" s="5" t="s">
        <v>65</v>
      </c>
      <c r="C33" s="8">
        <v>18403</v>
      </c>
      <c r="D33" s="15">
        <f t="shared" si="0"/>
        <v>51</v>
      </c>
      <c r="E33" s="3" t="s">
        <v>66</v>
      </c>
      <c r="F33" s="27" t="str">
        <f t="shared" si="1"/>
        <v/>
      </c>
      <c r="G33" s="16"/>
      <c r="J33" s="10">
        <v>49.44</v>
      </c>
      <c r="K33" s="11">
        <v>49.44</v>
      </c>
      <c r="L33" s="13">
        <f t="shared" si="2"/>
        <v>50.428800000000003</v>
      </c>
      <c r="M33" s="13">
        <f t="shared" si="3"/>
        <v>51</v>
      </c>
    </row>
    <row r="34" spans="1:13" ht="16.5" x14ac:dyDescent="0.25">
      <c r="A34" s="18"/>
      <c r="B34" s="5" t="s">
        <v>67</v>
      </c>
      <c r="C34" s="8">
        <v>18419</v>
      </c>
      <c r="D34" s="15">
        <f t="shared" si="0"/>
        <v>74.400000000000006</v>
      </c>
      <c r="E34" s="3" t="s">
        <v>66</v>
      </c>
      <c r="F34" s="27" t="str">
        <f t="shared" si="1"/>
        <v/>
      </c>
      <c r="G34" s="16"/>
      <c r="J34" s="10">
        <v>72.930000000000007</v>
      </c>
      <c r="K34" s="11">
        <v>72.923999999999992</v>
      </c>
      <c r="L34" s="13">
        <f t="shared" si="2"/>
        <v>74.382479999999987</v>
      </c>
      <c r="M34" s="13">
        <f t="shared" si="3"/>
        <v>74.400000000000006</v>
      </c>
    </row>
    <row r="35" spans="1:13" ht="16.5" x14ac:dyDescent="0.25">
      <c r="A35" s="18"/>
      <c r="B35" s="5" t="s">
        <v>68</v>
      </c>
      <c r="C35" s="8">
        <v>18303</v>
      </c>
      <c r="D35" s="15">
        <f t="shared" si="0"/>
        <v>46.199999999999996</v>
      </c>
      <c r="E35" s="3" t="s">
        <v>69</v>
      </c>
      <c r="F35" s="27" t="str">
        <f t="shared" si="1"/>
        <v/>
      </c>
      <c r="G35" s="16"/>
      <c r="J35" s="10">
        <v>45.29</v>
      </c>
      <c r="K35" s="11">
        <v>45.289099999999998</v>
      </c>
      <c r="L35" s="13">
        <f t="shared" si="2"/>
        <v>46.194882</v>
      </c>
      <c r="M35" s="13">
        <f t="shared" si="3"/>
        <v>46.199999999999996</v>
      </c>
    </row>
    <row r="36" spans="1:13" ht="16.5" x14ac:dyDescent="0.25">
      <c r="A36" s="18"/>
      <c r="B36" s="5" t="s">
        <v>70</v>
      </c>
      <c r="C36" s="8">
        <v>18314</v>
      </c>
      <c r="D36" s="15">
        <f t="shared" si="0"/>
        <v>65.84</v>
      </c>
      <c r="E36" s="3" t="s">
        <v>69</v>
      </c>
      <c r="F36" s="27" t="str">
        <f t="shared" si="1"/>
        <v/>
      </c>
      <c r="G36" s="16"/>
      <c r="J36" s="10">
        <v>64.540000000000006</v>
      </c>
      <c r="K36" s="11">
        <v>64.5398</v>
      </c>
      <c r="L36" s="13">
        <f t="shared" si="2"/>
        <v>65.830596</v>
      </c>
      <c r="M36" s="13">
        <f t="shared" si="3"/>
        <v>65.84</v>
      </c>
    </row>
    <row r="37" spans="1:13" ht="16.5" x14ac:dyDescent="0.25">
      <c r="A37" s="18"/>
      <c r="B37" s="5" t="s">
        <v>43</v>
      </c>
      <c r="C37" s="8" t="s">
        <v>71</v>
      </c>
      <c r="D37" s="15">
        <v>5.8</v>
      </c>
      <c r="E37" s="3" t="s">
        <v>45</v>
      </c>
      <c r="F37" s="27" t="str">
        <f t="shared" si="1"/>
        <v/>
      </c>
      <c r="G37" s="16"/>
      <c r="J37" s="10">
        <v>5.68</v>
      </c>
      <c r="K37" s="11">
        <v>5.6753</v>
      </c>
      <c r="L37" s="13">
        <f t="shared" si="2"/>
        <v>5.7888060000000001</v>
      </c>
      <c r="M37" s="13">
        <f t="shared" si="3"/>
        <v>5.79</v>
      </c>
    </row>
    <row r="38" spans="1:13" x14ac:dyDescent="0.25">
      <c r="A38" s="18"/>
      <c r="B38" s="5" t="s">
        <v>46</v>
      </c>
      <c r="C38" s="8" t="s">
        <v>72</v>
      </c>
      <c r="D38" s="15">
        <v>11.58</v>
      </c>
      <c r="E38" s="3" t="s">
        <v>45</v>
      </c>
      <c r="F38" s="27" t="str">
        <f t="shared" si="1"/>
        <v/>
      </c>
      <c r="G38" s="16"/>
      <c r="J38" s="10">
        <v>11.35</v>
      </c>
      <c r="L38" s="13">
        <f t="shared" si="2"/>
        <v>0</v>
      </c>
      <c r="M38" s="13">
        <f t="shared" si="3"/>
        <v>0</v>
      </c>
    </row>
    <row r="39" spans="1:13" ht="16.5" x14ac:dyDescent="0.25">
      <c r="A39" s="19"/>
      <c r="B39" s="6" t="s">
        <v>73</v>
      </c>
      <c r="C39" s="9">
        <v>18530</v>
      </c>
      <c r="D39" s="7">
        <f t="shared" si="0"/>
        <v>153.29</v>
      </c>
      <c r="E39" s="3" t="s">
        <v>24</v>
      </c>
      <c r="F39" s="27" t="str">
        <f t="shared" si="1"/>
        <v/>
      </c>
      <c r="G39" s="16"/>
      <c r="J39" s="10">
        <v>150.28</v>
      </c>
      <c r="K39" s="11">
        <v>150.27700000000002</v>
      </c>
      <c r="L39" s="13">
        <f t="shared" si="2"/>
        <v>153.28254000000001</v>
      </c>
      <c r="M39" s="13">
        <f t="shared" si="3"/>
        <v>153.29</v>
      </c>
    </row>
    <row r="40" spans="1:13" ht="16.5" x14ac:dyDescent="0.25">
      <c r="K40" s="14"/>
    </row>
    <row r="41" spans="1:13" ht="16.5" x14ac:dyDescent="0.25">
      <c r="K41" s="14"/>
    </row>
    <row r="42" spans="1:13" ht="16.5" x14ac:dyDescent="0.25">
      <c r="K42" s="14"/>
    </row>
    <row r="43" spans="1:13" ht="16.5" x14ac:dyDescent="0.25">
      <c r="K43" s="14"/>
    </row>
    <row r="44" spans="1:13" ht="16.5" x14ac:dyDescent="0.25">
      <c r="K44" s="14"/>
    </row>
    <row r="45" spans="1:13" ht="16.5" x14ac:dyDescent="0.25">
      <c r="K45" s="14"/>
    </row>
    <row r="46" spans="1:13" ht="16.5" x14ac:dyDescent="0.25">
      <c r="K46" s="14"/>
    </row>
    <row r="49" spans="11:11" ht="16.5" x14ac:dyDescent="0.25">
      <c r="K49" s="14"/>
    </row>
    <row r="52" spans="11:11" ht="16.5" x14ac:dyDescent="0.25">
      <c r="K52" s="14"/>
    </row>
    <row r="53" spans="11:11" ht="16.5" x14ac:dyDescent="0.25">
      <c r="K53" s="14"/>
    </row>
    <row r="54" spans="11:11" ht="16.5" x14ac:dyDescent="0.25">
      <c r="K54" s="14"/>
    </row>
    <row r="55" spans="11:11" ht="16.5" x14ac:dyDescent="0.25">
      <c r="K55" s="14"/>
    </row>
    <row r="56" spans="11:11" ht="16.5" x14ac:dyDescent="0.25">
      <c r="K56" s="14"/>
    </row>
    <row r="57" spans="11:11" ht="16.5" x14ac:dyDescent="0.25">
      <c r="K57" s="14"/>
    </row>
    <row r="58" spans="11:11" ht="16.5" x14ac:dyDescent="0.25">
      <c r="K58" s="14"/>
    </row>
    <row r="59" spans="11:11" ht="16.5" x14ac:dyDescent="0.25">
      <c r="K59" s="14"/>
    </row>
    <row r="60" spans="11:11" ht="16.5" x14ac:dyDescent="0.25">
      <c r="K60" s="14"/>
    </row>
    <row r="61" spans="11:11" ht="16.5" x14ac:dyDescent="0.25">
      <c r="K61" s="14"/>
    </row>
    <row r="62" spans="11:11" ht="16.5" x14ac:dyDescent="0.25">
      <c r="K62" s="14"/>
    </row>
    <row r="63" spans="11:11" ht="16.5" x14ac:dyDescent="0.25">
      <c r="K63" s="14"/>
    </row>
    <row r="64" spans="11:11" ht="16.5" x14ac:dyDescent="0.25">
      <c r="K64" s="14"/>
    </row>
    <row r="65" spans="11:11" ht="16.5" x14ac:dyDescent="0.25">
      <c r="K65" s="14"/>
    </row>
    <row r="66" spans="11:11" ht="16.5" x14ac:dyDescent="0.25">
      <c r="K66" s="14"/>
    </row>
    <row r="67" spans="11:11" ht="16.5" x14ac:dyDescent="0.25">
      <c r="K67" s="14"/>
    </row>
    <row r="68" spans="11:11" ht="16.5" x14ac:dyDescent="0.25">
      <c r="K68" s="14"/>
    </row>
    <row r="69" spans="11:11" ht="16.5" x14ac:dyDescent="0.25">
      <c r="K69" s="14"/>
    </row>
    <row r="70" spans="11:11" ht="16.5" x14ac:dyDescent="0.25">
      <c r="K70" s="14"/>
    </row>
    <row r="71" spans="11:11" ht="16.5" x14ac:dyDescent="0.25">
      <c r="K71" s="14"/>
    </row>
    <row r="72" spans="11:11" ht="16.5" x14ac:dyDescent="0.25">
      <c r="K72" s="14"/>
    </row>
    <row r="73" spans="11:11" ht="16.5" x14ac:dyDescent="0.25">
      <c r="K73" s="14"/>
    </row>
    <row r="74" spans="11:11" ht="16.5" x14ac:dyDescent="0.25">
      <c r="K74" s="14"/>
    </row>
    <row r="75" spans="11:11" ht="16.5" x14ac:dyDescent="0.25">
      <c r="K75" s="14"/>
    </row>
    <row r="76" spans="11:11" ht="16.5" x14ac:dyDescent="0.25">
      <c r="K76" s="14"/>
    </row>
    <row r="77" spans="11:11" ht="16.5" x14ac:dyDescent="0.25">
      <c r="K77" s="14"/>
    </row>
    <row r="78" spans="11:11" ht="16.5" x14ac:dyDescent="0.25">
      <c r="K78" s="14"/>
    </row>
    <row r="79" spans="11:11" ht="16.5" x14ac:dyDescent="0.25">
      <c r="K79" s="14"/>
    </row>
    <row r="80" spans="11:11" ht="16.5" x14ac:dyDescent="0.25">
      <c r="K80" s="14"/>
    </row>
    <row r="81" spans="11:11" ht="16.5" x14ac:dyDescent="0.25">
      <c r="K81" s="14"/>
    </row>
    <row r="82" spans="11:11" ht="16.5" x14ac:dyDescent="0.25">
      <c r="K82" s="14"/>
    </row>
    <row r="83" spans="11:11" ht="16.5" x14ac:dyDescent="0.25">
      <c r="K83" s="14"/>
    </row>
    <row r="84" spans="11:11" ht="16.5" x14ac:dyDescent="0.25">
      <c r="K84" s="14"/>
    </row>
    <row r="85" spans="11:11" ht="16.5" x14ac:dyDescent="0.25">
      <c r="K85" s="14"/>
    </row>
    <row r="86" spans="11:11" ht="16.5" x14ac:dyDescent="0.25">
      <c r="K86" s="14"/>
    </row>
    <row r="87" spans="11:11" ht="16.5" x14ac:dyDescent="0.25">
      <c r="K87" s="14"/>
    </row>
    <row r="88" spans="11:11" ht="16.5" x14ac:dyDescent="0.25">
      <c r="K88" s="14"/>
    </row>
    <row r="89" spans="11:11" ht="16.5" x14ac:dyDescent="0.25">
      <c r="K89" s="14"/>
    </row>
    <row r="90" spans="11:11" ht="16.5" x14ac:dyDescent="0.25">
      <c r="K90" s="14"/>
    </row>
    <row r="91" spans="11:11" ht="16.5" x14ac:dyDescent="0.25">
      <c r="K91" s="14"/>
    </row>
    <row r="92" spans="11:11" ht="16.5" x14ac:dyDescent="0.25">
      <c r="K92" s="14"/>
    </row>
    <row r="94" spans="11:11" ht="16.5" x14ac:dyDescent="0.25">
      <c r="K94" s="14"/>
    </row>
    <row r="95" spans="11:11" ht="16.5" x14ac:dyDescent="0.25">
      <c r="K95" s="14"/>
    </row>
    <row r="96" spans="11:11" ht="16.5" x14ac:dyDescent="0.25">
      <c r="K96" s="14"/>
    </row>
    <row r="97" spans="11:11" ht="16.5" x14ac:dyDescent="0.25">
      <c r="K97" s="14"/>
    </row>
    <row r="98" spans="11:11" ht="16.5" x14ac:dyDescent="0.25">
      <c r="K98" s="14"/>
    </row>
    <row r="99" spans="11:11" ht="16.5" x14ac:dyDescent="0.25">
      <c r="K99" s="14"/>
    </row>
    <row r="100" spans="11:11" ht="16.5" x14ac:dyDescent="0.25">
      <c r="K100" s="14"/>
    </row>
    <row r="101" spans="11:11" ht="16.5" x14ac:dyDescent="0.25">
      <c r="K101" s="14"/>
    </row>
    <row r="102" spans="11:11" ht="16.5" x14ac:dyDescent="0.25">
      <c r="K102" s="14"/>
    </row>
    <row r="103" spans="11:11" ht="16.5" x14ac:dyDescent="0.25">
      <c r="K103" s="14"/>
    </row>
    <row r="104" spans="11:11" ht="16.5" x14ac:dyDescent="0.25">
      <c r="K104" s="14"/>
    </row>
    <row r="105" spans="11:11" ht="16.5" x14ac:dyDescent="0.25">
      <c r="K105" s="14"/>
    </row>
    <row r="106" spans="11:11" ht="16.5" x14ac:dyDescent="0.25">
      <c r="K106" s="14"/>
    </row>
    <row r="107" spans="11:11" ht="16.5" x14ac:dyDescent="0.25">
      <c r="K107" s="14"/>
    </row>
    <row r="108" spans="11:11" ht="16.5" x14ac:dyDescent="0.25">
      <c r="K108" s="14"/>
    </row>
    <row r="109" spans="11:11" ht="16.5" x14ac:dyDescent="0.25">
      <c r="K109" s="14"/>
    </row>
    <row r="110" spans="11:11" ht="16.5" x14ac:dyDescent="0.25">
      <c r="K110" s="14"/>
    </row>
    <row r="111" spans="11:11" ht="16.5" x14ac:dyDescent="0.25">
      <c r="K111" s="14"/>
    </row>
    <row r="112" spans="11:11" ht="16.5" x14ac:dyDescent="0.25">
      <c r="K112" s="14"/>
    </row>
    <row r="113" spans="11:11" ht="16.5" x14ac:dyDescent="0.25">
      <c r="K113" s="14"/>
    </row>
    <row r="114" spans="11:11" ht="16.5" x14ac:dyDescent="0.25">
      <c r="K114" s="14"/>
    </row>
    <row r="115" spans="11:11" ht="16.5" x14ac:dyDescent="0.25">
      <c r="K115" s="14"/>
    </row>
    <row r="116" spans="11:11" ht="16.5" x14ac:dyDescent="0.25">
      <c r="K116" s="14"/>
    </row>
    <row r="117" spans="11:11" ht="16.5" x14ac:dyDescent="0.25">
      <c r="K117" s="14"/>
    </row>
    <row r="118" spans="11:11" ht="16.5" x14ac:dyDescent="0.25">
      <c r="K118" s="14"/>
    </row>
    <row r="119" spans="11:11" ht="16.5" x14ac:dyDescent="0.25">
      <c r="K119" s="14"/>
    </row>
    <row r="120" spans="11:11" ht="16.5" x14ac:dyDescent="0.25">
      <c r="K120" s="14"/>
    </row>
    <row r="121" spans="11:11" ht="16.5" x14ac:dyDescent="0.25">
      <c r="K121" s="14"/>
    </row>
    <row r="122" spans="11:11" ht="16.5" x14ac:dyDescent="0.25">
      <c r="K122" s="14"/>
    </row>
    <row r="123" spans="11:11" ht="16.5" x14ac:dyDescent="0.25">
      <c r="K123" s="14"/>
    </row>
    <row r="124" spans="11:11" ht="16.5" x14ac:dyDescent="0.25">
      <c r="K124" s="14"/>
    </row>
    <row r="125" spans="11:11" ht="16.5" x14ac:dyDescent="0.25">
      <c r="K125" s="14"/>
    </row>
    <row r="126" spans="11:11" ht="16.5" x14ac:dyDescent="0.25">
      <c r="K126" s="14"/>
    </row>
    <row r="127" spans="11:11" ht="16.5" x14ac:dyDescent="0.25">
      <c r="K127" s="14"/>
    </row>
    <row r="128" spans="11:11" ht="16.5" x14ac:dyDescent="0.25">
      <c r="K128" s="14"/>
    </row>
    <row r="129" spans="11:11" ht="16.5" x14ac:dyDescent="0.25">
      <c r="K129" s="14"/>
    </row>
    <row r="130" spans="11:11" ht="16.5" x14ac:dyDescent="0.25">
      <c r="K130" s="14"/>
    </row>
    <row r="131" spans="11:11" ht="16.5" x14ac:dyDescent="0.25">
      <c r="K131" s="14"/>
    </row>
    <row r="132" spans="11:11" ht="16.5" x14ac:dyDescent="0.25">
      <c r="K132" s="14"/>
    </row>
    <row r="133" spans="11:11" ht="16.5" x14ac:dyDescent="0.25">
      <c r="K133" s="14"/>
    </row>
    <row r="134" spans="11:11" ht="16.5" x14ac:dyDescent="0.25">
      <c r="K134" s="14"/>
    </row>
    <row r="135" spans="11:11" ht="16.5" x14ac:dyDescent="0.25">
      <c r="K135" s="14"/>
    </row>
    <row r="136" spans="11:11" ht="16.5" x14ac:dyDescent="0.25">
      <c r="K136" s="14"/>
    </row>
    <row r="137" spans="11:11" ht="16.5" x14ac:dyDescent="0.25">
      <c r="K137" s="14"/>
    </row>
    <row r="138" spans="11:11" ht="16.5" x14ac:dyDescent="0.25">
      <c r="K138" s="14"/>
    </row>
    <row r="139" spans="11:11" ht="16.5" x14ac:dyDescent="0.25">
      <c r="K139" s="14"/>
    </row>
    <row r="140" spans="11:11" ht="16.5" x14ac:dyDescent="0.25">
      <c r="K140" s="14"/>
    </row>
    <row r="141" spans="11:11" ht="16.5" x14ac:dyDescent="0.25">
      <c r="K141" s="14"/>
    </row>
    <row r="142" spans="11:11" ht="16.5" x14ac:dyDescent="0.25">
      <c r="K142" s="14"/>
    </row>
    <row r="143" spans="11:11" ht="16.5" x14ac:dyDescent="0.25">
      <c r="K143" s="14"/>
    </row>
    <row r="144" spans="11:11" ht="16.5" x14ac:dyDescent="0.25">
      <c r="K144" s="14"/>
    </row>
    <row r="145" spans="11:11" ht="16.5" x14ac:dyDescent="0.25">
      <c r="K145" s="14"/>
    </row>
    <row r="146" spans="11:11" ht="16.5" x14ac:dyDescent="0.25">
      <c r="K146" s="14"/>
    </row>
    <row r="147" spans="11:11" ht="16.5" x14ac:dyDescent="0.25">
      <c r="K147" s="14"/>
    </row>
    <row r="148" spans="11:11" ht="16.5" x14ac:dyDescent="0.25">
      <c r="K148" s="14"/>
    </row>
    <row r="149" spans="11:11" ht="16.5" x14ac:dyDescent="0.25">
      <c r="K149" s="14"/>
    </row>
    <row r="150" spans="11:11" ht="16.5" x14ac:dyDescent="0.25">
      <c r="K150" s="14"/>
    </row>
    <row r="151" spans="11:11" ht="16.5" x14ac:dyDescent="0.25">
      <c r="K151" s="14"/>
    </row>
    <row r="152" spans="11:11" ht="16.5" x14ac:dyDescent="0.25">
      <c r="K152" s="14"/>
    </row>
    <row r="153" spans="11:11" ht="16.5" x14ac:dyDescent="0.25">
      <c r="K153" s="14"/>
    </row>
    <row r="154" spans="11:11" ht="16.5" x14ac:dyDescent="0.25">
      <c r="K154" s="14"/>
    </row>
    <row r="155" spans="11:11" ht="16.5" x14ac:dyDescent="0.25">
      <c r="K155" s="14"/>
    </row>
    <row r="156" spans="11:11" ht="16.5" x14ac:dyDescent="0.25">
      <c r="K156" s="14"/>
    </row>
    <row r="157" spans="11:11" ht="16.5" x14ac:dyDescent="0.25">
      <c r="K157" s="14"/>
    </row>
    <row r="158" spans="11:11" ht="16.5" x14ac:dyDescent="0.25">
      <c r="K158" s="14"/>
    </row>
    <row r="159" spans="11:11" ht="16.5" x14ac:dyDescent="0.25">
      <c r="K159" s="14"/>
    </row>
    <row r="160" spans="11:11" ht="16.5" x14ac:dyDescent="0.25">
      <c r="K160" s="14"/>
    </row>
    <row r="161" spans="11:11" ht="16.5" x14ac:dyDescent="0.25">
      <c r="K161" s="14"/>
    </row>
    <row r="162" spans="11:11" ht="16.5" x14ac:dyDescent="0.25">
      <c r="K162" s="14"/>
    </row>
    <row r="163" spans="11:11" ht="16.5" x14ac:dyDescent="0.25">
      <c r="K163" s="14"/>
    </row>
    <row r="164" spans="11:11" ht="16.5" x14ac:dyDescent="0.25">
      <c r="K164" s="14"/>
    </row>
    <row r="165" spans="11:11" ht="16.5" x14ac:dyDescent="0.25">
      <c r="K165" s="14"/>
    </row>
    <row r="166" spans="11:11" ht="16.5" x14ac:dyDescent="0.25">
      <c r="K166" s="14"/>
    </row>
    <row r="167" spans="11:11" ht="16.5" x14ac:dyDescent="0.25">
      <c r="K167" s="14"/>
    </row>
    <row r="168" spans="11:11" ht="16.5" x14ac:dyDescent="0.25">
      <c r="K168" s="14"/>
    </row>
    <row r="169" spans="11:11" ht="16.5" x14ac:dyDescent="0.25">
      <c r="K169" s="14"/>
    </row>
    <row r="172" spans="11:11" ht="16.5" x14ac:dyDescent="0.25">
      <c r="K172" s="14"/>
    </row>
    <row r="173" spans="11:11" ht="16.5" x14ac:dyDescent="0.25">
      <c r="K173" s="14"/>
    </row>
    <row r="174" spans="11:11" ht="16.5" x14ac:dyDescent="0.25">
      <c r="K174" s="14"/>
    </row>
    <row r="175" spans="11:11" ht="16.5" x14ac:dyDescent="0.25">
      <c r="K175" s="14"/>
    </row>
    <row r="176" spans="11:11" ht="16.5" x14ac:dyDescent="0.25">
      <c r="K176" s="14"/>
    </row>
    <row r="177" spans="11:11" ht="16.5" x14ac:dyDescent="0.25">
      <c r="K177" s="14"/>
    </row>
    <row r="178" spans="11:11" ht="16.5" x14ac:dyDescent="0.25">
      <c r="K178" s="14"/>
    </row>
    <row r="179" spans="11:11" ht="16.5" x14ac:dyDescent="0.25">
      <c r="K179" s="14"/>
    </row>
    <row r="180" spans="11:11" ht="16.5" x14ac:dyDescent="0.25">
      <c r="K180" s="14"/>
    </row>
    <row r="181" spans="11:11" ht="16.5" x14ac:dyDescent="0.25">
      <c r="K181" s="14"/>
    </row>
    <row r="182" spans="11:11" ht="16.5" x14ac:dyDescent="0.25">
      <c r="K182" s="14"/>
    </row>
    <row r="183" spans="11:11" ht="16.5" x14ac:dyDescent="0.25">
      <c r="K183" s="14"/>
    </row>
    <row r="184" spans="11:11" ht="16.5" x14ac:dyDescent="0.25">
      <c r="K184" s="14"/>
    </row>
    <row r="185" spans="11:11" ht="16.5" x14ac:dyDescent="0.25">
      <c r="K185" s="14"/>
    </row>
    <row r="186" spans="11:11" ht="16.5" x14ac:dyDescent="0.25">
      <c r="K186" s="14"/>
    </row>
    <row r="187" spans="11:11" ht="16.5" x14ac:dyDescent="0.25">
      <c r="K187" s="14"/>
    </row>
    <row r="188" spans="11:11" ht="16.5" x14ac:dyDescent="0.25">
      <c r="K188" s="14"/>
    </row>
    <row r="189" spans="11:11" ht="16.5" x14ac:dyDescent="0.25">
      <c r="K189" s="14"/>
    </row>
    <row r="190" spans="11:11" ht="16.5" x14ac:dyDescent="0.25">
      <c r="K190" s="14"/>
    </row>
    <row r="191" spans="11:11" ht="16.5" x14ac:dyDescent="0.25">
      <c r="K191" s="14"/>
    </row>
    <row r="192" spans="11:11" ht="16.5" x14ac:dyDescent="0.25">
      <c r="K192" s="14"/>
    </row>
    <row r="193" spans="11:11" ht="16.5" x14ac:dyDescent="0.25">
      <c r="K193" s="14"/>
    </row>
    <row r="194" spans="11:11" ht="16.5" x14ac:dyDescent="0.25">
      <c r="K194" s="14"/>
    </row>
    <row r="195" spans="11:11" ht="16.5" x14ac:dyDescent="0.25">
      <c r="K195" s="14"/>
    </row>
    <row r="196" spans="11:11" ht="16.5" x14ac:dyDescent="0.25">
      <c r="K196" s="14"/>
    </row>
    <row r="197" spans="11:11" ht="16.5" x14ac:dyDescent="0.25">
      <c r="K197" s="14"/>
    </row>
    <row r="198" spans="11:11" ht="16.5" x14ac:dyDescent="0.25">
      <c r="K198" s="14"/>
    </row>
    <row r="199" spans="11:11" ht="16.5" x14ac:dyDescent="0.25">
      <c r="K199" s="14"/>
    </row>
    <row r="200" spans="11:11" ht="16.5" x14ac:dyDescent="0.25">
      <c r="K200" s="14"/>
    </row>
    <row r="201" spans="11:11" ht="16.5" x14ac:dyDescent="0.25">
      <c r="K201" s="14"/>
    </row>
    <row r="202" spans="11:11" ht="16.5" x14ac:dyDescent="0.25">
      <c r="K202" s="14"/>
    </row>
    <row r="203" spans="11:11" ht="16.5" x14ac:dyDescent="0.25">
      <c r="K203" s="14"/>
    </row>
    <row r="204" spans="11:11" ht="16.5" x14ac:dyDescent="0.25">
      <c r="K204" s="14"/>
    </row>
    <row r="205" spans="11:11" ht="16.5" x14ac:dyDescent="0.25">
      <c r="K205" s="14"/>
    </row>
    <row r="206" spans="11:11" ht="16.5" x14ac:dyDescent="0.25">
      <c r="K206" s="14"/>
    </row>
    <row r="207" spans="11:11" ht="16.5" x14ac:dyDescent="0.25">
      <c r="K207" s="14"/>
    </row>
    <row r="208" spans="11:11" ht="16.5" x14ac:dyDescent="0.25">
      <c r="K208" s="14"/>
    </row>
    <row r="209" spans="11:11" ht="16.5" x14ac:dyDescent="0.25">
      <c r="K209" s="14"/>
    </row>
    <row r="210" spans="11:11" ht="16.5" x14ac:dyDescent="0.25">
      <c r="K210" s="14"/>
    </row>
    <row r="211" spans="11:11" ht="16.5" x14ac:dyDescent="0.25">
      <c r="K211" s="14"/>
    </row>
    <row r="212" spans="11:11" ht="16.5" x14ac:dyDescent="0.25">
      <c r="K212" s="14"/>
    </row>
    <row r="213" spans="11:11" ht="16.5" x14ac:dyDescent="0.25">
      <c r="K213" s="14"/>
    </row>
  </sheetData>
  <sheetProtection selectLockedCells="1"/>
  <mergeCells count="12">
    <mergeCell ref="A33:A39"/>
    <mergeCell ref="A1:G1"/>
    <mergeCell ref="B3:C3"/>
    <mergeCell ref="B4:C4"/>
    <mergeCell ref="B5:C5"/>
    <mergeCell ref="B6:C6"/>
    <mergeCell ref="B7:C7"/>
    <mergeCell ref="B8:C8"/>
    <mergeCell ref="B9:C9"/>
    <mergeCell ref="B10:C10"/>
    <mergeCell ref="A13:A32"/>
    <mergeCell ref="E3:G4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be2bb301-337e-4fd9-b97f-f1941be93156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01AF419FDB5343B3B9FE59684B4FD4" ma:contentTypeVersion="16" ma:contentTypeDescription="Een nieuw document maken." ma:contentTypeScope="" ma:versionID="44967b0eb2e19e6dbe84f1b70e7db7bc">
  <xsd:schema xmlns:xsd="http://www.w3.org/2001/XMLSchema" xmlns:xs="http://www.w3.org/2001/XMLSchema" xmlns:p="http://schemas.microsoft.com/office/2006/metadata/properties" xmlns:ns1="http://schemas.microsoft.com/sharepoint/v3" xmlns:ns2="5717d259-d152-48e5-84f8-f49ff581c316" xmlns:ns3="3ef1d808-04f3-4a53-b55f-233b9c19ae04" xmlns:ns4="072c7a9c-40bb-48ae-8bd4-f4a7dbf777cc" targetNamespace="http://schemas.microsoft.com/office/2006/metadata/properties" ma:root="true" ma:fieldsID="0f3e29ede1ea7bb8c431438b2a3edefc" ns1:_="" ns2:_="" ns3:_="" ns4:_="">
    <xsd:import namespace="http://schemas.microsoft.com/sharepoint/v3"/>
    <xsd:import namespace="5717d259-d152-48e5-84f8-f49ff581c316"/>
    <xsd:import namespace="3ef1d808-04f3-4a53-b55f-233b9c19ae04"/>
    <xsd:import namespace="072c7a9c-40bb-48ae-8bd4-f4a7dbf777cc"/>
    <xsd:element name="properties">
      <xsd:complexType>
        <xsd:sequence>
          <xsd:element name="documentManagement">
            <xsd:complexType>
              <xsd:all>
                <xsd:element ref="ns2:BSN" minOccurs="0"/>
                <xsd:element ref="ns2:KVK" minOccurs="0"/>
                <xsd:element ref="ns2:Datum_x0020_Document" minOccurs="0"/>
                <xsd:element ref="ns2:Datum_x0020_Ontvangst" minOccurs="0"/>
                <xsd:element ref="ns2:Documentomschrijving" minOccurs="0"/>
                <xsd:element ref="ns2:Extern_x0020_kenmerk" minOccurs="0"/>
                <xsd:element ref="ns2:Klant_x0020_Adres" minOccurs="0"/>
                <xsd:element ref="ns2:Klant_x0020_Naam" minOccurs="0"/>
                <xsd:element ref="ns2:Klant_x0020_Plaats" minOccurs="0"/>
                <xsd:element ref="ns2:Klant_x0020_Postcode" minOccurs="0"/>
                <xsd:element ref="ns2:Soort_x0020_Correspondentie" minOccurs="0"/>
                <xsd:element ref="ns2:TaxCatchAll" minOccurs="0"/>
                <xsd:element ref="ns2:TaxCatchAllLabel" minOccurs="0"/>
                <xsd:element ref="ns2:BSN_x0020__x002f__x0020_KVK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2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33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BSN" ma:index="1" nillable="true" ma:displayName="BSN" ma:internalName="BSN0">
      <xsd:simpleType>
        <xsd:restriction base="dms:Text">
          <xsd:maxLength value="255"/>
        </xsd:restriction>
      </xsd:simpleType>
    </xsd:element>
    <xsd:element name="KVK" ma:index="2" nillable="true" ma:displayName="KVK" ma:internalName="KVK">
      <xsd:simpleType>
        <xsd:restriction base="dms:Text">
          <xsd:maxLength value="255"/>
        </xsd:restriction>
      </xsd:simpleType>
    </xsd:element>
    <xsd:element name="Datum_x0020_Document" ma:index="3" nillable="true" ma:displayName="Datum Document" ma:format="DateOnly" ma:internalName="Datum_x0020_Document">
      <xsd:simpleType>
        <xsd:restriction base="dms:DateTime"/>
      </xsd:simpleType>
    </xsd:element>
    <xsd:element name="Datum_x0020_Ontvangst" ma:index="4" nillable="true" ma:displayName="Datum Ontvangst" ma:format="DateOnly" ma:internalName="Datum_x0020_Ontvangst">
      <xsd:simpleType>
        <xsd:restriction base="dms:DateTime"/>
      </xsd:simpleType>
    </xsd:element>
    <xsd:element name="Documentomschrijving" ma:index="5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Extern_x0020_kenmerk" ma:index="6" nillable="true" ma:displayName="Extern kenmerk" ma:internalName="Extern_x0020_kenmerk">
      <xsd:simpleType>
        <xsd:restriction base="dms:Text">
          <xsd:maxLength value="255"/>
        </xsd:restriction>
      </xsd:simpleType>
    </xsd:element>
    <xsd:element name="Klant_x0020_Adres" ma:index="7" nillable="true" ma:displayName="Klant Adres" ma:internalName="Klant_x0020_Adres">
      <xsd:simpleType>
        <xsd:restriction base="dms:Text">
          <xsd:maxLength value="255"/>
        </xsd:restriction>
      </xsd:simpleType>
    </xsd:element>
    <xsd:element name="Klant_x0020_Naam" ma:index="8" nillable="true" ma:displayName="Klant Naam" ma:internalName="Klant_x0020_Naam">
      <xsd:simpleType>
        <xsd:restriction base="dms:Text">
          <xsd:maxLength value="255"/>
        </xsd:restriction>
      </xsd:simpleType>
    </xsd:element>
    <xsd:element name="Klant_x0020_Plaats" ma:index="9" nillable="true" ma:displayName="Klant Plaats" ma:internalName="Klant_x0020_Plaats">
      <xsd:simpleType>
        <xsd:restriction base="dms:Text">
          <xsd:maxLength value="255"/>
        </xsd:restriction>
      </xsd:simpleType>
    </xsd:element>
    <xsd:element name="Klant_x0020_Postcode" ma:index="10" nillable="true" ma:displayName="Klant Postcode" ma:internalName="Klant_x0020_Postcode">
      <xsd:simpleType>
        <xsd:restriction base="dms:Text">
          <xsd:maxLength value="255"/>
        </xsd:restriction>
      </xsd:simpleType>
    </xsd:element>
    <xsd:element name="Soort_x0020_Correspondentie" ma:index="11" nillable="true" ma:displayName="Soort Correspondentie" ma:format="Dropdown" ma:internalName="Soort_x0020_Correspondentie">
      <xsd:simpleType>
        <xsd:restriction base="dms:Choice">
          <xsd:enumeration value="Inkomend"/>
          <xsd:enumeration value="Uitgaand"/>
          <xsd:enumeration value="Intern"/>
        </xsd:restriction>
      </xsd:simpleType>
    </xsd:element>
    <xsd:element name="TaxCatchAll" ma:index="16" nillable="true" ma:displayName="Taxonomy Catch All Column" ma:hidden="true" ma:list="{bb7e298e-8374-4153-9b56-8ac9416e4c3b}" ma:internalName="TaxCatchAll" ma:showField="CatchAllData" ma:web="072c7a9c-40bb-48ae-8bd4-f4a7dbf77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7" nillable="true" ma:displayName="Taxonomy Catch All Column1" ma:hidden="true" ma:list="{bb7e298e-8374-4153-9b56-8ac9416e4c3b}" ma:internalName="TaxCatchAllLabel" ma:readOnly="true" ma:showField="CatchAllDataLabel" ma:web="072c7a9c-40bb-48ae-8bd4-f4a7dbf777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SN_x0020__x002f__x0020_KVK" ma:index="18" nillable="true" ma:displayName="BSN / KVK" ma:hidden="true" ma:internalName="BSN_x0020__x002F__x0020_KVK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1d808-04f3-4a53-b55f-233b9c19a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36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c7a9c-40bb-48ae-8bd4-f4a7dbf777cc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Inhoudstype"/>
        <xsd:element ref="dc:title" minOccurs="0" maxOccurs="1" ma:index="12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ort_x0020_Correspondentie xmlns="5717d259-d152-48e5-84f8-f49ff581c316" xsi:nil="true"/>
    <_ip_UnifiedCompliancePolicyUIAction xmlns="http://schemas.microsoft.com/sharepoint/v3" xsi:nil="true"/>
    <KVK xmlns="5717d259-d152-48e5-84f8-f49ff581c316" xsi:nil="true"/>
    <Datum_x0020_Ontvangst xmlns="5717d259-d152-48e5-84f8-f49ff581c316" xsi:nil="true"/>
    <Datum_x0020_Document xmlns="5717d259-d152-48e5-84f8-f49ff581c316" xsi:nil="true"/>
    <Klant_x0020_Naam xmlns="5717d259-d152-48e5-84f8-f49ff581c316" xsi:nil="true"/>
    <Klant_x0020_Adres xmlns="5717d259-d152-48e5-84f8-f49ff581c316" xsi:nil="true"/>
    <Extern_x0020_kenmerk xmlns="5717d259-d152-48e5-84f8-f49ff581c316" xsi:nil="true"/>
    <Klant_x0020_Plaats xmlns="5717d259-d152-48e5-84f8-f49ff581c316" xsi:nil="true"/>
    <Klant_x0020_Postcode xmlns="5717d259-d152-48e5-84f8-f49ff581c316" xsi:nil="true"/>
    <BSN xmlns="5717d259-d152-48e5-84f8-f49ff581c316" xsi:nil="true"/>
    <_ip_UnifiedCompliancePolicyProperties xmlns="http://schemas.microsoft.com/sharepoint/v3" xsi:nil="true"/>
    <Documentomschrijving xmlns="5717d259-d152-48e5-84f8-f49ff581c316" xsi:nil="true"/>
    <BSN_x0020__x002f__x0020_KVK xmlns="5717d259-d152-48e5-84f8-f49ff581c316" xsi:nil="true"/>
    <TaxCatchAll xmlns="5717d259-d152-48e5-84f8-f49ff581c316"/>
  </documentManagement>
</p:properties>
</file>

<file path=customXml/itemProps1.xml><?xml version="1.0" encoding="utf-8"?>
<ds:datastoreItem xmlns:ds="http://schemas.openxmlformats.org/officeDocument/2006/customXml" ds:itemID="{C468B8E9-B760-4682-B249-D5244C763C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689AC9-D817-4CEE-958A-A2B4A591BD61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5AF36765-500D-493F-89A5-F129EBF4CE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17d259-d152-48e5-84f8-f49ff581c316"/>
    <ds:schemaRef ds:uri="3ef1d808-04f3-4a53-b55f-233b9c19ae04"/>
    <ds:schemaRef ds:uri="072c7a9c-40bb-48ae-8bd4-f4a7dbf777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844BCB4-8EEB-4D62-BCCA-8DBB115C885D}">
  <ds:schemaRefs>
    <ds:schemaRef ds:uri="http://schemas.microsoft.com/office/2006/metadata/properties"/>
    <ds:schemaRef ds:uri="http://schemas.microsoft.com/office/infopath/2007/PartnerControls"/>
    <ds:schemaRef ds:uri="5717d259-d152-48e5-84f8-f49ff581c316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>Gemeente Den Helder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Dings</dc:creator>
  <cp:keywords/>
  <dc:description/>
  <cp:lastModifiedBy>Robert Dings</cp:lastModifiedBy>
  <cp:revision/>
  <dcterms:created xsi:type="dcterms:W3CDTF">2019-08-29T12:27:31Z</dcterms:created>
  <dcterms:modified xsi:type="dcterms:W3CDTF">2021-10-15T06:11:50Z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0x010100B601AF419FDB5343B3B9FE59684B4FD4</vt:lpwstr>
  </property>
</Properties>
</file>