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vermeerene\Desktop\"/>
    </mc:Choice>
  </mc:AlternateContent>
  <xr:revisionPtr revIDLastSave="0" documentId="13_ncr:1_{26C370B1-6932-4635-A02C-6A45C2A974B0}" xr6:coauthVersionLast="36" xr6:coauthVersionMax="36" xr10:uidLastSave="{00000000-0000-0000-0000-000000000000}"/>
  <bookViews>
    <workbookView xWindow="8370" yWindow="0" windowWidth="27405" windowHeight="12810" activeTab="1" xr2:uid="{00000000-000D-0000-FFFF-FFFF00000000}"/>
  </bookViews>
  <sheets>
    <sheet name="Structureel onderhoud" sheetId="1" r:id="rId1"/>
    <sheet name="Tarieven" sheetId="2" r:id="rId2"/>
  </sheets>
  <definedNames>
    <definedName name="_xlnm._FilterDatabase" localSheetId="0" hidden="1">'Structureel onderhoud'!$A$8:$N$51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7" i="2" l="1"/>
  <c r="N53" i="1" l="1"/>
  <c r="N55" i="1" s="1"/>
  <c r="M53" i="1"/>
  <c r="M55" i="1" s="1"/>
  <c r="L53" i="1"/>
  <c r="L55" i="1" s="1"/>
  <c r="O54" i="1" l="1"/>
  <c r="L57" i="1"/>
  <c r="M57" i="1"/>
  <c r="N57" i="1"/>
  <c r="O58" i="1" l="1"/>
  <c r="D16" i="2"/>
  <c r="D11" i="2" l="1"/>
  <c r="D12" i="2"/>
  <c r="D8" i="2" l="1"/>
  <c r="D10" i="2"/>
  <c r="D13" i="2"/>
  <c r="D15" i="2"/>
  <c r="D9" i="2"/>
  <c r="E24" i="2"/>
  <c r="E25" i="2"/>
  <c r="E26" i="2"/>
  <c r="E27" i="2"/>
  <c r="E28" i="2"/>
  <c r="E29" i="2"/>
  <c r="E30" i="2"/>
  <c r="E23" i="2"/>
  <c r="D17" i="2" l="1"/>
  <c r="E18" i="2" s="1"/>
  <c r="E19" i="2" s="1"/>
  <c r="E31" i="2"/>
  <c r="F32" i="2" l="1"/>
  <c r="F33" i="2" s="1"/>
  <c r="F37" i="2"/>
  <c r="F38" i="2" s="1"/>
  <c r="E40" i="2"/>
  <c r="F40" i="2" l="1"/>
  <c r="F4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Vermeeren</author>
  </authors>
  <commentList>
    <comment ref="K25" authorId="0" shapeId="0" xr:uid="{47C773BD-2653-4202-889F-902BF0351DCE}">
      <text>
        <r>
          <rPr>
            <b/>
            <sz val="8"/>
            <color indexed="81"/>
            <rFont val="Tahoma"/>
            <family val="2"/>
          </rPr>
          <t>binnen &amp; buitenzijde</t>
        </r>
      </text>
    </comment>
    <comment ref="K26" authorId="0" shapeId="0" xr:uid="{C99D2BD6-4634-4D04-B579-6E728FC51CD0}">
      <text>
        <r>
          <rPr>
            <b/>
            <sz val="8"/>
            <color indexed="81"/>
            <rFont val="Tahoma"/>
            <family val="2"/>
          </rPr>
          <t>binnen &amp; buitenzijde</t>
        </r>
      </text>
    </comment>
  </commentList>
</comments>
</file>

<file path=xl/sharedStrings.xml><?xml version="1.0" encoding="utf-8"?>
<sst xmlns="http://schemas.openxmlformats.org/spreadsheetml/2006/main" count="305" uniqueCount="170">
  <si>
    <t>Adres</t>
  </si>
  <si>
    <t>MBO college</t>
  </si>
  <si>
    <t>Plaats</t>
  </si>
  <si>
    <t>Type lift</t>
  </si>
  <si>
    <t>Arena 301</t>
  </si>
  <si>
    <t>Hilversum</t>
  </si>
  <si>
    <t>Tractie</t>
  </si>
  <si>
    <t>Buiksloterweg 85</t>
  </si>
  <si>
    <t>VOvA</t>
  </si>
  <si>
    <t>Amsterdam</t>
  </si>
  <si>
    <t>Tractie personenlift</t>
  </si>
  <si>
    <t>Da Costastraat 60-64</t>
  </si>
  <si>
    <t>Centrum</t>
  </si>
  <si>
    <t>Hydraulisch Schaarheftafel</t>
  </si>
  <si>
    <t>Goederenlift (kettinglift)</t>
  </si>
  <si>
    <t>Elandstraat 175</t>
  </si>
  <si>
    <t>Goederenlift</t>
  </si>
  <si>
    <t>Fraijlemaborg 135</t>
  </si>
  <si>
    <t>Zuidoost</t>
  </si>
  <si>
    <t>Goederenheffer</t>
  </si>
  <si>
    <t>Gare du Nord</t>
  </si>
  <si>
    <t>Westpoort/Noord</t>
  </si>
  <si>
    <t>Laan van Spartaan</t>
  </si>
  <si>
    <t>West</t>
  </si>
  <si>
    <t>Almere</t>
  </si>
  <si>
    <t>Personenlift</t>
  </si>
  <si>
    <t>Maalderij</t>
  </si>
  <si>
    <t>Airport Amstelland</t>
  </si>
  <si>
    <t>Amstelveen</t>
  </si>
  <si>
    <t>Meeuwenlaan 132</t>
  </si>
  <si>
    <t>Hydraulisch personenlift</t>
  </si>
  <si>
    <t>Naaldwijkstraat 45</t>
  </si>
  <si>
    <t>Platformlift (goederen)</t>
  </si>
  <si>
    <t>Opaallaan 25</t>
  </si>
  <si>
    <t>Hoofddorp</t>
  </si>
  <si>
    <t>Goederen (hangar)</t>
  </si>
  <si>
    <t>Platformlift</t>
  </si>
  <si>
    <t>Hefplateau</t>
  </si>
  <si>
    <t>Platformlift hydraulisch</t>
  </si>
  <si>
    <t>Invalidelift</t>
  </si>
  <si>
    <t>Ruijsdaelstraat 67</t>
  </si>
  <si>
    <t>Zuid</t>
  </si>
  <si>
    <t>Mindervalidelift</t>
  </si>
  <si>
    <t>Straat van Florida 1</t>
  </si>
  <si>
    <t>F0707 (D- gebouw)</t>
  </si>
  <si>
    <t>Y8197 (Keukenlift)</t>
  </si>
  <si>
    <t>Tempelhofstraat 80 (Teleport)</t>
  </si>
  <si>
    <t>Agorawagenplein</t>
  </si>
  <si>
    <t>Lelystad</t>
  </si>
  <si>
    <t>Da Costastraat 36-38</t>
  </si>
  <si>
    <t>Hydraulisch</t>
  </si>
  <si>
    <t>Da Costastraat 91</t>
  </si>
  <si>
    <t>Bunse lift (goederen)</t>
  </si>
  <si>
    <t>Fraijlemaborg 141</t>
  </si>
  <si>
    <t>Tractie personen (gebouw A)</t>
  </si>
  <si>
    <t>Tractie personen (gebouw B)</t>
  </si>
  <si>
    <t>ROC van Amsterdam</t>
  </si>
  <si>
    <t>Prijzen voor structureel onderhoud</t>
  </si>
  <si>
    <t>Onderdeel</t>
  </si>
  <si>
    <t>fictief aantal</t>
  </si>
  <si>
    <t>totaalprijs</t>
  </si>
  <si>
    <t>totaal</t>
  </si>
  <si>
    <t>Tarieven onderdelen</t>
  </si>
  <si>
    <t>Besturing inclusief CL frequentieregeling, 1000 kg nominaal hefvermogen, 4 stopplaatsen neerwaarts verzamelend</t>
  </si>
  <si>
    <t>Motor / machine combinatie, 1000 kg nominaal hefvermogen, hoogfrequent gebruik</t>
  </si>
  <si>
    <t>Motor / machine combinatie, 1000 kg nominaal hefvermogen, laagfrequent gebruik</t>
  </si>
  <si>
    <t>Cabine en schachttableaus, RVS antivandaal, exclusief bouwkundige werkzaamheden, 4 stopplaatsen</t>
  </si>
  <si>
    <t>Tractieschijf en draagkabels, 1000 kg nominaal vermogen, Drako kwaliteit, 4 stopplaatsen</t>
  </si>
  <si>
    <t>Kooideur met deuraandrijving compleet inclusief frequentieregeling, 2 delig telescoop eenzijdig openend, Selcom Hydrabelt of gelijkwaardig</t>
  </si>
  <si>
    <t>Ondertekening</t>
  </si>
  <si>
    <t>Organisatie:</t>
  </si>
  <si>
    <t>Naam ondertekenaar:</t>
  </si>
  <si>
    <t>Plaats:</t>
  </si>
  <si>
    <t>Datum:</t>
  </si>
  <si>
    <t>Handtekening:</t>
  </si>
  <si>
    <t>Aanbesteding liftonderhoud</t>
  </si>
  <si>
    <t>Prijzenblad</t>
  </si>
  <si>
    <t>totaal inschrijfprijs exclusief btw</t>
  </si>
  <si>
    <t>Uurtarief reiniging kantooruren (8.00-17.00)</t>
  </si>
  <si>
    <t>ROC van Amsterdam-Flevoland en Voortgezet onderwijs van Amsterdam</t>
  </si>
  <si>
    <t>Schachtdeur inclusief kozijn, panelen bekleed met RVS, 2-delig telescoop eenzijdig openend, Selcom Hydra of gelijkwaardig</t>
  </si>
  <si>
    <t>Uurtarief ondersteuning opstellen MJOP (met adviseur)</t>
  </si>
  <si>
    <t>Buitencontractuele projecten/adviezen</t>
  </si>
  <si>
    <t>Assistentie keuring per uur (optie)</t>
  </si>
  <si>
    <t>Onderdeel (inclusief kleinmateriaal)</t>
  </si>
  <si>
    <t>Lichtlijst inclusief montage, NEN8120, afstand tussen opnemers maximaal 1 meter</t>
  </si>
  <si>
    <t>Persoonslift (ovale gebouw C)</t>
  </si>
  <si>
    <t>Personenlift (kolibri) Gebouw A</t>
  </si>
  <si>
    <t>Betuwestraat 29</t>
  </si>
  <si>
    <t>Rietwijkerstraat 55</t>
  </si>
  <si>
    <t>Platformlift (hydraulische)</t>
  </si>
  <si>
    <t>MBO Collega Airport</t>
  </si>
  <si>
    <t>Diamantlaan 29</t>
  </si>
  <si>
    <t>Lift</t>
  </si>
  <si>
    <t>Winterspelenplein 25</t>
  </si>
  <si>
    <t>MBO College Poort</t>
  </si>
  <si>
    <t>Totaal</t>
  </si>
  <si>
    <t>Exclusief btw</t>
  </si>
  <si>
    <t>VOvA Hubertus en Berkhoff</t>
  </si>
  <si>
    <t>VOvA (Joke Smit)</t>
  </si>
  <si>
    <t>R. Vinkeleskade 62</t>
  </si>
  <si>
    <t>Merk en type</t>
  </si>
  <si>
    <t>Bouwjaar</t>
  </si>
  <si>
    <t>Kone</t>
  </si>
  <si>
    <t>Kone Starlift</t>
  </si>
  <si>
    <t>Brinkman Jan Hamer</t>
  </si>
  <si>
    <t>Mohringer</t>
  </si>
  <si>
    <t>Onbekend</t>
  </si>
  <si>
    <t>AKB</t>
  </si>
  <si>
    <t>BKG</t>
  </si>
  <si>
    <t>De Reus</t>
  </si>
  <si>
    <t>Daldoss</t>
  </si>
  <si>
    <t>onbekend</t>
  </si>
  <si>
    <t>Lakeman</t>
  </si>
  <si>
    <t>Foekje Dillemastraat 116</t>
  </si>
  <si>
    <t>IJburg College</t>
  </si>
  <si>
    <t>Otis</t>
  </si>
  <si>
    <t>Mijnssen</t>
  </si>
  <si>
    <t>Axess</t>
  </si>
  <si>
    <t>Otto Ooms</t>
  </si>
  <si>
    <t>Orona</t>
  </si>
  <si>
    <t>LTF</t>
  </si>
  <si>
    <t xml:space="preserve">Brinkman Jan Hamer </t>
  </si>
  <si>
    <t xml:space="preserve">Otis </t>
  </si>
  <si>
    <t>MacPuarsa</t>
  </si>
  <si>
    <t>Schoonmaakbeurten per jaar</t>
  </si>
  <si>
    <t>Inclusief btw</t>
  </si>
  <si>
    <t>BTW</t>
  </si>
  <si>
    <t>prijs excl btw</t>
  </si>
  <si>
    <t>tarief excl btw</t>
  </si>
  <si>
    <t>Inschrijfsom</t>
  </si>
  <si>
    <t>Kosten onderhoud, gsm en schoonmaak per jaar</t>
  </si>
  <si>
    <t>Spreek luister (gsm) per jaar</t>
  </si>
  <si>
    <t>Schacttoegangen</t>
  </si>
  <si>
    <t>Cabine toegeangen</t>
  </si>
  <si>
    <t>Glazenlift 11367160 links</t>
  </si>
  <si>
    <t>Glazenlift 11367161 rechts</t>
  </si>
  <si>
    <t>Traplift</t>
  </si>
  <si>
    <t>Skylift</t>
  </si>
  <si>
    <t>Hefvermogen in kg</t>
  </si>
  <si>
    <t>W9411 (A gebouw)  B lift 1</t>
  </si>
  <si>
    <t xml:space="preserve">E9906 (C-gebouw) </t>
  </si>
  <si>
    <t>W6074 (B gebouw) lift 2</t>
  </si>
  <si>
    <t>zie foto</t>
  </si>
  <si>
    <t>Tarieven arbeid/storing</t>
  </si>
  <si>
    <t>nvt</t>
  </si>
  <si>
    <t>+/- 300</t>
  </si>
  <si>
    <t>2*</t>
  </si>
  <si>
    <t>3*</t>
  </si>
  <si>
    <t>nvt*</t>
  </si>
  <si>
    <t>*hoogstwaarschijnlijk</t>
  </si>
  <si>
    <t>4*</t>
  </si>
  <si>
    <t>1*</t>
  </si>
  <si>
    <t>VERVALLEN</t>
  </si>
  <si>
    <t>geen spreek luister</t>
  </si>
  <si>
    <t>wel spreek luister</t>
  </si>
  <si>
    <t>Aangevulde gegevens in rood of groen gemarkeerd.</t>
  </si>
  <si>
    <t>is inbegrepen in onderhoud</t>
  </si>
  <si>
    <t xml:space="preserve"> Onderhoudsbeurten  per jaar</t>
  </si>
  <si>
    <t>Prijs schoonmaakbeurten per jaar totaal</t>
  </si>
  <si>
    <t>Uurtarief monteur kantooruren (7.00-18:00) (curatief)</t>
  </si>
  <si>
    <t>Uurtarief monteur buiten kantooruren 
(na 18.00 max tot 22:00) (curatief)</t>
  </si>
  <si>
    <t>Uurtarief monteur buiten kantooruren 
(na 22.00 max tot 23:00) (curatief)</t>
  </si>
  <si>
    <t>Uurtarief monteur buiten kantooruren 
(&lt;7.00 of na 23:00) (curatief)</t>
  </si>
  <si>
    <t>Uurtarief monteur zon- en feestdagen (curatief)</t>
  </si>
  <si>
    <t>zie foto's Ruijs..</t>
  </si>
  <si>
    <t>glazen schacht 1 x per jaar reinigen bin/buit</t>
  </si>
  <si>
    <t>Prijs totaal onderhoudsbeurten per jaar inclusief ondersteuning bij keuring en MJOP</t>
  </si>
  <si>
    <t>Nota van inlichtingen 3</t>
  </si>
  <si>
    <t>Prijzenblad Nota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</si>
</sst>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8"/>
      <color indexed="81"/>
      <name val="Tahoma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0" fontId="8" fillId="0" borderId="0"/>
    <xf numFmtId="0" fontId="11" fillId="0" borderId="0"/>
    <xf numFmtId="43" fontId="7" fillId="0" borderId="0" applyFont="0" applyFill="0" applyBorder="0" applyAlignment="0" applyProtection="0"/>
  </cellStyleXfs>
  <cellXfs count="105">
    <xf numFmtId="0" fontId="0" fillId="0" borderId="0" xfId="0"/>
    <xf numFmtId="164" fontId="1" fillId="0" borderId="1" xfId="0" applyNumberFormat="1" applyFont="1" applyFill="1" applyBorder="1" applyProtection="1"/>
    <xf numFmtId="164" fontId="1" fillId="2" borderId="1" xfId="0" applyNumberFormat="1" applyFont="1" applyFill="1" applyBorder="1" applyProtection="1">
      <protection locked="0"/>
    </xf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  <xf numFmtId="14" fontId="6" fillId="0" borderId="0" xfId="0" applyNumberFormat="1" applyFont="1" applyAlignment="1" applyProtection="1">
      <alignment horizontal="left"/>
    </xf>
    <xf numFmtId="14" fontId="5" fillId="0" borderId="0" xfId="0" applyNumberFormat="1" applyFont="1" applyProtection="1"/>
    <xf numFmtId="0" fontId="2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left" vertical="center" textRotation="90" wrapText="1"/>
    </xf>
    <xf numFmtId="0" fontId="2" fillId="0" borderId="1" xfId="0" applyFont="1" applyFill="1" applyBorder="1" applyAlignment="1" applyProtection="1">
      <alignment horizontal="center" vertical="center" textRotation="90" wrapText="1"/>
    </xf>
    <xf numFmtId="0" fontId="5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 wrapText="1"/>
    </xf>
    <xf numFmtId="0" fontId="9" fillId="0" borderId="1" xfId="2" applyNumberFormat="1" applyFont="1" applyFill="1" applyBorder="1" applyAlignment="1" applyProtection="1">
      <alignment horizontal="left"/>
    </xf>
    <xf numFmtId="0" fontId="10" fillId="0" borderId="1" xfId="2" applyFont="1" applyFill="1" applyBorder="1" applyAlignment="1" applyProtection="1">
      <alignment horizontal="left"/>
    </xf>
    <xf numFmtId="0" fontId="1" fillId="0" borderId="1" xfId="0" applyFont="1" applyBorder="1" applyProtection="1"/>
    <xf numFmtId="0" fontId="10" fillId="0" borderId="1" xfId="2" applyFont="1" applyFill="1" applyBorder="1" applyAlignment="1" applyProtection="1">
      <alignment horizontal="left" vertical="center"/>
    </xf>
    <xf numFmtId="0" fontId="12" fillId="0" borderId="0" xfId="0" applyFont="1" applyProtection="1"/>
    <xf numFmtId="164" fontId="13" fillId="0" borderId="0" xfId="0" applyNumberFormat="1" applyFont="1" applyProtection="1"/>
    <xf numFmtId="164" fontId="12" fillId="0" borderId="0" xfId="0" applyNumberFormat="1" applyFont="1" applyProtection="1"/>
    <xf numFmtId="164" fontId="5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Border="1" applyProtection="1"/>
    <xf numFmtId="164" fontId="2" fillId="0" borderId="5" xfId="0" applyNumberFormat="1" applyFont="1" applyBorder="1" applyProtection="1"/>
    <xf numFmtId="0" fontId="5" fillId="0" borderId="0" xfId="0" applyFont="1" applyFill="1" applyProtection="1"/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Protection="1"/>
    <xf numFmtId="0" fontId="3" fillId="0" borderId="1" xfId="0" applyFont="1" applyFill="1" applyBorder="1" applyAlignment="1" applyProtection="1">
      <alignment vertical="center" wrapText="1"/>
    </xf>
    <xf numFmtId="9" fontId="12" fillId="0" borderId="0" xfId="0" applyNumberFormat="1" applyFont="1" applyFill="1" applyProtection="1"/>
    <xf numFmtId="0" fontId="12" fillId="0" borderId="0" xfId="0" applyFont="1" applyFill="1" applyProtection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0" fontId="1" fillId="0" borderId="0" xfId="0" applyFont="1" applyFill="1" applyProtection="1"/>
    <xf numFmtId="0" fontId="1" fillId="0" borderId="1" xfId="0" applyFont="1" applyBorder="1" applyAlignment="1" applyProtection="1">
      <alignment wrapText="1"/>
    </xf>
    <xf numFmtId="164" fontId="2" fillId="0" borderId="1" xfId="0" applyNumberFormat="1" applyFont="1" applyFill="1" applyBorder="1" applyAlignment="1" applyProtection="1">
      <alignment horizontal="center"/>
    </xf>
    <xf numFmtId="9" fontId="13" fillId="0" borderId="0" xfId="0" applyNumberFormat="1" applyFont="1" applyFill="1" applyProtection="1"/>
    <xf numFmtId="164" fontId="13" fillId="0" borderId="0" xfId="0" applyNumberFormat="1" applyFont="1" applyFill="1" applyProtection="1"/>
    <xf numFmtId="0" fontId="13" fillId="0" borderId="0" xfId="0" applyFont="1" applyFill="1" applyProtection="1"/>
    <xf numFmtId="0" fontId="2" fillId="0" borderId="1" xfId="0" applyFont="1" applyFill="1" applyBorder="1" applyProtection="1"/>
    <xf numFmtId="0" fontId="1" fillId="0" borderId="1" xfId="0" applyFont="1" applyFill="1" applyBorder="1" applyAlignment="1" applyProtection="1">
      <alignment wrapText="1"/>
    </xf>
    <xf numFmtId="0" fontId="1" fillId="0" borderId="0" xfId="0" applyFont="1" applyAlignment="1" applyProtection="1">
      <alignment horizontal="center"/>
    </xf>
    <xf numFmtId="164" fontId="2" fillId="0" borderId="5" xfId="0" applyNumberFormat="1" applyFont="1" applyFill="1" applyBorder="1" applyAlignment="1" applyProtection="1">
      <alignment horizontal="center"/>
    </xf>
    <xf numFmtId="164" fontId="1" fillId="0" borderId="0" xfId="0" applyNumberFormat="1" applyFont="1" applyBorder="1" applyAlignment="1" applyProtection="1">
      <alignment horizontal="center"/>
    </xf>
    <xf numFmtId="9" fontId="1" fillId="0" borderId="0" xfId="0" applyNumberFormat="1" applyFont="1" applyProtection="1"/>
    <xf numFmtId="44" fontId="1" fillId="0" borderId="10" xfId="1" applyFont="1" applyBorder="1" applyProtection="1"/>
    <xf numFmtId="44" fontId="2" fillId="0" borderId="10" xfId="1" applyFont="1" applyBorder="1" applyProtection="1"/>
    <xf numFmtId="164" fontId="1" fillId="4" borderId="1" xfId="0" applyNumberFormat="1" applyFont="1" applyFill="1" applyBorder="1" applyProtection="1">
      <protection locked="0"/>
    </xf>
    <xf numFmtId="0" fontId="5" fillId="4" borderId="0" xfId="0" applyFont="1" applyFill="1" applyProtection="1"/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164" fontId="1" fillId="4" borderId="1" xfId="0" applyNumberFormat="1" applyFont="1" applyFill="1" applyBorder="1" applyProtection="1"/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left" vertical="center" wrapText="1"/>
    </xf>
    <xf numFmtId="0" fontId="1" fillId="0" borderId="1" xfId="0" quotePrefix="1" applyFont="1" applyBorder="1" applyAlignment="1" applyProtection="1">
      <alignment vertical="center" wrapText="1"/>
    </xf>
    <xf numFmtId="0" fontId="5" fillId="5" borderId="0" xfId="0" applyFont="1" applyFill="1" applyProtection="1"/>
    <xf numFmtId="0" fontId="3" fillId="5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/>
    </xf>
    <xf numFmtId="164" fontId="1" fillId="5" borderId="1" xfId="0" applyNumberFormat="1" applyFont="1" applyFill="1" applyBorder="1" applyProtection="1">
      <protection locked="0"/>
    </xf>
    <xf numFmtId="164" fontId="11" fillId="5" borderId="1" xfId="0" applyNumberFormat="1" applyFont="1" applyFill="1" applyBorder="1" applyProtection="1">
      <protection locked="0"/>
    </xf>
    <xf numFmtId="0" fontId="5" fillId="0" borderId="0" xfId="0" applyFont="1" applyAlignment="1" applyProtection="1">
      <alignment horizontal="right"/>
    </xf>
    <xf numFmtId="0" fontId="2" fillId="0" borderId="1" xfId="0" applyFont="1" applyFill="1" applyBorder="1" applyAlignment="1" applyProtection="1">
      <alignment horizontal="right" vertical="center" textRotation="90" wrapText="1"/>
    </xf>
    <xf numFmtId="0" fontId="1" fillId="0" borderId="1" xfId="0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/>
    </xf>
    <xf numFmtId="0" fontId="1" fillId="5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right" vertical="center" wrapText="1"/>
    </xf>
    <xf numFmtId="0" fontId="3" fillId="5" borderId="1" xfId="0" applyFont="1" applyFill="1" applyBorder="1" applyAlignment="1" applyProtection="1">
      <alignment horizontal="right" vertical="center" wrapText="1"/>
    </xf>
    <xf numFmtId="0" fontId="1" fillId="5" borderId="1" xfId="0" applyFont="1" applyFill="1" applyBorder="1" applyAlignment="1" applyProtection="1">
      <alignment horizontal="right"/>
    </xf>
    <xf numFmtId="0" fontId="1" fillId="4" borderId="1" xfId="0" applyFont="1" applyFill="1" applyBorder="1" applyAlignment="1" applyProtection="1">
      <alignment horizontal="right" vertical="center" wrapText="1"/>
    </xf>
    <xf numFmtId="0" fontId="15" fillId="0" borderId="0" xfId="0" applyFont="1" applyProtection="1"/>
    <xf numFmtId="0" fontId="2" fillId="5" borderId="1" xfId="0" applyFont="1" applyFill="1" applyBorder="1" applyAlignment="1" applyProtection="1">
      <alignment horizontal="center" vertical="center" textRotation="90" wrapText="1"/>
    </xf>
    <xf numFmtId="0" fontId="1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5" fillId="5" borderId="14" xfId="0" applyFont="1" applyFill="1" applyBorder="1" applyAlignment="1" applyProtection="1">
      <alignment horizontal="left" wrapText="1"/>
    </xf>
    <xf numFmtId="0" fontId="5" fillId="5" borderId="0" xfId="0" applyFont="1" applyFill="1" applyAlignment="1" applyProtection="1">
      <alignment horizontal="left" wrapText="1"/>
    </xf>
    <xf numFmtId="0" fontId="1" fillId="5" borderId="2" xfId="0" applyFont="1" applyFill="1" applyBorder="1" applyAlignment="1" applyProtection="1">
      <alignment horizontal="center"/>
    </xf>
    <xf numFmtId="0" fontId="1" fillId="5" borderId="4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right"/>
    </xf>
    <xf numFmtId="0" fontId="2" fillId="0" borderId="3" xfId="0" applyFont="1" applyFill="1" applyBorder="1" applyAlignment="1" applyProtection="1">
      <alignment horizontal="right"/>
    </xf>
    <xf numFmtId="0" fontId="2" fillId="0" borderId="4" xfId="0" applyFont="1" applyFill="1" applyBorder="1" applyAlignment="1" applyProtection="1">
      <alignment horizontal="right"/>
    </xf>
    <xf numFmtId="0" fontId="4" fillId="3" borderId="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right"/>
    </xf>
    <xf numFmtId="0" fontId="2" fillId="0" borderId="8" xfId="0" applyFont="1" applyFill="1" applyBorder="1" applyAlignment="1" applyProtection="1">
      <alignment horizontal="right"/>
    </xf>
    <xf numFmtId="0" fontId="2" fillId="0" borderId="9" xfId="0" applyFont="1" applyFill="1" applyBorder="1" applyAlignment="1" applyProtection="1">
      <alignment horizontal="right"/>
    </xf>
    <xf numFmtId="0" fontId="2" fillId="0" borderId="11" xfId="0" applyFont="1" applyFill="1" applyBorder="1" applyAlignment="1" applyProtection="1">
      <alignment horizontal="right"/>
    </xf>
    <xf numFmtId="0" fontId="2" fillId="0" borderId="12" xfId="0" applyFont="1" applyFill="1" applyBorder="1" applyAlignment="1" applyProtection="1">
      <alignment horizontal="right"/>
    </xf>
    <xf numFmtId="0" fontId="2" fillId="0" borderId="13" xfId="0" applyFont="1" applyFill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right"/>
    </xf>
    <xf numFmtId="0" fontId="1" fillId="0" borderId="13" xfId="0" applyFont="1" applyBorder="1" applyAlignment="1" applyProtection="1">
      <alignment horizontal="right"/>
    </xf>
    <xf numFmtId="14" fontId="1" fillId="2" borderId="2" xfId="0" applyNumberFormat="1" applyFont="1" applyFill="1" applyBorder="1" applyAlignment="1" applyProtection="1">
      <alignment horizontal="left"/>
      <protection locked="0"/>
    </xf>
    <xf numFmtId="14" fontId="1" fillId="2" borderId="3" xfId="0" applyNumberFormat="1" applyFont="1" applyFill="1" applyBorder="1" applyAlignment="1" applyProtection="1">
      <alignment horizontal="left"/>
      <protection locked="0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</cellXfs>
  <cellStyles count="5">
    <cellStyle name="Komma 2" xfId="4" xr:uid="{00000000-0005-0000-0000-000030000000}"/>
    <cellStyle name="Standaard" xfId="0" builtinId="0"/>
    <cellStyle name="Standaard 4" xfId="3" xr:uid="{00000000-0005-0000-0000-000002000000}"/>
    <cellStyle name="Standaard_Bijlage 3 C portefeulle definitieve lijst 2" xfId="2" xr:uid="{EA72A227-61A1-4C40-ADB7-97FD130BD74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zoomScaleNormal="100" workbookViewId="0">
      <selection activeCell="J5" sqref="J5"/>
    </sheetView>
  </sheetViews>
  <sheetFormatPr defaultColWidth="9.140625" defaultRowHeight="14.25" x14ac:dyDescent="0.2"/>
  <cols>
    <col min="1" max="1" width="28.5703125" style="4" customWidth="1"/>
    <col min="2" max="2" width="22.42578125" style="4" hidden="1" customWidth="1"/>
    <col min="3" max="3" width="14.140625" style="4" hidden="1" customWidth="1"/>
    <col min="4" max="4" width="29.140625" style="4" customWidth="1"/>
    <col min="5" max="5" width="27.140625" style="4" customWidth="1"/>
    <col min="6" max="6" width="13.7109375" style="5" customWidth="1"/>
    <col min="7" max="8" width="4.85546875" style="68" customWidth="1"/>
    <col min="9" max="9" width="6.85546875" style="4" customWidth="1"/>
    <col min="10" max="10" width="9.7109375" style="4" customWidth="1"/>
    <col min="11" max="11" width="9.7109375" style="29" customWidth="1"/>
    <col min="12" max="14" width="15.7109375" style="4" customWidth="1"/>
    <col min="15" max="15" width="23.5703125" style="4" customWidth="1"/>
    <col min="16" max="16384" width="9.140625" style="4"/>
  </cols>
  <sheetData>
    <row r="1" spans="1:14" x14ac:dyDescent="0.2">
      <c r="A1" s="3" t="s">
        <v>56</v>
      </c>
      <c r="E1" s="4" t="s">
        <v>168</v>
      </c>
    </row>
    <row r="2" spans="1:14" ht="15" x14ac:dyDescent="0.25">
      <c r="A2" s="3" t="s">
        <v>75</v>
      </c>
      <c r="E2" s="77" t="s">
        <v>156</v>
      </c>
    </row>
    <row r="3" spans="1:14" x14ac:dyDescent="0.2">
      <c r="A3" s="3" t="s">
        <v>76</v>
      </c>
    </row>
    <row r="4" spans="1:14" x14ac:dyDescent="0.2">
      <c r="A4" s="6">
        <v>44302</v>
      </c>
    </row>
    <row r="5" spans="1:14" x14ac:dyDescent="0.2">
      <c r="A5" s="6"/>
    </row>
    <row r="6" spans="1:14" ht="15.75" x14ac:dyDescent="0.25">
      <c r="A6" s="7" t="s">
        <v>57</v>
      </c>
    </row>
    <row r="7" spans="1:14" x14ac:dyDescent="0.2">
      <c r="A7" s="8"/>
      <c r="L7" s="80" t="s">
        <v>97</v>
      </c>
      <c r="M7" s="80"/>
      <c r="N7" s="80"/>
    </row>
    <row r="8" spans="1:14" s="12" customFormat="1" ht="201.75" x14ac:dyDescent="0.2">
      <c r="A8" s="9" t="s">
        <v>0</v>
      </c>
      <c r="B8" s="9" t="s">
        <v>1</v>
      </c>
      <c r="C8" s="9" t="s">
        <v>2</v>
      </c>
      <c r="D8" s="9" t="s">
        <v>3</v>
      </c>
      <c r="E8" s="9" t="s">
        <v>101</v>
      </c>
      <c r="F8" s="10" t="s">
        <v>102</v>
      </c>
      <c r="G8" s="69" t="s">
        <v>133</v>
      </c>
      <c r="H8" s="69" t="s">
        <v>134</v>
      </c>
      <c r="I8" s="11" t="s">
        <v>139</v>
      </c>
      <c r="J8" s="9" t="s">
        <v>158</v>
      </c>
      <c r="K8" s="11" t="s">
        <v>125</v>
      </c>
      <c r="L8" s="78" t="s">
        <v>167</v>
      </c>
      <c r="M8" s="11" t="s">
        <v>132</v>
      </c>
      <c r="N8" s="11" t="s">
        <v>159</v>
      </c>
    </row>
    <row r="9" spans="1:14" x14ac:dyDescent="0.2">
      <c r="A9" s="13" t="s">
        <v>47</v>
      </c>
      <c r="B9" s="13" t="s">
        <v>48</v>
      </c>
      <c r="C9" s="13" t="s">
        <v>48</v>
      </c>
      <c r="D9" s="13" t="s">
        <v>25</v>
      </c>
      <c r="E9" s="13" t="s">
        <v>103</v>
      </c>
      <c r="F9" s="14">
        <v>2000</v>
      </c>
      <c r="G9" s="70">
        <v>6</v>
      </c>
      <c r="H9" s="70">
        <v>2</v>
      </c>
      <c r="I9" s="13">
        <v>630</v>
      </c>
      <c r="J9" s="13">
        <v>4</v>
      </c>
      <c r="K9" s="30"/>
      <c r="L9" s="2">
        <v>0</v>
      </c>
      <c r="M9" s="2">
        <v>0</v>
      </c>
      <c r="N9" s="1"/>
    </row>
    <row r="10" spans="1:14" x14ac:dyDescent="0.2">
      <c r="A10" s="13" t="s">
        <v>4</v>
      </c>
      <c r="B10" s="13" t="s">
        <v>5</v>
      </c>
      <c r="C10" s="13" t="s">
        <v>5</v>
      </c>
      <c r="D10" s="13" t="s">
        <v>6</v>
      </c>
      <c r="E10" s="13" t="s">
        <v>104</v>
      </c>
      <c r="F10" s="14">
        <v>1998</v>
      </c>
      <c r="G10" s="70">
        <v>4</v>
      </c>
      <c r="H10" s="70">
        <v>1</v>
      </c>
      <c r="I10" s="13">
        <v>1100</v>
      </c>
      <c r="J10" s="13">
        <v>4</v>
      </c>
      <c r="K10" s="30"/>
      <c r="L10" s="2">
        <v>0</v>
      </c>
      <c r="M10" s="2">
        <v>0</v>
      </c>
      <c r="N10" s="1"/>
    </row>
    <row r="11" spans="1:14" x14ac:dyDescent="0.2">
      <c r="A11" s="19" t="s">
        <v>88</v>
      </c>
      <c r="B11" s="19" t="s">
        <v>98</v>
      </c>
      <c r="C11" s="19" t="s">
        <v>9</v>
      </c>
      <c r="D11" s="19" t="s">
        <v>25</v>
      </c>
      <c r="E11" s="19" t="s">
        <v>103</v>
      </c>
      <c r="F11" s="19">
        <v>2014</v>
      </c>
      <c r="G11" s="71">
        <v>3</v>
      </c>
      <c r="H11" s="71">
        <v>1</v>
      </c>
      <c r="I11" s="20">
        <v>1000</v>
      </c>
      <c r="J11" s="20">
        <v>4</v>
      </c>
      <c r="K11" s="31"/>
      <c r="L11" s="2">
        <v>0</v>
      </c>
      <c r="M11" s="2">
        <v>0</v>
      </c>
      <c r="N11" s="1"/>
    </row>
    <row r="12" spans="1:14" x14ac:dyDescent="0.2">
      <c r="A12" s="13" t="s">
        <v>7</v>
      </c>
      <c r="B12" s="13" t="s">
        <v>8</v>
      </c>
      <c r="C12" s="13" t="s">
        <v>9</v>
      </c>
      <c r="D12" s="13" t="s">
        <v>10</v>
      </c>
      <c r="E12" s="13" t="s">
        <v>105</v>
      </c>
      <c r="F12" s="14">
        <v>1985</v>
      </c>
      <c r="G12" s="70">
        <v>3</v>
      </c>
      <c r="H12" s="70"/>
      <c r="I12" s="13">
        <v>630</v>
      </c>
      <c r="J12" s="13">
        <v>3</v>
      </c>
      <c r="K12" s="30"/>
      <c r="L12" s="2">
        <v>0</v>
      </c>
      <c r="M12" s="2">
        <v>0</v>
      </c>
      <c r="N12" s="1"/>
    </row>
    <row r="13" spans="1:14" x14ac:dyDescent="0.2">
      <c r="A13" s="13" t="s">
        <v>49</v>
      </c>
      <c r="B13" s="13" t="s">
        <v>12</v>
      </c>
      <c r="C13" s="13" t="s">
        <v>9</v>
      </c>
      <c r="D13" s="13" t="s">
        <v>50</v>
      </c>
      <c r="E13" s="13" t="s">
        <v>106</v>
      </c>
      <c r="F13" s="14">
        <v>2003</v>
      </c>
      <c r="G13" s="70">
        <v>4</v>
      </c>
      <c r="H13" s="70">
        <v>1</v>
      </c>
      <c r="I13" s="13">
        <v>320</v>
      </c>
      <c r="J13" s="13">
        <v>5</v>
      </c>
      <c r="K13" s="30"/>
      <c r="L13" s="2">
        <v>0</v>
      </c>
      <c r="M13" s="2">
        <v>0</v>
      </c>
      <c r="N13" s="1"/>
    </row>
    <row r="14" spans="1:14" x14ac:dyDescent="0.2">
      <c r="A14" s="13" t="s">
        <v>11</v>
      </c>
      <c r="B14" s="13" t="s">
        <v>12</v>
      </c>
      <c r="C14" s="13" t="s">
        <v>9</v>
      </c>
      <c r="D14" s="13" t="s">
        <v>13</v>
      </c>
      <c r="E14" s="13" t="s">
        <v>107</v>
      </c>
      <c r="F14" s="14">
        <v>1995</v>
      </c>
      <c r="G14" s="72" t="s">
        <v>147</v>
      </c>
      <c r="H14" s="72" t="s">
        <v>149</v>
      </c>
      <c r="I14" s="13"/>
      <c r="J14" s="13">
        <v>2</v>
      </c>
      <c r="K14" s="30"/>
      <c r="L14" s="2">
        <v>0</v>
      </c>
      <c r="M14" s="1"/>
      <c r="N14" s="1"/>
    </row>
    <row r="15" spans="1:14" x14ac:dyDescent="0.2">
      <c r="A15" s="13" t="s">
        <v>11</v>
      </c>
      <c r="B15" s="13" t="s">
        <v>12</v>
      </c>
      <c r="C15" s="13" t="s">
        <v>9</v>
      </c>
      <c r="D15" s="13" t="s">
        <v>14</v>
      </c>
      <c r="E15" s="13" t="s">
        <v>108</v>
      </c>
      <c r="F15" s="14">
        <v>1995</v>
      </c>
      <c r="G15" s="72">
        <v>4</v>
      </c>
      <c r="H15" s="70">
        <v>2</v>
      </c>
      <c r="I15" s="13">
        <v>500</v>
      </c>
      <c r="J15" s="13">
        <v>2</v>
      </c>
      <c r="K15" s="30"/>
      <c r="L15" s="2">
        <v>0</v>
      </c>
      <c r="M15" s="1"/>
      <c r="N15" s="1"/>
    </row>
    <row r="16" spans="1:14" x14ac:dyDescent="0.2">
      <c r="A16" s="13" t="s">
        <v>11</v>
      </c>
      <c r="B16" s="13" t="s">
        <v>12</v>
      </c>
      <c r="C16" s="13" t="s">
        <v>9</v>
      </c>
      <c r="D16" s="13" t="s">
        <v>50</v>
      </c>
      <c r="E16" s="13" t="s">
        <v>106</v>
      </c>
      <c r="F16" s="14">
        <v>2015</v>
      </c>
      <c r="G16" s="70">
        <v>4</v>
      </c>
      <c r="H16" s="70">
        <v>1</v>
      </c>
      <c r="I16" s="13">
        <v>630</v>
      </c>
      <c r="J16" s="13">
        <v>3</v>
      </c>
      <c r="K16" s="30"/>
      <c r="L16" s="2">
        <v>0</v>
      </c>
      <c r="M16" s="2">
        <v>0</v>
      </c>
      <c r="N16" s="1"/>
    </row>
    <row r="17" spans="1:17" x14ac:dyDescent="0.2">
      <c r="A17" s="13" t="s">
        <v>51</v>
      </c>
      <c r="B17" s="13" t="s">
        <v>12</v>
      </c>
      <c r="C17" s="13" t="s">
        <v>9</v>
      </c>
      <c r="D17" s="13" t="s">
        <v>52</v>
      </c>
      <c r="E17" s="13" t="s">
        <v>109</v>
      </c>
      <c r="F17" s="14">
        <v>1987</v>
      </c>
      <c r="G17" s="70">
        <v>3</v>
      </c>
      <c r="H17" s="70">
        <v>1</v>
      </c>
      <c r="I17" s="13">
        <v>400</v>
      </c>
      <c r="J17" s="13">
        <v>2</v>
      </c>
      <c r="K17" s="30"/>
      <c r="L17" s="2">
        <v>0</v>
      </c>
      <c r="M17" s="66">
        <v>0</v>
      </c>
      <c r="N17" s="1"/>
      <c r="O17" s="29" t="s">
        <v>155</v>
      </c>
    </row>
    <row r="18" spans="1:17" x14ac:dyDescent="0.2">
      <c r="A18" s="21" t="s">
        <v>92</v>
      </c>
      <c r="B18" s="19" t="s">
        <v>91</v>
      </c>
      <c r="C18" s="21" t="s">
        <v>34</v>
      </c>
      <c r="D18" s="21" t="s">
        <v>93</v>
      </c>
      <c r="E18" s="21" t="s">
        <v>116</v>
      </c>
      <c r="F18" s="21">
        <v>1992</v>
      </c>
      <c r="G18" s="71">
        <v>4</v>
      </c>
      <c r="H18" s="71">
        <v>1</v>
      </c>
      <c r="I18" s="20">
        <v>1000</v>
      </c>
      <c r="J18" s="20">
        <v>4</v>
      </c>
      <c r="K18" s="31"/>
      <c r="L18" s="2">
        <v>0</v>
      </c>
      <c r="M18" s="2">
        <v>0</v>
      </c>
      <c r="N18" s="1"/>
    </row>
    <row r="19" spans="1:17" x14ac:dyDescent="0.2">
      <c r="A19" s="13" t="s">
        <v>15</v>
      </c>
      <c r="B19" s="13" t="s">
        <v>12</v>
      </c>
      <c r="C19" s="13" t="s">
        <v>9</v>
      </c>
      <c r="D19" s="13" t="s">
        <v>16</v>
      </c>
      <c r="E19" s="13" t="s">
        <v>110</v>
      </c>
      <c r="F19" s="14">
        <v>1989</v>
      </c>
      <c r="G19" s="70"/>
      <c r="H19" s="70">
        <v>2</v>
      </c>
      <c r="I19" s="13">
        <v>200</v>
      </c>
      <c r="J19" s="13">
        <v>3</v>
      </c>
      <c r="K19" s="30"/>
      <c r="L19" s="2">
        <v>0</v>
      </c>
      <c r="M19" s="1"/>
      <c r="N19" s="1"/>
    </row>
    <row r="20" spans="1:17" x14ac:dyDescent="0.2">
      <c r="A20" s="21" t="s">
        <v>114</v>
      </c>
      <c r="B20" s="19" t="s">
        <v>115</v>
      </c>
      <c r="C20" s="21" t="s">
        <v>9</v>
      </c>
      <c r="D20" s="21" t="s">
        <v>93</v>
      </c>
      <c r="E20" s="13" t="s">
        <v>103</v>
      </c>
      <c r="F20" s="21">
        <v>2019</v>
      </c>
      <c r="G20" s="71"/>
      <c r="H20" s="71"/>
      <c r="I20" s="20"/>
      <c r="J20" s="20">
        <v>3</v>
      </c>
      <c r="K20" s="31"/>
      <c r="L20" s="2">
        <v>0</v>
      </c>
      <c r="M20" s="2">
        <v>0</v>
      </c>
      <c r="N20" s="1"/>
    </row>
    <row r="21" spans="1:17" x14ac:dyDescent="0.2">
      <c r="A21" s="13" t="s">
        <v>17</v>
      </c>
      <c r="B21" s="13" t="s">
        <v>18</v>
      </c>
      <c r="C21" s="13" t="s">
        <v>9</v>
      </c>
      <c r="D21" s="13" t="s">
        <v>87</v>
      </c>
      <c r="E21" s="13" t="s">
        <v>103</v>
      </c>
      <c r="F21" s="14">
        <v>2001</v>
      </c>
      <c r="G21" s="70">
        <v>6</v>
      </c>
      <c r="H21" s="70">
        <v>1</v>
      </c>
      <c r="I21" s="13">
        <v>1000</v>
      </c>
      <c r="J21" s="13">
        <v>4</v>
      </c>
      <c r="K21" s="30"/>
      <c r="L21" s="2">
        <v>0</v>
      </c>
      <c r="M21" s="2">
        <v>0</v>
      </c>
      <c r="N21" s="1"/>
    </row>
    <row r="22" spans="1:17" x14ac:dyDescent="0.2">
      <c r="A22" s="13" t="s">
        <v>17</v>
      </c>
      <c r="B22" s="13" t="s">
        <v>18</v>
      </c>
      <c r="C22" s="13" t="s">
        <v>9</v>
      </c>
      <c r="D22" s="13" t="s">
        <v>19</v>
      </c>
      <c r="E22" s="13" t="s">
        <v>111</v>
      </c>
      <c r="F22" s="14">
        <v>2005</v>
      </c>
      <c r="G22" s="70">
        <v>4</v>
      </c>
      <c r="H22" s="70">
        <v>2</v>
      </c>
      <c r="I22" s="13">
        <v>1000</v>
      </c>
      <c r="J22" s="13">
        <v>3</v>
      </c>
      <c r="K22" s="30"/>
      <c r="L22" s="2">
        <v>0</v>
      </c>
      <c r="M22" s="1"/>
      <c r="N22" s="1"/>
    </row>
    <row r="23" spans="1:17" x14ac:dyDescent="0.2">
      <c r="A23" s="13" t="s">
        <v>17</v>
      </c>
      <c r="B23" s="13" t="s">
        <v>18</v>
      </c>
      <c r="C23" s="13" t="s">
        <v>9</v>
      </c>
      <c r="D23" s="13" t="s">
        <v>37</v>
      </c>
      <c r="E23" s="13" t="s">
        <v>107</v>
      </c>
      <c r="F23" s="61">
        <v>2020</v>
      </c>
      <c r="G23" s="72">
        <v>2</v>
      </c>
      <c r="H23" s="72" t="s">
        <v>145</v>
      </c>
      <c r="I23" s="60">
        <v>1000</v>
      </c>
      <c r="J23" s="13">
        <v>2</v>
      </c>
      <c r="K23" s="30"/>
      <c r="L23" s="2">
        <v>0</v>
      </c>
      <c r="M23" s="1"/>
      <c r="N23" s="1"/>
    </row>
    <row r="24" spans="1:17" x14ac:dyDescent="0.2">
      <c r="A24" s="13" t="s">
        <v>53</v>
      </c>
      <c r="B24" s="13" t="s">
        <v>18</v>
      </c>
      <c r="C24" s="13" t="s">
        <v>9</v>
      </c>
      <c r="D24" s="13" t="s">
        <v>86</v>
      </c>
      <c r="E24" s="13" t="s">
        <v>103</v>
      </c>
      <c r="F24" s="14">
        <v>2003</v>
      </c>
      <c r="G24" s="70">
        <v>5</v>
      </c>
      <c r="H24" s="70">
        <v>2</v>
      </c>
      <c r="I24" s="60">
        <v>630</v>
      </c>
      <c r="J24" s="13">
        <v>4</v>
      </c>
      <c r="K24" s="30"/>
      <c r="L24" s="2">
        <v>0</v>
      </c>
      <c r="M24" s="2">
        <v>0</v>
      </c>
      <c r="N24" s="1"/>
    </row>
    <row r="25" spans="1:17" x14ac:dyDescent="0.2">
      <c r="A25" s="13" t="s">
        <v>20</v>
      </c>
      <c r="B25" s="13" t="s">
        <v>21</v>
      </c>
      <c r="C25" s="13" t="s">
        <v>9</v>
      </c>
      <c r="D25" s="15" t="s">
        <v>135</v>
      </c>
      <c r="E25" s="15" t="s">
        <v>103</v>
      </c>
      <c r="F25" s="16">
        <v>2012</v>
      </c>
      <c r="G25" s="73">
        <v>7</v>
      </c>
      <c r="H25" s="73">
        <v>1</v>
      </c>
      <c r="I25" s="17">
        <v>1000</v>
      </c>
      <c r="J25" s="17">
        <v>4</v>
      </c>
      <c r="K25" s="32">
        <v>4</v>
      </c>
      <c r="L25" s="2">
        <v>0</v>
      </c>
      <c r="M25" s="2">
        <v>0</v>
      </c>
      <c r="N25" s="2">
        <v>0</v>
      </c>
      <c r="O25" s="4" t="s">
        <v>143</v>
      </c>
    </row>
    <row r="26" spans="1:17" x14ac:dyDescent="0.2">
      <c r="A26" s="13" t="s">
        <v>20</v>
      </c>
      <c r="B26" s="13" t="s">
        <v>21</v>
      </c>
      <c r="C26" s="13" t="s">
        <v>9</v>
      </c>
      <c r="D26" s="15" t="s">
        <v>136</v>
      </c>
      <c r="E26" s="15" t="s">
        <v>103</v>
      </c>
      <c r="F26" s="16">
        <v>2012</v>
      </c>
      <c r="G26" s="73">
        <v>7</v>
      </c>
      <c r="H26" s="73">
        <v>1</v>
      </c>
      <c r="I26" s="17">
        <v>1000</v>
      </c>
      <c r="J26" s="17">
        <v>4</v>
      </c>
      <c r="K26" s="32">
        <v>4</v>
      </c>
      <c r="L26" s="2">
        <v>0</v>
      </c>
      <c r="M26" s="2">
        <v>0</v>
      </c>
      <c r="N26" s="2">
        <v>0</v>
      </c>
      <c r="O26" s="4" t="s">
        <v>143</v>
      </c>
    </row>
    <row r="27" spans="1:17" x14ac:dyDescent="0.2">
      <c r="A27" s="13" t="s">
        <v>20</v>
      </c>
      <c r="B27" s="13" t="s">
        <v>21</v>
      </c>
      <c r="C27" s="13" t="s">
        <v>9</v>
      </c>
      <c r="D27" s="15" t="s">
        <v>16</v>
      </c>
      <c r="E27" s="15" t="s">
        <v>103</v>
      </c>
      <c r="F27" s="16">
        <v>2012</v>
      </c>
      <c r="G27" s="73">
        <v>7</v>
      </c>
      <c r="H27" s="73">
        <v>1</v>
      </c>
      <c r="I27" s="17">
        <v>1275</v>
      </c>
      <c r="J27" s="17">
        <v>4</v>
      </c>
      <c r="K27" s="32"/>
      <c r="L27" s="2">
        <v>0</v>
      </c>
      <c r="M27" s="2">
        <v>0</v>
      </c>
      <c r="N27" s="1"/>
    </row>
    <row r="28" spans="1:17" x14ac:dyDescent="0.2">
      <c r="A28" s="13" t="s">
        <v>20</v>
      </c>
      <c r="B28" s="13" t="s">
        <v>21</v>
      </c>
      <c r="C28" s="13" t="s">
        <v>9</v>
      </c>
      <c r="D28" s="15" t="s">
        <v>137</v>
      </c>
      <c r="E28" s="15" t="s">
        <v>138</v>
      </c>
      <c r="F28" s="64">
        <v>2012</v>
      </c>
      <c r="G28" s="74" t="s">
        <v>147</v>
      </c>
      <c r="H28" s="74" t="s">
        <v>145</v>
      </c>
      <c r="I28" s="17"/>
      <c r="J28" s="17">
        <v>2</v>
      </c>
      <c r="K28" s="32"/>
      <c r="L28" s="2">
        <v>0</v>
      </c>
      <c r="M28" s="59"/>
      <c r="N28" s="1"/>
      <c r="O28" s="56" t="s">
        <v>154</v>
      </c>
    </row>
    <row r="29" spans="1:17" x14ac:dyDescent="0.2">
      <c r="A29" s="13" t="s">
        <v>22</v>
      </c>
      <c r="B29" s="13" t="s">
        <v>23</v>
      </c>
      <c r="C29" s="13" t="s">
        <v>9</v>
      </c>
      <c r="D29" s="15" t="s">
        <v>25</v>
      </c>
      <c r="E29" s="15" t="s">
        <v>113</v>
      </c>
      <c r="F29" s="16">
        <v>2012</v>
      </c>
      <c r="G29" s="73">
        <v>8</v>
      </c>
      <c r="H29" s="73">
        <v>1</v>
      </c>
      <c r="I29" s="17">
        <v>1000</v>
      </c>
      <c r="J29" s="17">
        <v>4</v>
      </c>
      <c r="K29" s="32"/>
      <c r="L29" s="2">
        <v>0</v>
      </c>
      <c r="M29" s="2">
        <v>0</v>
      </c>
      <c r="N29" s="1"/>
    </row>
    <row r="30" spans="1:17" x14ac:dyDescent="0.2">
      <c r="A30" s="13" t="s">
        <v>22</v>
      </c>
      <c r="B30" s="13" t="s">
        <v>23</v>
      </c>
      <c r="C30" s="13" t="s">
        <v>9</v>
      </c>
      <c r="D30" s="15" t="s">
        <v>16</v>
      </c>
      <c r="E30" s="15" t="s">
        <v>113</v>
      </c>
      <c r="F30" s="16">
        <v>2012</v>
      </c>
      <c r="G30" s="73">
        <v>3</v>
      </c>
      <c r="H30" s="73">
        <v>1</v>
      </c>
      <c r="I30" s="17">
        <v>1000</v>
      </c>
      <c r="J30" s="17">
        <v>4</v>
      </c>
      <c r="K30" s="32"/>
      <c r="L30" s="2">
        <v>0</v>
      </c>
      <c r="M30" s="2">
        <v>0</v>
      </c>
      <c r="N30" s="1"/>
    </row>
    <row r="31" spans="1:17" x14ac:dyDescent="0.2">
      <c r="A31" s="65" t="s">
        <v>26</v>
      </c>
      <c r="B31" s="15" t="s">
        <v>27</v>
      </c>
      <c r="C31" s="15" t="s">
        <v>28</v>
      </c>
      <c r="D31" s="15" t="s">
        <v>93</v>
      </c>
      <c r="E31" s="15" t="s">
        <v>116</v>
      </c>
      <c r="F31" s="16">
        <v>2011</v>
      </c>
      <c r="G31" s="73">
        <v>5</v>
      </c>
      <c r="H31" s="73">
        <v>2</v>
      </c>
      <c r="I31" s="17">
        <v>630</v>
      </c>
      <c r="J31" s="17">
        <v>4</v>
      </c>
      <c r="K31" s="32"/>
      <c r="L31" s="2">
        <v>0</v>
      </c>
      <c r="M31" s="59"/>
      <c r="N31" s="1"/>
      <c r="O31" s="56" t="s">
        <v>154</v>
      </c>
      <c r="P31" s="29"/>
      <c r="Q31" s="29"/>
    </row>
    <row r="32" spans="1:17" x14ac:dyDescent="0.2">
      <c r="A32" s="30" t="s">
        <v>29</v>
      </c>
      <c r="B32" s="13" t="s">
        <v>8</v>
      </c>
      <c r="C32" s="13" t="s">
        <v>9</v>
      </c>
      <c r="D32" s="13" t="s">
        <v>30</v>
      </c>
      <c r="E32" s="13" t="s">
        <v>117</v>
      </c>
      <c r="F32" s="14">
        <v>2001</v>
      </c>
      <c r="G32" s="70">
        <v>3</v>
      </c>
      <c r="H32" s="70">
        <v>1</v>
      </c>
      <c r="I32" s="13">
        <v>630</v>
      </c>
      <c r="J32" s="13">
        <v>4</v>
      </c>
      <c r="K32" s="30"/>
      <c r="L32" s="2">
        <v>0</v>
      </c>
      <c r="M32" s="2">
        <v>0</v>
      </c>
      <c r="N32" s="1"/>
    </row>
    <row r="33" spans="1:17" x14ac:dyDescent="0.2">
      <c r="A33" s="30" t="s">
        <v>31</v>
      </c>
      <c r="B33" s="13" t="s">
        <v>23</v>
      </c>
      <c r="C33" s="13" t="s">
        <v>9</v>
      </c>
      <c r="D33" s="13" t="s">
        <v>32</v>
      </c>
      <c r="E33" s="13" t="s">
        <v>118</v>
      </c>
      <c r="F33" s="14">
        <v>2002</v>
      </c>
      <c r="G33" s="70" t="s">
        <v>148</v>
      </c>
      <c r="H33" s="70">
        <v>1</v>
      </c>
      <c r="I33" s="13">
        <v>400</v>
      </c>
      <c r="J33" s="13">
        <v>2</v>
      </c>
      <c r="K33" s="30"/>
      <c r="L33" s="2">
        <v>0</v>
      </c>
      <c r="M33" s="2">
        <v>0</v>
      </c>
      <c r="N33" s="1"/>
    </row>
    <row r="34" spans="1:17" x14ac:dyDescent="0.2">
      <c r="A34" s="30" t="s">
        <v>33</v>
      </c>
      <c r="B34" s="13" t="s">
        <v>27</v>
      </c>
      <c r="C34" s="13" t="s">
        <v>34</v>
      </c>
      <c r="D34" s="13" t="s">
        <v>35</v>
      </c>
      <c r="E34" s="13" t="s">
        <v>113</v>
      </c>
      <c r="F34" s="14">
        <v>2011</v>
      </c>
      <c r="G34" s="70">
        <v>2</v>
      </c>
      <c r="H34" s="70">
        <v>1</v>
      </c>
      <c r="I34" s="60">
        <v>1000</v>
      </c>
      <c r="J34" s="13">
        <v>4</v>
      </c>
      <c r="K34" s="30"/>
      <c r="L34" s="2">
        <v>0</v>
      </c>
      <c r="M34" s="59"/>
      <c r="N34" s="1"/>
      <c r="O34" s="56" t="s">
        <v>154</v>
      </c>
    </row>
    <row r="35" spans="1:17" x14ac:dyDescent="0.2">
      <c r="A35" s="30" t="s">
        <v>33</v>
      </c>
      <c r="B35" s="13" t="s">
        <v>27</v>
      </c>
      <c r="C35" s="13" t="s">
        <v>34</v>
      </c>
      <c r="D35" s="13" t="s">
        <v>36</v>
      </c>
      <c r="E35" s="13" t="s">
        <v>107</v>
      </c>
      <c r="F35" s="14" t="s">
        <v>112</v>
      </c>
      <c r="G35" s="70"/>
      <c r="H35" s="70"/>
      <c r="I35" s="13"/>
      <c r="J35" s="13">
        <v>2</v>
      </c>
      <c r="K35" s="30"/>
      <c r="L35" s="2">
        <v>0</v>
      </c>
      <c r="M35" s="2">
        <v>0</v>
      </c>
      <c r="N35" s="1"/>
    </row>
    <row r="36" spans="1:17" x14ac:dyDescent="0.2">
      <c r="A36" s="30" t="s">
        <v>33</v>
      </c>
      <c r="B36" s="13" t="s">
        <v>27</v>
      </c>
      <c r="C36" s="13" t="s">
        <v>34</v>
      </c>
      <c r="D36" s="13" t="s">
        <v>37</v>
      </c>
      <c r="E36" s="13" t="s">
        <v>107</v>
      </c>
      <c r="F36" s="14" t="s">
        <v>112</v>
      </c>
      <c r="G36" s="70"/>
      <c r="H36" s="70"/>
      <c r="I36" s="13"/>
      <c r="J36" s="13">
        <v>3</v>
      </c>
      <c r="K36" s="30"/>
      <c r="L36" s="2">
        <v>0</v>
      </c>
      <c r="M36" s="59"/>
      <c r="N36" s="1"/>
      <c r="O36" s="56" t="s">
        <v>154</v>
      </c>
    </row>
    <row r="37" spans="1:17" ht="14.25" customHeight="1" x14ac:dyDescent="0.25">
      <c r="A37" s="30" t="s">
        <v>33</v>
      </c>
      <c r="B37" s="13" t="s">
        <v>27</v>
      </c>
      <c r="C37" s="13" t="s">
        <v>34</v>
      </c>
      <c r="D37" s="13" t="s">
        <v>54</v>
      </c>
      <c r="E37" s="13" t="s">
        <v>106</v>
      </c>
      <c r="F37" s="18">
        <v>1995</v>
      </c>
      <c r="G37" s="70">
        <v>4</v>
      </c>
      <c r="H37" s="70">
        <v>1</v>
      </c>
      <c r="I37" s="13">
        <v>630</v>
      </c>
      <c r="J37" s="13">
        <v>4</v>
      </c>
      <c r="K37" s="30"/>
      <c r="L37" s="2">
        <v>0</v>
      </c>
      <c r="M37" s="66">
        <v>0</v>
      </c>
      <c r="N37" s="1"/>
      <c r="O37" s="29" t="s">
        <v>155</v>
      </c>
    </row>
    <row r="38" spans="1:17" ht="14.25" customHeight="1" x14ac:dyDescent="0.25">
      <c r="A38" s="30" t="s">
        <v>33</v>
      </c>
      <c r="B38" s="13" t="s">
        <v>27</v>
      </c>
      <c r="C38" s="13" t="s">
        <v>34</v>
      </c>
      <c r="D38" s="13" t="s">
        <v>55</v>
      </c>
      <c r="E38" s="13" t="s">
        <v>106</v>
      </c>
      <c r="F38" s="18">
        <v>1995</v>
      </c>
      <c r="G38" s="72" t="s">
        <v>151</v>
      </c>
      <c r="H38" s="72" t="s">
        <v>152</v>
      </c>
      <c r="I38" s="13">
        <v>630</v>
      </c>
      <c r="J38" s="13">
        <v>4</v>
      </c>
      <c r="K38" s="30"/>
      <c r="L38" s="2">
        <v>0</v>
      </c>
      <c r="M38" s="66">
        <v>0</v>
      </c>
      <c r="N38" s="1"/>
      <c r="O38" s="29" t="s">
        <v>155</v>
      </c>
    </row>
    <row r="39" spans="1:17" x14ac:dyDescent="0.2">
      <c r="A39" s="30" t="s">
        <v>100</v>
      </c>
      <c r="B39" s="13" t="s">
        <v>99</v>
      </c>
      <c r="C39" s="13" t="s">
        <v>9</v>
      </c>
      <c r="D39" s="13" t="s">
        <v>38</v>
      </c>
      <c r="E39" s="13" t="s">
        <v>119</v>
      </c>
      <c r="F39" s="61">
        <v>2006</v>
      </c>
      <c r="G39" s="70">
        <v>4</v>
      </c>
      <c r="H39" s="70">
        <v>2</v>
      </c>
      <c r="I39" s="60">
        <v>300</v>
      </c>
      <c r="J39" s="13">
        <v>2</v>
      </c>
      <c r="K39" s="30"/>
      <c r="L39" s="2">
        <v>0</v>
      </c>
      <c r="M39" s="2">
        <v>0</v>
      </c>
      <c r="N39" s="1"/>
    </row>
    <row r="40" spans="1:17" x14ac:dyDescent="0.2">
      <c r="A40" s="30" t="s">
        <v>100</v>
      </c>
      <c r="B40" s="13" t="s">
        <v>99</v>
      </c>
      <c r="C40" s="13" t="s">
        <v>9</v>
      </c>
      <c r="D40" s="13" t="s">
        <v>39</v>
      </c>
      <c r="E40" s="13" t="s">
        <v>119</v>
      </c>
      <c r="F40" s="14">
        <v>1984</v>
      </c>
      <c r="G40" s="72">
        <v>2</v>
      </c>
      <c r="H40" s="72" t="s">
        <v>145</v>
      </c>
      <c r="I40" s="60">
        <v>150</v>
      </c>
      <c r="J40" s="13">
        <v>2</v>
      </c>
      <c r="K40" s="30"/>
      <c r="L40" s="2">
        <v>0</v>
      </c>
      <c r="M40" s="1"/>
      <c r="N40" s="1"/>
    </row>
    <row r="41" spans="1:17" ht="15" customHeight="1" x14ac:dyDescent="0.2">
      <c r="A41" s="19" t="s">
        <v>89</v>
      </c>
      <c r="B41" s="19" t="s">
        <v>8</v>
      </c>
      <c r="C41" s="19" t="s">
        <v>9</v>
      </c>
      <c r="D41" s="19" t="s">
        <v>90</v>
      </c>
      <c r="E41" s="19" t="s">
        <v>124</v>
      </c>
      <c r="F41" s="19">
        <v>2015</v>
      </c>
      <c r="G41" s="75">
        <v>3</v>
      </c>
      <c r="H41" s="75">
        <v>1</v>
      </c>
      <c r="I41" s="20">
        <v>1000</v>
      </c>
      <c r="J41" s="20">
        <v>4</v>
      </c>
      <c r="K41" s="31"/>
      <c r="L41" s="2">
        <v>0</v>
      </c>
      <c r="M41" s="2">
        <v>0</v>
      </c>
      <c r="N41" s="1"/>
    </row>
    <row r="42" spans="1:17" ht="27.75" customHeight="1" x14ac:dyDescent="0.2">
      <c r="A42" s="30" t="s">
        <v>40</v>
      </c>
      <c r="B42" s="13" t="s">
        <v>41</v>
      </c>
      <c r="C42" s="13" t="s">
        <v>9</v>
      </c>
      <c r="D42" s="13" t="s">
        <v>25</v>
      </c>
      <c r="E42" s="13" t="s">
        <v>120</v>
      </c>
      <c r="F42" s="14">
        <v>2009</v>
      </c>
      <c r="G42" s="70">
        <v>4</v>
      </c>
      <c r="H42" s="70">
        <v>1</v>
      </c>
      <c r="I42" s="13">
        <v>630</v>
      </c>
      <c r="J42" s="13">
        <v>4</v>
      </c>
      <c r="K42" s="60">
        <v>1</v>
      </c>
      <c r="L42" s="2">
        <v>0</v>
      </c>
      <c r="M42" s="2">
        <v>0</v>
      </c>
      <c r="N42" s="66">
        <v>0</v>
      </c>
      <c r="O42" s="82" t="s">
        <v>166</v>
      </c>
      <c r="P42" s="83"/>
      <c r="Q42" s="4" t="s">
        <v>165</v>
      </c>
    </row>
    <row r="43" spans="1:17" x14ac:dyDescent="0.2">
      <c r="A43" s="13" t="s">
        <v>40</v>
      </c>
      <c r="B43" s="13" t="s">
        <v>41</v>
      </c>
      <c r="C43" s="13" t="s">
        <v>9</v>
      </c>
      <c r="D43" s="13" t="s">
        <v>42</v>
      </c>
      <c r="E43" s="13" t="s">
        <v>121</v>
      </c>
      <c r="F43" s="14" t="s">
        <v>112</v>
      </c>
      <c r="G43" s="72">
        <v>2</v>
      </c>
      <c r="H43" s="72" t="s">
        <v>145</v>
      </c>
      <c r="I43" s="62" t="s">
        <v>146</v>
      </c>
      <c r="J43" s="13">
        <v>2</v>
      </c>
      <c r="K43" s="30"/>
      <c r="L43" s="2">
        <v>0</v>
      </c>
      <c r="M43" s="1"/>
      <c r="N43" s="1"/>
    </row>
    <row r="44" spans="1:17" x14ac:dyDescent="0.2">
      <c r="A44" s="13" t="s">
        <v>43</v>
      </c>
      <c r="B44" s="13" t="s">
        <v>24</v>
      </c>
      <c r="C44" s="13" t="s">
        <v>24</v>
      </c>
      <c r="D44" s="13" t="s">
        <v>140</v>
      </c>
      <c r="E44" s="13" t="s">
        <v>122</v>
      </c>
      <c r="F44" s="14">
        <v>1990</v>
      </c>
      <c r="G44" s="70">
        <v>4</v>
      </c>
      <c r="H44" s="70">
        <v>1</v>
      </c>
      <c r="I44" s="13">
        <v>630</v>
      </c>
      <c r="J44" s="13">
        <v>4</v>
      </c>
      <c r="K44" s="30"/>
      <c r="L44" s="2">
        <v>0</v>
      </c>
      <c r="M44" s="2">
        <v>0</v>
      </c>
      <c r="N44" s="1"/>
    </row>
    <row r="45" spans="1:17" x14ac:dyDescent="0.2">
      <c r="A45" s="13" t="s">
        <v>43</v>
      </c>
      <c r="B45" s="13" t="s">
        <v>24</v>
      </c>
      <c r="C45" s="13" t="s">
        <v>24</v>
      </c>
      <c r="D45" s="13" t="s">
        <v>141</v>
      </c>
      <c r="E45" s="13" t="s">
        <v>123</v>
      </c>
      <c r="F45" s="14">
        <v>1999</v>
      </c>
      <c r="G45" s="72">
        <v>4</v>
      </c>
      <c r="H45" s="72">
        <v>1</v>
      </c>
      <c r="I45" s="60">
        <v>630</v>
      </c>
      <c r="J45" s="13">
        <v>5</v>
      </c>
      <c r="K45" s="30"/>
      <c r="L45" s="2">
        <v>0</v>
      </c>
      <c r="M45" s="2">
        <v>0</v>
      </c>
      <c r="N45" s="1"/>
    </row>
    <row r="46" spans="1:17" x14ac:dyDescent="0.2">
      <c r="A46" s="13" t="s">
        <v>43</v>
      </c>
      <c r="B46" s="13" t="s">
        <v>24</v>
      </c>
      <c r="C46" s="13" t="s">
        <v>24</v>
      </c>
      <c r="D46" s="13" t="s">
        <v>44</v>
      </c>
      <c r="E46" s="13" t="s">
        <v>116</v>
      </c>
      <c r="F46" s="14">
        <v>2000</v>
      </c>
      <c r="G46" s="72">
        <v>7</v>
      </c>
      <c r="H46" s="72">
        <v>1</v>
      </c>
      <c r="I46" s="60">
        <v>630</v>
      </c>
      <c r="J46" s="13">
        <v>4</v>
      </c>
      <c r="K46" s="30"/>
      <c r="L46" s="2">
        <v>0</v>
      </c>
      <c r="M46" s="2">
        <v>0</v>
      </c>
      <c r="N46" s="1"/>
    </row>
    <row r="47" spans="1:17" x14ac:dyDescent="0.2">
      <c r="A47" s="57" t="s">
        <v>43</v>
      </c>
      <c r="B47" s="57" t="s">
        <v>24</v>
      </c>
      <c r="C47" s="57" t="s">
        <v>24</v>
      </c>
      <c r="D47" s="57" t="s">
        <v>45</v>
      </c>
      <c r="E47" s="57" t="s">
        <v>107</v>
      </c>
      <c r="F47" s="58" t="s">
        <v>112</v>
      </c>
      <c r="G47" s="76"/>
      <c r="H47" s="76"/>
      <c r="I47" s="57"/>
      <c r="J47" s="57">
        <v>2</v>
      </c>
      <c r="K47" s="57"/>
      <c r="L47" s="55"/>
      <c r="M47" s="59"/>
      <c r="N47" s="59"/>
      <c r="O47" s="56" t="s">
        <v>153</v>
      </c>
    </row>
    <row r="48" spans="1:17" x14ac:dyDescent="0.2">
      <c r="A48" s="13" t="s">
        <v>43</v>
      </c>
      <c r="B48" s="13" t="s">
        <v>24</v>
      </c>
      <c r="C48" s="13" t="s">
        <v>24</v>
      </c>
      <c r="D48" s="13" t="s">
        <v>142</v>
      </c>
      <c r="E48" s="13" t="s">
        <v>105</v>
      </c>
      <c r="F48" s="14">
        <v>1990</v>
      </c>
      <c r="G48" s="72">
        <v>3</v>
      </c>
      <c r="H48" s="70">
        <v>1</v>
      </c>
      <c r="I48" s="13">
        <v>630</v>
      </c>
      <c r="J48" s="13">
        <v>4</v>
      </c>
      <c r="K48" s="30"/>
      <c r="L48" s="2">
        <v>0</v>
      </c>
      <c r="M48" s="67">
        <v>0</v>
      </c>
      <c r="N48" s="1"/>
      <c r="O48" s="29" t="s">
        <v>155</v>
      </c>
    </row>
    <row r="49" spans="1:15" x14ac:dyDescent="0.2">
      <c r="A49" s="13" t="s">
        <v>46</v>
      </c>
      <c r="B49" s="13" t="s">
        <v>21</v>
      </c>
      <c r="C49" s="13" t="s">
        <v>9</v>
      </c>
      <c r="D49" s="13" t="s">
        <v>6</v>
      </c>
      <c r="E49" s="13" t="s">
        <v>103</v>
      </c>
      <c r="F49" s="14">
        <v>2004</v>
      </c>
      <c r="G49" s="70">
        <v>5</v>
      </c>
      <c r="H49" s="70">
        <v>2</v>
      </c>
      <c r="I49" s="13">
        <v>1000</v>
      </c>
      <c r="J49" s="13">
        <v>4</v>
      </c>
      <c r="K49" s="30"/>
      <c r="L49" s="2">
        <v>0</v>
      </c>
      <c r="M49" s="1"/>
      <c r="N49" s="1"/>
    </row>
    <row r="50" spans="1:15" x14ac:dyDescent="0.2">
      <c r="A50" s="21" t="s">
        <v>94</v>
      </c>
      <c r="B50" s="19" t="s">
        <v>95</v>
      </c>
      <c r="C50" s="21" t="s">
        <v>24</v>
      </c>
      <c r="D50" s="21" t="s">
        <v>93</v>
      </c>
      <c r="E50" s="21" t="s">
        <v>116</v>
      </c>
      <c r="F50" s="21">
        <v>2018</v>
      </c>
      <c r="G50" s="71"/>
      <c r="H50" s="71"/>
      <c r="I50" s="20"/>
      <c r="J50" s="20">
        <v>4</v>
      </c>
      <c r="K50" s="31"/>
      <c r="L50" s="2">
        <v>0</v>
      </c>
      <c r="M50" s="2">
        <v>0</v>
      </c>
      <c r="N50" s="1"/>
    </row>
    <row r="51" spans="1:15" ht="15.75" customHeight="1" x14ac:dyDescent="0.2">
      <c r="D51" s="63" t="s">
        <v>150</v>
      </c>
      <c r="L51" s="27"/>
      <c r="M51" s="27"/>
      <c r="N51" s="27"/>
    </row>
    <row r="52" spans="1:15" ht="15" thickBot="1" x14ac:dyDescent="0.25">
      <c r="L52" s="3"/>
      <c r="M52" s="3"/>
      <c r="N52" s="3"/>
    </row>
    <row r="53" spans="1:15" ht="15" thickBot="1" x14ac:dyDescent="0.25">
      <c r="K53" s="29" t="s">
        <v>96</v>
      </c>
      <c r="L53" s="28">
        <f>SUM(L9:L50)</f>
        <v>0</v>
      </c>
      <c r="M53" s="28">
        <f>SUM(M9:M50)</f>
        <v>0</v>
      </c>
      <c r="N53" s="28">
        <f>SUM(N9:N50)</f>
        <v>0</v>
      </c>
    </row>
    <row r="54" spans="1:15" ht="15" thickBot="1" x14ac:dyDescent="0.25">
      <c r="L54" s="3"/>
      <c r="M54" s="3"/>
      <c r="N54" s="3"/>
      <c r="O54" s="28">
        <f>SUM(L53:N53)</f>
        <v>0</v>
      </c>
    </row>
    <row r="55" spans="1:15" x14ac:dyDescent="0.2">
      <c r="J55" s="22" t="s">
        <v>127</v>
      </c>
      <c r="K55" s="33">
        <v>0.21</v>
      </c>
      <c r="L55" s="23">
        <f>L53*$K$55</f>
        <v>0</v>
      </c>
      <c r="M55" s="23">
        <f>M53*$K$55</f>
        <v>0</v>
      </c>
      <c r="N55" s="23">
        <f>N53*$K$55</f>
        <v>0</v>
      </c>
    </row>
    <row r="56" spans="1:15" x14ac:dyDescent="0.2">
      <c r="J56" s="22"/>
      <c r="K56" s="34"/>
      <c r="L56" s="22"/>
      <c r="M56" s="22"/>
      <c r="N56" s="22"/>
    </row>
    <row r="57" spans="1:15" ht="15" customHeight="1" x14ac:dyDescent="0.2">
      <c r="J57" s="81" t="s">
        <v>126</v>
      </c>
      <c r="K57" s="81"/>
      <c r="L57" s="24">
        <f>L53+L55</f>
        <v>0</v>
      </c>
      <c r="M57" s="24">
        <f>M53+M55</f>
        <v>0</v>
      </c>
      <c r="N57" s="24">
        <f>N53+N55</f>
        <v>0</v>
      </c>
    </row>
    <row r="58" spans="1:15" x14ac:dyDescent="0.2">
      <c r="O58" s="25">
        <f>L57+M57+N57</f>
        <v>0</v>
      </c>
    </row>
  </sheetData>
  <sheetProtection algorithmName="SHA-512" hashValue="nBDOS4t9EgTJ0/xujPxDI3Jl5wqN8faqa8HFKcrMN/wdwnLgRPFfjXOqs3T8EIc4X+Cv7ItB87wq3KD6+dr+IA==" saltValue="u/Yc6IEbFmKyr6YJpdCPGw==" spinCount="100000" sheet="1" objects="1" scenarios="1"/>
  <autoFilter ref="A8:N51" xr:uid="{1AF9FC6C-72F8-4EDD-A66D-937054F0236B}"/>
  <sortState ref="A9:O51">
    <sortCondition ref="A9:A51"/>
  </sortState>
  <mergeCells count="3">
    <mergeCell ref="L7:N7"/>
    <mergeCell ref="J57:K57"/>
    <mergeCell ref="O42:P4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tabSelected="1" zoomScale="130" zoomScaleNormal="130" workbookViewId="0">
      <selection activeCell="E10" sqref="E10"/>
    </sheetView>
  </sheetViews>
  <sheetFormatPr defaultColWidth="9.140625" defaultRowHeight="12.75" x14ac:dyDescent="0.2"/>
  <cols>
    <col min="1" max="1" width="55" style="3" customWidth="1"/>
    <col min="2" max="4" width="17.7109375" style="3" customWidth="1"/>
    <col min="5" max="5" width="28.42578125" style="3" customWidth="1"/>
    <col min="6" max="6" width="28.140625" style="3" bestFit="1" customWidth="1"/>
    <col min="7" max="7" width="30.5703125" style="3" customWidth="1"/>
    <col min="8" max="8" width="27.140625" style="3" customWidth="1"/>
    <col min="9" max="16384" width="9.140625" style="3"/>
  </cols>
  <sheetData>
    <row r="1" spans="1:5" x14ac:dyDescent="0.2">
      <c r="A1" s="3" t="s">
        <v>79</v>
      </c>
    </row>
    <row r="2" spans="1:5" x14ac:dyDescent="0.2">
      <c r="A2" s="35" t="s">
        <v>75</v>
      </c>
    </row>
    <row r="3" spans="1:5" x14ac:dyDescent="0.2">
      <c r="A3" s="3" t="s">
        <v>169</v>
      </c>
    </row>
    <row r="4" spans="1:5" x14ac:dyDescent="0.2">
      <c r="A4" s="6">
        <v>44302</v>
      </c>
    </row>
    <row r="6" spans="1:5" x14ac:dyDescent="0.2">
      <c r="A6" s="35" t="s">
        <v>144</v>
      </c>
    </row>
    <row r="7" spans="1:5" x14ac:dyDescent="0.2">
      <c r="A7" s="36" t="s">
        <v>58</v>
      </c>
      <c r="B7" s="37" t="s">
        <v>129</v>
      </c>
      <c r="C7" s="37" t="s">
        <v>59</v>
      </c>
      <c r="D7" s="37" t="s">
        <v>60</v>
      </c>
      <c r="E7" s="38"/>
    </row>
    <row r="8" spans="1:5" x14ac:dyDescent="0.2">
      <c r="A8" s="20" t="s">
        <v>81</v>
      </c>
      <c r="B8" s="26">
        <v>0</v>
      </c>
      <c r="C8" s="79">
        <v>0</v>
      </c>
      <c r="D8" s="40">
        <f>B8*C8</f>
        <v>0</v>
      </c>
      <c r="E8" s="41"/>
    </row>
    <row r="9" spans="1:5" x14ac:dyDescent="0.2">
      <c r="A9" s="20" t="s">
        <v>160</v>
      </c>
      <c r="B9" s="26">
        <v>0</v>
      </c>
      <c r="C9" s="39">
        <v>200</v>
      </c>
      <c r="D9" s="40">
        <f>B9*C9</f>
        <v>0</v>
      </c>
      <c r="E9" s="41"/>
    </row>
    <row r="10" spans="1:5" ht="25.5" x14ac:dyDescent="0.2">
      <c r="A10" s="42" t="s">
        <v>161</v>
      </c>
      <c r="B10" s="26">
        <v>0</v>
      </c>
      <c r="C10" s="39">
        <v>25</v>
      </c>
      <c r="D10" s="40">
        <f t="shared" ref="D10:D16" si="0">B10*C10</f>
        <v>0</v>
      </c>
      <c r="E10" s="41"/>
    </row>
    <row r="11" spans="1:5" ht="25.5" x14ac:dyDescent="0.2">
      <c r="A11" s="42" t="s">
        <v>162</v>
      </c>
      <c r="B11" s="26">
        <v>0</v>
      </c>
      <c r="C11" s="39">
        <v>10</v>
      </c>
      <c r="D11" s="40">
        <f t="shared" si="0"/>
        <v>0</v>
      </c>
      <c r="E11" s="41"/>
    </row>
    <row r="12" spans="1:5" ht="25.5" x14ac:dyDescent="0.2">
      <c r="A12" s="42" t="s">
        <v>163</v>
      </c>
      <c r="B12" s="26">
        <v>0</v>
      </c>
      <c r="C12" s="39">
        <v>5</v>
      </c>
      <c r="D12" s="40">
        <f t="shared" si="0"/>
        <v>0</v>
      </c>
      <c r="E12" s="41"/>
    </row>
    <row r="13" spans="1:5" x14ac:dyDescent="0.2">
      <c r="A13" s="20" t="s">
        <v>164</v>
      </c>
      <c r="B13" s="26">
        <v>0</v>
      </c>
      <c r="C13" s="39">
        <v>10</v>
      </c>
      <c r="D13" s="40">
        <f t="shared" si="0"/>
        <v>0</v>
      </c>
      <c r="E13" s="41"/>
    </row>
    <row r="14" spans="1:5" x14ac:dyDescent="0.2">
      <c r="A14" s="20" t="s">
        <v>83</v>
      </c>
      <c r="B14" s="26">
        <v>0</v>
      </c>
      <c r="C14" s="84" t="s">
        <v>157</v>
      </c>
      <c r="D14" s="85"/>
      <c r="E14" s="41"/>
    </row>
    <row r="15" spans="1:5" x14ac:dyDescent="0.2">
      <c r="A15" s="20" t="s">
        <v>78</v>
      </c>
      <c r="B15" s="26">
        <v>0</v>
      </c>
      <c r="C15" s="39">
        <v>40</v>
      </c>
      <c r="D15" s="40">
        <f t="shared" si="0"/>
        <v>0</v>
      </c>
      <c r="E15" s="41"/>
    </row>
    <row r="16" spans="1:5" x14ac:dyDescent="0.2">
      <c r="A16" s="20" t="s">
        <v>82</v>
      </c>
      <c r="B16" s="26">
        <v>0</v>
      </c>
      <c r="C16" s="39">
        <v>50</v>
      </c>
      <c r="D16" s="40">
        <f t="shared" si="0"/>
        <v>0</v>
      </c>
      <c r="E16" s="41"/>
    </row>
    <row r="17" spans="1:8" x14ac:dyDescent="0.2">
      <c r="A17" s="86" t="s">
        <v>61</v>
      </c>
      <c r="B17" s="87"/>
      <c r="C17" s="88"/>
      <c r="D17" s="43">
        <f>SUM(D8:D16)</f>
        <v>0</v>
      </c>
    </row>
    <row r="18" spans="1:8" x14ac:dyDescent="0.2">
      <c r="D18" s="44">
        <v>0.21</v>
      </c>
      <c r="E18" s="45">
        <f>D17*D18</f>
        <v>0</v>
      </c>
    </row>
    <row r="19" spans="1:8" x14ac:dyDescent="0.2">
      <c r="D19" s="46"/>
      <c r="E19" s="45">
        <f>D17+E18</f>
        <v>0</v>
      </c>
    </row>
    <row r="21" spans="1:8" x14ac:dyDescent="0.2">
      <c r="A21" s="35" t="s">
        <v>62</v>
      </c>
    </row>
    <row r="22" spans="1:8" x14ac:dyDescent="0.2">
      <c r="A22" s="36" t="s">
        <v>84</v>
      </c>
      <c r="B22" s="47"/>
      <c r="C22" s="37" t="s">
        <v>128</v>
      </c>
      <c r="D22" s="37" t="s">
        <v>59</v>
      </c>
      <c r="E22" s="37" t="s">
        <v>60</v>
      </c>
    </row>
    <row r="23" spans="1:8" ht="25.5" x14ac:dyDescent="0.2">
      <c r="A23" s="42" t="s">
        <v>63</v>
      </c>
      <c r="B23" s="48"/>
      <c r="C23" s="26">
        <v>0</v>
      </c>
      <c r="D23" s="39">
        <v>1</v>
      </c>
      <c r="E23" s="40">
        <f>C23*D23</f>
        <v>0</v>
      </c>
    </row>
    <row r="24" spans="1:8" ht="25.5" x14ac:dyDescent="0.2">
      <c r="A24" s="42" t="s">
        <v>64</v>
      </c>
      <c r="B24" s="48"/>
      <c r="C24" s="26">
        <v>0</v>
      </c>
      <c r="D24" s="39">
        <v>1</v>
      </c>
      <c r="E24" s="40">
        <f t="shared" ref="E24:E30" si="1">C24*D24</f>
        <v>0</v>
      </c>
    </row>
    <row r="25" spans="1:8" ht="25.5" x14ac:dyDescent="0.2">
      <c r="A25" s="42" t="s">
        <v>65</v>
      </c>
      <c r="B25" s="48"/>
      <c r="C25" s="26">
        <v>0</v>
      </c>
      <c r="D25" s="39">
        <v>1</v>
      </c>
      <c r="E25" s="40">
        <f t="shared" si="1"/>
        <v>0</v>
      </c>
    </row>
    <row r="26" spans="1:8" ht="25.5" x14ac:dyDescent="0.2">
      <c r="A26" s="42" t="s">
        <v>67</v>
      </c>
      <c r="B26" s="48"/>
      <c r="C26" s="26">
        <v>0</v>
      </c>
      <c r="D26" s="39">
        <v>1</v>
      </c>
      <c r="E26" s="40">
        <f t="shared" si="1"/>
        <v>0</v>
      </c>
      <c r="H26" s="41"/>
    </row>
    <row r="27" spans="1:8" ht="25.5" x14ac:dyDescent="0.2">
      <c r="A27" s="42" t="s">
        <v>66</v>
      </c>
      <c r="B27" s="48"/>
      <c r="C27" s="26">
        <v>0</v>
      </c>
      <c r="D27" s="39">
        <v>1</v>
      </c>
      <c r="E27" s="40">
        <f t="shared" si="1"/>
        <v>0</v>
      </c>
    </row>
    <row r="28" spans="1:8" ht="25.5" x14ac:dyDescent="0.2">
      <c r="A28" s="42" t="s">
        <v>85</v>
      </c>
      <c r="B28" s="48"/>
      <c r="C28" s="26">
        <v>0</v>
      </c>
      <c r="D28" s="39">
        <v>1</v>
      </c>
      <c r="E28" s="40">
        <f t="shared" si="1"/>
        <v>0</v>
      </c>
      <c r="F28" s="41"/>
      <c r="G28" s="41"/>
    </row>
    <row r="29" spans="1:8" ht="25.5" x14ac:dyDescent="0.2">
      <c r="A29" s="42" t="s">
        <v>80</v>
      </c>
      <c r="B29" s="48"/>
      <c r="C29" s="26">
        <v>0</v>
      </c>
      <c r="D29" s="39">
        <v>1</v>
      </c>
      <c r="E29" s="40">
        <f t="shared" si="1"/>
        <v>0</v>
      </c>
    </row>
    <row r="30" spans="1:8" ht="39" thickBot="1" x14ac:dyDescent="0.25">
      <c r="A30" s="42" t="s">
        <v>68</v>
      </c>
      <c r="B30" s="48"/>
      <c r="C30" s="26">
        <v>0</v>
      </c>
      <c r="D30" s="39">
        <v>1</v>
      </c>
      <c r="E30" s="40">
        <f t="shared" si="1"/>
        <v>0</v>
      </c>
      <c r="G30" s="49"/>
    </row>
    <row r="31" spans="1:8" ht="13.5" thickBot="1" x14ac:dyDescent="0.25">
      <c r="A31" s="90" t="s">
        <v>61</v>
      </c>
      <c r="B31" s="91"/>
      <c r="C31" s="91"/>
      <c r="D31" s="92"/>
      <c r="E31" s="50">
        <f>SUM(E23:E30)</f>
        <v>0</v>
      </c>
      <c r="F31" s="51"/>
    </row>
    <row r="32" spans="1:8" x14ac:dyDescent="0.2">
      <c r="D32" s="52"/>
      <c r="E32" s="44">
        <v>0.21</v>
      </c>
      <c r="F32" s="45">
        <f>$E$31*E32</f>
        <v>0</v>
      </c>
    </row>
    <row r="33" spans="1:6" x14ac:dyDescent="0.2">
      <c r="F33" s="45">
        <f>E31+F32</f>
        <v>0</v>
      </c>
    </row>
    <row r="35" spans="1:6" ht="13.5" thickBot="1" x14ac:dyDescent="0.25"/>
    <row r="36" spans="1:6" ht="13.5" thickBot="1" x14ac:dyDescent="0.25">
      <c r="B36" s="96" t="s">
        <v>131</v>
      </c>
      <c r="C36" s="97"/>
      <c r="D36" s="97"/>
      <c r="E36" s="98"/>
    </row>
    <row r="37" spans="1:6" ht="13.5" thickBot="1" x14ac:dyDescent="0.25">
      <c r="E37" s="53">
        <f>'Structureel onderhoud'!O54</f>
        <v>0</v>
      </c>
      <c r="F37" s="45">
        <f>$E$31*E37</f>
        <v>0</v>
      </c>
    </row>
    <row r="38" spans="1:6" ht="13.5" thickBot="1" x14ac:dyDescent="0.25">
      <c r="F38" s="45">
        <f>E37+F37</f>
        <v>0</v>
      </c>
    </row>
    <row r="39" spans="1:6" ht="13.5" thickBot="1" x14ac:dyDescent="0.25">
      <c r="B39" s="93" t="s">
        <v>77</v>
      </c>
      <c r="C39" s="94"/>
      <c r="D39" s="94"/>
      <c r="E39" s="95"/>
    </row>
    <row r="40" spans="1:6" ht="13.5" thickBot="1" x14ac:dyDescent="0.25">
      <c r="D40" s="35" t="s">
        <v>130</v>
      </c>
      <c r="E40" s="54">
        <f>E37+E31+D17</f>
        <v>0</v>
      </c>
      <c r="F40" s="45">
        <f>$E$31*E40</f>
        <v>0</v>
      </c>
    </row>
    <row r="41" spans="1:6" x14ac:dyDescent="0.2">
      <c r="F41" s="45">
        <f>E40+F40</f>
        <v>0</v>
      </c>
    </row>
    <row r="48" spans="1:6" x14ac:dyDescent="0.2">
      <c r="A48" s="89" t="s">
        <v>69</v>
      </c>
      <c r="B48" s="89"/>
      <c r="C48" s="89"/>
      <c r="D48" s="89"/>
      <c r="E48" s="89"/>
    </row>
    <row r="49" spans="1:5" ht="28.5" customHeight="1" x14ac:dyDescent="0.2">
      <c r="A49" s="20" t="s">
        <v>70</v>
      </c>
      <c r="B49" s="102"/>
      <c r="C49" s="103"/>
      <c r="D49" s="103"/>
      <c r="E49" s="104"/>
    </row>
    <row r="50" spans="1:5" ht="28.5" customHeight="1" x14ac:dyDescent="0.2">
      <c r="A50" s="20" t="s">
        <v>71</v>
      </c>
      <c r="B50" s="102"/>
      <c r="C50" s="103"/>
      <c r="D50" s="103"/>
      <c r="E50" s="104"/>
    </row>
    <row r="51" spans="1:5" ht="28.5" customHeight="1" x14ac:dyDescent="0.2">
      <c r="A51" s="20" t="s">
        <v>72</v>
      </c>
      <c r="B51" s="102"/>
      <c r="C51" s="103"/>
      <c r="D51" s="103"/>
      <c r="E51" s="104"/>
    </row>
    <row r="52" spans="1:5" ht="28.5" customHeight="1" x14ac:dyDescent="0.2">
      <c r="A52" s="20" t="s">
        <v>73</v>
      </c>
      <c r="B52" s="99"/>
      <c r="C52" s="100"/>
      <c r="D52" s="100"/>
      <c r="E52" s="101"/>
    </row>
    <row r="53" spans="1:5" ht="28.5" customHeight="1" x14ac:dyDescent="0.2">
      <c r="A53" s="20" t="s">
        <v>74</v>
      </c>
      <c r="B53" s="102"/>
      <c r="C53" s="103"/>
      <c r="D53" s="103"/>
      <c r="E53" s="104"/>
    </row>
  </sheetData>
  <sheetProtection algorithmName="SHA-512" hashValue="INKnPXaMSAPJO9wpan/YEf29FMrS6H1n8m/+vcCYPQg5Mkez3E2CYiBJwtpnGy1KGdP0aBK3Fcy85sxRep+knA==" saltValue="qPLTmcyQule+I4KCaCGjBw==" spinCount="100000" sheet="1" objects="1" scenarios="1"/>
  <mergeCells count="11">
    <mergeCell ref="C14:D14"/>
    <mergeCell ref="A17:C17"/>
    <mergeCell ref="B53:E53"/>
    <mergeCell ref="A48:E48"/>
    <mergeCell ref="B49:E49"/>
    <mergeCell ref="B50:E50"/>
    <mergeCell ref="B51:E51"/>
    <mergeCell ref="B52:E52"/>
    <mergeCell ref="A31:D31"/>
    <mergeCell ref="B39:E39"/>
    <mergeCell ref="B36:E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366457F778FD439FEA354503B187D5" ma:contentTypeVersion="7" ma:contentTypeDescription="Een nieuw document maken." ma:contentTypeScope="" ma:versionID="2b20b274ebd50f7625cbd699442b2fa5">
  <xsd:schema xmlns:xsd="http://www.w3.org/2001/XMLSchema" xmlns:xs="http://www.w3.org/2001/XMLSchema" xmlns:p="http://schemas.microsoft.com/office/2006/metadata/properties" xmlns:ns2="f101dc2a-76f1-4bb1-a5db-2d8f0efa7251" targetNamespace="http://schemas.microsoft.com/office/2006/metadata/properties" ma:root="true" ma:fieldsID="c46cd3ed1b4efd2ad6695138c38a42b4" ns2:_="">
    <xsd:import namespace="f101dc2a-76f1-4bb1-a5db-2d8f0efa72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1dc2a-76f1-4bb1-a5db-2d8f0efa72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B659C-3D06-4F0F-9CF3-169334197D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51BEB2-F4F3-4AAE-9677-F33CB2C0E39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101dc2a-76f1-4bb1-a5db-2d8f0efa725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453CF8-3584-48EE-AB77-8572C8C8E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1dc2a-76f1-4bb1-a5db-2d8f0efa72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Structureel onderhoud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e.vermeeren@rocva.nl</dc:creator>
  <cp:lastModifiedBy>Erik Vermeeren</cp:lastModifiedBy>
  <dcterms:created xsi:type="dcterms:W3CDTF">2016-10-09T09:02:03Z</dcterms:created>
  <dcterms:modified xsi:type="dcterms:W3CDTF">2021-04-16T14:52:13Z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0x01010063366457F778FD439FEA354503B187D5</vt:lpwstr>
  </property>
</Properties>
</file>