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filterPrivacy="1" showInkAnnotation="0" defaultThemeVersion="124226"/>
  <xr:revisionPtr revIDLastSave="0" documentId="8_{E26E88DC-784F-4F7D-A618-6711F234D781}" xr6:coauthVersionLast="46" xr6:coauthVersionMax="46" xr10:uidLastSave="{00000000-0000-0000-0000-000000000000}"/>
  <bookViews>
    <workbookView xWindow="20370" yWindow="-120" windowWidth="29040" windowHeight="15840" xr2:uid="{00000000-000D-0000-FFFF-FFFF00000000}"/>
  </bookViews>
  <sheets>
    <sheet name="Gebruiksartikelen etc." sheetId="4" r:id="rId1"/>
  </sheets>
  <definedNames>
    <definedName name="_ftn1" localSheetId="0">'Gebruiksartikelen etc.'!#REF!</definedName>
    <definedName name="_ftn2" localSheetId="0">'Gebruiksartikelen etc.'!#REF!</definedName>
    <definedName name="_ftnref1" localSheetId="0">'Gebruiksartikelen etc.'!$B$9</definedName>
    <definedName name="_ftnref2" localSheetId="0">'Gebruiksartikelen etc.'!#REF!</definedName>
    <definedName name="_xlnm.Print_Area" localSheetId="0">'Gebruiksartikelen etc.'!$A$1:$M$77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2" i="4" l="1"/>
  <c r="L32" i="4" s="1"/>
  <c r="K26" i="4"/>
  <c r="L26" i="4" s="1"/>
  <c r="K17" i="4" l="1"/>
  <c r="L17" i="4" s="1"/>
  <c r="K47" i="4"/>
  <c r="L47" i="4" s="1"/>
  <c r="K46" i="4"/>
  <c r="L46" i="4" s="1"/>
  <c r="K45" i="4"/>
  <c r="L45" i="4" s="1"/>
  <c r="K44" i="4"/>
  <c r="L44" i="4" s="1"/>
  <c r="K40" i="4"/>
  <c r="L40" i="4" s="1"/>
  <c r="K39" i="4"/>
  <c r="L39" i="4" s="1"/>
  <c r="K38" i="4"/>
  <c r="L38" i="4" s="1"/>
  <c r="K37" i="4"/>
  <c r="L37" i="4" s="1"/>
  <c r="K33" i="4"/>
  <c r="L33" i="4" s="1"/>
  <c r="K31" i="4"/>
  <c r="L31" i="4" s="1"/>
  <c r="K27" i="4"/>
  <c r="L27" i="4" s="1"/>
  <c r="K25" i="4"/>
  <c r="L25" i="4" s="1"/>
  <c r="K24" i="4"/>
  <c r="L24" i="4" s="1"/>
  <c r="K23" i="4"/>
  <c r="L23" i="4" s="1"/>
  <c r="K19" i="4"/>
  <c r="L19" i="4" s="1"/>
  <c r="K18" i="4"/>
  <c r="L18" i="4" s="1"/>
  <c r="K16" i="4"/>
  <c r="L16" i="4" s="1"/>
  <c r="J48" i="4" l="1"/>
  <c r="L34" i="4"/>
  <c r="J34" i="4"/>
  <c r="J28" i="4"/>
  <c r="L28" i="4"/>
  <c r="L20" i="4"/>
  <c r="J20" i="4"/>
  <c r="L41" i="4"/>
  <c r="J41" i="4"/>
  <c r="L48" i="4"/>
  <c r="K20" i="4"/>
  <c r="K28" i="4"/>
  <c r="K34" i="4"/>
  <c r="K41" i="4"/>
  <c r="K48" i="4"/>
  <c r="J33" i="4" l="1"/>
  <c r="J31" i="4"/>
  <c r="J32" i="4"/>
  <c r="M32" i="4" s="1"/>
  <c r="J45" i="4"/>
  <c r="M45" i="4" s="1"/>
  <c r="J47" i="4"/>
  <c r="M47" i="4" s="1"/>
  <c r="J44" i="4"/>
  <c r="M44" i="4" s="1"/>
  <c r="J46" i="4"/>
  <c r="M46" i="4" s="1"/>
  <c r="M31" i="4"/>
  <c r="M33" i="4"/>
  <c r="J26" i="4"/>
  <c r="J24" i="4"/>
  <c r="M24" i="4" s="1"/>
  <c r="J27" i="4"/>
  <c r="J25" i="4"/>
  <c r="M25" i="4" s="1"/>
  <c r="M26" i="4"/>
  <c r="J23" i="4"/>
  <c r="M23" i="4" s="1"/>
  <c r="J19" i="4"/>
  <c r="J17" i="4"/>
  <c r="J18" i="4"/>
  <c r="J16" i="4"/>
  <c r="J40" i="4"/>
  <c r="M40" i="4" s="1"/>
  <c r="J39" i="4"/>
  <c r="M39" i="4" s="1"/>
  <c r="J38" i="4"/>
  <c r="M38" i="4" s="1"/>
  <c r="J37" i="4"/>
  <c r="M37" i="4" s="1"/>
  <c r="M27" i="4"/>
  <c r="M19" i="4" l="1"/>
  <c r="M17" i="4"/>
  <c r="M16" i="4"/>
  <c r="M18" i="4"/>
  <c r="M28" i="4"/>
  <c r="D52" i="4" s="1"/>
  <c r="M34" i="4"/>
  <c r="D53" i="4" s="1"/>
  <c r="M41" i="4"/>
  <c r="D54" i="4" s="1"/>
  <c r="M48" i="4"/>
  <c r="D55" i="4" s="1"/>
  <c r="M20" i="4" l="1"/>
  <c r="D51" i="4" s="1"/>
  <c r="E5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9" authorId="0" shapeId="0" xr:uid="{6DE4ED24-EF8A-4BC7-B6B2-84ADFBCEE649}">
      <text>
        <r>
          <rPr>
            <sz val="9"/>
            <color indexed="81"/>
            <rFont val="Tahoma"/>
            <family val="2"/>
          </rPr>
          <t xml:space="preserve">Beschrijf hier specifiek om welke opdracht het gaat. Eventueel voorzien van Proquro nummer. Of om welke goederen hetspecifiek gaat.
</t>
        </r>
      </text>
    </comment>
    <comment ref="B16" authorId="0" shapeId="0" xr:uid="{BCB88C4D-0343-485C-8FE1-DB8CFE93BE00}">
      <text>
        <r>
          <rPr>
            <sz val="9"/>
            <color indexed="81"/>
            <rFont val="Tahoma"/>
            <family val="2"/>
          </rPr>
          <t>Zijn de leveringen overeenkomstig de uitvraag/opdracht?</t>
        </r>
      </text>
    </comment>
    <comment ref="B17" authorId="0" shapeId="0" xr:uid="{0839E375-7956-4945-B61E-320CB646B9DE}">
      <text>
        <r>
          <rPr>
            <sz val="9"/>
            <color indexed="81"/>
            <rFont val="Tahoma"/>
            <family val="2"/>
          </rPr>
          <t>Voldoet de kwaliteit aan de gewenste.</t>
        </r>
      </text>
    </comment>
    <comment ref="B18" authorId="0" shapeId="0" xr:uid="{C01CB9D2-2DAA-4EB5-BFD6-9B575537BF9D}">
      <text>
        <r>
          <rPr>
            <sz val="9"/>
            <color indexed="81"/>
            <rFont val="Tahoma"/>
            <family val="2"/>
          </rPr>
          <t>Zijn de goederen op een juiste manier afgeleverd? Denk hierbij aan de locatie, de verpakking niet beschadigd, etc.</t>
        </r>
      </text>
    </comment>
    <comment ref="B19" authorId="0" shapeId="0" xr:uid="{B100AA67-3DA6-4046-9754-09BECF3533BD}">
      <text>
        <r>
          <rPr>
            <sz val="9"/>
            <color indexed="81"/>
            <rFont val="Tahoma"/>
            <family val="2"/>
          </rPr>
          <t>Heeft de leverancier kennis van zaken als het gaat om zijn product of dienst?</t>
        </r>
      </text>
    </comment>
    <comment ref="B23" authorId="0" shapeId="0" xr:uid="{C629B7FA-E1B7-4B9B-AA65-B7DA25FDBE1A}">
      <text>
        <r>
          <rPr>
            <sz val="9"/>
            <color indexed="81"/>
            <rFont val="Tahoma"/>
            <family val="2"/>
          </rPr>
          <t>Telefonische en digitale bereikbaarheid, responstijd.</t>
        </r>
      </text>
    </comment>
    <comment ref="B24" authorId="0" shapeId="0" xr:uid="{ED2E14F2-458C-47FC-9F87-0B5751192533}">
      <text>
        <r>
          <rPr>
            <sz val="9"/>
            <color indexed="81"/>
            <rFont val="Tahoma"/>
            <family val="2"/>
          </rPr>
          <t>Komt de leverancier uit zichzelf met goede ideeën, nieuwe producten en kwaliteitsverbeteringen? Signaleert de leverancier mogelijke 'problemen' op tijd??</t>
        </r>
      </text>
    </comment>
    <comment ref="B25" authorId="0" shapeId="0" xr:uid="{155DCFEC-C8B2-485A-9E93-A684D503C9A2}">
      <text>
        <r>
          <rPr>
            <sz val="9"/>
            <color indexed="81"/>
            <rFont val="Tahoma"/>
            <family val="2"/>
          </rPr>
          <t>Gaat de leverancier bij 'problemen' actief op zoek naar een oplossing? Is de aangedragen oplossing bruikbaar?</t>
        </r>
      </text>
    </comment>
    <comment ref="B26" authorId="0" shapeId="0" xr:uid="{50181467-993B-411E-B35E-E10492EF6E86}">
      <text>
        <r>
          <rPr>
            <sz val="9"/>
            <color indexed="81"/>
            <rFont val="Tahoma"/>
            <family val="2"/>
          </rPr>
          <t>Houding en gedrag van de werknemers van de leverancier. Word je als klant corrrect behandeld?</t>
        </r>
      </text>
    </comment>
    <comment ref="B27" authorId="0" shapeId="0" xr:uid="{307DF240-C5B4-4D70-B61E-D55DF02A6BC7}">
      <text>
        <r>
          <rPr>
            <sz val="9"/>
            <color indexed="81"/>
            <rFont val="Tahoma"/>
            <family val="2"/>
          </rPr>
          <t>Ontvang je snel een offerte na aanvraag?</t>
        </r>
      </text>
    </comment>
    <comment ref="B31" authorId="0" shapeId="0" xr:uid="{C66C0EE5-8212-4C89-AE9F-947CCDF47623}">
      <text>
        <r>
          <rPr>
            <sz val="9"/>
            <color indexed="81"/>
            <rFont val="Tahoma"/>
            <family val="2"/>
          </rPr>
          <t xml:space="preserve">Zijn nadere offertes (binnen de overeenkomst) voor bijvoorbeeld (extra) opdrachten:
- Duidelijk
- Volledig
- Conform prijsafspraken
- Op tijd
- Etc. </t>
        </r>
      </text>
    </comment>
    <comment ref="B33" authorId="0" shapeId="0" xr:uid="{3C51EEE1-C991-4B1E-ABA1-36808A23F314}">
      <text>
        <r>
          <rPr>
            <sz val="9"/>
            <color indexed="81"/>
            <rFont val="Tahoma"/>
            <family val="2"/>
          </rPr>
          <t xml:space="preserve">Communiceert de leverancier </t>
        </r>
        <r>
          <rPr>
            <b/>
            <sz val="9"/>
            <color indexed="81"/>
            <rFont val="Tahoma"/>
            <family val="2"/>
          </rPr>
          <t>duidelijk</t>
        </r>
        <r>
          <rPr>
            <sz val="9"/>
            <color indexed="81"/>
            <rFont val="Tahoma"/>
            <family val="2"/>
          </rPr>
          <t xml:space="preserve"> en </t>
        </r>
        <r>
          <rPr>
            <b/>
            <sz val="9"/>
            <color indexed="81"/>
            <rFont val="Tahoma"/>
            <family val="2"/>
          </rPr>
          <t>tijdig</t>
        </r>
        <r>
          <rPr>
            <sz val="9"/>
            <color indexed="81"/>
            <rFont val="Tahoma"/>
            <family val="2"/>
          </rPr>
          <t xml:space="preserve"> over (bijvoorbeeld): 
- levertijden
- leverings- of uitvoeringsmoment
- planning
- uitstel of wijziging van leveringen/ diensten
- mogelijke promblemen in de uitvoering/levering
- etc. </t>
        </r>
      </text>
    </comment>
    <comment ref="B37" authorId="0" shapeId="0" xr:uid="{294DC300-D99C-4728-8421-54D6E1463AC7}">
      <text>
        <r>
          <rPr>
            <sz val="9"/>
            <color indexed="81"/>
            <rFont val="Tahoma"/>
            <family val="2"/>
          </rPr>
          <t>Zijn de prijzen en kortingen conform de aanbieding?</t>
        </r>
      </text>
    </comment>
    <comment ref="B38" authorId="0" shapeId="0" xr:uid="{0C351A64-AE0D-44AA-A46A-CE0C3717C509}">
      <text>
        <r>
          <rPr>
            <sz val="9"/>
            <color indexed="81"/>
            <rFont val="Tahoma"/>
            <family val="2"/>
          </rPr>
          <t xml:space="preserve">Wordt de factuur ontvangen binnen de afgesproken termijn?
</t>
        </r>
      </text>
    </comment>
    <comment ref="B39" authorId="0" shapeId="0" xr:uid="{D14899A0-B0BC-4EE3-8AFD-25C937D1E613}">
      <text>
        <r>
          <rPr>
            <sz val="9"/>
            <color indexed="81"/>
            <rFont val="Tahoma"/>
            <family val="2"/>
          </rPr>
          <t xml:space="preserve">Is de factuur correct t.o.v. de opdracht?
</t>
        </r>
      </text>
    </comment>
    <comment ref="B40" authorId="0" shapeId="0" xr:uid="{C9BB4C21-0602-4D77-B8F3-692F187534B1}">
      <text>
        <r>
          <rPr>
            <sz val="9"/>
            <color indexed="81"/>
            <rFont val="Tahoma"/>
            <family val="2"/>
          </rPr>
          <t>Zijn de offertes conform de uitvraag? Of zijn er grote afwijkingen?</t>
        </r>
      </text>
    </comment>
    <comment ref="B44" authorId="0" shapeId="0" xr:uid="{4CE83EE8-518C-4021-A498-A284DF0909FC}">
      <text>
        <r>
          <rPr>
            <sz val="9"/>
            <color indexed="81"/>
            <rFont val="Tahoma"/>
            <family val="2"/>
          </rPr>
          <t xml:space="preserve">Komt de leverancier de toezeggingen en beloftes na die toegezegd zijn?
</t>
        </r>
      </text>
    </comment>
    <comment ref="B46" authorId="0" shapeId="0" xr:uid="{BDE9A99D-7410-45E1-B7BE-DB96A400316F}">
      <text>
        <r>
          <rPr>
            <sz val="9"/>
            <color indexed="81"/>
            <rFont val="Tahoma"/>
            <family val="2"/>
          </rPr>
          <t>Vul hier eventueel in wat je nog wil beoordelen en bovenstaande nergens tegen komt.</t>
        </r>
      </text>
    </comment>
    <comment ref="B47" authorId="0" shapeId="0" xr:uid="{148E7DAC-A8E3-4194-AE2E-88F7852BE32C}">
      <text>
        <r>
          <rPr>
            <sz val="9"/>
            <color indexed="81"/>
            <rFont val="Tahoma"/>
            <family val="2"/>
          </rPr>
          <t>Vul hier eventueel in wat je nog wil beoordelen en bovenstaande nergens tegen komt.</t>
        </r>
      </text>
    </comment>
  </commentList>
</comments>
</file>

<file path=xl/sharedStrings.xml><?xml version="1.0" encoding="utf-8"?>
<sst xmlns="http://schemas.openxmlformats.org/spreadsheetml/2006/main" count="121" uniqueCount="85">
  <si>
    <t>Naam leverancier:</t>
  </si>
  <si>
    <t>Datum:</t>
  </si>
  <si>
    <t>Ingevuld door:</t>
  </si>
  <si>
    <t>Plaats:</t>
  </si>
  <si>
    <t>Betreft:</t>
  </si>
  <si>
    <t>Deel B – Kwaliteit, service &amp; proces</t>
  </si>
  <si>
    <t>Goed</t>
  </si>
  <si>
    <t>Matig</t>
  </si>
  <si>
    <t>Slecht</t>
  </si>
  <si>
    <t>N.v.t.</t>
  </si>
  <si>
    <t>Toelichting</t>
  </si>
  <si>
    <t>snelheid van de facturering</t>
  </si>
  <si>
    <t>(zelf in te vullen)</t>
  </si>
  <si>
    <t>BRON PULLDOWNMENU'S</t>
  </si>
  <si>
    <t>Levering</t>
  </si>
  <si>
    <t>Dienst</t>
  </si>
  <si>
    <t>Korte omschrijving opdracht/ overeenkomst</t>
  </si>
  <si>
    <t>Deel A – Algemeen</t>
  </si>
  <si>
    <r>
      <t>correctheid van de facturen</t>
    </r>
    <r>
      <rPr>
        <vertAlign val="superscript"/>
        <sz val="10"/>
        <rFont val="Calibri"/>
        <family val="2"/>
        <scheme val="minor"/>
      </rPr>
      <t xml:space="preserve"> </t>
    </r>
  </si>
  <si>
    <t>Deel C – Verbeterplan</t>
  </si>
  <si>
    <t>Score Deel A: Kwaliteit</t>
  </si>
  <si>
    <t>Score Deel A: Service</t>
  </si>
  <si>
    <t>Score Deel A: Proces</t>
  </si>
  <si>
    <t>Score Deel B: Leverancier specifiek</t>
  </si>
  <si>
    <t>Subscore</t>
  </si>
  <si>
    <t>Eindscore</t>
  </si>
  <si>
    <t>Score</t>
  </si>
  <si>
    <t>2.1</t>
  </si>
  <si>
    <t>2.2</t>
  </si>
  <si>
    <t>2.3</t>
  </si>
  <si>
    <t>2.4</t>
  </si>
  <si>
    <t>4.1</t>
  </si>
  <si>
    <t>4.2</t>
  </si>
  <si>
    <t>4.3</t>
  </si>
  <si>
    <t>4.4</t>
  </si>
  <si>
    <t>5.1</t>
  </si>
  <si>
    <t>5.2</t>
  </si>
  <si>
    <t>5.3</t>
  </si>
  <si>
    <t>5.4</t>
  </si>
  <si>
    <t>1.1</t>
  </si>
  <si>
    <t>1.2</t>
  </si>
  <si>
    <t>1.3</t>
  </si>
  <si>
    <t>3.1</t>
  </si>
  <si>
    <t>3.2</t>
  </si>
  <si>
    <t>Wegingsfactor</t>
  </si>
  <si>
    <t>4. PRIJS EN FACTURERING (10 %) = 100 punten</t>
  </si>
  <si>
    <t>Score Deel A: Prijs en facturering</t>
  </si>
  <si>
    <r>
      <t>Het verbeterplan dient te worden opgesteld door de leverancier zelf, naar aanleiding van het beoordelingsgesprek en dient 
zoveel mogelijk ‘SMART’ gemaakt te worden. (</t>
    </r>
    <r>
      <rPr>
        <b/>
        <i/>
        <sz val="10"/>
        <color theme="0"/>
        <rFont val="Calibri"/>
        <family val="2"/>
        <scheme val="minor"/>
      </rPr>
      <t>S</t>
    </r>
    <r>
      <rPr>
        <i/>
        <sz val="10"/>
        <color theme="0"/>
        <rFont val="Calibri"/>
        <family val="2"/>
        <scheme val="minor"/>
      </rPr>
      <t xml:space="preserve">pecifiek, </t>
    </r>
    <r>
      <rPr>
        <b/>
        <i/>
        <sz val="10"/>
        <color theme="0"/>
        <rFont val="Calibri"/>
        <family val="2"/>
        <scheme val="minor"/>
      </rPr>
      <t>M</t>
    </r>
    <r>
      <rPr>
        <i/>
        <sz val="10"/>
        <color theme="0"/>
        <rFont val="Calibri"/>
        <family val="2"/>
        <scheme val="minor"/>
      </rPr>
      <t xml:space="preserve">eetbaar, </t>
    </r>
    <r>
      <rPr>
        <b/>
        <i/>
        <sz val="10"/>
        <color theme="0"/>
        <rFont val="Calibri"/>
        <family val="2"/>
        <scheme val="minor"/>
      </rPr>
      <t>A</t>
    </r>
    <r>
      <rPr>
        <i/>
        <sz val="10"/>
        <color theme="0"/>
        <rFont val="Calibri"/>
        <family val="2"/>
        <scheme val="minor"/>
      </rPr>
      <t xml:space="preserve">cceptabel, </t>
    </r>
    <r>
      <rPr>
        <b/>
        <i/>
        <sz val="10"/>
        <color theme="0"/>
        <rFont val="Calibri"/>
        <family val="2"/>
        <scheme val="minor"/>
      </rPr>
      <t>R</t>
    </r>
    <r>
      <rPr>
        <i/>
        <sz val="10"/>
        <color theme="0"/>
        <rFont val="Calibri"/>
        <family val="2"/>
        <scheme val="minor"/>
      </rPr>
      <t>ealistisch en</t>
    </r>
    <r>
      <rPr>
        <b/>
        <i/>
        <sz val="10"/>
        <color theme="0"/>
        <rFont val="Calibri"/>
        <family val="2"/>
        <scheme val="minor"/>
      </rPr>
      <t xml:space="preserve"> T</t>
    </r>
    <r>
      <rPr>
        <i/>
        <sz val="10"/>
        <color theme="0"/>
        <rFont val="Calibri"/>
        <family val="2"/>
        <scheme val="minor"/>
      </rPr>
      <t xml:space="preserve">ijdgebonden). </t>
    </r>
  </si>
  <si>
    <t>Voor onderling besproken verbeteringen, zie ontuelen jaarbespreking. Geen wezenlijke bijstellingen.</t>
  </si>
  <si>
    <t>Zeer goed</t>
  </si>
  <si>
    <t>Maak een keuze:</t>
  </si>
  <si>
    <t>Reken</t>
  </si>
  <si>
    <t>Leveranciersbeoordeling Formulier WSHD</t>
  </si>
  <si>
    <t>Hoe beoordeel je:</t>
  </si>
  <si>
    <t>het geleverde ten opzichte van de opdracht?</t>
  </si>
  <si>
    <t>de kwaliteit van het geleverde product?</t>
  </si>
  <si>
    <t>de vakkennis van de leverancier</t>
  </si>
  <si>
    <t>de bereikbaarheid van de leverancier?</t>
  </si>
  <si>
    <t>de pro-activiteit van de leverancier</t>
  </si>
  <si>
    <t>de oplossingsgerichtheid van de leverancier?</t>
  </si>
  <si>
    <t>de klantvriendelijkheid van de leverancier?</t>
  </si>
  <si>
    <t>de retour procedure?</t>
  </si>
  <si>
    <t>de prijs en korting t.o.v. de opdracht?</t>
  </si>
  <si>
    <t>de responstijd van de leverancier?</t>
  </si>
  <si>
    <t>de nakoming van toezeggingen door leverancier?</t>
  </si>
  <si>
    <t>de assistentie bij noodgevallen en calamiteiten?</t>
  </si>
  <si>
    <t>het bestel- en leveringsproces?</t>
  </si>
  <si>
    <t>de garantieprocedure?</t>
  </si>
  <si>
    <t>de kwaliteit van de aflevering</t>
  </si>
  <si>
    <t>2. SERVICE (20 %) = 200 punten</t>
  </si>
  <si>
    <t>1. KWALITEIT (30 %) = 300 punten</t>
  </si>
  <si>
    <t>5. Deel B – Leverancier specifiek (30 %) = 300 punten</t>
  </si>
  <si>
    <t>3. PROCES (10 %) = 100 punten</t>
  </si>
  <si>
    <t>de offerte(s)</t>
  </si>
  <si>
    <t>Cijfer</t>
  </si>
  <si>
    <t>Omschrijving</t>
  </si>
  <si>
    <t>Toelichting op te behalen punten</t>
  </si>
  <si>
    <t xml:space="preserve">Afdeling: </t>
  </si>
  <si>
    <t>Besteldatum:</t>
  </si>
  <si>
    <t>Leverdatum:</t>
  </si>
  <si>
    <t>Raamovereenkomst onderhoud beschoeiingen WSHD 2021-2025</t>
  </si>
  <si>
    <t>Indien de opdrachtnemer een “zeer goed” scoort dan dient dit te worden beschouwd dat WSHD zeer tevreden is met het resultaat en er verder geen actie uit voort zal komen.</t>
  </si>
  <si>
    <t xml:space="preserve">Indien de opdrachtnemer een “goed” scoort dan dient dit te worden beschouwd dat WSHD tevreden is met het resultaat en er verder geen actie uit voort zal komen. </t>
  </si>
  <si>
    <t>Indien opdrachtnemer een “matig” scoort dan dient dit te worden beschouwd als een serieuze waarschuwing. WSHD is in dat geval niet erg te spreken over het resultaat. 
opdrachtnemer ontvangt de punten die voor verbetering vatbaar zijn. Na minimaal 2 maanden wordt een nieuwe evaluatie uitgevoerd en worden de afgesproken verbeterpunten besproken. Deze verbeterpunten dienen te zijn opgelost.</t>
  </si>
  <si>
    <t>Indien opdrachtnemer een “slecht” scoort dan dient dat te worden beschouwd als een zeer serieuze waarschuwing. De WSHD is absoluut niet te spreken over het resultaat. 
Opdrachtnemer ontvangt verbeterpunten inclusief oplossingstermijn. Binnen 1 maand dienen aantoonbare verbeteringen te zijn behaald in het oplossen van de aangegeven problemen.
Na deze maand wordt een nieuwe evaluatie uitgevoerd en worden de afgesproken verbeterpunten besproken. Deze verbeterpunten dienen te zijn opgelost en er mogen geen nieuwe verbeterpunten naar voren zijn gekomen. Indien dit niet het geval is kan WSHD besluiten om de raamovereenkomst te beëindigen.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</si>
</sst>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rial"/>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indexed="81"/>
      <name val="Tahoma"/>
      <family val="2"/>
    </font>
    <font>
      <b/>
      <sz val="9"/>
      <color indexed="81"/>
      <name val="Tahoma"/>
      <family val="2"/>
    </font>
    <font>
      <sz val="11"/>
      <color theme="1"/>
      <name val="Calibri"/>
      <family val="2"/>
      <scheme val="minor"/>
    </font>
    <font>
      <b/>
      <sz val="11"/>
      <color rgb="FFFFFFFF"/>
      <name val="Calibri"/>
      <family val="2"/>
      <scheme val="minor"/>
    </font>
    <font>
      <i/>
      <sz val="9"/>
      <color theme="1"/>
      <name val="Calibri"/>
      <family val="2"/>
      <scheme val="minor"/>
    </font>
    <font>
      <b/>
      <sz val="10"/>
      <color rgb="FFFFFFFF"/>
      <name val="Calibri"/>
      <family val="2"/>
      <scheme val="minor"/>
    </font>
    <font>
      <sz val="10"/>
      <color theme="1"/>
      <name val="Calibri"/>
      <family val="2"/>
      <scheme val="minor"/>
    </font>
    <font>
      <b/>
      <sz val="11"/>
      <color theme="1"/>
      <name val="Calibri"/>
      <family val="2"/>
      <scheme val="minor"/>
    </font>
    <font>
      <i/>
      <sz val="10"/>
      <color theme="1"/>
      <name val="Calibri"/>
      <family val="2"/>
      <scheme val="minor"/>
    </font>
    <font>
      <b/>
      <sz val="10"/>
      <name val="Calibri"/>
      <family val="2"/>
      <scheme val="minor"/>
    </font>
    <font>
      <sz val="10"/>
      <name val="Calibri"/>
      <family val="2"/>
      <scheme val="minor"/>
    </font>
    <font>
      <sz val="11"/>
      <name val="Calibri"/>
      <family val="2"/>
      <scheme val="minor"/>
    </font>
    <font>
      <vertAlign val="superscript"/>
      <sz val="10"/>
      <name val="Calibri"/>
      <family val="2"/>
      <scheme val="minor"/>
    </font>
    <font>
      <b/>
      <sz val="16"/>
      <color theme="0"/>
      <name val="Calibri"/>
      <family val="2"/>
      <scheme val="minor"/>
    </font>
    <font>
      <b/>
      <sz val="10"/>
      <color theme="0"/>
      <name val="Calibri"/>
      <family val="2"/>
      <scheme val="minor"/>
    </font>
    <font>
      <sz val="10"/>
      <color theme="0"/>
      <name val="Calibri"/>
      <family val="2"/>
      <scheme val="minor"/>
    </font>
    <font>
      <i/>
      <sz val="10"/>
      <color theme="0"/>
      <name val="Calibri"/>
      <family val="2"/>
      <scheme val="minor"/>
    </font>
    <font>
      <b/>
      <i/>
      <sz val="10"/>
      <color theme="0"/>
      <name val="Calibri"/>
      <family val="2"/>
      <scheme val="minor"/>
    </font>
    <font>
      <sz val="22"/>
      <color theme="1"/>
      <name val="Calibri"/>
      <family val="2"/>
      <scheme val="minor"/>
    </font>
    <font>
      <i/>
      <sz val="9"/>
      <color theme="0"/>
      <name val="Calibri"/>
      <family val="2"/>
      <scheme val="minor"/>
    </font>
    <font>
      <i/>
      <sz val="11"/>
      <color theme="1"/>
      <name val="Calibri"/>
      <family val="2"/>
      <scheme val="minor"/>
    </font>
    <font>
      <b/>
      <sz val="10"/>
      <color theme="1"/>
      <name val="Calibri"/>
      <family val="2"/>
      <scheme val="minor"/>
    </font>
    <font>
      <sz val="24"/>
      <color theme="1"/>
      <name val="Calibri"/>
      <family val="2"/>
      <scheme val="minor"/>
    </font>
    <font>
      <b/>
      <sz val="16"/>
      <color rgb="FFFFFFFF"/>
      <name val="Calibri"/>
      <family val="2"/>
      <scheme val="minor"/>
    </font>
    <font>
      <sz val="12"/>
      <color theme="1"/>
      <name val="Calibri"/>
      <family val="2"/>
      <scheme val="minor"/>
    </font>
    <font>
      <sz val="9"/>
      <color theme="1"/>
      <name val="Calibri"/>
      <family val="2"/>
      <scheme val="minor"/>
    </font>
    <font>
      <strike/>
      <sz val="9"/>
      <color theme="1"/>
      <name val="Verdana"/>
      <family val="2"/>
    </font>
    <font>
      <b/>
      <sz val="9"/>
      <color theme="1"/>
      <name val="Calibri"/>
      <family val="2"/>
      <scheme val="minor"/>
    </font>
  </fonts>
  <fills count="7">
    <fill>
      <patternFill patternType="none"/>
    </fill>
    <fill>
      <patternFill patternType="gray125"/>
    </fill>
    <fill>
      <patternFill patternType="solid">
        <fgColor rgb="FF17365D"/>
        <bgColor indexed="64"/>
      </patternFill>
    </fill>
    <fill>
      <patternFill patternType="solid">
        <fgColor rgb="FF31849B"/>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0"/>
        <bgColor indexed="64"/>
      </patternFill>
    </fill>
  </fills>
  <borders count="37">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5" fillId="0" borderId="0" applyFont="0" applyFill="0" applyBorder="0" applyAlignment="0" applyProtection="0"/>
  </cellStyleXfs>
  <cellXfs count="145">
    <xf numFmtId="0" fontId="0" fillId="0" borderId="0" xfId="0"/>
    <xf numFmtId="0" fontId="8" fillId="0" borderId="0" xfId="0" applyFont="1"/>
    <xf numFmtId="0" fontId="13" fillId="5" borderId="0" xfId="0" applyFont="1" applyFill="1"/>
    <xf numFmtId="0" fontId="8" fillId="5" borderId="0" xfId="0" applyFont="1" applyFill="1"/>
    <xf numFmtId="0" fontId="8" fillId="5" borderId="6" xfId="0" applyFont="1" applyFill="1" applyBorder="1"/>
    <xf numFmtId="0" fontId="11" fillId="0" borderId="0" xfId="0" applyFont="1" applyAlignment="1">
      <alignment horizontal="center" vertical="center"/>
    </xf>
    <xf numFmtId="0" fontId="8" fillId="0" borderId="0" xfId="0" applyFont="1" applyAlignment="1">
      <alignment vertical="center"/>
    </xf>
    <xf numFmtId="0" fontId="17" fillId="0" borderId="0" xfId="0" applyFont="1"/>
    <xf numFmtId="0" fontId="16" fillId="0" borderId="0" xfId="0" applyFont="1" applyBorder="1" applyAlignment="1">
      <alignment vertical="center" wrapText="1"/>
    </xf>
    <xf numFmtId="0" fontId="16" fillId="0" borderId="0" xfId="0" applyFont="1" applyBorder="1" applyAlignment="1">
      <alignment horizontal="center" vertical="center" wrapText="1"/>
    </xf>
    <xf numFmtId="0" fontId="10" fillId="0" borderId="0" xfId="0" applyFont="1" applyBorder="1" applyAlignment="1">
      <alignment vertical="center" wrapText="1"/>
    </xf>
    <xf numFmtId="0" fontId="12" fillId="0" borderId="0" xfId="0" applyFont="1" applyBorder="1" applyAlignment="1">
      <alignment horizontal="center" vertical="center" wrapText="1"/>
    </xf>
    <xf numFmtId="0" fontId="12" fillId="0" borderId="14" xfId="0" applyFont="1" applyBorder="1" applyAlignment="1">
      <alignment horizontal="center" vertical="center" wrapText="1"/>
    </xf>
    <xf numFmtId="0" fontId="25" fillId="4" borderId="18" xfId="0" applyFont="1" applyFill="1" applyBorder="1" applyAlignment="1">
      <alignment vertical="center" wrapText="1"/>
    </xf>
    <xf numFmtId="0" fontId="8" fillId="0" borderId="6" xfId="0" applyFont="1" applyBorder="1"/>
    <xf numFmtId="0" fontId="17" fillId="0" borderId="6" xfId="0" applyFont="1" applyBorder="1"/>
    <xf numFmtId="0" fontId="20" fillId="3" borderId="8" xfId="0" applyFont="1" applyFill="1" applyBorder="1" applyAlignment="1">
      <alignment vertical="center" wrapText="1"/>
    </xf>
    <xf numFmtId="164" fontId="12" fillId="0" borderId="0" xfId="0" applyNumberFormat="1" applyFont="1" applyBorder="1" applyAlignment="1">
      <alignment horizontal="center" vertical="center" wrapText="1"/>
    </xf>
    <xf numFmtId="0" fontId="21" fillId="0" borderId="0" xfId="0" applyFont="1" applyFill="1" applyBorder="1" applyAlignment="1">
      <alignment horizontal="center" vertical="center" wrapText="1"/>
    </xf>
    <xf numFmtId="0" fontId="12" fillId="0" borderId="0" xfId="0" applyFont="1" applyAlignment="1">
      <alignment horizontal="center"/>
    </xf>
    <xf numFmtId="0" fontId="11" fillId="0" borderId="0" xfId="0" applyFont="1" applyFill="1" applyBorder="1" applyAlignment="1">
      <alignment horizontal="center" vertical="center" wrapText="1"/>
    </xf>
    <xf numFmtId="0" fontId="12" fillId="0" borderId="0" xfId="0" applyFont="1" applyBorder="1" applyAlignment="1">
      <alignment horizontal="center"/>
    </xf>
    <xf numFmtId="0" fontId="20"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1" fillId="3" borderId="8" xfId="0" applyFont="1" applyFill="1" applyBorder="1" applyAlignment="1">
      <alignment horizontal="center" textRotation="90"/>
    </xf>
    <xf numFmtId="0" fontId="8" fillId="0" borderId="0" xfId="0" applyFont="1" applyBorder="1"/>
    <xf numFmtId="0" fontId="16" fillId="0" borderId="10" xfId="0" applyFont="1" applyBorder="1" applyAlignment="1">
      <alignment vertical="center" wrapText="1"/>
    </xf>
    <xf numFmtId="0" fontId="15" fillId="0" borderId="10" xfId="0" applyFont="1" applyBorder="1" applyAlignment="1">
      <alignment vertical="center" wrapText="1"/>
    </xf>
    <xf numFmtId="0" fontId="17" fillId="0" borderId="0" xfId="0" applyFont="1" applyBorder="1"/>
    <xf numFmtId="0" fontId="20" fillId="3" borderId="8" xfId="0" applyFont="1" applyFill="1" applyBorder="1" applyAlignment="1">
      <alignment horizontal="center" textRotation="90"/>
    </xf>
    <xf numFmtId="0" fontId="21" fillId="4" borderId="19" xfId="0" applyFont="1" applyFill="1" applyBorder="1" applyAlignment="1">
      <alignment horizontal="center" vertical="center" wrapText="1"/>
    </xf>
    <xf numFmtId="0" fontId="14" fillId="0" borderId="0" xfId="0" applyFont="1" applyBorder="1" applyAlignment="1">
      <alignment horizontal="center" vertical="center"/>
    </xf>
    <xf numFmtId="0" fontId="16" fillId="0" borderId="6" xfId="0" applyFont="1" applyBorder="1" applyAlignment="1">
      <alignment horizontal="center" wrapText="1"/>
    </xf>
    <xf numFmtId="0" fontId="16" fillId="0" borderId="6" xfId="0" applyFont="1" applyFill="1" applyBorder="1" applyAlignment="1">
      <alignment horizontal="center" wrapText="1"/>
    </xf>
    <xf numFmtId="9" fontId="12" fillId="0" borderId="6" xfId="0" applyNumberFormat="1" applyFont="1" applyBorder="1" applyAlignment="1">
      <alignment horizontal="center"/>
    </xf>
    <xf numFmtId="0" fontId="14" fillId="0" borderId="0" xfId="0" applyFont="1" applyBorder="1" applyAlignment="1">
      <alignment horizontal="center" vertical="top"/>
    </xf>
    <xf numFmtId="0" fontId="8" fillId="0" borderId="0" xfId="0" applyFont="1" applyAlignment="1">
      <alignment horizontal="center"/>
    </xf>
    <xf numFmtId="0" fontId="12" fillId="6" borderId="0" xfId="0" applyFont="1" applyFill="1" applyBorder="1" applyAlignment="1">
      <alignment horizontal="center" vertical="center" wrapText="1"/>
    </xf>
    <xf numFmtId="0" fontId="19" fillId="3" borderId="21" xfId="0" applyFont="1" applyFill="1" applyBorder="1" applyAlignment="1">
      <alignment vertical="center" wrapText="1"/>
    </xf>
    <xf numFmtId="0" fontId="19" fillId="3" borderId="12" xfId="0" applyFont="1" applyFill="1" applyBorder="1" applyAlignment="1">
      <alignment vertical="center" wrapText="1"/>
    </xf>
    <xf numFmtId="0" fontId="19" fillId="3" borderId="22" xfId="0" applyFont="1" applyFill="1" applyBorder="1" applyAlignment="1">
      <alignment vertical="center" wrapText="1"/>
    </xf>
    <xf numFmtId="0" fontId="19" fillId="6" borderId="0" xfId="0" applyFont="1" applyFill="1" applyBorder="1" applyAlignment="1">
      <alignment vertical="center" wrapText="1"/>
    </xf>
    <xf numFmtId="0" fontId="21" fillId="6" borderId="0" xfId="0" applyFont="1" applyFill="1" applyBorder="1" applyAlignment="1">
      <alignment vertical="center" wrapText="1"/>
    </xf>
    <xf numFmtId="0" fontId="8" fillId="6" borderId="0" xfId="0" applyFont="1" applyFill="1" applyBorder="1"/>
    <xf numFmtId="0" fontId="21" fillId="4" borderId="13" xfId="0" applyFont="1" applyFill="1" applyBorder="1" applyAlignment="1">
      <alignment vertical="center" wrapText="1"/>
    </xf>
    <xf numFmtId="1" fontId="12" fillId="0" borderId="6" xfId="0" applyNumberFormat="1" applyFont="1" applyBorder="1" applyAlignment="1">
      <alignment horizontal="center"/>
    </xf>
    <xf numFmtId="1" fontId="16" fillId="0" borderId="8" xfId="0" applyNumberFormat="1" applyFont="1" applyBorder="1" applyAlignment="1">
      <alignment horizontal="center" wrapText="1"/>
    </xf>
    <xf numFmtId="0" fontId="4" fillId="0" borderId="0" xfId="0" applyFont="1"/>
    <xf numFmtId="0" fontId="20" fillId="3" borderId="10" xfId="0" applyFont="1" applyFill="1" applyBorder="1" applyAlignment="1">
      <alignment vertical="center" wrapText="1"/>
    </xf>
    <xf numFmtId="0" fontId="16" fillId="0" borderId="10" xfId="0" applyFont="1" applyBorder="1" applyAlignment="1">
      <alignment horizontal="center" vertical="center" wrapText="1"/>
    </xf>
    <xf numFmtId="0" fontId="20" fillId="3" borderId="8"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12" fillId="0" borderId="6" xfId="0" applyFont="1" applyBorder="1" applyAlignment="1">
      <alignment horizontal="center" vertical="center" wrapText="1"/>
    </xf>
    <xf numFmtId="0" fontId="25" fillId="4" borderId="19" xfId="0" applyFont="1" applyFill="1" applyBorder="1" applyAlignment="1">
      <alignment vertical="center" wrapText="1"/>
    </xf>
    <xf numFmtId="0" fontId="10" fillId="0" borderId="11" xfId="0" applyFont="1" applyBorder="1" applyAlignment="1">
      <alignment vertical="center"/>
    </xf>
    <xf numFmtId="0" fontId="9" fillId="2" borderId="6" xfId="0" applyFont="1" applyFill="1" applyBorder="1" applyAlignment="1">
      <alignment vertical="center" wrapText="1"/>
    </xf>
    <xf numFmtId="0" fontId="26" fillId="0" borderId="4" xfId="0" applyFont="1" applyBorder="1" applyAlignment="1">
      <alignment vertical="top"/>
    </xf>
    <xf numFmtId="0" fontId="26" fillId="0" borderId="5" xfId="0" applyFont="1" applyBorder="1" applyAlignment="1">
      <alignment vertical="top"/>
    </xf>
    <xf numFmtId="0" fontId="26" fillId="0" borderId="1" xfId="0" applyFont="1" applyBorder="1" applyAlignment="1">
      <alignment vertical="top"/>
    </xf>
    <xf numFmtId="9" fontId="24" fillId="6" borderId="0" xfId="1" applyNumberFormat="1" applyFont="1" applyFill="1" applyBorder="1" applyAlignment="1">
      <alignment vertical="center" wrapText="1"/>
    </xf>
    <xf numFmtId="0" fontId="8" fillId="0" borderId="21" xfId="0" applyFont="1" applyBorder="1" applyAlignment="1"/>
    <xf numFmtId="0" fontId="8" fillId="0" borderId="12" xfId="0" applyFont="1" applyBorder="1" applyAlignment="1"/>
    <xf numFmtId="0" fontId="8" fillId="0" borderId="23" xfId="0" applyFont="1" applyBorder="1" applyAlignment="1"/>
    <xf numFmtId="0" fontId="8" fillId="0" borderId="0" xfId="0" applyFont="1" applyBorder="1" applyAlignment="1"/>
    <xf numFmtId="0" fontId="8" fillId="0" borderId="0" xfId="0" applyFont="1" applyFill="1" applyAlignment="1">
      <alignment horizontal="center"/>
    </xf>
    <xf numFmtId="0" fontId="8" fillId="0" borderId="0" xfId="0" applyFont="1" applyFill="1"/>
    <xf numFmtId="0" fontId="8" fillId="0" borderId="0" xfId="0" applyFont="1" applyAlignment="1">
      <alignment horizontal="left" vertical="top"/>
    </xf>
    <xf numFmtId="0" fontId="3" fillId="0" borderId="0" xfId="0" applyFont="1" applyAlignment="1">
      <alignment horizontal="left" vertical="top"/>
    </xf>
    <xf numFmtId="0" fontId="32" fillId="0" borderId="0" xfId="0" applyFont="1" applyAlignment="1">
      <alignment horizontal="left" vertical="top"/>
    </xf>
    <xf numFmtId="0" fontId="8" fillId="0" borderId="26" xfId="0" applyFont="1" applyBorder="1" applyAlignment="1">
      <alignment horizontal="center"/>
    </xf>
    <xf numFmtId="0" fontId="8" fillId="0" borderId="27" xfId="0" applyFont="1" applyBorder="1"/>
    <xf numFmtId="0" fontId="8" fillId="0" borderId="34" xfId="0" applyFont="1" applyBorder="1" applyAlignment="1">
      <alignment horizontal="left" vertical="top"/>
    </xf>
    <xf numFmtId="0" fontId="4" fillId="0" borderId="6" xfId="0" applyFont="1" applyBorder="1" applyAlignment="1">
      <alignment horizontal="left" vertical="top"/>
    </xf>
    <xf numFmtId="0" fontId="4" fillId="0" borderId="34" xfId="0" applyFont="1" applyBorder="1" applyAlignment="1">
      <alignment horizontal="left" vertical="top"/>
    </xf>
    <xf numFmtId="0" fontId="8" fillId="0" borderId="35" xfId="0" applyFont="1" applyBorder="1" applyAlignment="1">
      <alignment horizontal="left" vertical="top"/>
    </xf>
    <xf numFmtId="0" fontId="4" fillId="0" borderId="36" xfId="0" applyFont="1" applyBorder="1" applyAlignment="1">
      <alignment horizontal="left" vertical="top"/>
    </xf>
    <xf numFmtId="0" fontId="13" fillId="0" borderId="32" xfId="0" applyFont="1" applyBorder="1"/>
    <xf numFmtId="0" fontId="13" fillId="0" borderId="33" xfId="0" applyFont="1" applyBorder="1" applyAlignment="1">
      <alignment horizontal="center"/>
    </xf>
    <xf numFmtId="0" fontId="13" fillId="0" borderId="26" xfId="0" applyFont="1" applyBorder="1" applyAlignment="1">
      <alignment horizontal="left"/>
    </xf>
    <xf numFmtId="164" fontId="28" fillId="0" borderId="0" xfId="0" applyNumberFormat="1" applyFont="1" applyBorder="1" applyAlignment="1">
      <alignment horizontal="center"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20" fillId="3" borderId="8"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9" xfId="0" applyFont="1" applyFill="1" applyBorder="1" applyAlignment="1">
      <alignment horizontal="left" vertical="center" wrapText="1"/>
    </xf>
    <xf numFmtId="0" fontId="19" fillId="3" borderId="25" xfId="0" applyFont="1" applyFill="1" applyBorder="1" applyAlignment="1">
      <alignment horizontal="center" vertical="center" wrapText="1"/>
    </xf>
    <xf numFmtId="0" fontId="19" fillId="3" borderId="26" xfId="0" applyFont="1" applyFill="1" applyBorder="1" applyAlignment="1">
      <alignment horizontal="center" vertical="center" wrapText="1"/>
    </xf>
    <xf numFmtId="0" fontId="19" fillId="3" borderId="27" xfId="0" applyFont="1" applyFill="1" applyBorder="1" applyAlignment="1">
      <alignment horizontal="center" vertical="center" wrapText="1"/>
    </xf>
    <xf numFmtId="0" fontId="22" fillId="3" borderId="28"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22" fillId="3" borderId="30" xfId="0" applyFont="1" applyFill="1" applyBorder="1" applyAlignment="1">
      <alignment horizontal="center" vertical="center" wrapText="1"/>
    </xf>
    <xf numFmtId="164" fontId="28" fillId="0" borderId="17" xfId="0" applyNumberFormat="1" applyFont="1" applyBorder="1" applyAlignment="1">
      <alignment horizontal="center" vertical="center" wrapText="1"/>
    </xf>
    <xf numFmtId="164" fontId="28" fillId="0" borderId="20" xfId="0" applyNumberFormat="1" applyFont="1" applyBorder="1" applyAlignment="1">
      <alignment horizontal="center" vertical="center" wrapText="1"/>
    </xf>
    <xf numFmtId="164" fontId="28" fillId="0" borderId="14" xfId="0" applyNumberFormat="1" applyFont="1" applyBorder="1" applyAlignment="1">
      <alignment horizontal="center" vertical="center" wrapText="1"/>
    </xf>
    <xf numFmtId="0" fontId="25" fillId="4" borderId="8" xfId="0" applyFont="1" applyFill="1" applyBorder="1" applyAlignment="1">
      <alignment horizontal="left" vertical="center" wrapText="1"/>
    </xf>
    <xf numFmtId="0" fontId="25" fillId="4" borderId="9"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27" fillId="0" borderId="0" xfId="0" applyFont="1" applyAlignment="1">
      <alignment horizontal="center" textRotation="45"/>
    </xf>
    <xf numFmtId="0" fontId="27" fillId="0" borderId="19" xfId="0" applyFont="1" applyBorder="1" applyAlignment="1">
      <alignment horizontal="center" textRotation="45"/>
    </xf>
    <xf numFmtId="0" fontId="33" fillId="0" borderId="0" xfId="0" applyFont="1" applyAlignment="1">
      <alignment horizontal="center" textRotation="45"/>
    </xf>
    <xf numFmtId="0" fontId="33" fillId="0" borderId="19" xfId="0" applyFont="1" applyBorder="1" applyAlignment="1">
      <alignment horizontal="center" textRotation="45"/>
    </xf>
    <xf numFmtId="0" fontId="29" fillId="3" borderId="7"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15"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9" fillId="2" borderId="24" xfId="0" applyFont="1" applyFill="1" applyBorder="1" applyAlignment="1">
      <alignment horizontal="left" vertical="center" wrapText="1"/>
    </xf>
    <xf numFmtId="0" fontId="9" fillId="2" borderId="9" xfId="0" applyFont="1" applyFill="1" applyBorder="1" applyAlignment="1">
      <alignment horizontal="left" vertical="center" wrapText="1"/>
    </xf>
    <xf numFmtId="0" fontId="8"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30" fillId="0" borderId="8" xfId="0" applyFont="1" applyBorder="1" applyAlignment="1">
      <alignment horizontal="left" vertical="center" wrapText="1"/>
    </xf>
    <xf numFmtId="0" fontId="30" fillId="0" borderId="10" xfId="0" applyFont="1" applyBorder="1" applyAlignment="1">
      <alignment horizontal="left" vertical="center" wrapText="1"/>
    </xf>
    <xf numFmtId="0" fontId="30" fillId="0" borderId="9" xfId="0" applyFont="1" applyBorder="1" applyAlignment="1">
      <alignment horizontal="left" vertical="center" wrapText="1"/>
    </xf>
    <xf numFmtId="17" fontId="8" fillId="0" borderId="8" xfId="0" applyNumberFormat="1" applyFont="1" applyBorder="1" applyAlignment="1">
      <alignment horizontal="left"/>
    </xf>
    <xf numFmtId="17" fontId="8" fillId="0" borderId="9" xfId="0" applyNumberFormat="1" applyFont="1" applyBorder="1" applyAlignment="1">
      <alignment horizontal="left"/>
    </xf>
    <xf numFmtId="0" fontId="1" fillId="0" borderId="10" xfId="0" applyFont="1" applyBorder="1" applyAlignment="1">
      <alignment horizontal="left" vertical="top" wrapText="1"/>
    </xf>
    <xf numFmtId="0" fontId="3" fillId="0" borderId="10" xfId="0" applyFont="1" applyBorder="1" applyAlignment="1">
      <alignment horizontal="left" vertical="top" wrapText="1"/>
    </xf>
    <xf numFmtId="0" fontId="3" fillId="0" borderId="31" xfId="0" applyFont="1" applyBorder="1" applyAlignment="1">
      <alignment horizontal="left" vertical="top" wrapText="1"/>
    </xf>
    <xf numFmtId="0" fontId="2" fillId="0" borderId="10" xfId="0" applyFont="1" applyBorder="1" applyAlignment="1">
      <alignment horizontal="left" vertical="top" wrapText="1"/>
    </xf>
    <xf numFmtId="0" fontId="2" fillId="0" borderId="31" xfId="0" applyFont="1" applyBorder="1" applyAlignment="1">
      <alignment horizontal="left" vertical="top" wrapText="1"/>
    </xf>
    <xf numFmtId="0" fontId="1" fillId="0" borderId="16" xfId="0" applyFont="1" applyBorder="1" applyAlignment="1">
      <alignment horizontal="left" vertical="top" wrapText="1"/>
    </xf>
    <xf numFmtId="0" fontId="2" fillId="0" borderId="16" xfId="0" applyFont="1" applyBorder="1" applyAlignment="1">
      <alignment horizontal="left" vertical="top" wrapText="1"/>
    </xf>
    <xf numFmtId="0" fontId="2" fillId="0" borderId="3" xfId="0" applyFont="1" applyBorder="1" applyAlignment="1">
      <alignment horizontal="left" vertical="top" wrapText="1"/>
    </xf>
    <xf numFmtId="0" fontId="19" fillId="3" borderId="8"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19" fillId="3" borderId="8"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15" fillId="0" borderId="23" xfId="0" applyFont="1" applyFill="1" applyBorder="1" applyAlignment="1">
      <alignment horizontal="center" vertical="center" textRotation="45" wrapText="1"/>
    </xf>
    <xf numFmtId="0" fontId="15" fillId="0" borderId="18" xfId="0" applyFont="1" applyFill="1" applyBorder="1" applyAlignment="1">
      <alignment horizontal="center" vertical="center" textRotation="45" wrapText="1"/>
    </xf>
    <xf numFmtId="0" fontId="19" fillId="3" borderId="18" xfId="0" applyFont="1" applyFill="1" applyBorder="1" applyAlignment="1">
      <alignment horizontal="center" vertical="center" wrapText="1"/>
    </xf>
    <xf numFmtId="0" fontId="19" fillId="3" borderId="19" xfId="0" applyFont="1" applyFill="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2F4C-441B-40C3-A23E-4357DFA4A372}">
  <dimension ref="A1:Z72"/>
  <sheetViews>
    <sheetView showGridLines="0" tabSelected="1" topLeftCell="B1" zoomScale="110" zoomScaleNormal="110" zoomScaleSheetLayoutView="100" workbookViewId="0">
      <selection activeCell="D5" sqref="D5:F5"/>
    </sheetView>
  </sheetViews>
  <sheetFormatPr defaultRowHeight="15" x14ac:dyDescent="0.25"/>
  <cols>
    <col min="1" max="1" width="3.625" style="1" customWidth="1"/>
    <col min="2" max="2" width="9" style="1" customWidth="1"/>
    <col min="3" max="3" width="13.375" style="1" customWidth="1"/>
    <col min="4" max="8" width="10.625" style="36" customWidth="1"/>
    <col min="9" max="9" width="28.375" style="1" customWidth="1"/>
    <col min="10" max="10" width="10.125" style="19" hidden="1" customWidth="1"/>
    <col min="11" max="11" width="8.25" style="19" hidden="1" customWidth="1"/>
    <col min="12" max="12" width="8.875" style="19" bestFit="1" customWidth="1"/>
    <col min="13" max="13" width="8" style="19" bestFit="1" customWidth="1"/>
    <col min="14" max="14" width="9" style="1"/>
    <col min="15" max="15" width="47" style="1" customWidth="1"/>
    <col min="16" max="24" width="9" style="1"/>
    <col min="25" max="25" width="27.5" style="1" customWidth="1"/>
    <col min="26" max="16384" width="9" style="1"/>
  </cols>
  <sheetData>
    <row r="1" spans="1:26" ht="15.75" thickBot="1" x14ac:dyDescent="0.3"/>
    <row r="2" spans="1:26" ht="20.25" customHeight="1" x14ac:dyDescent="0.25">
      <c r="B2" s="109" t="s">
        <v>52</v>
      </c>
      <c r="C2" s="110"/>
      <c r="D2" s="110"/>
      <c r="E2" s="110"/>
      <c r="F2" s="110"/>
      <c r="G2" s="110"/>
      <c r="H2" s="110"/>
      <c r="I2" s="111"/>
      <c r="J2" s="20"/>
    </row>
    <row r="3" spans="1:26" ht="41.25" customHeight="1" thickBot="1" x14ac:dyDescent="0.3">
      <c r="B3" s="112" t="s">
        <v>80</v>
      </c>
      <c r="C3" s="113"/>
      <c r="D3" s="113"/>
      <c r="E3" s="113"/>
      <c r="F3" s="113"/>
      <c r="G3" s="113"/>
      <c r="H3" s="113"/>
      <c r="I3" s="114"/>
      <c r="J3" s="20"/>
    </row>
    <row r="4" spans="1:26" x14ac:dyDescent="0.25">
      <c r="H4" s="54"/>
      <c r="I4" s="54"/>
      <c r="J4" s="31"/>
    </row>
    <row r="5" spans="1:26" ht="28.5" customHeight="1" x14ac:dyDescent="0.25">
      <c r="B5" s="115" t="s">
        <v>0</v>
      </c>
      <c r="C5" s="116"/>
      <c r="D5" s="117"/>
      <c r="E5" s="118"/>
      <c r="F5" s="119"/>
      <c r="G5" s="55" t="s">
        <v>1</v>
      </c>
      <c r="H5" s="120"/>
      <c r="I5" s="121"/>
      <c r="J5" s="21"/>
      <c r="Y5" s="2" t="s">
        <v>13</v>
      </c>
    </row>
    <row r="6" spans="1:26" ht="28.5" customHeight="1" x14ac:dyDescent="0.25">
      <c r="B6" s="115" t="s">
        <v>2</v>
      </c>
      <c r="C6" s="116"/>
      <c r="D6" s="117"/>
      <c r="E6" s="118"/>
      <c r="F6" s="119"/>
      <c r="G6" s="55" t="s">
        <v>3</v>
      </c>
      <c r="H6" s="120"/>
      <c r="I6" s="121"/>
      <c r="J6" s="21"/>
      <c r="Y6" s="3"/>
      <c r="Z6" s="47" t="s">
        <v>50</v>
      </c>
    </row>
    <row r="7" spans="1:26" ht="28.5" customHeight="1" x14ac:dyDescent="0.25">
      <c r="B7" s="115" t="s">
        <v>77</v>
      </c>
      <c r="C7" s="116"/>
      <c r="D7" s="117"/>
      <c r="E7" s="118"/>
      <c r="F7" s="119"/>
      <c r="G7" s="55" t="s">
        <v>4</v>
      </c>
      <c r="H7" s="120"/>
      <c r="I7" s="121"/>
      <c r="J7" s="11"/>
      <c r="Y7" s="4" t="s">
        <v>14</v>
      </c>
      <c r="Z7" s="47" t="s">
        <v>49</v>
      </c>
    </row>
    <row r="8" spans="1:26" x14ac:dyDescent="0.25">
      <c r="B8" s="6"/>
      <c r="C8" s="6"/>
      <c r="Y8" s="4" t="s">
        <v>15</v>
      </c>
      <c r="Z8" s="47" t="s">
        <v>6</v>
      </c>
    </row>
    <row r="9" spans="1:26" ht="58.5" customHeight="1" x14ac:dyDescent="0.25">
      <c r="B9" s="115" t="s">
        <v>16</v>
      </c>
      <c r="C9" s="116"/>
      <c r="D9" s="122"/>
      <c r="E9" s="123"/>
      <c r="F9" s="123"/>
      <c r="G9" s="123"/>
      <c r="H9" s="123"/>
      <c r="I9" s="124"/>
      <c r="J9" s="11"/>
      <c r="Y9" s="3"/>
      <c r="Z9" s="47" t="s">
        <v>7</v>
      </c>
    </row>
    <row r="10" spans="1:26" ht="29.25" customHeight="1" x14ac:dyDescent="0.25">
      <c r="B10" s="115" t="s">
        <v>78</v>
      </c>
      <c r="C10" s="116"/>
      <c r="D10" s="125"/>
      <c r="E10" s="126"/>
      <c r="F10" s="60"/>
      <c r="G10" s="61"/>
      <c r="H10" s="61"/>
      <c r="I10" s="61"/>
      <c r="J10" s="21"/>
      <c r="Z10" s="47" t="s">
        <v>8</v>
      </c>
    </row>
    <row r="11" spans="1:26" ht="29.25" customHeight="1" x14ac:dyDescent="0.25">
      <c r="B11" s="115" t="s">
        <v>79</v>
      </c>
      <c r="C11" s="116"/>
      <c r="D11" s="125"/>
      <c r="E11" s="126"/>
      <c r="F11" s="62"/>
      <c r="G11" s="63"/>
      <c r="H11" s="63"/>
      <c r="I11" s="63"/>
      <c r="J11" s="21"/>
      <c r="Z11" s="47" t="s">
        <v>9</v>
      </c>
    </row>
    <row r="12" spans="1:26" x14ac:dyDescent="0.25">
      <c r="B12" s="5" t="s">
        <v>5</v>
      </c>
      <c r="C12" s="5"/>
    </row>
    <row r="13" spans="1:26" ht="30" customHeight="1" x14ac:dyDescent="0.25">
      <c r="B13" s="135" t="s">
        <v>17</v>
      </c>
      <c r="C13" s="136"/>
      <c r="D13" s="136"/>
      <c r="E13" s="136"/>
      <c r="F13" s="136"/>
      <c r="G13" s="136"/>
      <c r="H13" s="136"/>
      <c r="I13" s="137"/>
      <c r="J13" s="141" t="s">
        <v>26</v>
      </c>
      <c r="K13" s="105" t="s">
        <v>51</v>
      </c>
      <c r="L13" s="107" t="s">
        <v>44</v>
      </c>
    </row>
    <row r="14" spans="1:26" ht="19.5" customHeight="1" x14ac:dyDescent="0.25">
      <c r="B14" s="138" t="s">
        <v>70</v>
      </c>
      <c r="C14" s="139"/>
      <c r="D14" s="139"/>
      <c r="E14" s="139"/>
      <c r="F14" s="139"/>
      <c r="G14" s="139"/>
      <c r="H14" s="139"/>
      <c r="I14" s="140"/>
      <c r="J14" s="142"/>
      <c r="K14" s="106"/>
      <c r="L14" s="108" t="s">
        <v>44</v>
      </c>
    </row>
    <row r="15" spans="1:26" ht="36" customHeight="1" x14ac:dyDescent="0.25">
      <c r="B15" s="83" t="s">
        <v>53</v>
      </c>
      <c r="C15" s="85"/>
      <c r="D15" s="16"/>
      <c r="E15" s="48"/>
      <c r="F15" s="83" t="s">
        <v>10</v>
      </c>
      <c r="G15" s="84"/>
      <c r="H15" s="84"/>
      <c r="I15" s="85"/>
      <c r="J15" s="24"/>
      <c r="K15" s="24"/>
      <c r="L15" s="24"/>
      <c r="M15" s="29" t="s">
        <v>26</v>
      </c>
    </row>
    <row r="16" spans="1:26" ht="30" customHeight="1" x14ac:dyDescent="0.25">
      <c r="A16" s="14" t="s">
        <v>39</v>
      </c>
      <c r="B16" s="80" t="s">
        <v>54</v>
      </c>
      <c r="C16" s="82"/>
      <c r="D16" s="99" t="s">
        <v>50</v>
      </c>
      <c r="E16" s="100"/>
      <c r="F16" s="80"/>
      <c r="G16" s="81"/>
      <c r="H16" s="81"/>
      <c r="I16" s="82"/>
      <c r="J16" s="46">
        <f>IFERROR($J$20/SUM($L$16:$L$19)*K16,0)*3</f>
        <v>0</v>
      </c>
      <c r="K16" s="45">
        <f>IF(D16="","",IF(D16="N.V.T.",0,IF(D16="zeer goed",10,IF(D16="goed",8,IF(D16="matig",6,IF(D16="slecht",2,IF(D16="Maak een keuze:",0,IF(D16="slecht",2))))))))</f>
        <v>0</v>
      </c>
      <c r="L16" s="32">
        <f>IF(K16&gt;1,30,0)</f>
        <v>0</v>
      </c>
      <c r="M16" s="45">
        <f>K16/10*J16</f>
        <v>0</v>
      </c>
      <c r="O16" s="47"/>
    </row>
    <row r="17" spans="1:15" ht="30" customHeight="1" x14ac:dyDescent="0.25">
      <c r="A17" s="14"/>
      <c r="B17" s="80" t="s">
        <v>55</v>
      </c>
      <c r="C17" s="82"/>
      <c r="D17" s="99" t="s">
        <v>50</v>
      </c>
      <c r="E17" s="100"/>
      <c r="F17" s="80"/>
      <c r="G17" s="81"/>
      <c r="H17" s="81"/>
      <c r="I17" s="82"/>
      <c r="J17" s="46">
        <f>IFERROR($J$20/SUM($L$16:$L$19)*K17,0)*3</f>
        <v>0</v>
      </c>
      <c r="K17" s="45">
        <f>IF(D17="","",IF(D17="N.V.T.",0,IF(D17="zeer goed",10,IF(D17="goed",8,IF(D17="matig",6,IF(D17="slecht",2,IF(D17="Maak een keuze:",0,2)))))))</f>
        <v>0</v>
      </c>
      <c r="L17" s="32">
        <f>IF(K17&gt;1,30,0)</f>
        <v>0</v>
      </c>
      <c r="M17" s="45">
        <f>K17/10*J17</f>
        <v>0</v>
      </c>
      <c r="O17" s="47"/>
    </row>
    <row r="18" spans="1:15" ht="30" customHeight="1" x14ac:dyDescent="0.25">
      <c r="A18" s="14" t="s">
        <v>40</v>
      </c>
      <c r="B18" s="80" t="s">
        <v>68</v>
      </c>
      <c r="C18" s="82"/>
      <c r="D18" s="99" t="s">
        <v>50</v>
      </c>
      <c r="E18" s="100"/>
      <c r="F18" s="80"/>
      <c r="G18" s="81"/>
      <c r="H18" s="81"/>
      <c r="I18" s="82"/>
      <c r="J18" s="46">
        <f>IFERROR($J$20/SUM($L$16:$L$19)*K18,0)*3</f>
        <v>0</v>
      </c>
      <c r="K18" s="45">
        <f t="shared" ref="K18:K19" si="0">IF(D18="","",IF(D18="N.V.T.",0,IF(D18="zeer goed",10,IF(D18="goed",8,IF(D18="matig",6,IF(D18="slecht",2,IF(D18="Maak een keuze:",0,IF(D18="slecht",2))))))))</f>
        <v>0</v>
      </c>
      <c r="L18" s="32">
        <f>IF(K18&gt;1,30,0)</f>
        <v>0</v>
      </c>
      <c r="M18" s="45">
        <f t="shared" ref="M18:M19" si="1">K18/10*J18</f>
        <v>0</v>
      </c>
    </row>
    <row r="19" spans="1:15" ht="30" customHeight="1" x14ac:dyDescent="0.25">
      <c r="A19" s="14" t="s">
        <v>41</v>
      </c>
      <c r="B19" s="80" t="s">
        <v>56</v>
      </c>
      <c r="C19" s="82"/>
      <c r="D19" s="99" t="s">
        <v>50</v>
      </c>
      <c r="E19" s="100"/>
      <c r="F19" s="80"/>
      <c r="G19" s="81"/>
      <c r="H19" s="81"/>
      <c r="I19" s="82"/>
      <c r="J19" s="46">
        <f>IFERROR($J$20/SUM($L$16:$L$19)*K19,0)*3</f>
        <v>0</v>
      </c>
      <c r="K19" s="45">
        <f t="shared" si="0"/>
        <v>0</v>
      </c>
      <c r="L19" s="32">
        <f>IF(K19&gt;1,30,0)</f>
        <v>0</v>
      </c>
      <c r="M19" s="45">
        <f t="shared" si="1"/>
        <v>0</v>
      </c>
    </row>
    <row r="20" spans="1:15" ht="30" customHeight="1" x14ac:dyDescent="0.25">
      <c r="A20" s="25"/>
      <c r="B20" s="26"/>
      <c r="C20" s="26"/>
      <c r="D20" s="49"/>
      <c r="E20" s="49"/>
      <c r="F20" s="49"/>
      <c r="G20" s="49"/>
      <c r="H20" s="49"/>
      <c r="I20" s="27"/>
      <c r="J20" s="33">
        <f>IF(SUM(L16:L19)=0,0,300)</f>
        <v>0</v>
      </c>
      <c r="K20" s="34">
        <f>SUM(K16:K19)/100</f>
        <v>0</v>
      </c>
      <c r="L20" s="34">
        <f>SUM(L16:L19)/4/100</f>
        <v>0</v>
      </c>
      <c r="M20" s="45">
        <f>SUM(M16:M19)</f>
        <v>0</v>
      </c>
    </row>
    <row r="21" spans="1:15" ht="19.5" customHeight="1" x14ac:dyDescent="0.25">
      <c r="B21" s="138" t="s">
        <v>69</v>
      </c>
      <c r="C21" s="139"/>
      <c r="D21" s="139"/>
      <c r="E21" s="139"/>
      <c r="F21" s="139"/>
      <c r="G21" s="139"/>
      <c r="H21" s="139"/>
      <c r="I21" s="139"/>
      <c r="J21" s="64"/>
      <c r="K21" s="64"/>
      <c r="L21" s="64"/>
      <c r="M21" s="64"/>
      <c r="N21" s="65"/>
    </row>
    <row r="22" spans="1:15" ht="38.25" customHeight="1" x14ac:dyDescent="0.25">
      <c r="B22" s="83" t="s">
        <v>53</v>
      </c>
      <c r="C22" s="85"/>
      <c r="D22" s="16"/>
      <c r="E22" s="48"/>
      <c r="F22" s="83" t="s">
        <v>10</v>
      </c>
      <c r="G22" s="84"/>
      <c r="H22" s="84"/>
      <c r="I22" s="85"/>
      <c r="J22" s="50"/>
      <c r="K22" s="50"/>
      <c r="L22" s="50"/>
      <c r="M22" s="50"/>
    </row>
    <row r="23" spans="1:15" ht="30" customHeight="1" x14ac:dyDescent="0.25">
      <c r="A23" s="14" t="s">
        <v>27</v>
      </c>
      <c r="B23" s="80" t="s">
        <v>57</v>
      </c>
      <c r="C23" s="82"/>
      <c r="D23" s="99" t="s">
        <v>50</v>
      </c>
      <c r="E23" s="100"/>
      <c r="F23" s="80"/>
      <c r="G23" s="81"/>
      <c r="H23" s="81"/>
      <c r="I23" s="82"/>
      <c r="J23" s="46">
        <f>IFERROR($J$28/SUM($L$23:$L$27)*K23,0)*2</f>
        <v>0</v>
      </c>
      <c r="K23" s="45">
        <f>IF(D23="","",IF(D23="N.V.T.",0,IF(D23="zeer goed",10,IF(D23="goed",8,IF(D23="matig",6,IF(D23="slecht",2,IF(D23="Maak een keuze:",0,IF(D23="slecht",2))))))))</f>
        <v>0</v>
      </c>
      <c r="L23" s="32">
        <f>IF(K23&gt;1,20,0)</f>
        <v>0</v>
      </c>
      <c r="M23" s="45">
        <f>K23/10*J23</f>
        <v>0</v>
      </c>
      <c r="O23" s="47"/>
    </row>
    <row r="24" spans="1:15" ht="30" customHeight="1" x14ac:dyDescent="0.25">
      <c r="A24" s="14" t="s">
        <v>28</v>
      </c>
      <c r="B24" s="80" t="s">
        <v>58</v>
      </c>
      <c r="C24" s="82"/>
      <c r="D24" s="99" t="s">
        <v>50</v>
      </c>
      <c r="E24" s="100"/>
      <c r="F24" s="80"/>
      <c r="G24" s="81"/>
      <c r="H24" s="81"/>
      <c r="I24" s="82"/>
      <c r="J24" s="46">
        <f>IFERROR($J$28/SUM($L$23:$L$27)*K24,0)*2</f>
        <v>0</v>
      </c>
      <c r="K24" s="45">
        <f t="shared" ref="K24:K27" si="2">IF(D24="","",IF(D24="N.V.T.",0,IF(D24="zeer goed",10,IF(D24="goed",8,IF(D24="matig",6,IF(D24="slecht",2,IF(D24="Maak een keuze:",0,IF(D24="slecht",2))))))))</f>
        <v>0</v>
      </c>
      <c r="L24" s="32">
        <f>IF(K24&gt;1,20,0)</f>
        <v>0</v>
      </c>
      <c r="M24" s="45">
        <f t="shared" ref="M24:M27" si="3">K24/10*J24</f>
        <v>0</v>
      </c>
      <c r="O24" s="47"/>
    </row>
    <row r="25" spans="1:15" ht="30" customHeight="1" x14ac:dyDescent="0.25">
      <c r="A25" s="14" t="s">
        <v>29</v>
      </c>
      <c r="B25" s="80" t="s">
        <v>59</v>
      </c>
      <c r="C25" s="82"/>
      <c r="D25" s="99" t="s">
        <v>50</v>
      </c>
      <c r="E25" s="100"/>
      <c r="F25" s="80"/>
      <c r="G25" s="81"/>
      <c r="H25" s="81"/>
      <c r="I25" s="82"/>
      <c r="J25" s="46">
        <f>IFERROR($J$28/SUM($L$23:$L$27)*K25,0)*2</f>
        <v>0</v>
      </c>
      <c r="K25" s="45">
        <f t="shared" si="2"/>
        <v>0</v>
      </c>
      <c r="L25" s="32">
        <f>IF(K25&gt;1,20,0)</f>
        <v>0</v>
      </c>
      <c r="M25" s="45">
        <f t="shared" si="3"/>
        <v>0</v>
      </c>
      <c r="O25" s="47"/>
    </row>
    <row r="26" spans="1:15" ht="30" customHeight="1" x14ac:dyDescent="0.25">
      <c r="A26" s="14"/>
      <c r="B26" s="80" t="s">
        <v>60</v>
      </c>
      <c r="C26" s="82"/>
      <c r="D26" s="99" t="s">
        <v>50</v>
      </c>
      <c r="E26" s="100"/>
      <c r="F26" s="80"/>
      <c r="G26" s="81"/>
      <c r="H26" s="81"/>
      <c r="I26" s="82"/>
      <c r="J26" s="46">
        <f>IFERROR($J$28/SUM($L$23:$L$27)*K26,0)*2</f>
        <v>0</v>
      </c>
      <c r="K26" s="45">
        <f t="shared" ref="K26" si="4">IF(D26="","",IF(D26="N.V.T.",0,IF(D26="zeer goed",10,IF(D26="goed",8,IF(D26="matig",6,IF(D26="slecht",2,IF(D26="Maak een keuze:",0,IF(D26="slecht",2))))))))</f>
        <v>0</v>
      </c>
      <c r="L26" s="32">
        <f>IF(K26&gt;1,20,0)</f>
        <v>0</v>
      </c>
      <c r="M26" s="45">
        <f t="shared" ref="M26" si="5">K26/10*J26</f>
        <v>0</v>
      </c>
      <c r="O26" s="47"/>
    </row>
    <row r="27" spans="1:15" ht="30" customHeight="1" x14ac:dyDescent="0.25">
      <c r="A27" s="14" t="s">
        <v>30</v>
      </c>
      <c r="B27" s="80" t="s">
        <v>63</v>
      </c>
      <c r="C27" s="82"/>
      <c r="D27" s="99" t="s">
        <v>50</v>
      </c>
      <c r="E27" s="100"/>
      <c r="F27" s="80"/>
      <c r="G27" s="81"/>
      <c r="H27" s="81"/>
      <c r="I27" s="82"/>
      <c r="J27" s="46">
        <f>IFERROR($J$28/SUM($L$23:$L$27)*K27,0)*2</f>
        <v>0</v>
      </c>
      <c r="K27" s="45">
        <f t="shared" si="2"/>
        <v>0</v>
      </c>
      <c r="L27" s="32">
        <f>IF(K27&gt;1,20,0)</f>
        <v>0</v>
      </c>
      <c r="M27" s="45">
        <f t="shared" si="3"/>
        <v>0</v>
      </c>
    </row>
    <row r="28" spans="1:15" ht="30" customHeight="1" x14ac:dyDescent="0.25">
      <c r="A28" s="25"/>
      <c r="B28" s="26"/>
      <c r="C28" s="26"/>
      <c r="D28" s="49"/>
      <c r="E28" s="49"/>
      <c r="F28" s="49"/>
      <c r="G28" s="49"/>
      <c r="H28" s="49"/>
      <c r="I28" s="49"/>
      <c r="J28" s="33">
        <f>IF(SUM(L23:L27)=0,0,200)</f>
        <v>0</v>
      </c>
      <c r="K28" s="34">
        <f>SUM(K23:K27)/100</f>
        <v>0</v>
      </c>
      <c r="L28" s="34">
        <f>SUM(L23:L27)/5/100</f>
        <v>0</v>
      </c>
      <c r="M28" s="45">
        <f>SUM(M23:M27)</f>
        <v>0</v>
      </c>
    </row>
    <row r="29" spans="1:15" ht="19.5" customHeight="1" x14ac:dyDescent="0.25">
      <c r="B29" s="138" t="s">
        <v>72</v>
      </c>
      <c r="C29" s="139"/>
      <c r="D29" s="139"/>
      <c r="E29" s="139"/>
      <c r="F29" s="139"/>
      <c r="G29" s="139"/>
      <c r="H29" s="139"/>
      <c r="I29" s="139"/>
      <c r="J29" s="64"/>
      <c r="K29" s="64"/>
      <c r="L29" s="64"/>
      <c r="M29" s="64"/>
    </row>
    <row r="30" spans="1:15" s="7" customFormat="1" ht="38.25" customHeight="1" x14ac:dyDescent="0.25">
      <c r="B30" s="83" t="s">
        <v>53</v>
      </c>
      <c r="C30" s="85"/>
      <c r="D30" s="16"/>
      <c r="E30" s="48"/>
      <c r="F30" s="83" t="s">
        <v>10</v>
      </c>
      <c r="G30" s="84"/>
      <c r="H30" s="84"/>
      <c r="I30" s="85"/>
      <c r="J30" s="50"/>
      <c r="K30" s="50"/>
      <c r="L30" s="50"/>
      <c r="M30" s="50"/>
    </row>
    <row r="31" spans="1:15" s="7" customFormat="1" ht="30" customHeight="1" x14ac:dyDescent="0.25">
      <c r="A31" s="15" t="s">
        <v>42</v>
      </c>
      <c r="B31" s="80" t="s">
        <v>66</v>
      </c>
      <c r="C31" s="82"/>
      <c r="D31" s="99" t="s">
        <v>50</v>
      </c>
      <c r="E31" s="100"/>
      <c r="F31" s="80"/>
      <c r="G31" s="81"/>
      <c r="H31" s="81"/>
      <c r="I31" s="82"/>
      <c r="J31" s="46">
        <f>IFERROR($J$34/SUM($L$31:$L$33)*K31,0)</f>
        <v>0</v>
      </c>
      <c r="K31" s="45">
        <f t="shared" ref="K31:K33" si="6">IF(D31="","",IF(D31="N.V.T.",0,IF(D31="zeer goed",10,IF(D31="goed",8,IF(D31="matig",6,IF(D31="slecht",2,IF(D31="Maak een keuze:",0,IF(D31="slecht",2))))))))</f>
        <v>0</v>
      </c>
      <c r="L31" s="32">
        <f>IF(K31&gt;1,10,0)</f>
        <v>0</v>
      </c>
      <c r="M31" s="45">
        <f t="shared" ref="M31:M33" si="7">K31/10*J31</f>
        <v>0</v>
      </c>
    </row>
    <row r="32" spans="1:15" s="7" customFormat="1" ht="30" customHeight="1" x14ac:dyDescent="0.25">
      <c r="A32" s="15"/>
      <c r="B32" s="80" t="s">
        <v>61</v>
      </c>
      <c r="C32" s="82"/>
      <c r="D32" s="99" t="s">
        <v>50</v>
      </c>
      <c r="E32" s="100"/>
      <c r="F32" s="80"/>
      <c r="G32" s="81"/>
      <c r="H32" s="81"/>
      <c r="I32" s="82"/>
      <c r="J32" s="46">
        <f>IFERROR($J$34/SUM($L$31:$L$33)*K32,0)</f>
        <v>0</v>
      </c>
      <c r="K32" s="45">
        <f t="shared" ref="K32" si="8">IF(D32="","",IF(D32="N.V.T.",0,IF(D32="zeer goed",10,IF(D32="goed",8,IF(D32="matig",6,IF(D32="slecht",2,IF(D32="Maak een keuze:",0,IF(D32="slecht",2))))))))</f>
        <v>0</v>
      </c>
      <c r="L32" s="32">
        <f t="shared" ref="L32:L33" si="9">IF(K32&gt;1,10,0)</f>
        <v>0</v>
      </c>
      <c r="M32" s="45">
        <f t="shared" ref="M32" si="10">K32/10*J32</f>
        <v>0</v>
      </c>
    </row>
    <row r="33" spans="1:15" s="7" customFormat="1" ht="30" customHeight="1" x14ac:dyDescent="0.25">
      <c r="A33" s="15" t="s">
        <v>43</v>
      </c>
      <c r="B33" s="80" t="s">
        <v>67</v>
      </c>
      <c r="C33" s="82"/>
      <c r="D33" s="99" t="s">
        <v>50</v>
      </c>
      <c r="E33" s="100"/>
      <c r="F33" s="80"/>
      <c r="G33" s="81"/>
      <c r="H33" s="81"/>
      <c r="I33" s="82"/>
      <c r="J33" s="46">
        <f>IFERROR($J$34/SUM($L$31:$L$33)*K33,0)</f>
        <v>0</v>
      </c>
      <c r="K33" s="45">
        <f t="shared" si="6"/>
        <v>0</v>
      </c>
      <c r="L33" s="32">
        <f t="shared" si="9"/>
        <v>0</v>
      </c>
      <c r="M33" s="45">
        <f t="shared" si="7"/>
        <v>0</v>
      </c>
    </row>
    <row r="34" spans="1:15" s="7" customFormat="1" ht="30" customHeight="1" x14ac:dyDescent="0.25">
      <c r="A34" s="28"/>
      <c r="B34" s="26"/>
      <c r="C34" s="26"/>
      <c r="D34" s="49"/>
      <c r="E34" s="49"/>
      <c r="F34" s="49"/>
      <c r="G34" s="49"/>
      <c r="H34" s="49"/>
      <c r="I34" s="49"/>
      <c r="J34" s="33">
        <f>IF(SUM(L31:L33)=0,0,100)</f>
        <v>0</v>
      </c>
      <c r="K34" s="34">
        <f>SUM(K30:K33)/100</f>
        <v>0</v>
      </c>
      <c r="L34" s="34">
        <f>SUM(L31:L33)/3/100</f>
        <v>0</v>
      </c>
      <c r="M34" s="45">
        <f>SUM(M30:M33)</f>
        <v>0</v>
      </c>
    </row>
    <row r="35" spans="1:15" ht="19.5" customHeight="1" x14ac:dyDescent="0.25">
      <c r="B35" s="138" t="s">
        <v>45</v>
      </c>
      <c r="C35" s="139"/>
      <c r="D35" s="139"/>
      <c r="E35" s="139"/>
      <c r="F35" s="139"/>
      <c r="G35" s="139"/>
      <c r="H35" s="139"/>
      <c r="I35" s="139"/>
      <c r="J35" s="64"/>
      <c r="K35" s="64"/>
      <c r="L35" s="64"/>
      <c r="M35" s="64"/>
      <c r="N35" s="65"/>
    </row>
    <row r="36" spans="1:15" ht="38.25" customHeight="1" x14ac:dyDescent="0.25">
      <c r="B36" s="83" t="s">
        <v>53</v>
      </c>
      <c r="C36" s="85"/>
      <c r="D36" s="16"/>
      <c r="E36" s="48"/>
      <c r="F36" s="83" t="s">
        <v>10</v>
      </c>
      <c r="G36" s="84"/>
      <c r="H36" s="84"/>
      <c r="I36" s="85"/>
      <c r="J36" s="50"/>
      <c r="K36" s="50"/>
      <c r="L36" s="50"/>
      <c r="M36" s="50"/>
    </row>
    <row r="37" spans="1:15" ht="30" customHeight="1" x14ac:dyDescent="0.25">
      <c r="A37" s="14" t="s">
        <v>31</v>
      </c>
      <c r="B37" s="80" t="s">
        <v>62</v>
      </c>
      <c r="C37" s="82"/>
      <c r="D37" s="99" t="s">
        <v>50</v>
      </c>
      <c r="E37" s="100"/>
      <c r="F37" s="80"/>
      <c r="G37" s="81"/>
      <c r="H37" s="81"/>
      <c r="I37" s="82"/>
      <c r="J37" s="46">
        <f>IFERROR($J$41/SUM($L$37:$L$40)*K37,0)</f>
        <v>0</v>
      </c>
      <c r="K37" s="45">
        <f>IF(D37="","",IF(D37="N.V.T.",0,IF(D37="zeer goed",10,IF(D37="goed",8,IF(D37="matig",6,IF(D37="slecht",2,IF(D37="Maak een keuze:",0,IF(D37="slecht",2))))))))</f>
        <v>0</v>
      </c>
      <c r="L37" s="32">
        <f>IF(K37&gt;1,10,0)</f>
        <v>0</v>
      </c>
      <c r="M37" s="45">
        <f>K37/10*J37</f>
        <v>0</v>
      </c>
      <c r="O37" s="47"/>
    </row>
    <row r="38" spans="1:15" ht="30" customHeight="1" x14ac:dyDescent="0.25">
      <c r="A38" s="14" t="s">
        <v>32</v>
      </c>
      <c r="B38" s="80" t="s">
        <v>11</v>
      </c>
      <c r="C38" s="82"/>
      <c r="D38" s="99" t="s">
        <v>50</v>
      </c>
      <c r="E38" s="100"/>
      <c r="F38" s="80"/>
      <c r="G38" s="81"/>
      <c r="H38" s="81"/>
      <c r="I38" s="82"/>
      <c r="J38" s="46">
        <f t="shared" ref="J38:J40" si="11">IFERROR($J$41/SUM($L$37:$L$40)*K38,0)</f>
        <v>0</v>
      </c>
      <c r="K38" s="45">
        <f t="shared" ref="K38:K40" si="12">IF(D38="","",IF(D38="N.V.T.",0,IF(D38="zeer goed",10,IF(D38="goed",8,IF(D38="matig",6,IF(D38="slecht",2,IF(D38="Maak een keuze:",0,IF(D38="slecht",2))))))))</f>
        <v>0</v>
      </c>
      <c r="L38" s="32">
        <f t="shared" ref="L38:L40" si="13">IF(K38&gt;1,10,0)</f>
        <v>0</v>
      </c>
      <c r="M38" s="45">
        <f t="shared" ref="M38:M40" si="14">K38/10*J38</f>
        <v>0</v>
      </c>
    </row>
    <row r="39" spans="1:15" ht="30" customHeight="1" x14ac:dyDescent="0.25">
      <c r="A39" s="14" t="s">
        <v>33</v>
      </c>
      <c r="B39" s="80" t="s">
        <v>18</v>
      </c>
      <c r="C39" s="82"/>
      <c r="D39" s="99" t="s">
        <v>50</v>
      </c>
      <c r="E39" s="100"/>
      <c r="F39" s="80"/>
      <c r="G39" s="81"/>
      <c r="H39" s="81"/>
      <c r="I39" s="82"/>
      <c r="J39" s="46">
        <f t="shared" si="11"/>
        <v>0</v>
      </c>
      <c r="K39" s="45">
        <f t="shared" si="12"/>
        <v>0</v>
      </c>
      <c r="L39" s="32">
        <f t="shared" si="13"/>
        <v>0</v>
      </c>
      <c r="M39" s="45">
        <f t="shared" si="14"/>
        <v>0</v>
      </c>
    </row>
    <row r="40" spans="1:15" ht="30" customHeight="1" x14ac:dyDescent="0.25">
      <c r="A40" s="14" t="s">
        <v>34</v>
      </c>
      <c r="B40" s="101" t="s">
        <v>73</v>
      </c>
      <c r="C40" s="102"/>
      <c r="D40" s="99" t="s">
        <v>50</v>
      </c>
      <c r="E40" s="100"/>
      <c r="F40" s="80"/>
      <c r="G40" s="81"/>
      <c r="H40" s="81"/>
      <c r="I40" s="82"/>
      <c r="J40" s="46">
        <f t="shared" si="11"/>
        <v>0</v>
      </c>
      <c r="K40" s="45">
        <f t="shared" si="12"/>
        <v>0</v>
      </c>
      <c r="L40" s="32">
        <f t="shared" si="13"/>
        <v>0</v>
      </c>
      <c r="M40" s="45">
        <f t="shared" si="14"/>
        <v>0</v>
      </c>
    </row>
    <row r="41" spans="1:15" ht="30" customHeight="1" x14ac:dyDescent="0.25">
      <c r="A41" s="25"/>
      <c r="B41" s="8"/>
      <c r="C41" s="8"/>
      <c r="D41" s="9"/>
      <c r="E41" s="9"/>
      <c r="F41" s="9"/>
      <c r="G41" s="9"/>
      <c r="H41" s="9"/>
      <c r="I41" s="9"/>
      <c r="J41" s="33">
        <f>IF(SUM(L37:L40)=0,0,100)</f>
        <v>0</v>
      </c>
      <c r="K41" s="34">
        <f>SUM(K37:K40)/100</f>
        <v>0</v>
      </c>
      <c r="L41" s="34">
        <f>SUM(L37:L40)/4/100</f>
        <v>0</v>
      </c>
      <c r="M41" s="45">
        <f>SUM(M37:M40)</f>
        <v>0</v>
      </c>
    </row>
    <row r="42" spans="1:15" ht="30" customHeight="1" x14ac:dyDescent="0.25">
      <c r="B42" s="143" t="s">
        <v>71</v>
      </c>
      <c r="C42" s="144"/>
      <c r="D42" s="144"/>
      <c r="E42" s="144"/>
      <c r="F42" s="144"/>
      <c r="G42" s="144"/>
      <c r="H42" s="144"/>
      <c r="I42" s="144"/>
      <c r="J42" s="64"/>
      <c r="K42" s="64"/>
      <c r="L42" s="64"/>
      <c r="M42" s="64"/>
    </row>
    <row r="43" spans="1:15" ht="38.25" customHeight="1" x14ac:dyDescent="0.25">
      <c r="B43" s="83" t="s">
        <v>53</v>
      </c>
      <c r="C43" s="85"/>
      <c r="D43" s="16"/>
      <c r="E43" s="48"/>
      <c r="F43" s="83" t="s">
        <v>10</v>
      </c>
      <c r="G43" s="84"/>
      <c r="H43" s="84"/>
      <c r="I43" s="85"/>
      <c r="J43" s="50"/>
      <c r="K43" s="50"/>
      <c r="L43" s="50"/>
      <c r="M43" s="50"/>
    </row>
    <row r="44" spans="1:15" ht="45.75" customHeight="1" x14ac:dyDescent="0.25">
      <c r="A44" s="14" t="s">
        <v>35</v>
      </c>
      <c r="B44" s="97" t="s">
        <v>64</v>
      </c>
      <c r="C44" s="98"/>
      <c r="D44" s="99" t="s">
        <v>50</v>
      </c>
      <c r="E44" s="100"/>
      <c r="F44" s="80"/>
      <c r="G44" s="81"/>
      <c r="H44" s="81"/>
      <c r="I44" s="82"/>
      <c r="J44" s="46">
        <f>IFERROR($J$48/SUM($L$44:$L$47)*K44,0)*3</f>
        <v>0</v>
      </c>
      <c r="K44" s="45">
        <f>IF(D44="","",IF(D44="N.V.T.",0,IF(D44="zeer goed",10,IF(D44="goed",8,IF(D44="matig",6,IF(D44="slecht",2,IF(D44="Maak een keuze:",0,IF(D44="slecht",2))))))))</f>
        <v>0</v>
      </c>
      <c r="L44" s="32">
        <f>IF(K44&gt;1,30,0)</f>
        <v>0</v>
      </c>
      <c r="M44" s="45">
        <f>K44/10*J44</f>
        <v>0</v>
      </c>
    </row>
    <row r="45" spans="1:15" ht="30" customHeight="1" x14ac:dyDescent="0.25">
      <c r="A45" s="14" t="s">
        <v>36</v>
      </c>
      <c r="B45" s="101" t="s">
        <v>65</v>
      </c>
      <c r="C45" s="102"/>
      <c r="D45" s="99" t="s">
        <v>50</v>
      </c>
      <c r="E45" s="100"/>
      <c r="F45" s="80"/>
      <c r="G45" s="81"/>
      <c r="H45" s="81"/>
      <c r="I45" s="82"/>
      <c r="J45" s="46">
        <f>IFERROR($J$48/SUM($L$44:$L$47)*K45,0)*3</f>
        <v>0</v>
      </c>
      <c r="K45" s="45">
        <f t="shared" ref="K45:K47" si="15">IF(D45="","",IF(D45="N.V.T.",0,IF(D45="zeer goed",10,IF(D45="goed",8,IF(D45="matig",6,IF(D45="slecht",2,IF(D45="Maak een keuze:",0,IF(D45="slecht",2))))))))</f>
        <v>0</v>
      </c>
      <c r="L45" s="32">
        <f>IF(K45&gt;1,30,0)</f>
        <v>0</v>
      </c>
      <c r="M45" s="45">
        <f t="shared" ref="M45:M47" si="16">K45/10*J45</f>
        <v>0</v>
      </c>
    </row>
    <row r="46" spans="1:15" ht="30" customHeight="1" x14ac:dyDescent="0.25">
      <c r="A46" s="14" t="s">
        <v>37</v>
      </c>
      <c r="B46" s="103" t="s">
        <v>12</v>
      </c>
      <c r="C46" s="104"/>
      <c r="D46" s="99" t="s">
        <v>50</v>
      </c>
      <c r="E46" s="100"/>
      <c r="F46" s="80"/>
      <c r="G46" s="81"/>
      <c r="H46" s="81"/>
      <c r="I46" s="82"/>
      <c r="J46" s="46">
        <f>IFERROR($J$48/SUM($L$44:$L$47)*K46,0)*3</f>
        <v>0</v>
      </c>
      <c r="K46" s="45">
        <f t="shared" si="15"/>
        <v>0</v>
      </c>
      <c r="L46" s="32">
        <f>IF(K46&gt;1,30,0)</f>
        <v>0</v>
      </c>
      <c r="M46" s="45">
        <f t="shared" si="16"/>
        <v>0</v>
      </c>
    </row>
    <row r="47" spans="1:15" ht="30" customHeight="1" x14ac:dyDescent="0.25">
      <c r="A47" s="14" t="s">
        <v>38</v>
      </c>
      <c r="B47" s="103" t="s">
        <v>12</v>
      </c>
      <c r="C47" s="104"/>
      <c r="D47" s="99" t="s">
        <v>50</v>
      </c>
      <c r="E47" s="100"/>
      <c r="F47" s="80"/>
      <c r="G47" s="81"/>
      <c r="H47" s="81"/>
      <c r="I47" s="82"/>
      <c r="J47" s="46">
        <f>IFERROR($J$48/SUM($L$44:$L$47)*K47,0)*3</f>
        <v>0</v>
      </c>
      <c r="K47" s="45">
        <f t="shared" si="15"/>
        <v>0</v>
      </c>
      <c r="L47" s="32">
        <f>IF(K47&gt;1,30,0)</f>
        <v>0</v>
      </c>
      <c r="M47" s="45">
        <f t="shared" si="16"/>
        <v>0</v>
      </c>
    </row>
    <row r="48" spans="1:15" ht="30" customHeight="1" x14ac:dyDescent="0.25">
      <c r="B48" s="10"/>
      <c r="C48" s="10"/>
      <c r="D48" s="9"/>
      <c r="E48" s="9"/>
      <c r="F48" s="9"/>
      <c r="G48" s="9"/>
      <c r="H48" s="9"/>
      <c r="I48" s="9"/>
      <c r="J48" s="33">
        <f>IF(SUM(L44:L47)=0,0,300)</f>
        <v>0</v>
      </c>
      <c r="K48" s="34">
        <f>SUM(K44:K47)/100</f>
        <v>0</v>
      </c>
      <c r="L48" s="34">
        <f>SUM(L44:L47)/4/100</f>
        <v>0</v>
      </c>
      <c r="M48" s="45">
        <f>SUM(M44:M47)</f>
        <v>0</v>
      </c>
    </row>
    <row r="49" spans="1:26" ht="17.25" customHeight="1" x14ac:dyDescent="0.25">
      <c r="B49" s="38" t="s">
        <v>26</v>
      </c>
      <c r="C49" s="39"/>
      <c r="D49" s="39"/>
      <c r="E49" s="40"/>
      <c r="F49" s="41"/>
      <c r="G49" s="41"/>
      <c r="H49" s="41"/>
      <c r="I49" s="41"/>
      <c r="J49" s="22"/>
    </row>
    <row r="50" spans="1:26" ht="17.25" customHeight="1" x14ac:dyDescent="0.25">
      <c r="B50" s="13"/>
      <c r="C50" s="53"/>
      <c r="D50" s="30" t="s">
        <v>24</v>
      </c>
      <c r="E50" s="44" t="s">
        <v>25</v>
      </c>
      <c r="F50" s="42"/>
      <c r="G50" s="42"/>
      <c r="H50" s="42"/>
      <c r="I50" s="51"/>
      <c r="J50" s="18"/>
    </row>
    <row r="51" spans="1:26" ht="15" customHeight="1" x14ac:dyDescent="0.25">
      <c r="B51" s="95" t="s">
        <v>20</v>
      </c>
      <c r="C51" s="96"/>
      <c r="D51" s="12">
        <f>M20</f>
        <v>0</v>
      </c>
      <c r="E51" s="92">
        <f>IFERROR(10*SUM($D$51:$D$55)/SUM(J48,J41,J34,J28,J20),0)</f>
        <v>0</v>
      </c>
      <c r="F51" s="37"/>
      <c r="G51" s="59"/>
      <c r="H51" s="59"/>
      <c r="I51" s="43"/>
      <c r="J51" s="17"/>
    </row>
    <row r="52" spans="1:26" s="19" customFormat="1" ht="15" customHeight="1" x14ac:dyDescent="0.25">
      <c r="A52" s="1"/>
      <c r="B52" s="95" t="s">
        <v>21</v>
      </c>
      <c r="C52" s="96"/>
      <c r="D52" s="52">
        <f>M28</f>
        <v>0</v>
      </c>
      <c r="E52" s="93"/>
      <c r="F52" s="37"/>
      <c r="G52" s="59"/>
      <c r="H52" s="59"/>
      <c r="I52" s="43"/>
      <c r="J52" s="17"/>
      <c r="N52" s="1"/>
      <c r="O52" s="1"/>
      <c r="P52" s="1"/>
      <c r="Q52" s="1"/>
      <c r="R52" s="1"/>
      <c r="S52" s="1"/>
      <c r="T52" s="1"/>
      <c r="U52" s="1"/>
      <c r="V52" s="1"/>
      <c r="W52" s="1"/>
      <c r="X52" s="1"/>
      <c r="Y52" s="1"/>
      <c r="Z52" s="1"/>
    </row>
    <row r="53" spans="1:26" s="19" customFormat="1" ht="15" customHeight="1" x14ac:dyDescent="0.25">
      <c r="A53" s="1"/>
      <c r="B53" s="95" t="s">
        <v>22</v>
      </c>
      <c r="C53" s="96"/>
      <c r="D53" s="52">
        <f>M34</f>
        <v>0</v>
      </c>
      <c r="E53" s="93"/>
      <c r="F53" s="37"/>
      <c r="G53" s="59"/>
      <c r="H53" s="59"/>
      <c r="I53" s="43"/>
      <c r="J53" s="17"/>
      <c r="N53" s="1"/>
      <c r="O53" s="1"/>
      <c r="P53" s="1"/>
      <c r="Q53" s="1"/>
      <c r="R53" s="1"/>
      <c r="S53" s="1"/>
      <c r="T53" s="1"/>
      <c r="U53" s="1"/>
      <c r="V53" s="1"/>
      <c r="W53" s="1"/>
      <c r="X53" s="1"/>
      <c r="Y53" s="1"/>
      <c r="Z53" s="1"/>
    </row>
    <row r="54" spans="1:26" s="19" customFormat="1" ht="15" customHeight="1" x14ac:dyDescent="0.25">
      <c r="A54" s="1"/>
      <c r="B54" s="95" t="s">
        <v>46</v>
      </c>
      <c r="C54" s="96"/>
      <c r="D54" s="52">
        <f>M41</f>
        <v>0</v>
      </c>
      <c r="E54" s="93"/>
      <c r="F54" s="37"/>
      <c r="G54" s="59"/>
      <c r="H54" s="59"/>
      <c r="I54" s="43"/>
      <c r="J54" s="17"/>
      <c r="N54" s="1"/>
      <c r="O54" s="1"/>
      <c r="P54" s="1"/>
      <c r="Q54" s="1"/>
      <c r="R54" s="1"/>
      <c r="S54" s="1"/>
      <c r="T54" s="1"/>
      <c r="U54" s="1"/>
      <c r="V54" s="1"/>
      <c r="W54" s="1"/>
      <c r="X54" s="1"/>
      <c r="Y54" s="1"/>
      <c r="Z54" s="1"/>
    </row>
    <row r="55" spans="1:26" s="19" customFormat="1" ht="15" customHeight="1" x14ac:dyDescent="0.25">
      <c r="A55" s="1"/>
      <c r="B55" s="95" t="s">
        <v>23</v>
      </c>
      <c r="C55" s="96"/>
      <c r="D55" s="52">
        <f>M48</f>
        <v>0</v>
      </c>
      <c r="E55" s="94"/>
      <c r="F55" s="37"/>
      <c r="G55" s="59"/>
      <c r="H55" s="59"/>
      <c r="I55" s="43"/>
      <c r="J55" s="17"/>
      <c r="N55" s="1"/>
      <c r="O55" s="1"/>
      <c r="P55" s="1"/>
      <c r="Q55" s="1"/>
      <c r="R55" s="1"/>
      <c r="S55" s="1"/>
      <c r="T55" s="1"/>
      <c r="U55" s="1"/>
      <c r="V55" s="1"/>
      <c r="W55" s="1"/>
      <c r="X55" s="1"/>
      <c r="Y55" s="1"/>
      <c r="Z55" s="1"/>
    </row>
    <row r="56" spans="1:26" s="19" customFormat="1" ht="15" customHeight="1" x14ac:dyDescent="0.25">
      <c r="A56" s="1"/>
      <c r="B56" s="11"/>
      <c r="C56" s="11"/>
      <c r="D56" s="11"/>
      <c r="E56" s="79"/>
      <c r="F56" s="37"/>
      <c r="G56" s="59"/>
      <c r="H56" s="59"/>
      <c r="I56" s="43"/>
      <c r="J56" s="17"/>
      <c r="N56" s="1"/>
      <c r="O56" s="1"/>
      <c r="P56" s="1"/>
      <c r="Q56" s="1"/>
      <c r="R56" s="1"/>
      <c r="S56" s="1"/>
      <c r="T56" s="1"/>
      <c r="U56" s="1"/>
      <c r="V56" s="1"/>
      <c r="W56" s="1"/>
      <c r="X56" s="1"/>
      <c r="Y56" s="1"/>
      <c r="Z56" s="1"/>
    </row>
    <row r="57" spans="1:26" s="19" customFormat="1" ht="15" customHeight="1" x14ac:dyDescent="0.25">
      <c r="A57" s="1"/>
      <c r="B57" s="11"/>
      <c r="C57" s="11"/>
      <c r="D57" s="11"/>
      <c r="E57" s="79"/>
      <c r="F57" s="37"/>
      <c r="G57" s="59"/>
      <c r="H57" s="59"/>
      <c r="I57" s="43"/>
      <c r="J57" s="17"/>
      <c r="N57" s="1"/>
      <c r="O57" s="1"/>
      <c r="P57" s="1"/>
      <c r="Q57" s="1"/>
      <c r="R57" s="1"/>
      <c r="S57" s="1"/>
      <c r="T57" s="1"/>
      <c r="U57" s="1"/>
      <c r="V57" s="1"/>
      <c r="W57" s="1"/>
      <c r="X57" s="1"/>
      <c r="Y57" s="1"/>
      <c r="Z57" s="1"/>
    </row>
    <row r="58" spans="1:26" s="19" customFormat="1" ht="15" customHeight="1" x14ac:dyDescent="0.25">
      <c r="A58" s="1"/>
      <c r="B58" s="11"/>
      <c r="C58" s="11"/>
      <c r="D58" s="11"/>
      <c r="E58" s="79"/>
      <c r="F58" s="37"/>
      <c r="G58" s="59"/>
      <c r="H58" s="59"/>
      <c r="I58" s="43"/>
      <c r="J58" s="17"/>
      <c r="N58" s="1"/>
      <c r="O58" s="1"/>
      <c r="P58" s="1"/>
      <c r="Q58" s="1"/>
      <c r="R58" s="1"/>
      <c r="S58" s="1"/>
      <c r="T58" s="1"/>
      <c r="U58" s="1"/>
      <c r="V58" s="1"/>
      <c r="W58" s="1"/>
      <c r="X58" s="1"/>
      <c r="Y58" s="1"/>
      <c r="Z58" s="1"/>
    </row>
    <row r="59" spans="1:26" s="19" customFormat="1" ht="15.75" thickBot="1" x14ac:dyDescent="0.3">
      <c r="A59" s="1"/>
      <c r="B59" s="10"/>
      <c r="C59" s="10"/>
      <c r="D59" s="11"/>
      <c r="E59" s="11"/>
      <c r="F59" s="11"/>
      <c r="G59" s="11"/>
      <c r="H59" s="11"/>
      <c r="I59" s="11"/>
      <c r="J59" s="11"/>
      <c r="N59" s="1"/>
      <c r="O59" s="1"/>
      <c r="P59" s="1"/>
      <c r="Q59" s="1"/>
      <c r="R59" s="1"/>
      <c r="S59" s="1"/>
      <c r="T59" s="1"/>
      <c r="U59" s="1"/>
      <c r="V59" s="1"/>
      <c r="W59" s="1"/>
      <c r="X59" s="1"/>
      <c r="Y59" s="1"/>
      <c r="Z59" s="1"/>
    </row>
    <row r="60" spans="1:26" s="19" customFormat="1" ht="30" customHeight="1" x14ac:dyDescent="0.25">
      <c r="A60" s="1"/>
      <c r="B60" s="86" t="s">
        <v>19</v>
      </c>
      <c r="C60" s="87"/>
      <c r="D60" s="87"/>
      <c r="E60" s="87"/>
      <c r="F60" s="87"/>
      <c r="G60" s="87"/>
      <c r="H60" s="87"/>
      <c r="I60" s="88"/>
      <c r="J60" s="22"/>
      <c r="N60" s="1"/>
      <c r="O60" s="1"/>
      <c r="P60" s="1"/>
      <c r="Q60" s="1"/>
      <c r="R60" s="1"/>
      <c r="S60" s="1"/>
      <c r="T60" s="1"/>
      <c r="U60" s="1"/>
      <c r="V60" s="1"/>
      <c r="W60" s="1"/>
      <c r="X60" s="1"/>
      <c r="Y60" s="1"/>
      <c r="Z60" s="1"/>
    </row>
    <row r="61" spans="1:26" s="19" customFormat="1" ht="25.5" customHeight="1" thickBot="1" x14ac:dyDescent="0.3">
      <c r="A61" s="1"/>
      <c r="B61" s="89" t="s">
        <v>47</v>
      </c>
      <c r="C61" s="90"/>
      <c r="D61" s="90"/>
      <c r="E61" s="90"/>
      <c r="F61" s="90"/>
      <c r="G61" s="90"/>
      <c r="H61" s="90"/>
      <c r="I61" s="91"/>
      <c r="J61" s="23"/>
      <c r="N61" s="1"/>
      <c r="O61" s="1"/>
      <c r="P61" s="1"/>
      <c r="Q61" s="1"/>
      <c r="R61" s="1"/>
      <c r="S61" s="1"/>
      <c r="T61" s="1"/>
      <c r="U61" s="1"/>
      <c r="V61" s="1"/>
      <c r="W61" s="1"/>
      <c r="X61" s="1"/>
      <c r="Y61" s="1"/>
      <c r="Z61" s="1"/>
    </row>
    <row r="62" spans="1:26" s="19" customFormat="1" ht="159.75" customHeight="1" thickBot="1" x14ac:dyDescent="0.3">
      <c r="A62" s="1"/>
      <c r="B62" s="56" t="s">
        <v>48</v>
      </c>
      <c r="C62" s="57"/>
      <c r="D62" s="57"/>
      <c r="E62" s="57"/>
      <c r="F62" s="57"/>
      <c r="G62" s="57"/>
      <c r="H62" s="57"/>
      <c r="I62" s="58"/>
      <c r="J62" s="35"/>
      <c r="N62" s="1"/>
      <c r="O62" s="1"/>
      <c r="P62" s="1"/>
      <c r="Q62" s="1"/>
      <c r="R62" s="1"/>
      <c r="S62" s="1"/>
      <c r="T62" s="1"/>
      <c r="U62" s="1"/>
      <c r="V62" s="1"/>
      <c r="W62" s="1"/>
      <c r="X62" s="1"/>
      <c r="Y62" s="1"/>
      <c r="Z62" s="1"/>
    </row>
    <row r="63" spans="1:26" ht="15.75" thickBot="1" x14ac:dyDescent="0.3">
      <c r="B63" s="47"/>
      <c r="C63" s="47"/>
    </row>
    <row r="64" spans="1:26" x14ac:dyDescent="0.25">
      <c r="B64" s="76" t="s">
        <v>74</v>
      </c>
      <c r="C64" s="77" t="s">
        <v>75</v>
      </c>
      <c r="D64" s="78" t="s">
        <v>76</v>
      </c>
      <c r="E64" s="69"/>
      <c r="F64" s="69"/>
      <c r="G64" s="69"/>
      <c r="H64" s="69"/>
      <c r="I64" s="70"/>
    </row>
    <row r="65" spans="1:13" ht="27" customHeight="1" x14ac:dyDescent="0.25">
      <c r="A65" s="66"/>
      <c r="B65" s="71">
        <v>10</v>
      </c>
      <c r="C65" s="72" t="s">
        <v>49</v>
      </c>
      <c r="D65" s="127" t="s">
        <v>81</v>
      </c>
      <c r="E65" s="128"/>
      <c r="F65" s="128"/>
      <c r="G65" s="128"/>
      <c r="H65" s="128"/>
      <c r="I65" s="129"/>
      <c r="M65" s="1"/>
    </row>
    <row r="66" spans="1:13" ht="28.5" customHeight="1" x14ac:dyDescent="0.25">
      <c r="A66" s="66"/>
      <c r="B66" s="73">
        <v>8</v>
      </c>
      <c r="C66" s="72" t="s">
        <v>6</v>
      </c>
      <c r="D66" s="127" t="s">
        <v>82</v>
      </c>
      <c r="E66" s="128"/>
      <c r="F66" s="128"/>
      <c r="G66" s="128"/>
      <c r="H66" s="128"/>
      <c r="I66" s="129"/>
    </row>
    <row r="67" spans="1:13" ht="72.75" customHeight="1" x14ac:dyDescent="0.25">
      <c r="A67" s="66"/>
      <c r="B67" s="71">
        <v>6</v>
      </c>
      <c r="C67" s="72" t="s">
        <v>7</v>
      </c>
      <c r="D67" s="127" t="s">
        <v>83</v>
      </c>
      <c r="E67" s="130"/>
      <c r="F67" s="130"/>
      <c r="G67" s="130"/>
      <c r="H67" s="130"/>
      <c r="I67" s="131"/>
    </row>
    <row r="68" spans="1:13" ht="108.75" customHeight="1" thickBot="1" x14ac:dyDescent="0.3">
      <c r="A68" s="66"/>
      <c r="B68" s="74">
        <v>4</v>
      </c>
      <c r="C68" s="75" t="s">
        <v>8</v>
      </c>
      <c r="D68" s="132" t="s">
        <v>84</v>
      </c>
      <c r="E68" s="133"/>
      <c r="F68" s="133"/>
      <c r="G68" s="133"/>
      <c r="H68" s="133"/>
      <c r="I68" s="134"/>
    </row>
    <row r="69" spans="1:13" x14ac:dyDescent="0.25">
      <c r="A69" s="66"/>
      <c r="B69" s="66"/>
      <c r="C69" s="66"/>
      <c r="D69" s="66"/>
      <c r="E69" s="67"/>
    </row>
    <row r="70" spans="1:13" x14ac:dyDescent="0.25">
      <c r="A70" s="66"/>
      <c r="B70" s="66"/>
      <c r="C70" s="66"/>
      <c r="D70" s="66"/>
      <c r="E70" s="68"/>
    </row>
    <row r="71" spans="1:13" x14ac:dyDescent="0.25">
      <c r="A71" s="66"/>
      <c r="B71" s="66"/>
      <c r="C71" s="66"/>
      <c r="D71" s="66"/>
      <c r="E71" s="67"/>
    </row>
    <row r="72" spans="1:13" x14ac:dyDescent="0.25">
      <c r="A72" s="66"/>
      <c r="B72" s="66"/>
      <c r="C72" s="66"/>
      <c r="D72" s="66"/>
      <c r="E72" s="67"/>
    </row>
  </sheetData>
  <sheetProtection formatColumns="0" insertColumns="0" insertRows="0" deleteColumns="0" deleteRows="0" selectLockedCells="1" sort="0" autoFilter="0" selectUnlockedCells="1"/>
  <mergeCells count="108">
    <mergeCell ref="D68:I68"/>
    <mergeCell ref="B13:I13"/>
    <mergeCell ref="B14:I14"/>
    <mergeCell ref="B15:C15"/>
    <mergeCell ref="J13:J14"/>
    <mergeCell ref="H7:I7"/>
    <mergeCell ref="B19:C19"/>
    <mergeCell ref="D19:E19"/>
    <mergeCell ref="B23:C23"/>
    <mergeCell ref="B24:C24"/>
    <mergeCell ref="D23:E23"/>
    <mergeCell ref="B21:I21"/>
    <mergeCell ref="B29:I29"/>
    <mergeCell ref="B35:I35"/>
    <mergeCell ref="B42:I42"/>
    <mergeCell ref="B31:C31"/>
    <mergeCell ref="B30:C30"/>
    <mergeCell ref="B32:C32"/>
    <mergeCell ref="B33:C33"/>
    <mergeCell ref="D31:E31"/>
    <mergeCell ref="D32:E32"/>
    <mergeCell ref="D9:I9"/>
    <mergeCell ref="D10:E10"/>
    <mergeCell ref="D11:E11"/>
    <mergeCell ref="B9:C9"/>
    <mergeCell ref="B10:C10"/>
    <mergeCell ref="B11:C11"/>
    <mergeCell ref="D65:I65"/>
    <mergeCell ref="D66:I66"/>
    <mergeCell ref="D67:I67"/>
    <mergeCell ref="B2:I2"/>
    <mergeCell ref="B3:I3"/>
    <mergeCell ref="B5:C5"/>
    <mergeCell ref="B6:C6"/>
    <mergeCell ref="B7:C7"/>
    <mergeCell ref="D5:F5"/>
    <mergeCell ref="D6:F6"/>
    <mergeCell ref="D7:F7"/>
    <mergeCell ref="H5:I5"/>
    <mergeCell ref="H6:I6"/>
    <mergeCell ref="D27:E27"/>
    <mergeCell ref="K13:K14"/>
    <mergeCell ref="L13:L14"/>
    <mergeCell ref="B16:C16"/>
    <mergeCell ref="B17:C17"/>
    <mergeCell ref="B18:C18"/>
    <mergeCell ref="D16:E16"/>
    <mergeCell ref="D17:E17"/>
    <mergeCell ref="D18:E18"/>
    <mergeCell ref="B22:C22"/>
    <mergeCell ref="B25:C25"/>
    <mergeCell ref="B26:C26"/>
    <mergeCell ref="B27:C27"/>
    <mergeCell ref="B36:C36"/>
    <mergeCell ref="D45:E45"/>
    <mergeCell ref="D46:E46"/>
    <mergeCell ref="D47:E47"/>
    <mergeCell ref="B45:C45"/>
    <mergeCell ref="B46:C46"/>
    <mergeCell ref="B47:C47"/>
    <mergeCell ref="B37:C37"/>
    <mergeCell ref="B38:C38"/>
    <mergeCell ref="B39:C39"/>
    <mergeCell ref="B40:C40"/>
    <mergeCell ref="B43:C43"/>
    <mergeCell ref="D33:E33"/>
    <mergeCell ref="D37:E37"/>
    <mergeCell ref="D38:E38"/>
    <mergeCell ref="D39:E39"/>
    <mergeCell ref="D40:E40"/>
    <mergeCell ref="D24:E24"/>
    <mergeCell ref="D25:E25"/>
    <mergeCell ref="D26:E26"/>
    <mergeCell ref="B60:I60"/>
    <mergeCell ref="B61:I61"/>
    <mergeCell ref="F15:I15"/>
    <mergeCell ref="F16:I16"/>
    <mergeCell ref="F17:I17"/>
    <mergeCell ref="F18:I18"/>
    <mergeCell ref="F19:I19"/>
    <mergeCell ref="F22:I22"/>
    <mergeCell ref="F23:I23"/>
    <mergeCell ref="F24:I24"/>
    <mergeCell ref="F25:I25"/>
    <mergeCell ref="F26:I26"/>
    <mergeCell ref="F27:I27"/>
    <mergeCell ref="F30:I30"/>
    <mergeCell ref="F31:I31"/>
    <mergeCell ref="F32:I32"/>
    <mergeCell ref="E51:E55"/>
    <mergeCell ref="B51:C51"/>
    <mergeCell ref="B52:C52"/>
    <mergeCell ref="B53:C53"/>
    <mergeCell ref="B54:C54"/>
    <mergeCell ref="B55:C55"/>
    <mergeCell ref="B44:C44"/>
    <mergeCell ref="D44:E44"/>
    <mergeCell ref="F47:I47"/>
    <mergeCell ref="F40:I40"/>
    <mergeCell ref="F43:I43"/>
    <mergeCell ref="F44:I44"/>
    <mergeCell ref="F45:I45"/>
    <mergeCell ref="F46:I46"/>
    <mergeCell ref="F33:I33"/>
    <mergeCell ref="F36:I36"/>
    <mergeCell ref="F37:I37"/>
    <mergeCell ref="F38:I38"/>
    <mergeCell ref="F39:I39"/>
  </mergeCells>
  <dataValidations count="2">
    <dataValidation type="list" allowBlank="1" showInputMessage="1" showErrorMessage="1" sqref="F31:F33 F37:F40 D44:D47 D37:D40 D31:D33 D23:D27 D16:D19 F16:F19 F23:F27 F44:F47" xr:uid="{C3D85272-6C1B-48DA-B57A-3BECAA279F61}">
      <formula1>$Z$6:$Z$11</formula1>
    </dataValidation>
    <dataValidation type="list" allowBlank="1" showInputMessage="1" showErrorMessage="1" promptTitle="Maak uw keuze..." prompt="middels dit pull-down menu_x000a_" sqref="J7" xr:uid="{6081363D-BDEA-4D58-B347-4294CCDA7E9F}">
      <formula1>$Y$7:$Y$8</formula1>
    </dataValidation>
  </dataValidations>
  <pageMargins left="0.54" right="0.17" top="0.74803149606299213" bottom="0.74803149606299213" header="0.31496062992125984" footer="0.31496062992125984"/>
  <pageSetup paperSize="9" scale="62" fitToHeight="2" orientation="portrait" cellComments="asDisplayed" r:id="rId1"/>
  <rowBreaks count="1" manualBreakCount="1">
    <brk id="41" max="10"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8763ab04-c97a-4d6a-9677-3206b4b630b8">WSHDINK-247086672-5778</_dlc_DocId>
    <_dlc_DocIdUrl xmlns="8763ab04-c97a-4d6a-9677-3206b4b630b8">
      <Url>https://waterschaphd.sharepoint.com/teams/proces-0076/_layouts/15/DocIdRedir.aspx?ID=WSHDINK-247086672-5778</Url>
      <Description>WSHDINK-247086672-5778</Description>
    </_dlc_DocIdUrl>
    <ZSDMS_Zaakidentificatie xmlns="20f53c3d-ece6-4625-8bee-cc380ae6fc2b">WSHDINK-247086672-5071</ZSDMS_Zaakidentificatie>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Robbert Leijdekker</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 xsi:nil="true"/>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TaxCatchAllLabel xmlns="8763ab04-c97a-4d6a-9677-3206b4b630b8"/>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2018-04-23T14:56:34+00:00</ZSDMS_DatumDocument>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ZSDMS_StartdatumVertrouwelijkheid xmlns="20f53c3d-ece6-4625-8bee-cc380ae6fc2b">2020-10-09T12:07:59+00:00</ZSDMS_StartdatumVertrouwelijkheid>
    <ZSDMS_Documentbeschrijving xmlns="20f53c3d-ece6-4625-8bee-cc380ae6fc2b" xsi:nil="true"/>
    <ZSDMS_PersNrAuteur xmlns="20f53c3d-ece6-4625-8bee-cc380ae6fc2b" xsi:nil="true"/>
    <TaxCatchAll xmlns="8763ab04-c97a-4d6a-9677-3206b4b630b8"/>
    <ZSDMS_Projectcode xmlns="20f53c3d-ece6-4625-8bee-cc380ae6fc2b" xsi:nil="true"/>
    <ZSDMS_Documentontvangstdatum xmlns="20f53c3d-ece6-4625-8bee-cc380ae6fc2b" xsi:nil="true"/>
    <ZSDMS_ClassificatieDatum xmlns="20f53c3d-ece6-4625-8bee-cc380ae6fc2b" xsi:nil="true"/>
    <ZSDMS_Documentformaat xmlns="20f53c3d-ece6-4625-8bee-cc380ae6fc2b" xsi:nil="true"/>
    <ZSDMS_WoonplaatsNaam xmlns="20f53c3d-ece6-4625-8bee-cc380ae6fc2b" xsi:nil="true"/>
    <ZSDMS_NaamBronapplicatie xmlns="20f53c3d-ece6-4625-8bee-cc380ae6fc2b" xsi:nil="tru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.07.351</ZSDMS_ClassificatieCode>
    <ZSDMS_Archiefnominatie xmlns="20f53c3d-ece6-4625-8bee-cc380ae6fc2b" xsi:nil="true"/>
    <ZSDMS_ZaaktypeOmschrijving xmlns="20f53c3d-ece6-4625-8bee-cc380ae6fc2b">Europees openbaar</ZSDMS_ZaaktypeOmschrijving>
    <ZSDMS_Zaakomschrijving xmlns="20f53c3d-ece6-4625-8bee-cc380ae6fc2b">2021-2025 Raamovereenkomst onderhoud beschoeiingen</ZSDMS_Zaakomschrijving>
    <Perceel xmlns="f3215e07-f8e3-40b8-b4dd-3bc400862c0c"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ADF49664A0A3ED499A4132AD34426CFD" ma:contentTypeVersion="142" ma:contentTypeDescription="" ma:contentTypeScope="" ma:versionID="ea3cf1aeec0a9b9562a8dbc7dc8df7e9">
  <xsd:schema xmlns:xsd="http://www.w3.org/2001/XMLSchema" xmlns:xs="http://www.w3.org/2001/XMLSchema" xmlns:p="http://schemas.microsoft.com/office/2006/metadata/properties" xmlns:ns2="20f53c3d-ece6-4625-8bee-cc380ae6fc2b" xmlns:ns3="8763ab04-c97a-4d6a-9677-3206b4b630b8" xmlns:ns4="f3215e07-f8e3-40b8-b4dd-3bc400862c0c" targetNamespace="http://schemas.microsoft.com/office/2006/metadata/properties" ma:root="true" ma:fieldsID="b92fe97c770dc9d95db0b3fcaeb0f294" ns2:_="" ns3:_="" ns4:_="">
    <xsd:import namespace="20f53c3d-ece6-4625-8bee-cc380ae6fc2b"/>
    <xsd:import namespace="8763ab04-c97a-4d6a-9677-3206b4b630b8"/>
    <xsd:import namespace="f3215e07-f8e3-40b8-b4dd-3bc400862c0c"/>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2:ZSDMS_Zaakomschrijving" minOccurs="0"/>
                <xsd:element ref="ns2:ZSDMS_ZaaktypeOmschrijving"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Perceel"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Inhoudsomschrijving" ma:internalName="ZSDMS_Documentbeschrijving" ma:readOnly="false">
      <xsd:simpleType>
        <xsd:restriction base="dms:Text">
          <xsd:maxLength value="255"/>
        </xsd:restriction>
      </xsd:simpleType>
    </xsd:element>
    <xsd:element name="ZSDMS_DocumenttypeOmschrijving" ma:index="3" nillable="true" ma:displayName="Documenttype"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1"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internalName="ZSDMS_Zaakidentificatie" ma:readOnly="false">
      <xsd:simpleType>
        <xsd:restriction base="dms:Text">
          <xsd:maxLength value="255"/>
        </xsd:restriction>
      </xsd:simpleType>
    </xsd:element>
    <xsd:element name="ZSDMS_ZaakeigenaarNaam" ma:index="59" nillable="true" ma:displayName="Zaakeigenaar: naam"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SharedWithUsers" ma:index="6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8" nillable="true" ma:displayName="Gedeeld met details" ma:internalName="SharedWithDetails" ma:readOnly="true">
      <xsd:simpleType>
        <xsd:restriction base="dms:Note">
          <xsd:maxLength value="255"/>
        </xsd:restriction>
      </xsd:simpleType>
    </xsd:element>
    <xsd:element name="ZSDMS_Zaakomschrijving" ma:index="73" nillable="true" ma:displayName="Zaakomschrijving" ma:internalName="ZSDMS_Zaakomschrijving" ma:readOnly="false">
      <xsd:simpleType>
        <xsd:restriction base="dms:Text">
          <xsd:maxLength value="255"/>
        </xsd:restriction>
      </xsd:simpleType>
    </xsd:element>
    <xsd:element name="ZSDMS_ZaaktypeOmschrijving" ma:index="74" nillable="true" ma:displayName="Zaaktype: omschrijving" ma:default="Inkoop product of dienst"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63ab04-c97a-4d6a-9677-3206b4b630b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ea6dfc09-3927-4283-9457-c9a75279d6af}" ma:internalName="TaxCatchAllLabel" ma:readOnly="false" ma:showField="CatchAllDataLabel"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ea6dfc09-3927-4283-9457-c9a75279d6af}" ma:internalName="TaxCatchAll" ma:readOnly="false" ma:showField="CatchAllData" ma:web="8763ab04-c97a-4d6a-9677-3206b4b630b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215e07-f8e3-40b8-b4dd-3bc400862c0c"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element name="MediaServiceAutoKeyPoints" ma:index="71" nillable="true" ma:displayName="MediaServiceAutoKeyPoints" ma:hidden="true" ma:internalName="MediaServiceAutoKeyPoints" ma:readOnly="true">
      <xsd:simpleType>
        <xsd:restriction base="dms:Note"/>
      </xsd:simpleType>
    </xsd:element>
    <xsd:element name="MediaServiceKeyPoints" ma:index="72" nillable="true" ma:displayName="KeyPoints" ma:internalName="MediaServiceKeyPoints" ma:readOnly="true">
      <xsd:simpleType>
        <xsd:restriction base="dms:Note">
          <xsd:maxLength value="255"/>
        </xsd:restriction>
      </xsd:simpleType>
    </xsd:element>
    <xsd:element name="MediaServiceAutoTags" ma:index="75" nillable="true" ma:displayName="Tags" ma:internalName="MediaServiceAutoTags" ma:readOnly="true">
      <xsd:simpleType>
        <xsd:restriction base="dms:Text"/>
      </xsd:simpleType>
    </xsd:element>
    <xsd:element name="MediaServiceOCR" ma:index="76" nillable="true" ma:displayName="Extracted Text" ma:internalName="MediaServiceOCR" ma:readOnly="true">
      <xsd:simpleType>
        <xsd:restriction base="dms:Note">
          <xsd:maxLength value="255"/>
        </xsd:restriction>
      </xsd:simpleType>
    </xsd:element>
    <xsd:element name="MediaServiceGenerationTime" ma:index="77" nillable="true" ma:displayName="MediaServiceGenerationTime" ma:hidden="true" ma:internalName="MediaServiceGenerationTime" ma:readOnly="true">
      <xsd:simpleType>
        <xsd:restriction base="dms:Text"/>
      </xsd:simpleType>
    </xsd:element>
    <xsd:element name="MediaServiceEventHashCode" ma:index="78" nillable="true" ma:displayName="MediaServiceEventHashCode" ma:hidden="true" ma:internalName="MediaServiceEventHashCode" ma:readOnly="true">
      <xsd:simpleType>
        <xsd:restriction base="dms:Text"/>
      </xsd:simpleType>
    </xsd:element>
    <xsd:element name="MediaServiceDateTaken" ma:index="79" nillable="true" ma:displayName="MediaServiceDateTaken" ma:hidden="true" ma:internalName="MediaServiceDateTaken" ma:readOnly="true">
      <xsd:simpleType>
        <xsd:restriction base="dms:Text"/>
      </xsd:simpleType>
    </xsd:element>
    <xsd:element name="Perceel" ma:index="80" nillable="true" ma:displayName="Perceel" ma:internalName="Perceel">
      <xsd:simpleType>
        <xsd:restriction base="dms:Number"/>
      </xsd:simpleType>
    </xsd:element>
    <xsd:element name="MediaServiceLocation" ma:index="8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435E98-37F8-47FD-B3E0-D368B173A3B9}">
  <ds:schemaRefs>
    <ds:schemaRef ds:uri="http://schemas.microsoft.com/sharepoint/v3/contenttype/forms"/>
  </ds:schemaRefs>
</ds:datastoreItem>
</file>

<file path=customXml/itemProps2.xml><?xml version="1.0" encoding="utf-8"?>
<ds:datastoreItem xmlns:ds="http://schemas.openxmlformats.org/officeDocument/2006/customXml" ds:itemID="{DF4C42C9-0A7D-4AC9-B841-F8733DFF05C3}">
  <ds:schemaRefs>
    <ds:schemaRef ds:uri="http://purl.org/dc/elements/1.1/"/>
    <ds:schemaRef ds:uri="http://schemas.microsoft.com/office/2006/metadata/properties"/>
    <ds:schemaRef ds:uri="http://schemas.microsoft.com/office/infopath/2007/PartnerControls"/>
    <ds:schemaRef ds:uri="8763ab04-c97a-4d6a-9677-3206b4b630b8"/>
    <ds:schemaRef ds:uri="http://purl.org/dc/terms/"/>
    <ds:schemaRef ds:uri="http://schemas.microsoft.com/office/2006/documentManagement/types"/>
    <ds:schemaRef ds:uri="http://purl.org/dc/dcmitype/"/>
    <ds:schemaRef ds:uri="http://schemas.openxmlformats.org/package/2006/metadata/core-properties"/>
    <ds:schemaRef ds:uri="f3215e07-f8e3-40b8-b4dd-3bc400862c0c"/>
    <ds:schemaRef ds:uri="20f53c3d-ece6-4625-8bee-cc380ae6fc2b"/>
    <ds:schemaRef ds:uri="http://www.w3.org/XML/1998/namespace"/>
  </ds:schemaRefs>
</ds:datastoreItem>
</file>

<file path=customXml/itemProps3.xml><?xml version="1.0" encoding="utf-8"?>
<ds:datastoreItem xmlns:ds="http://schemas.openxmlformats.org/officeDocument/2006/customXml" ds:itemID="{E3F0642E-2CCF-4164-84B4-842275DF663D}">
  <ds:schemaRefs>
    <ds:schemaRef ds:uri="http://schemas.microsoft.com/sharepoint/events"/>
  </ds:schemaRefs>
</ds:datastoreItem>
</file>

<file path=customXml/itemProps4.xml><?xml version="1.0" encoding="utf-8"?>
<ds:datastoreItem xmlns:ds="http://schemas.openxmlformats.org/officeDocument/2006/customXml" ds:itemID="{D23A5B48-A929-4670-B638-4A92496026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763ab04-c97a-4d6a-9677-3206b4b630b8"/>
    <ds:schemaRef ds:uri="f3215e07-f8e3-40b8-b4dd-3bc400862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Gebruiksartikelen etc.</vt:lpstr>
      <vt:lpstr>'Gebruiksartikelen etc.'!_ftnref1</vt:lpstr>
      <vt:lpstr>'Gebruiksartikelen etc.'!Afdrukbereik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2014-07-31T10:21:45Z</dcterms:created>
  <dcterms:modified xsi:type="dcterms:W3CDTF">2021-05-26T11:12:11Z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0x01010066FF7E11BF67704C8F8F36C238C38E7D00ADF49664A0A3ED499A4132AD34426CFD</vt:lpwstr>
  </property>
  <property fmtid="{D5CDD505-2E9C-101B-9397-08002B2CF9AE}" pid="3" name="Programma">
    <vt:lpwstr>26;#Zuiveren|1528fd41-4869-41aa-967b-3e9e5e8defda</vt:lpwstr>
  </property>
  <property fmtid="{D5CDD505-2E9C-101B-9397-08002B2CF9AE}" pid="4" name="_dlc_DocIdItemGuid">
    <vt:lpwstr>4e116997-6ce6-4829-9885-2ff77b97c243</vt:lpwstr>
  </property>
  <property fmtid="{D5CDD505-2E9C-101B-9397-08002B2CF9AE}" pid="5" name="WorkflowChangePath">
    <vt:lpwstr>80e87df2-c695-42b6-8a74-cd116dbd0f3c,2;</vt:lpwstr>
  </property>
  <property fmtid="{D5CDD505-2E9C-101B-9397-08002B2CF9AE}" pid="6" name="Inkoopprodukt">
    <vt:lpwstr/>
  </property>
  <property fmtid="{D5CDD505-2E9C-101B-9397-08002B2CF9AE}" pid="7" name="_docset_NoMedatataSyncRequired">
    <vt:lpwstr>False</vt:lpwstr>
  </property>
  <property fmtid="{D5CDD505-2E9C-101B-9397-08002B2CF9AE}" pid="8" name="Leverancier">
    <vt:lpwstr/>
  </property>
  <property fmtid="{D5CDD505-2E9C-101B-9397-08002B2CF9AE}" pid="9" name="ZSDMS_Zaakomschrijving">
    <vt:lpwstr>2021-2025 Raamovereenkomst onderhoud beschoeiingen</vt:lpwstr>
  </property>
  <property fmtid="{D5CDD505-2E9C-101B-9397-08002B2CF9AE}" pid="10" name="ZSDMS_GerelateerdeZaken">
    <vt:lpwstr/>
  </property>
  <property fmtid="{D5CDD505-2E9C-101B-9397-08002B2CF9AE}" pid="11" name="ZSDMS_Zaaktypecode">
    <vt:lpwstr>B0047</vt:lpwstr>
  </property>
  <property fmtid="{D5CDD505-2E9C-101B-9397-08002B2CF9AE}" pid="12" name="ZSDMS_ZaaktypeOmschrijving">
    <vt:lpwstr>Europees openbaar</vt:lpwstr>
  </property>
  <property fmtid="{D5CDD505-2E9C-101B-9397-08002B2CF9AE}" pid="13" name="ZSDMS_Zaakniveau">
    <vt:lpwstr/>
  </property>
  <property fmtid="{D5CDD505-2E9C-101B-9397-08002B2CF9AE}" pid="14" name="ZSDMS_JaarVanOverbrenging">
    <vt:lpwstr/>
  </property>
  <property fmtid="{D5CDD505-2E9C-101B-9397-08002B2CF9AE}" pid="15" name="ZSDMS_Resultaatomschrijving">
    <vt:lpwstr/>
  </property>
  <property fmtid="{D5CDD505-2E9C-101B-9397-08002B2CF9AE}" pid="16" name="ZSDMS_ArchiefvormendOrgaan">
    <vt:lpwstr/>
  </property>
  <property fmtid="{D5CDD505-2E9C-101B-9397-08002B2CF9AE}" pid="17" name="ZSDMS_GeografischGebied">
    <vt:lpwstr/>
  </property>
</Properties>
</file>