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MS610\1 Relatiespecificaties\Hoorn, gemeente\EA\EA 2021\Voorbereiding\"/>
    </mc:Choice>
  </mc:AlternateContent>
  <bookViews>
    <workbookView xWindow="0" yWindow="0" windowWidth="23310" windowHeight="8805"/>
  </bookViews>
  <sheets>
    <sheet name="Totaal" sheetId="24" r:id="rId1"/>
    <sheet name="Brand 2021 " sheetId="22" r:id="rId2"/>
    <sheet name="Rollend materiaal" sheetId="18" r:id="rId3"/>
  </sheets>
  <calcPr calcId="162913"/>
</workbook>
</file>

<file path=xl/calcChain.xml><?xml version="1.0" encoding="utf-8"?>
<calcChain xmlns="http://schemas.openxmlformats.org/spreadsheetml/2006/main">
  <c r="D10" i="24" l="1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E35" i="18"/>
  <c r="E31" i="18"/>
  <c r="E29" i="18"/>
  <c r="E21" i="18"/>
  <c r="E15" i="18"/>
  <c r="E14" i="18"/>
  <c r="E13" i="18"/>
  <c r="E12" i="18"/>
  <c r="E11" i="18"/>
  <c r="E17" i="18" l="1"/>
  <c r="E36" i="18"/>
  <c r="A2" i="24" l="1"/>
  <c r="A1" i="24"/>
  <c r="H185" i="22" l="1"/>
  <c r="D9" i="24" s="1"/>
  <c r="G185" i="22"/>
  <c r="D8" i="24" s="1"/>
  <c r="D12" i="24" l="1"/>
  <c r="I185" i="22" l="1"/>
</calcChain>
</file>

<file path=xl/sharedStrings.xml><?xml version="1.0" encoding="utf-8"?>
<sst xmlns="http://schemas.openxmlformats.org/spreadsheetml/2006/main" count="1305" uniqueCount="439">
  <si>
    <t>Achter de Vest 0.O.</t>
  </si>
  <si>
    <t>Achter de Vest 0</t>
  </si>
  <si>
    <t>Achterom 19</t>
  </si>
  <si>
    <t>Sporthal De Opgang incl. horecadeel</t>
  </si>
  <si>
    <t>Akkerwinde 43</t>
  </si>
  <si>
    <t>Akkerwinde 44</t>
  </si>
  <si>
    <t>Woonhuis</t>
  </si>
  <si>
    <t>Baanstraat 25</t>
  </si>
  <si>
    <t>Berkhouterweg 26</t>
  </si>
  <si>
    <t>Berkhouterweg 23</t>
  </si>
  <si>
    <t>Bobeldijkerweg 0</t>
  </si>
  <si>
    <t>Woonwagen HWW-000337, 13M</t>
  </si>
  <si>
    <t>Bobeldijk stdpl. 20</t>
  </si>
  <si>
    <t>Brederodegracht 1</t>
  </si>
  <si>
    <t>Charl. V. Pallandthof 111</t>
  </si>
  <si>
    <t>Bedrijfspand huisvesting voor bureau Riolering  en Wegen</t>
  </si>
  <si>
    <t>Corantijn 2</t>
  </si>
  <si>
    <t>Gebouw Werk en Inkomen</t>
  </si>
  <si>
    <t>Dampten 2</t>
  </si>
  <si>
    <t>Geldelozeweg 4</t>
  </si>
  <si>
    <t>Grote Beer 3</t>
  </si>
  <si>
    <t>Grote Beer 3a</t>
  </si>
  <si>
    <t>Grote Beer 5a</t>
  </si>
  <si>
    <t>Grote Oost 60</t>
  </si>
  <si>
    <t>Manifesto</t>
  </si>
  <si>
    <t>Holenweg 14C</t>
  </si>
  <si>
    <t>Holenweg 14H</t>
  </si>
  <si>
    <t>Hondsdraf 47</t>
  </si>
  <si>
    <t>Hoofd 2 A</t>
  </si>
  <si>
    <t>Hoofd 2 B</t>
  </si>
  <si>
    <t>Houten Hoofd, het 0</t>
  </si>
  <si>
    <t>Sportaccommodatie De Huesmolen</t>
  </si>
  <si>
    <t>Huesmolen, de 59</t>
  </si>
  <si>
    <t xml:space="preserve">Sociaal cultureel centrum Huesmolen </t>
  </si>
  <si>
    <t>Huesmolen, de 60</t>
  </si>
  <si>
    <t>IJsselweg 4</t>
  </si>
  <si>
    <t xml:space="preserve">Stadsbeheer Rayonpost  III </t>
  </si>
  <si>
    <t>IJsselweg 2</t>
  </si>
  <si>
    <t>Dierenverblijf herten</t>
  </si>
  <si>
    <t>Kinderboerderij "Frits Farm" stalruimte</t>
  </si>
  <si>
    <t>Kapberg 0</t>
  </si>
  <si>
    <t>Kinderboerderij "Frits Farm" voliere</t>
  </si>
  <si>
    <t>Keern 27</t>
  </si>
  <si>
    <t>Begraafplaats,  Urnenkast</t>
  </si>
  <si>
    <t>Kerkelaan 8</t>
  </si>
  <si>
    <t>Honk- en Softbalvereniging Urbanus, Sportcomplex Ridam-noord</t>
  </si>
  <si>
    <t>Kerketuin 100 A</t>
  </si>
  <si>
    <t>"Het Admiraliteitspoortje"</t>
  </si>
  <si>
    <t>Kerkplein 22.N</t>
  </si>
  <si>
    <t>Kerkplein 24</t>
  </si>
  <si>
    <t>Kerkplein 33, 0.C.</t>
  </si>
  <si>
    <t>Kleine Noord, ongenummerd</t>
  </si>
  <si>
    <t>Kleine Oost 18</t>
  </si>
  <si>
    <t>Koperslager 9 A</t>
  </si>
  <si>
    <t>Kloosterhout 1-2</t>
  </si>
  <si>
    <t>Moerbalk 1</t>
  </si>
  <si>
    <t>Munnikenwoud 1</t>
  </si>
  <si>
    <t>Muntstraat 7</t>
  </si>
  <si>
    <t>Stadhuis</t>
  </si>
  <si>
    <t>Nieuwe Steen 1</t>
  </si>
  <si>
    <t>Nieuwe Steen 9</t>
  </si>
  <si>
    <t>Nieuwe Wal  1</t>
  </si>
  <si>
    <t>Nieuwstraat 23 en Nieuwsteeg 44</t>
  </si>
  <si>
    <t>Stadsbeheer Rayonpost I</t>
  </si>
  <si>
    <t>Pelmolenpad 37</t>
  </si>
  <si>
    <t>Pelmolenpad 5</t>
  </si>
  <si>
    <t>Poolster 123A</t>
  </si>
  <si>
    <t>Ramen 4</t>
  </si>
  <si>
    <t>Roode Steen 15</t>
  </si>
  <si>
    <t>Westfries Museum</t>
  </si>
  <si>
    <t>Proostensteeg 15-17</t>
  </si>
  <si>
    <t>Stadsbeheer Rayonpost II</t>
  </si>
  <si>
    <t>Roskam 1</t>
  </si>
  <si>
    <t>Sterrenweg 38</t>
  </si>
  <si>
    <t>Onderkomen bewaking fietsenstalling</t>
  </si>
  <si>
    <t>Vuurtoren 'Havenlicht'</t>
  </si>
  <si>
    <t>Visserseiland 0</t>
  </si>
  <si>
    <t>Vredehofstraat 7A</t>
  </si>
  <si>
    <t>Vredehofstraat 9</t>
  </si>
  <si>
    <t>Wisselstraat 8</t>
  </si>
  <si>
    <t>Abbingstraat 1A</t>
  </si>
  <si>
    <t>Akkerwinde  57</t>
  </si>
  <si>
    <t>Akkerwinde 74</t>
  </si>
  <si>
    <t>Ark 1</t>
  </si>
  <si>
    <t>Ark 2</t>
  </si>
  <si>
    <t>Boedijnhof 1</t>
  </si>
  <si>
    <t>Boedijnhof 1,1</t>
  </si>
  <si>
    <t>Breitnerhof 220</t>
  </si>
  <si>
    <t>Ceder 1</t>
  </si>
  <si>
    <t>Dovenetel 78</t>
  </si>
  <si>
    <t>Dubloen 98</t>
  </si>
  <si>
    <t>Eikstraat 3</t>
  </si>
  <si>
    <t>Eikstraat 36</t>
  </si>
  <si>
    <t>Gerritsland 56</t>
  </si>
  <si>
    <t>Gording 123</t>
  </si>
  <si>
    <t>Gravenstraat 19</t>
  </si>
  <si>
    <t xml:space="preserve">Grote Beer 1 </t>
  </si>
  <si>
    <t>Han Hoekstrahof 200 a/b</t>
  </si>
  <si>
    <t>Hanebalk 1</t>
  </si>
  <si>
    <t>Het Gangwerk 58</t>
  </si>
  <si>
    <t>Hogerbeetsstraat 14</t>
  </si>
  <si>
    <t>Huesmolen, de 61</t>
  </si>
  <si>
    <t>J.Messchaertstraat 1</t>
  </si>
  <si>
    <t>James Grievelaan 23A</t>
  </si>
  <si>
    <t>Julianalaan 4</t>
  </si>
  <si>
    <t>Kalbstraat  1</t>
  </si>
  <si>
    <t>Kerkelaan 1 A</t>
  </si>
  <si>
    <t>Lage Hoek 71</t>
  </si>
  <si>
    <t>Marketentster 4</t>
  </si>
  <si>
    <t>Marketentster 5</t>
  </si>
  <si>
    <t>Meetketting 1</t>
  </si>
  <si>
    <t>Nachtegaal 144</t>
  </si>
  <si>
    <t>Nachtegaal 146</t>
  </si>
  <si>
    <t>Onder de Boompjes 18</t>
  </si>
  <si>
    <t>Orionstraat 135</t>
  </si>
  <si>
    <t>Scheerder 2</t>
  </si>
  <si>
    <t>Sint Martinusstraat 1</t>
  </si>
  <si>
    <t>Stan Kentonhof 86</t>
  </si>
  <si>
    <t>Tweeboomlaan 102A</t>
  </si>
  <si>
    <t>Tweeboomlaan 104</t>
  </si>
  <si>
    <t>Volkerakweg 1</t>
  </si>
  <si>
    <t>Westerblokker 77</t>
  </si>
  <si>
    <t>Prins Willem Alexanderstr. 11</t>
  </si>
  <si>
    <t>Wilhelminalaan 1</t>
  </si>
  <si>
    <t>Wilhelminalaan 5</t>
  </si>
  <si>
    <t>De Stormvogel, special voortgezetondw. voor Z.M.L.K.  incl.  Gymnastieklokaal</t>
  </si>
  <si>
    <t>Van Oostzanenstraat 11</t>
  </si>
  <si>
    <t>Gording 124</t>
  </si>
  <si>
    <t>Dampten 14</t>
  </si>
  <si>
    <t>Dampten 20</t>
  </si>
  <si>
    <t>Dampten 22</t>
  </si>
  <si>
    <t>Bontekoestraat 3</t>
  </si>
  <si>
    <t>Bontekoestraat 4</t>
  </si>
  <si>
    <t>J.D. Pollstraat 2</t>
  </si>
  <si>
    <t>Nieuwe Steen 11</t>
  </si>
  <si>
    <t>Johannes Poststraat 71</t>
  </si>
  <si>
    <t>Berkhouterweg 5-7</t>
  </si>
  <si>
    <t>Sportzaal Lingeweg</t>
  </si>
  <si>
    <t>Roerdomp 1</t>
  </si>
  <si>
    <t>Holenweg 14E</t>
  </si>
  <si>
    <t>Tweeboomlaan 102b</t>
  </si>
  <si>
    <t>Roald Dahlschool,  inventaris</t>
  </si>
  <si>
    <t>Centrum Varend Erfgoed</t>
  </si>
  <si>
    <t>Schuitjeskade 22</t>
  </si>
  <si>
    <t>Zuiderveld 1</t>
  </si>
  <si>
    <t>Beheerdersgebouw Begraafplaats Zuiderveld</t>
  </si>
  <si>
    <t>nieuw 2015</t>
  </si>
  <si>
    <t xml:space="preserve">Stichting Sportcomplex de Roskam, inventaris/opstal van de vereniging </t>
  </si>
  <si>
    <t>Voertuig</t>
  </si>
  <si>
    <t>Soort</t>
  </si>
  <si>
    <t>Standplaats</t>
  </si>
  <si>
    <t>Bestelwagen</t>
  </si>
  <si>
    <t>Pick-up</t>
  </si>
  <si>
    <t>Veegmachine</t>
  </si>
  <si>
    <t>Tractor</t>
  </si>
  <si>
    <t>Heftruck</t>
  </si>
  <si>
    <t>Rayon 1, Pelmolenpad 37</t>
  </si>
  <si>
    <t xml:space="preserve">NR: 61  FERGUSON            </t>
  </si>
  <si>
    <t xml:space="preserve">NR: 62  FERGUSON             </t>
  </si>
  <si>
    <t>Rayon 2, Roskam 1</t>
  </si>
  <si>
    <t>Rayon 3, IJsselweg 2</t>
  </si>
  <si>
    <t xml:space="preserve">NR: 63  FERGUSON              </t>
  </si>
  <si>
    <t>Oude Veiling 35</t>
  </si>
  <si>
    <t>Gehuurde opslagruimte voor sportzaken / FZ.</t>
  </si>
  <si>
    <t>Protonweg 34</t>
  </si>
  <si>
    <t>Woonhuis, wordt verhuurd</t>
  </si>
  <si>
    <t>Bouwjaar</t>
  </si>
  <si>
    <t>Maaimachine</t>
  </si>
  <si>
    <t xml:space="preserve">NR: 60  KUBOTA  met kraan               </t>
  </si>
  <si>
    <t>Kunstijsbaan</t>
  </si>
  <si>
    <t>ATOME</t>
  </si>
  <si>
    <t>veegmachine</t>
  </si>
  <si>
    <t>WM,EVOLUTION</t>
  </si>
  <si>
    <t>Ijs egaliseer machine</t>
  </si>
  <si>
    <t>WM, EVOLUTION</t>
  </si>
  <si>
    <t>Westerblokker 105</t>
  </si>
  <si>
    <t>Bouwkeet</t>
  </si>
  <si>
    <t>Bangert 18</t>
  </si>
  <si>
    <t>Brandweerkazerne Blokker</t>
  </si>
  <si>
    <t>Kinderboerderij Mak Blokweer</t>
  </si>
  <si>
    <t>Stal bij kinderboerderij De Waalrakkers  + bijgebouwen</t>
  </si>
  <si>
    <t>Poortje Ramen/Tempelsteeg (Poortje naast  Lutherse Kerk)</t>
  </si>
  <si>
    <t xml:space="preserve">Westfries Museum beneden depotruimte, boven woonhuis </t>
  </si>
  <si>
    <t>Westfries Museum, Tuinzaal bij het museum Educatieve Dienst en boven kantoor</t>
  </si>
  <si>
    <t>Schuitjeskade 2</t>
  </si>
  <si>
    <t>Schuitjeskade 6</t>
  </si>
  <si>
    <t>Schuitjeskade 21</t>
  </si>
  <si>
    <t>Blauwe Schuit,  Centrum voor kunstzinnige vorming</t>
  </si>
  <si>
    <t>Westfriese Parkweg 5</t>
  </si>
  <si>
    <t>Wachthuisje bij Oostereiland</t>
  </si>
  <si>
    <t>Verzekerde zaak</t>
  </si>
  <si>
    <t>Adres</t>
  </si>
  <si>
    <t>Gymnastieklokaal Julianalaan</t>
  </si>
  <si>
    <t>Schouwburg het Park</t>
  </si>
  <si>
    <t>Westerdijk 4</t>
  </si>
  <si>
    <t>Kerktoren van de Grote Kerk + carillon incl. fundament</t>
  </si>
  <si>
    <t>Stadhuis incl. fundament</t>
  </si>
  <si>
    <t>Wijkcentrum De Cogge ( Risdam noord)</t>
  </si>
  <si>
    <t>Wijkcentrum  De Kersenboogerd</t>
  </si>
  <si>
    <t>Bedrijfspand bureau Riolering  en Wegen incl. Aanbouw</t>
  </si>
  <si>
    <t>Woonhuis en schuur</t>
  </si>
  <si>
    <t>Gymnastieklokaal Gerritsland</t>
  </si>
  <si>
    <t xml:space="preserve">Wijkcentrum Grote Waal </t>
  </si>
  <si>
    <t>Parkeer apparatuur incl. installaie bij Parkeergarage Jeudtje</t>
  </si>
  <si>
    <t xml:space="preserve">Vollerswaal 61 a </t>
  </si>
  <si>
    <t>Kerktoren van de Oosterkerk + gevel klok</t>
  </si>
  <si>
    <t>Gebouw Stadsspeeltuin</t>
  </si>
  <si>
    <t>Kantoor Havenmeester</t>
  </si>
  <si>
    <t>Vier Loop- en aanlegsteigers</t>
  </si>
  <si>
    <t>Julianapark 5</t>
  </si>
  <si>
    <t>Kapberg 0. V</t>
  </si>
  <si>
    <t>Begraafplaats, Aula (kapel) + Carillon</t>
  </si>
  <si>
    <t>Toren van de NH- Kerk de Zwaag</t>
  </si>
  <si>
    <t>Toren + Gevelklok   van de Noorderkerk</t>
  </si>
  <si>
    <t>Droste Werf, voormalig botenloods</t>
  </si>
  <si>
    <t>Milieu Activiteitencentrum</t>
  </si>
  <si>
    <t xml:space="preserve">Kinderboerderij De Woid + bijgebouwen </t>
  </si>
  <si>
    <t>Multi Functionele Accommodatie de Kreek(waarde inventaris Roald Dahl zie onder Onderwijs)</t>
  </si>
  <si>
    <t>Inventaris Kantine Sporthal Zwaag</t>
  </si>
  <si>
    <t xml:space="preserve">8 Aateliers </t>
  </si>
  <si>
    <t xml:space="preserve">Kloosterpoort, Anno 1606    </t>
  </si>
  <si>
    <t>Rayonpost I</t>
  </si>
  <si>
    <t>Gymnastieklokaal Westerblokker bij St. Jozefschool</t>
  </si>
  <si>
    <t>Portje aan de Roode Steen</t>
  </si>
  <si>
    <t>Rayonpost II</t>
  </si>
  <si>
    <t>Voormalige Brandweergarage  Grote Waal( gebouw wordt aan reddingsbrigade verhuurd)</t>
  </si>
  <si>
    <t>Sportzaal wordt gebr. door scholen en verenigingen</t>
  </si>
  <si>
    <t>Veemarkt to. 11</t>
  </si>
  <si>
    <t xml:space="preserve">Kantoorgebouw </t>
  </si>
  <si>
    <t>Gehuurde ruimte voor opslag Archeologische dienst</t>
  </si>
  <si>
    <t>2008</t>
  </si>
  <si>
    <t>Totale verzekerde waarde</t>
  </si>
  <si>
    <t>Gebouw, St. Lekkerweide</t>
  </si>
  <si>
    <t>Dampten 16</t>
  </si>
  <si>
    <t>Kleedgebouw Sportcomplex Zwaluwen (eigendom van Gemeente)</t>
  </si>
  <si>
    <t xml:space="preserve"> Rayonpost  3 (Garages en Magazijn)</t>
  </si>
  <si>
    <t>Blauwe Berg 27</t>
  </si>
  <si>
    <t>Hockeyvereniging</t>
  </si>
  <si>
    <t>Pastoor Nuyenstraat 57</t>
  </si>
  <si>
    <t>2014</t>
  </si>
  <si>
    <t>Ateliers (het pand is een gemeentelijke monument)</t>
  </si>
  <si>
    <t>"Het Oude Vrouwenpoortje"  (Monument)</t>
  </si>
  <si>
    <t>Statenpoort (Rijksmonument)</t>
  </si>
  <si>
    <t>Rozenkruisers (Kerkelijk genootschap met bovenwoning) Rijksmonument</t>
  </si>
  <si>
    <t>Wachthuisje bij Oostereiland (Monument)</t>
  </si>
  <si>
    <t>Kerktoren van de NH Kerk in Blokker (Rijksmonument)</t>
  </si>
  <si>
    <t>Poortje aan de Wisselstr. (Kloosterpoortje) (Rijksmonument)</t>
  </si>
  <si>
    <t>Achterom 2-4</t>
  </si>
  <si>
    <t>Westfries Museum Kantoor (twee samengetrokken woningen)</t>
  </si>
  <si>
    <t>De Opgang 2 en 3</t>
  </si>
  <si>
    <t>Hockeycomplex( West Friesland Hockey Club), clubgebouw</t>
  </si>
  <si>
    <t>De Keyzerstraat 1</t>
  </si>
  <si>
    <t>voliere + marmottenhuisjes (inventaris ondergebracht bij rayonpost)</t>
  </si>
  <si>
    <t>Maelsonstraat 26</t>
  </si>
  <si>
    <t>Jenaplanschool De Tandem, TVH  (incl. inventaris semi-lokaal)</t>
  </si>
  <si>
    <t>Montessorischool De Flierefluiter,  TVH</t>
  </si>
  <si>
    <t>Huur Units Rugbyclub West Friesland</t>
  </si>
  <si>
    <t>Roode Steen 16</t>
  </si>
  <si>
    <t>Grote Noord 20</t>
  </si>
  <si>
    <t>Inventaris Jongerenloket huur pand</t>
  </si>
  <si>
    <t xml:space="preserve">NR: 76  FORD, 13-BN-HB                  </t>
  </si>
  <si>
    <t>NR: 631 Graafmachine</t>
  </si>
  <si>
    <t xml:space="preserve"> Kubota op rubs aandrijving</t>
  </si>
  <si>
    <t xml:space="preserve">NR:620 Graafmachine </t>
  </si>
  <si>
    <t>Caterpillar , zout oplader in de depo</t>
  </si>
  <si>
    <t>Zout depo</t>
  </si>
  <si>
    <t>NR:95, BS-RD-12</t>
  </si>
  <si>
    <t xml:space="preserve">Vrachtwagen </t>
  </si>
  <si>
    <t xml:space="preserve">NR: 56   FORD, 64-BN-HJ                   </t>
  </si>
  <si>
    <t xml:space="preserve">NR: 94  FORD,  81-BR-KB                 </t>
  </si>
  <si>
    <t>Trekker Cub Cadet, Kohler</t>
  </si>
  <si>
    <t>NR: 183, Tennant/Veegmachine</t>
  </si>
  <si>
    <t>VVH/Jeudje</t>
  </si>
  <si>
    <t>verzekerd via VVH Jeudje</t>
  </si>
  <si>
    <t>% compensabele/verrekenbare BTW</t>
  </si>
  <si>
    <t>2 Monumentele toegangspoorten (st Jorispoortje en St Sebastiaanpoortje)</t>
  </si>
  <si>
    <t>Cataloguswaarde excl. BTW</t>
  </si>
  <si>
    <t>is al opgeteld op inventaris</t>
  </si>
  <si>
    <t>NR: 671 Toro</t>
  </si>
  <si>
    <t>NR: 672 TORO</t>
  </si>
  <si>
    <t>NR: 682 TORO</t>
  </si>
  <si>
    <t>NR: 683 TORO</t>
  </si>
  <si>
    <t>NR: 26 Iseki</t>
  </si>
  <si>
    <t>NR: 673 TORO</t>
  </si>
  <si>
    <t>De Tandem, 3 Semi-permanent lokalen</t>
  </si>
  <si>
    <t>Achterom 8</t>
  </si>
  <si>
    <t>Brandweerkazerne (verbouwing kantoorruimte)</t>
  </si>
  <si>
    <t>Nieuwstraat tussen nr 18 en 20</t>
  </si>
  <si>
    <t>Atlas College / Atlas Service Centrum</t>
  </si>
  <si>
    <t>Atlas College / Dienstwoning</t>
  </si>
  <si>
    <t>Atlas College / Sporthal SG Newton</t>
  </si>
  <si>
    <t>Tabor College / Bestuursbureau (betreft huurpand)</t>
  </si>
  <si>
    <t>Atlas College/ Schoolboeken tijdens vakantie alle locaties</t>
  </si>
  <si>
    <t>Speelzaal</t>
  </si>
  <si>
    <t xml:space="preserve">Sporthal De Kers </t>
  </si>
  <si>
    <t>NR. 630 Graafmachine</t>
  </si>
  <si>
    <t>Takeuchi</t>
  </si>
  <si>
    <t>Kinderboerderij de Woid</t>
  </si>
  <si>
    <t>NR.: 693 TORO</t>
  </si>
  <si>
    <t>NR.:55 DFSK-Landbouwvoertuig</t>
  </si>
  <si>
    <t>Landbouvoertuig</t>
  </si>
  <si>
    <t>Rayon 3/Begraafplaats Zuiderveld</t>
  </si>
  <si>
    <t>Atlas College / SG Newton  (inventaris incl. van Sporthal)</t>
  </si>
  <si>
    <t>Oud gebouw van Hockey Club West Friesland WFHC  (Wordt gesloopt)</t>
  </si>
  <si>
    <t>Oud gebouw van Hockey Club West Friesland WFHC (Wordt gesloopt)</t>
  </si>
  <si>
    <t>Holenweg 14 E</t>
  </si>
  <si>
    <t>Optisport: Openlucht zwembad De Wijzend</t>
  </si>
  <si>
    <t>Optisport: Ijsbaan De Westfries</t>
  </si>
  <si>
    <t>Optisport: Zwembad De Waterhoorn</t>
  </si>
  <si>
    <t xml:space="preserve">Optisport: Zwembad De Waterhoorn, techn. installaties
</t>
  </si>
  <si>
    <t>Roode Steen 15 a</t>
  </si>
  <si>
    <t>Roskam 6 a</t>
  </si>
  <si>
    <t>Ceder 1 a</t>
  </si>
  <si>
    <t>Hoornse Sportvereniging (HSV Sport 1889), Kleedruimte</t>
  </si>
  <si>
    <t>Hoornse Sportvereniging (HSV Sport 1889, Kantine</t>
  </si>
  <si>
    <t xml:space="preserve">Hoornse Sportvereniging (HSV Sport 1889, Tribune </t>
  </si>
  <si>
    <t>Sporthal Zwaag (Wordt verbouwd)</t>
  </si>
  <si>
    <t>De Spinaker</t>
  </si>
  <si>
    <t xml:space="preserve">Drie houten bergingen                                     </t>
  </si>
  <si>
    <t>Bobeldijkweg 50,58,68</t>
  </si>
  <si>
    <t>16 Sanitaire gebouwtjes en bergingen woonwagencentr.</t>
  </si>
  <si>
    <t xml:space="preserve">Atlas College / OSG West Friesland, Rijksmonument </t>
  </si>
  <si>
    <t>Socrates, invantaris locatie De Kreek</t>
  </si>
  <si>
    <t xml:space="preserve">Atlas College / OSG West Friesland  verbonden met Rijksmonument middels een brug </t>
  </si>
  <si>
    <t xml:space="preserve">Atlas College / OSG West Friesland Sporthal </t>
  </si>
  <si>
    <t xml:space="preserve">Tabor College / D'Ampte Gebouw C </t>
  </si>
  <si>
    <t>NR:66 Iveco Kolkenzuiger</t>
  </si>
  <si>
    <t>Vrachtwagen</t>
  </si>
  <si>
    <t>NR: 25 Schmidt</t>
  </si>
  <si>
    <t>NR: 23 Schmidt</t>
  </si>
  <si>
    <t>Uitbreiding Tweemaster,  noodlokaal</t>
  </si>
  <si>
    <t>Uitbreiding Tweemaster,  noodlokaal tbv SKH</t>
  </si>
  <si>
    <t>Visserseiland 214</t>
  </si>
  <si>
    <t xml:space="preserve">Sporthal  </t>
  </si>
  <si>
    <t>Radio Hoorn  leegstand pand (wordt verkocht)</t>
  </si>
  <si>
    <t>De Haai,  is verhuurd aan diverse huurders</t>
  </si>
  <si>
    <t>Aanbouw kantoorruimte Praktijkschool Westfriesland</t>
  </si>
  <si>
    <t>IKEC locatie Abbingstraat (so de Eenhoorn)</t>
  </si>
  <si>
    <t>IKEC locatie Eikstraat (so de Eenhoorn)</t>
  </si>
  <si>
    <t>IKEC locatie Eikstraat, 2 Semi-permanent lokalen</t>
  </si>
  <si>
    <t>IKEC locatie Tweeboomlaan</t>
  </si>
  <si>
    <t xml:space="preserve">IKEC (Integraal Kind en Expertise Centrum) </t>
  </si>
  <si>
    <t>IKEC locatie Wilhelminalaan</t>
  </si>
  <si>
    <t>NR:015 Doosan Heftruck</t>
  </si>
  <si>
    <t>Roskam 6, 1689 VR Zwaag</t>
  </si>
  <si>
    <t>Al Amana Hoorn</t>
  </si>
  <si>
    <t>Tabor College / Werenfridus</t>
  </si>
  <si>
    <t xml:space="preserve">Atlas College /  Locatie Copernicus </t>
  </si>
  <si>
    <t xml:space="preserve">Tabor  Collega / D'Ampte Gebouw A </t>
  </si>
  <si>
    <t>Blauwe Berg 5C</t>
  </si>
  <si>
    <t>?</t>
  </si>
  <si>
    <t>Tabor College / Oscar Romero incl. Sporthal</t>
  </si>
  <si>
    <t>Bouwsteen 1</t>
  </si>
  <si>
    <t xml:space="preserve">Het pand wordt verhuurd aan Horizoncollege voor 3 jaar </t>
  </si>
  <si>
    <t>Praktijkschool Westfriesland incl. zonnepanelen</t>
  </si>
  <si>
    <t>Gebouwen</t>
  </si>
  <si>
    <t>Inventaris</t>
  </si>
  <si>
    <t xml:space="preserve">Gebouwtje Visboer, naast Havenkantoor incl. aanbouw </t>
  </si>
  <si>
    <t>Spinaker, de /ZMOK (Zit Antikraak)</t>
  </si>
  <si>
    <t>Westfries Archief (BTW verrekenbaar? navragen bij Daan)</t>
  </si>
  <si>
    <t>TenderNed-kenmerk:</t>
  </si>
  <si>
    <t>Algemene Gegevens</t>
  </si>
  <si>
    <t>Verzekerde bedragen</t>
  </si>
  <si>
    <t>Taxatie</t>
  </si>
  <si>
    <t>Postcode</t>
  </si>
  <si>
    <t>Opstallen</t>
  </si>
  <si>
    <t>Omschrijving:</t>
  </si>
  <si>
    <t xml:space="preserve">Verzekerde bedragen </t>
  </si>
  <si>
    <t>Totaal:</t>
  </si>
  <si>
    <t>Bijlage F bij de Europese Aanbesteding brandverzkering van de gemeente Hoorn</t>
  </si>
  <si>
    <t xml:space="preserve">Gebouwen </t>
  </si>
  <si>
    <t>Bedrijfsuitrusting/inventaris</t>
  </si>
  <si>
    <t>Rollend materiaal</t>
  </si>
  <si>
    <t xml:space="preserve">polisnummer </t>
  </si>
  <si>
    <t>opmerkingen</t>
  </si>
  <si>
    <t>in de verzk. 14-12-2020</t>
  </si>
  <si>
    <t>9953-7454</t>
  </si>
  <si>
    <t>9890-6294</t>
  </si>
  <si>
    <t>9972-3665</t>
  </si>
  <si>
    <t>9892 6420</t>
  </si>
  <si>
    <t>Totale Waarde voertuigen die onder de brandverzekering vallen</t>
  </si>
  <si>
    <t xml:space="preserve">Gebouw Begraafplaats  </t>
  </si>
  <si>
    <t>St. Penta, Rank,  onder-en bovenbouw</t>
  </si>
  <si>
    <t>St. Talent, Klimop</t>
  </si>
  <si>
    <t xml:space="preserve">St. Talent, De Windvaan  (Tweemaster) </t>
  </si>
  <si>
    <t>St. Penta, De Pontonnier</t>
  </si>
  <si>
    <t xml:space="preserve">St. Penta, Het Spectrum </t>
  </si>
  <si>
    <t>St. Penta, IBS de Ceder, ( incl. inventaris semi-lokalen)</t>
  </si>
  <si>
    <t>St. Penta, IBS de Ceder  2 Semi-permanent Leslokalen</t>
  </si>
  <si>
    <t>St. Talent, De Klipper</t>
  </si>
  <si>
    <t xml:space="preserve">St. Penta, Mariaschool </t>
  </si>
  <si>
    <t>St. Talent, Montessorischool KB</t>
  </si>
  <si>
    <t>St. Talent, Montessorischool</t>
  </si>
  <si>
    <t>St. Penta, Ichthus</t>
  </si>
  <si>
    <t>St. Talent De Klipper, locatie De Bres</t>
  </si>
  <si>
    <t>St. Talent, De Zonnewijzer</t>
  </si>
  <si>
    <t>St. Talent, De Windvaan, locatie Het Fluitschip</t>
  </si>
  <si>
    <t>St. Penta,Het Kompas</t>
  </si>
  <si>
    <t>St. Penta, Het Kompas, noodlokaal</t>
  </si>
  <si>
    <t>St. Talent Montessorischool, depandance Gravenstraat  (3 lokalen)  (Gemeentelijke Monument)</t>
  </si>
  <si>
    <t>St. Talent, De Bussel, Speeltoestellen</t>
  </si>
  <si>
    <t>St. Talent, De Bussel</t>
  </si>
  <si>
    <t>St. Talent, Het Ooievaarsnest</t>
  </si>
  <si>
    <t>Burgemeester de Wildeschool</t>
  </si>
  <si>
    <t>St. Talent, Wereldwijzer</t>
  </si>
  <si>
    <t>Westfriese Vrije School Parcival</t>
  </si>
  <si>
    <t>St. Penta, Dependance Mariaschool (gemeentelijke Monument)</t>
  </si>
  <si>
    <t xml:space="preserve"> St. Talent,  Jules Verne (alleen Inventaris)</t>
  </si>
  <si>
    <t>St. Penta, De Wingerd,  incl. 2 speellokalen</t>
  </si>
  <si>
    <t>St. Penta, Dynamis,  inventaris incl. semi-lokalen</t>
  </si>
  <si>
    <t>St. Penta, Dynamis, 2 Semi-permanent Leslokalen</t>
  </si>
  <si>
    <t>St. Penta, B. van Bockxmeerschool bb, inventaris incl. semi-lokaal</t>
  </si>
  <si>
    <t>St. Penta, B.van Bockxmeerschool 1 semi-permanent lokaal</t>
  </si>
  <si>
    <t>St. Penta, Het Spectrum, inventaris incl. semi-lokaal</t>
  </si>
  <si>
    <t>St. Penta, Het Spectrum, semi-permanent gebouw</t>
  </si>
  <si>
    <t>St. Penta, Sint  Jozefschool, Speeltoestellen</t>
  </si>
  <si>
    <t>St. Penta, Sint Jozefschool</t>
  </si>
  <si>
    <t>Gymlokaal  valt onder IKEC</t>
  </si>
  <si>
    <t>Tabor College / D'Ampte Gebouw B (Alleen de gymzaal, kleine aula ingericht als technieklokaal en de stookruimte blijven behouden)</t>
  </si>
  <si>
    <t>SOHH-Sporthal/  Nieuw 4e gymzaal oplevering maart 2022</t>
  </si>
  <si>
    <t>Pand Johannes Poststraat 71 (is verhuurd aan Clusius College)</t>
  </si>
  <si>
    <t>Meetketting 1-6</t>
  </si>
  <si>
    <t>Meetketting 5</t>
  </si>
  <si>
    <t>16-11-2015</t>
  </si>
  <si>
    <t>Nieuw,2020</t>
  </si>
  <si>
    <t>01-01-2019</t>
  </si>
  <si>
    <t>07-01-2021</t>
  </si>
  <si>
    <t>Totaal</t>
  </si>
  <si>
    <t>Risico informate</t>
  </si>
  <si>
    <t>Nee</t>
  </si>
  <si>
    <t>Ja</t>
  </si>
  <si>
    <t>Brandmeldinstallatie    ja/nee</t>
  </si>
  <si>
    <t>Inbraakmeldinstallatie    ja/nee</t>
  </si>
  <si>
    <t>Sprinklerinstalatie    ja/nee</t>
  </si>
  <si>
    <t>Zonnepalen     ja/nee</t>
  </si>
  <si>
    <t>i.a. van vergunning</t>
  </si>
  <si>
    <t>ja</t>
  </si>
  <si>
    <t>Ja , extern via Zonnecooparatie</t>
  </si>
  <si>
    <t xml:space="preserve">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</si>
</sst>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€&quot;\ #,##0;[Red]&quot;€&quot;\ \-#,##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#,##0_-"/>
    <numFmt numFmtId="167" formatCode="#,##0.000000"/>
    <numFmt numFmtId="168" formatCode="#,##0.0000;\-#,##0.0000"/>
    <numFmt numFmtId="169" formatCode="_-* #,##0.00_-;_-* #,##0.00\-;_-* &quot;-&quot;??_-;_-@_-"/>
    <numFmt numFmtId="170" formatCode="_(&quot;€&quot;\ * #,##0.00_);_(&quot;€&quot;\ * \(#,##0.00\);_(&quot;€&quot;\ * &quot;-&quot;??_);_(@_)"/>
    <numFmt numFmtId="171" formatCode="_ [$EUR]\ * #,##0.00_ ;_ [$EUR]\ * \-#,##0.00_ ;_ [$EUR]\ * &quot;-&quot;??_ ;_ @_ "/>
  </numFmts>
  <fonts count="24" x14ac:knownFonts="1">
    <font>
      <sz val="10"/>
      <name val="Arial"/>
    </font>
    <font>
      <sz val="10"/>
      <name val="Arial"/>
      <family val="2"/>
    </font>
    <font>
      <sz val="10"/>
      <name val="Book Antiqua"/>
      <family val="1"/>
    </font>
    <font>
      <sz val="10"/>
      <name val="Courier"/>
      <family val="3"/>
    </font>
    <font>
      <b/>
      <sz val="10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</borders>
  <cellStyleXfs count="76">
    <xf numFmtId="0" fontId="0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0" fillId="27" borderId="4" applyNumberFormat="0" applyFont="0" applyAlignment="0" applyProtection="0"/>
    <xf numFmtId="0" fontId="17" fillId="27" borderId="4" applyNumberFormat="0" applyFont="0" applyAlignment="0" applyProtection="0"/>
    <xf numFmtId="0" fontId="17" fillId="27" borderId="4" applyNumberFormat="0" applyFont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" fillId="0" borderId="0"/>
    <xf numFmtId="0" fontId="17" fillId="0" borderId="0"/>
    <xf numFmtId="0" fontId="17" fillId="0" borderId="0"/>
    <xf numFmtId="0" fontId="5" fillId="0" borderId="0"/>
    <xf numFmtId="0" fontId="19" fillId="0" borderId="0"/>
    <xf numFmtId="0" fontId="5" fillId="0" borderId="0"/>
    <xf numFmtId="39" fontId="3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170">
    <xf numFmtId="0" fontId="0" fillId="0" borderId="0" xfId="0"/>
    <xf numFmtId="39" fontId="2" fillId="0" borderId="0" xfId="56" applyFont="1" applyFill="1" applyBorder="1"/>
    <xf numFmtId="39" fontId="2" fillId="0" borderId="0" xfId="56" applyFont="1" applyBorder="1"/>
    <xf numFmtId="1" fontId="2" fillId="0" borderId="0" xfId="56" applyNumberFormat="1" applyFont="1" applyBorder="1" applyAlignment="1">
      <alignment horizontal="right"/>
    </xf>
    <xf numFmtId="166" fontId="4" fillId="0" borderId="0" xfId="56" applyNumberFormat="1" applyFont="1" applyBorder="1"/>
    <xf numFmtId="4" fontId="0" fillId="0" borderId="0" xfId="0" applyNumberFormat="1"/>
    <xf numFmtId="166" fontId="2" fillId="0" borderId="0" xfId="56" applyNumberFormat="1" applyFont="1" applyFill="1" applyBorder="1"/>
    <xf numFmtId="166" fontId="4" fillId="0" borderId="0" xfId="56" applyNumberFormat="1" applyFont="1" applyFill="1" applyBorder="1"/>
    <xf numFmtId="168" fontId="2" fillId="0" borderId="0" xfId="56" applyNumberFormat="1" applyFont="1" applyFill="1" applyBorder="1"/>
    <xf numFmtId="39" fontId="4" fillId="0" borderId="0" xfId="56" applyFont="1" applyFill="1" applyBorder="1"/>
    <xf numFmtId="1" fontId="2" fillId="0" borderId="0" xfId="56" applyNumberFormat="1" applyFont="1" applyFill="1" applyBorder="1" applyAlignment="1">
      <alignment horizontal="right"/>
    </xf>
    <xf numFmtId="9" fontId="2" fillId="0" borderId="0" xfId="42" applyFont="1" applyFill="1" applyBorder="1"/>
    <xf numFmtId="39" fontId="2" fillId="0" borderId="0" xfId="56" applyFont="1" applyFill="1" applyBorder="1" applyAlignment="1">
      <alignment wrapText="1"/>
    </xf>
    <xf numFmtId="3" fontId="2" fillId="0" borderId="0" xfId="56" applyNumberFormat="1" applyFont="1" applyBorder="1" applyAlignment="1">
      <alignment horizontal="right"/>
    </xf>
    <xf numFmtId="0" fontId="5" fillId="0" borderId="0" xfId="0" applyFont="1"/>
    <xf numFmtId="2" fontId="2" fillId="0" borderId="0" xfId="42" applyNumberFormat="1" applyFont="1" applyFill="1" applyBorder="1"/>
    <xf numFmtId="3" fontId="2" fillId="0" borderId="0" xfId="42" applyNumberFormat="1" applyFont="1" applyFill="1" applyBorder="1"/>
    <xf numFmtId="3" fontId="0" fillId="0" borderId="0" xfId="0" applyNumberFormat="1"/>
    <xf numFmtId="3" fontId="2" fillId="0" borderId="0" xfId="56" applyNumberFormat="1" applyFont="1" applyFill="1" applyBorder="1"/>
    <xf numFmtId="3" fontId="4" fillId="0" borderId="0" xfId="56" applyNumberFormat="1" applyFont="1" applyBorder="1"/>
    <xf numFmtId="166" fontId="2" fillId="0" borderId="0" xfId="56" applyNumberFormat="1" applyFont="1" applyFill="1" applyBorder="1" applyAlignment="1"/>
    <xf numFmtId="166" fontId="2" fillId="0" borderId="0" xfId="0" applyNumberFormat="1" applyFont="1" applyFill="1" applyBorder="1" applyAlignment="1" applyProtection="1"/>
    <xf numFmtId="166" fontId="4" fillId="0" borderId="0" xfId="0" applyNumberFormat="1" applyFont="1" applyFill="1" applyBorder="1" applyAlignment="1" applyProtection="1"/>
    <xf numFmtId="14" fontId="2" fillId="0" borderId="0" xfId="56" applyNumberFormat="1" applyFont="1" applyFill="1" applyBorder="1"/>
    <xf numFmtId="167" fontId="2" fillId="0" borderId="0" xfId="56" applyNumberFormat="1" applyFont="1" applyFill="1" applyBorder="1"/>
    <xf numFmtId="0" fontId="11" fillId="0" borderId="0" xfId="0" applyFont="1"/>
    <xf numFmtId="0" fontId="14" fillId="31" borderId="0" xfId="0" applyFont="1" applyFill="1"/>
    <xf numFmtId="6" fontId="11" fillId="32" borderId="0" xfId="0" applyNumberFormat="1" applyFont="1" applyFill="1"/>
    <xf numFmtId="3" fontId="6" fillId="0" borderId="0" xfId="0" applyNumberFormat="1" applyFont="1"/>
    <xf numFmtId="0" fontId="6" fillId="0" borderId="0" xfId="0" applyFont="1"/>
    <xf numFmtId="14" fontId="2" fillId="0" borderId="0" xfId="56" applyNumberFormat="1" applyFont="1" applyBorder="1"/>
    <xf numFmtId="14" fontId="2" fillId="0" borderId="0" xfId="56" applyNumberFormat="1" applyFont="1" applyFill="1" applyBorder="1" applyAlignment="1">
      <alignment horizontal="right"/>
    </xf>
    <xf numFmtId="14" fontId="2" fillId="0" borderId="0" xfId="56" applyNumberFormat="1" applyFont="1" applyFill="1" applyBorder="1" applyAlignment="1">
      <alignment wrapText="1"/>
    </xf>
    <xf numFmtId="14" fontId="2" fillId="0" borderId="0" xfId="56" applyNumberFormat="1" applyFont="1" applyBorder="1" applyAlignment="1">
      <alignment horizontal="right"/>
    </xf>
    <xf numFmtId="39" fontId="2" fillId="29" borderId="0" xfId="56" applyFont="1" applyFill="1" applyBorder="1"/>
    <xf numFmtId="14" fontId="2" fillId="29" borderId="0" xfId="56" applyNumberFormat="1" applyFont="1" applyFill="1" applyBorder="1"/>
    <xf numFmtId="1" fontId="2" fillId="29" borderId="0" xfId="56" applyNumberFormat="1" applyFont="1" applyFill="1" applyBorder="1" applyAlignment="1">
      <alignment horizontal="right"/>
    </xf>
    <xf numFmtId="166" fontId="4" fillId="29" borderId="0" xfId="56" applyNumberFormat="1" applyFont="1" applyFill="1" applyBorder="1"/>
    <xf numFmtId="39" fontId="2" fillId="29" borderId="5" xfId="56" applyFont="1" applyFill="1" applyBorder="1"/>
    <xf numFmtId="14" fontId="2" fillId="29" borderId="5" xfId="56" applyNumberFormat="1" applyFont="1" applyFill="1" applyBorder="1"/>
    <xf numFmtId="1" fontId="2" fillId="29" borderId="5" xfId="56" applyNumberFormat="1" applyFont="1" applyFill="1" applyBorder="1" applyAlignment="1">
      <alignment horizontal="right"/>
    </xf>
    <xf numFmtId="166" fontId="4" fillId="29" borderId="5" xfId="56" applyNumberFormat="1" applyFont="1" applyFill="1" applyBorder="1"/>
    <xf numFmtId="39" fontId="20" fillId="29" borderId="0" xfId="56" applyFont="1" applyFill="1" applyBorder="1"/>
    <xf numFmtId="39" fontId="20" fillId="29" borderId="5" xfId="56" applyFont="1" applyFill="1" applyBorder="1"/>
    <xf numFmtId="39" fontId="6" fillId="33" borderId="6" xfId="56" applyFont="1" applyFill="1" applyBorder="1"/>
    <xf numFmtId="39" fontId="2" fillId="33" borderId="6" xfId="56" applyFont="1" applyFill="1" applyBorder="1"/>
    <xf numFmtId="14" fontId="2" fillId="33" borderId="6" xfId="56" applyNumberFormat="1" applyFont="1" applyFill="1" applyBorder="1"/>
    <xf numFmtId="166" fontId="6" fillId="33" borderId="6" xfId="56" applyNumberFormat="1" applyFont="1" applyFill="1" applyBorder="1"/>
    <xf numFmtId="166" fontId="4" fillId="33" borderId="6" xfId="56" applyNumberFormat="1" applyFont="1" applyFill="1" applyBorder="1"/>
    <xf numFmtId="1" fontId="6" fillId="33" borderId="8" xfId="56" applyNumberFormat="1" applyFont="1" applyFill="1" applyBorder="1" applyAlignment="1">
      <alignment horizontal="left"/>
    </xf>
    <xf numFmtId="1" fontId="6" fillId="33" borderId="9" xfId="56" applyNumberFormat="1" applyFont="1" applyFill="1" applyBorder="1" applyAlignment="1">
      <alignment horizontal="right"/>
    </xf>
    <xf numFmtId="166" fontId="4" fillId="33" borderId="9" xfId="56" applyNumberFormat="1" applyFont="1" applyFill="1" applyBorder="1"/>
    <xf numFmtId="39" fontId="6" fillId="34" borderId="15" xfId="56" applyNumberFormat="1" applyFont="1" applyFill="1" applyBorder="1" applyAlignment="1" applyProtection="1">
      <alignment horizontal="left" vertical="top"/>
      <protection locked="0"/>
    </xf>
    <xf numFmtId="39" fontId="6" fillId="34" borderId="13" xfId="56" applyNumberFormat="1" applyFont="1" applyFill="1" applyBorder="1" applyAlignment="1" applyProtection="1">
      <alignment horizontal="left" vertical="top"/>
      <protection locked="0"/>
    </xf>
    <xf numFmtId="14" fontId="6" fillId="34" borderId="14" xfId="56" applyNumberFormat="1" applyFont="1" applyFill="1" applyBorder="1" applyAlignment="1" applyProtection="1">
      <alignment horizontal="left" vertical="top"/>
      <protection locked="0"/>
    </xf>
    <xf numFmtId="1" fontId="6" fillId="2" borderId="16" xfId="56" applyNumberFormat="1" applyFont="1" applyFill="1" applyBorder="1" applyAlignment="1" applyProtection="1">
      <alignment horizontal="right" vertical="top" wrapText="1"/>
      <protection locked="0"/>
    </xf>
    <xf numFmtId="9" fontId="6" fillId="28" borderId="16" xfId="44" applyFont="1" applyFill="1" applyBorder="1" applyAlignment="1">
      <alignment vertical="top" wrapText="1"/>
    </xf>
    <xf numFmtId="0" fontId="6" fillId="35" borderId="15" xfId="56" applyNumberFormat="1" applyFont="1" applyFill="1" applyBorder="1" applyAlignment="1" applyProtection="1">
      <alignment horizontal="center" vertical="top" wrapText="1"/>
      <protection locked="0"/>
    </xf>
    <xf numFmtId="0" fontId="6" fillId="35" borderId="13" xfId="56" applyNumberFormat="1" applyFont="1" applyFill="1" applyBorder="1" applyAlignment="1" applyProtection="1">
      <alignment horizontal="center" vertical="top" wrapText="1"/>
      <protection locked="0"/>
    </xf>
    <xf numFmtId="0" fontId="6" fillId="35" borderId="12" xfId="56" applyNumberFormat="1" applyFont="1" applyFill="1" applyBorder="1" applyAlignment="1" applyProtection="1">
      <alignment horizontal="center" vertical="top" wrapText="1"/>
      <protection locked="0"/>
    </xf>
    <xf numFmtId="39" fontId="5" fillId="0" borderId="21" xfId="56" applyNumberFormat="1" applyFont="1" applyBorder="1" applyAlignment="1" applyProtection="1">
      <alignment horizontal="left"/>
      <protection locked="0"/>
    </xf>
    <xf numFmtId="39" fontId="5" fillId="0" borderId="22" xfId="56" applyNumberFormat="1" applyFont="1" applyFill="1" applyBorder="1" applyAlignment="1" applyProtection="1">
      <alignment horizontal="left"/>
      <protection locked="0"/>
    </xf>
    <xf numFmtId="14" fontId="5" fillId="0" borderId="23" xfId="56" applyNumberFormat="1" applyFont="1" applyFill="1" applyBorder="1" applyAlignment="1" applyProtection="1">
      <alignment horizontal="left"/>
      <protection locked="0"/>
    </xf>
    <xf numFmtId="9" fontId="5" fillId="0" borderId="7" xfId="44" applyFont="1" applyBorder="1"/>
    <xf numFmtId="39" fontId="5" fillId="0" borderId="3" xfId="56" applyNumberFormat="1" applyFont="1" applyBorder="1" applyAlignment="1" applyProtection="1">
      <alignment horizontal="left"/>
      <protection locked="0"/>
    </xf>
    <xf numFmtId="39" fontId="5" fillId="0" borderId="17" xfId="56" applyNumberFormat="1" applyFont="1" applyFill="1" applyBorder="1" applyAlignment="1" applyProtection="1">
      <alignment horizontal="left"/>
      <protection locked="0"/>
    </xf>
    <xf numFmtId="14" fontId="5" fillId="0" borderId="18" xfId="56" applyNumberFormat="1" applyFont="1" applyFill="1" applyBorder="1" applyAlignment="1" applyProtection="1">
      <alignment horizontal="left"/>
      <protection locked="0"/>
    </xf>
    <xf numFmtId="49" fontId="5" fillId="0" borderId="25" xfId="56" applyNumberFormat="1" applyFont="1" applyFill="1" applyBorder="1" applyAlignment="1" applyProtection="1">
      <alignment horizontal="right"/>
      <protection locked="0"/>
    </xf>
    <xf numFmtId="9" fontId="5" fillId="0" borderId="25" xfId="44" applyFont="1" applyBorder="1"/>
    <xf numFmtId="9" fontId="5" fillId="0" borderId="25" xfId="44" applyFont="1" applyFill="1" applyBorder="1"/>
    <xf numFmtId="39" fontId="5" fillId="0" borderId="3" xfId="56" applyNumberFormat="1" applyFont="1" applyFill="1" applyBorder="1" applyAlignment="1" applyProtection="1">
      <alignment horizontal="left"/>
      <protection locked="0"/>
    </xf>
    <xf numFmtId="9" fontId="5" fillId="0" borderId="25" xfId="44" applyFont="1" applyBorder="1" applyAlignment="1">
      <alignment horizontal="center"/>
    </xf>
    <xf numFmtId="39" fontId="5" fillId="0" borderId="3" xfId="56" applyNumberFormat="1" applyFont="1" applyFill="1" applyBorder="1" applyProtection="1">
      <protection locked="0"/>
    </xf>
    <xf numFmtId="39" fontId="5" fillId="0" borderId="17" xfId="56" applyNumberFormat="1" applyFont="1" applyFill="1" applyBorder="1" applyProtection="1">
      <protection locked="0"/>
    </xf>
    <xf numFmtId="14" fontId="5" fillId="0" borderId="18" xfId="56" applyNumberFormat="1" applyFont="1" applyFill="1" applyBorder="1" applyProtection="1">
      <protection locked="0"/>
    </xf>
    <xf numFmtId="9" fontId="5" fillId="0" borderId="25" xfId="43" applyFont="1" applyFill="1" applyBorder="1"/>
    <xf numFmtId="9" fontId="5" fillId="0" borderId="25" xfId="43" applyFont="1" applyBorder="1"/>
    <xf numFmtId="39" fontId="5" fillId="0" borderId="3" xfId="0" applyNumberFormat="1" applyFont="1" applyBorder="1" applyAlignment="1" applyProtection="1">
      <alignment horizontal="left"/>
      <protection locked="0"/>
    </xf>
    <xf numFmtId="9" fontId="5" fillId="0" borderId="25" xfId="43" applyFont="1" applyFill="1" applyBorder="1" applyAlignment="1" applyProtection="1">
      <protection locked="0"/>
    </xf>
    <xf numFmtId="9" fontId="5" fillId="0" borderId="25" xfId="43" applyFont="1" applyFill="1" applyBorder="1" applyAlignment="1" applyProtection="1">
      <alignment horizontal="right" vertical="center"/>
      <protection locked="0"/>
    </xf>
    <xf numFmtId="9" fontId="5" fillId="0" borderId="25" xfId="43" applyFont="1" applyFill="1" applyBorder="1" applyAlignment="1"/>
    <xf numFmtId="9" fontId="5" fillId="0" borderId="25" xfId="43" applyFont="1" applyBorder="1" applyAlignment="1"/>
    <xf numFmtId="0" fontId="5" fillId="0" borderId="3" xfId="0" applyFont="1" applyFill="1" applyBorder="1"/>
    <xf numFmtId="0" fontId="5" fillId="0" borderId="17" xfId="0" applyFont="1" applyFill="1" applyBorder="1"/>
    <xf numFmtId="14" fontId="5" fillId="0" borderId="18" xfId="0" applyNumberFormat="1" applyFont="1" applyFill="1" applyBorder="1"/>
    <xf numFmtId="39" fontId="5" fillId="0" borderId="3" xfId="56" applyNumberFormat="1" applyFont="1" applyFill="1" applyBorder="1" applyAlignment="1" applyProtection="1">
      <alignment horizontal="left" vertical="top" wrapText="1"/>
      <protection locked="0"/>
    </xf>
    <xf numFmtId="39" fontId="5" fillId="0" borderId="17" xfId="56" applyNumberFormat="1" applyFont="1" applyBorder="1" applyAlignment="1" applyProtection="1">
      <alignment horizontal="left"/>
      <protection locked="0"/>
    </xf>
    <xf numFmtId="14" fontId="5" fillId="0" borderId="18" xfId="56" applyNumberFormat="1" applyFont="1" applyBorder="1" applyAlignment="1" applyProtection="1">
      <alignment horizontal="left"/>
      <protection locked="0"/>
    </xf>
    <xf numFmtId="164" fontId="5" fillId="0" borderId="3" xfId="57" applyFont="1" applyFill="1" applyBorder="1" applyAlignment="1" applyProtection="1">
      <alignment horizontal="left" vertical="center"/>
      <protection locked="0"/>
    </xf>
    <xf numFmtId="39" fontId="5" fillId="0" borderId="3" xfId="56" applyFont="1" applyBorder="1"/>
    <xf numFmtId="39" fontId="5" fillId="0" borderId="17" xfId="56" applyFont="1" applyBorder="1"/>
    <xf numFmtId="14" fontId="5" fillId="0" borderId="18" xfId="56" applyNumberFormat="1" applyFont="1" applyBorder="1"/>
    <xf numFmtId="14" fontId="5" fillId="0" borderId="25" xfId="56" applyNumberFormat="1" applyFont="1" applyFill="1" applyBorder="1" applyAlignment="1" applyProtection="1">
      <alignment horizontal="right"/>
      <protection locked="0"/>
    </xf>
    <xf numFmtId="39" fontId="5" fillId="0" borderId="3" xfId="56" applyNumberFormat="1" applyFont="1" applyFill="1" applyBorder="1" applyAlignment="1" applyProtection="1">
      <alignment horizontal="left" wrapText="1"/>
      <protection locked="0"/>
    </xf>
    <xf numFmtId="39" fontId="5" fillId="0" borderId="3" xfId="56" applyFont="1" applyFill="1" applyBorder="1"/>
    <xf numFmtId="39" fontId="5" fillId="0" borderId="17" xfId="56" applyFont="1" applyFill="1" applyBorder="1"/>
    <xf numFmtId="14" fontId="5" fillId="0" borderId="18" xfId="56" applyNumberFormat="1" applyFont="1" applyFill="1" applyBorder="1"/>
    <xf numFmtId="0" fontId="20" fillId="29" borderId="0" xfId="0" applyFont="1" applyFill="1" applyBorder="1"/>
    <xf numFmtId="0" fontId="20" fillId="29" borderId="5" xfId="0" applyFont="1" applyFill="1" applyBorder="1"/>
    <xf numFmtId="0" fontId="21" fillId="0" borderId="0" xfId="0" applyFont="1"/>
    <xf numFmtId="44" fontId="0" fillId="0" borderId="0" xfId="0" applyNumberFormat="1"/>
    <xf numFmtId="39" fontId="20" fillId="29" borderId="0" xfId="0" applyNumberFormat="1" applyFont="1" applyFill="1" applyBorder="1"/>
    <xf numFmtId="39" fontId="20" fillId="29" borderId="5" xfId="0" applyNumberFormat="1" applyFont="1" applyFill="1" applyBorder="1"/>
    <xf numFmtId="171" fontId="5" fillId="0" borderId="21" xfId="56" applyNumberFormat="1" applyFont="1" applyFill="1" applyBorder="1" applyProtection="1">
      <protection locked="0"/>
    </xf>
    <xf numFmtId="171" fontId="5" fillId="0" borderId="22" xfId="56" applyNumberFormat="1" applyFont="1" applyFill="1" applyBorder="1" applyProtection="1">
      <protection locked="0"/>
    </xf>
    <xf numFmtId="171" fontId="5" fillId="0" borderId="24" xfId="56" applyNumberFormat="1" applyFont="1" applyFill="1" applyBorder="1" applyProtection="1">
      <protection locked="0"/>
    </xf>
    <xf numFmtId="171" fontId="5" fillId="0" borderId="3" xfId="56" applyNumberFormat="1" applyFont="1" applyFill="1" applyBorder="1" applyProtection="1">
      <protection locked="0"/>
    </xf>
    <xf numFmtId="171" fontId="5" fillId="0" borderId="17" xfId="56" applyNumberFormat="1" applyFont="1" applyFill="1" applyBorder="1" applyProtection="1">
      <protection locked="0"/>
    </xf>
    <xf numFmtId="171" fontId="5" fillId="0" borderId="26" xfId="56" applyNumberFormat="1" applyFont="1" applyFill="1" applyBorder="1" applyProtection="1">
      <protection locked="0"/>
    </xf>
    <xf numFmtId="39" fontId="2" fillId="0" borderId="11" xfId="56" applyFont="1" applyFill="1" applyBorder="1"/>
    <xf numFmtId="14" fontId="2" fillId="0" borderId="11" xfId="56" applyNumberFormat="1" applyFont="1" applyFill="1" applyBorder="1"/>
    <xf numFmtId="1" fontId="2" fillId="0" borderId="11" xfId="56" applyNumberFormat="1" applyFont="1" applyFill="1" applyBorder="1" applyAlignment="1">
      <alignment horizontal="right"/>
    </xf>
    <xf numFmtId="44" fontId="22" fillId="0" borderId="0" xfId="0" applyNumberFormat="1" applyFont="1" applyBorder="1"/>
    <xf numFmtId="0" fontId="22" fillId="0" borderId="0" xfId="0" applyFont="1"/>
    <xf numFmtId="44" fontId="23" fillId="0" borderId="27" xfId="0" applyNumberFormat="1" applyFont="1" applyBorder="1"/>
    <xf numFmtId="0" fontId="23" fillId="0" borderId="0" xfId="0" applyFont="1"/>
    <xf numFmtId="171" fontId="6" fillId="0" borderId="19" xfId="56" applyNumberFormat="1" applyFont="1" applyFill="1" applyBorder="1"/>
    <xf numFmtId="171" fontId="6" fillId="0" borderId="20" xfId="56" applyNumberFormat="1" applyFont="1" applyFill="1" applyBorder="1"/>
    <xf numFmtId="171" fontId="6" fillId="0" borderId="28" xfId="56" applyNumberFormat="1" applyFont="1" applyFill="1" applyBorder="1"/>
    <xf numFmtId="39" fontId="6" fillId="0" borderId="10" xfId="56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3" fontId="1" fillId="0" borderId="0" xfId="0" applyNumberFormat="1" applyFont="1"/>
    <xf numFmtId="0" fontId="1" fillId="0" borderId="0" xfId="0" applyFont="1" applyBorder="1" applyAlignment="1">
      <alignment horizontal="left"/>
    </xf>
    <xf numFmtId="0" fontId="1" fillId="0" borderId="3" xfId="0" applyFont="1" applyBorder="1"/>
    <xf numFmtId="0" fontId="1" fillId="30" borderId="0" xfId="0" applyFont="1" applyFill="1"/>
    <xf numFmtId="0" fontId="1" fillId="31" borderId="3" xfId="0" applyFont="1" applyFill="1" applyBorder="1"/>
    <xf numFmtId="0" fontId="6" fillId="30" borderId="0" xfId="0" applyFont="1" applyFill="1" applyBorder="1" applyAlignment="1">
      <alignment horizontal="left"/>
    </xf>
    <xf numFmtId="3" fontId="1" fillId="30" borderId="0" xfId="0" applyNumberFormat="1" applyFont="1" applyFill="1"/>
    <xf numFmtId="6" fontId="1" fillId="30" borderId="0" xfId="0" applyNumberFormat="1" applyFont="1" applyFill="1"/>
    <xf numFmtId="3" fontId="1" fillId="0" borderId="0" xfId="0" applyNumberFormat="1" applyFont="1" applyAlignment="1">
      <alignment horizontal="right"/>
    </xf>
    <xf numFmtId="0" fontId="1" fillId="31" borderId="0" xfId="0" applyFont="1" applyFill="1"/>
    <xf numFmtId="0" fontId="1" fillId="31" borderId="0" xfId="0" applyFont="1" applyFill="1" applyAlignment="1">
      <alignment horizontal="left"/>
    </xf>
    <xf numFmtId="0" fontId="14" fillId="31" borderId="0" xfId="0" applyFont="1" applyFill="1" applyBorder="1"/>
    <xf numFmtId="3" fontId="1" fillId="31" borderId="0" xfId="0" applyNumberFormat="1" applyFont="1" applyFill="1"/>
    <xf numFmtId="6" fontId="1" fillId="31" borderId="0" xfId="0" applyNumberFormat="1" applyFont="1" applyFill="1"/>
    <xf numFmtId="0" fontId="1" fillId="0" borderId="3" xfId="0" quotePrefix="1" applyFont="1" applyBorder="1"/>
    <xf numFmtId="0" fontId="1" fillId="0" borderId="0" xfId="0" quotePrefix="1" applyFont="1"/>
    <xf numFmtId="4" fontId="1" fillId="0" borderId="0" xfId="0" applyNumberFormat="1" applyFont="1"/>
    <xf numFmtId="0" fontId="1" fillId="32" borderId="0" xfId="0" applyFont="1" applyFill="1"/>
    <xf numFmtId="0" fontId="1" fillId="32" borderId="0" xfId="0" applyFont="1" applyFill="1" applyAlignment="1">
      <alignment horizontal="left"/>
    </xf>
    <xf numFmtId="3" fontId="1" fillId="32" borderId="0" xfId="0" applyNumberFormat="1" applyFont="1" applyFill="1"/>
    <xf numFmtId="49" fontId="1" fillId="0" borderId="7" xfId="56" applyNumberFormat="1" applyFont="1" applyFill="1" applyBorder="1" applyAlignment="1" applyProtection="1">
      <alignment horizontal="right"/>
      <protection locked="0"/>
    </xf>
    <xf numFmtId="1" fontId="6" fillId="33" borderId="6" xfId="56" applyNumberFormat="1" applyFont="1" applyFill="1" applyBorder="1" applyAlignment="1">
      <alignment horizontal="left"/>
    </xf>
    <xf numFmtId="14" fontId="5" fillId="0" borderId="25" xfId="56" applyNumberFormat="1" applyFont="1" applyFill="1" applyBorder="1" applyAlignment="1" applyProtection="1">
      <alignment horizontal="left"/>
      <protection locked="0"/>
    </xf>
    <xf numFmtId="14" fontId="5" fillId="0" borderId="25" xfId="56" applyNumberFormat="1" applyFont="1" applyBorder="1" applyAlignment="1" applyProtection="1">
      <alignment horizontal="right"/>
      <protection locked="0"/>
    </xf>
    <xf numFmtId="14" fontId="5" fillId="0" borderId="25" xfId="56" applyNumberFormat="1" applyFont="1" applyFill="1" applyBorder="1" applyAlignment="1">
      <alignment horizontal="right"/>
    </xf>
    <xf numFmtId="49" fontId="5" fillId="0" borderId="25" xfId="56" applyNumberFormat="1" applyFont="1" applyBorder="1" applyAlignment="1" applyProtection="1">
      <alignment horizontal="right"/>
      <protection locked="0"/>
    </xf>
    <xf numFmtId="39" fontId="6" fillId="33" borderId="8" xfId="56" applyFont="1" applyFill="1" applyBorder="1"/>
    <xf numFmtId="39" fontId="2" fillId="33" borderId="9" xfId="56" applyFont="1" applyFill="1" applyBorder="1"/>
    <xf numFmtId="39" fontId="6" fillId="36" borderId="29" xfId="56" applyFont="1" applyFill="1" applyBorder="1" applyAlignment="1">
      <alignment vertical="top" wrapText="1"/>
    </xf>
    <xf numFmtId="39" fontId="6" fillId="36" borderId="13" xfId="56" applyFont="1" applyFill="1" applyBorder="1" applyAlignment="1">
      <alignment vertical="top" wrapText="1"/>
    </xf>
    <xf numFmtId="39" fontId="6" fillId="36" borderId="12" xfId="56" applyFont="1" applyFill="1" applyBorder="1" applyAlignment="1">
      <alignment vertical="top" wrapText="1"/>
    </xf>
    <xf numFmtId="39" fontId="2" fillId="0" borderId="30" xfId="56" applyFont="1" applyBorder="1"/>
    <xf numFmtId="39" fontId="2" fillId="0" borderId="17" xfId="56" applyFont="1" applyBorder="1"/>
    <xf numFmtId="39" fontId="2" fillId="0" borderId="26" xfId="56" applyFont="1" applyBorder="1"/>
    <xf numFmtId="39" fontId="1" fillId="0" borderId="30" xfId="56" applyFont="1" applyBorder="1" applyAlignment="1">
      <alignment horizontal="center" vertical="center"/>
    </xf>
    <xf numFmtId="39" fontId="1" fillId="0" borderId="17" xfId="56" applyFont="1" applyBorder="1" applyAlignment="1">
      <alignment horizontal="center"/>
    </xf>
    <xf numFmtId="39" fontId="1" fillId="0" borderId="26" xfId="56" applyFont="1" applyBorder="1" applyAlignment="1">
      <alignment horizontal="center"/>
    </xf>
    <xf numFmtId="39" fontId="1" fillId="0" borderId="30" xfId="56" applyFont="1" applyFill="1" applyBorder="1" applyAlignment="1">
      <alignment horizontal="center" vertical="center"/>
    </xf>
    <xf numFmtId="39" fontId="1" fillId="0" borderId="17" xfId="56" applyFont="1" applyFill="1" applyBorder="1" applyAlignment="1">
      <alignment horizontal="center"/>
    </xf>
    <xf numFmtId="39" fontId="1" fillId="0" borderId="26" xfId="56" applyFont="1" applyFill="1" applyBorder="1" applyAlignment="1">
      <alignment horizontal="center"/>
    </xf>
    <xf numFmtId="39" fontId="2" fillId="0" borderId="31" xfId="56" applyFont="1" applyBorder="1"/>
    <xf numFmtId="39" fontId="2" fillId="0" borderId="32" xfId="56" applyFont="1" applyBorder="1"/>
    <xf numFmtId="39" fontId="2" fillId="0" borderId="33" xfId="56" applyFont="1" applyBorder="1"/>
  </cellXfs>
  <cellStyles count="7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Currency" xfId="57" builtinId="4"/>
    <cellStyle name="Komma 2" xfId="25"/>
    <cellStyle name="Komma 2 2" xfId="26"/>
    <cellStyle name="Komma 2 3" xfId="27"/>
    <cellStyle name="Komma 3" xfId="28"/>
    <cellStyle name="Komma 3 2" xfId="29"/>
    <cellStyle name="Komma 3 2 2" xfId="30"/>
    <cellStyle name="Komma 3 3" xfId="31"/>
    <cellStyle name="Komma 3 4" xfId="32"/>
    <cellStyle name="Komma 4" xfId="33"/>
    <cellStyle name="Komma 4 2" xfId="34"/>
    <cellStyle name="Komma 4 2 2" xfId="35"/>
    <cellStyle name="Komma 4 3" xfId="36"/>
    <cellStyle name="Komma 5" xfId="37"/>
    <cellStyle name="Komma 5 2" xfId="38"/>
    <cellStyle name="Normal" xfId="0" builtinId="0"/>
    <cellStyle name="Notitie 2" xfId="39"/>
    <cellStyle name="Notitie 2 2" xfId="40"/>
    <cellStyle name="Notitie 3" xfId="41"/>
    <cellStyle name="Percent" xfId="42" builtinId="5"/>
    <cellStyle name="Procent 2" xfId="43"/>
    <cellStyle name="Procent 3" xfId="44"/>
    <cellStyle name="Procent 3 2" xfId="45"/>
    <cellStyle name="Procent 4" xfId="46"/>
    <cellStyle name="Procent 5" xfId="47"/>
    <cellStyle name="Procent 5 2" xfId="48"/>
    <cellStyle name="Procent 6" xfId="49"/>
    <cellStyle name="Standaard 2" xfId="50"/>
    <cellStyle name="Standaard 2 2" xfId="51"/>
    <cellStyle name="Standaard 3" xfId="52"/>
    <cellStyle name="Standaard 3 2" xfId="53"/>
    <cellStyle name="Standaard 4" xfId="54"/>
    <cellStyle name="Standaard 4 2" xfId="55"/>
    <cellStyle name="Standaard_BRAND2002" xfId="56"/>
    <cellStyle name="Valuta 2" xfId="58"/>
    <cellStyle name="Valuta 2 2" xfId="59"/>
    <cellStyle name="Valuta 2 2 2" xfId="60"/>
    <cellStyle name="Valuta 2 3" xfId="61"/>
    <cellStyle name="Valuta 3" xfId="62"/>
    <cellStyle name="Valuta 3 2" xfId="63"/>
    <cellStyle name="Valuta 4" xfId="64"/>
    <cellStyle name="Valuta 4 2" xfId="65"/>
    <cellStyle name="Valuta 4 2 2" xfId="66"/>
    <cellStyle name="Valuta 4 3" xfId="67"/>
    <cellStyle name="Valuta 4 3 2" xfId="68"/>
    <cellStyle name="Valuta 4 4" xfId="69"/>
    <cellStyle name="Valuta 5" xfId="70"/>
    <cellStyle name="Valuta 5 2" xfId="71"/>
    <cellStyle name="Valuta 6" xfId="72"/>
    <cellStyle name="Valuta 6 2" xfId="73"/>
    <cellStyle name="Valuta 7" xfId="74"/>
    <cellStyle name="Valuta 8" xfId="7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D10" sqref="D10"/>
    </sheetView>
  </sheetViews>
  <sheetFormatPr defaultRowHeight="12.75" x14ac:dyDescent="0.2"/>
  <cols>
    <col min="2" max="2" width="24.5703125" customWidth="1"/>
    <col min="3" max="3" width="18.140625" customWidth="1"/>
    <col min="4" max="4" width="23" customWidth="1"/>
    <col min="6" max="6" width="10" bestFit="1" customWidth="1"/>
    <col min="7" max="7" width="14.5703125" bestFit="1" customWidth="1"/>
  </cols>
  <sheetData>
    <row r="1" spans="1:8" ht="18" x14ac:dyDescent="0.25">
      <c r="A1" s="101" t="str">
        <f>'Brand 2021 '!A1</f>
        <v>Bijlage F bij de Europese Aanbesteding brandverzkering van de gemeente Hoorn</v>
      </c>
      <c r="B1" s="97"/>
      <c r="C1" s="97"/>
      <c r="D1" s="97"/>
      <c r="E1" s="97"/>
      <c r="F1" s="97"/>
      <c r="G1" s="97"/>
      <c r="H1" s="97"/>
    </row>
    <row r="2" spans="1:8" ht="18.75" thickBot="1" x14ac:dyDescent="0.3">
      <c r="A2" s="102" t="str">
        <f>'Brand 2021 '!A2</f>
        <v>TenderNed-kenmerk:</v>
      </c>
      <c r="B2" s="98"/>
      <c r="C2" s="98"/>
      <c r="D2" s="98"/>
      <c r="E2" s="98"/>
      <c r="F2" s="98"/>
      <c r="G2" s="98"/>
      <c r="H2" s="98"/>
    </row>
    <row r="5" spans="1:8" ht="15" x14ac:dyDescent="0.25">
      <c r="B5" s="99" t="s">
        <v>366</v>
      </c>
      <c r="C5" s="99"/>
      <c r="D5" s="99" t="s">
        <v>367</v>
      </c>
    </row>
    <row r="8" spans="1:8" x14ac:dyDescent="0.2">
      <c r="B8" s="14" t="s">
        <v>370</v>
      </c>
      <c r="D8" s="100">
        <f>'Brand 2021 '!G185</f>
        <v>560396000</v>
      </c>
      <c r="G8" s="100"/>
    </row>
    <row r="9" spans="1:8" x14ac:dyDescent="0.2">
      <c r="B9" s="14" t="s">
        <v>371</v>
      </c>
      <c r="D9" s="100">
        <f>'Brand 2021 '!H185</f>
        <v>80425000</v>
      </c>
    </row>
    <row r="10" spans="1:8" x14ac:dyDescent="0.2">
      <c r="B10" s="14" t="s">
        <v>372</v>
      </c>
      <c r="D10" s="112">
        <f>'Rollend materiaal'!E36</f>
        <v>1674763</v>
      </c>
    </row>
    <row r="11" spans="1:8" x14ac:dyDescent="0.2">
      <c r="D11" s="113"/>
    </row>
    <row r="12" spans="1:8" ht="15.75" thickBot="1" x14ac:dyDescent="0.3">
      <c r="B12" s="115" t="s">
        <v>368</v>
      </c>
      <c r="C12" s="99"/>
      <c r="D12" s="114">
        <f>SUM(D8:D10)</f>
        <v>642495763</v>
      </c>
    </row>
    <row r="13" spans="1:8" ht="13.5" thickTop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1"/>
  <sheetViews>
    <sheetView topLeftCell="C1" zoomScale="110" zoomScaleNormal="110" workbookViewId="0">
      <pane ySplit="4" topLeftCell="A5" activePane="bottomLeft" state="frozen"/>
      <selection pane="bottomLeft" activeCell="M207" sqref="M207"/>
    </sheetView>
  </sheetViews>
  <sheetFormatPr defaultColWidth="11" defaultRowHeight="15" x14ac:dyDescent="0.3"/>
  <cols>
    <col min="1" max="1" width="63.140625" style="2" customWidth="1"/>
    <col min="2" max="2" width="33.140625" style="2" customWidth="1"/>
    <col min="3" max="3" width="19.7109375" style="30" customWidth="1"/>
    <col min="4" max="5" width="11.140625" style="3" customWidth="1"/>
    <col min="6" max="6" width="12.42578125" style="3" customWidth="1"/>
    <col min="7" max="9" width="20.28515625" style="4" customWidth="1"/>
    <col min="10" max="10" width="20.5703125" style="2" customWidth="1"/>
    <col min="11" max="11" width="20.85546875" style="2" customWidth="1"/>
    <col min="12" max="12" width="19.28515625" style="2" customWidth="1"/>
    <col min="13" max="13" width="25.85546875" style="2" customWidth="1"/>
    <col min="14" max="16384" width="11" style="2"/>
  </cols>
  <sheetData>
    <row r="1" spans="1:13" ht="18.75" x14ac:dyDescent="0.3">
      <c r="A1" s="42" t="s">
        <v>369</v>
      </c>
      <c r="B1" s="34"/>
      <c r="C1" s="35"/>
      <c r="D1" s="36"/>
      <c r="E1" s="36"/>
      <c r="F1" s="36"/>
      <c r="G1" s="37"/>
      <c r="H1" s="37"/>
      <c r="I1" s="37"/>
      <c r="J1" s="34"/>
      <c r="K1" s="34"/>
      <c r="L1" s="34"/>
      <c r="M1" s="34"/>
    </row>
    <row r="2" spans="1:13" ht="19.5" thickBot="1" x14ac:dyDescent="0.35">
      <c r="A2" s="43" t="s">
        <v>360</v>
      </c>
      <c r="B2" s="38"/>
      <c r="C2" s="39"/>
      <c r="D2" s="40"/>
      <c r="E2" s="40"/>
      <c r="F2" s="40"/>
      <c r="G2" s="41"/>
      <c r="H2" s="41"/>
      <c r="I2" s="41"/>
      <c r="J2" s="34"/>
      <c r="K2" s="34"/>
      <c r="L2" s="34"/>
      <c r="M2" s="34"/>
    </row>
    <row r="3" spans="1:13" ht="15.75" thickBot="1" x14ac:dyDescent="0.35">
      <c r="A3" s="44" t="s">
        <v>361</v>
      </c>
      <c r="B3" s="45"/>
      <c r="C3" s="46"/>
      <c r="D3" s="49" t="s">
        <v>363</v>
      </c>
      <c r="E3" s="148"/>
      <c r="F3" s="50"/>
      <c r="G3" s="47" t="s">
        <v>362</v>
      </c>
      <c r="H3" s="48"/>
      <c r="I3" s="51"/>
      <c r="J3" s="153" t="s">
        <v>428</v>
      </c>
      <c r="K3" s="45"/>
      <c r="L3" s="45"/>
      <c r="M3" s="154"/>
    </row>
    <row r="4" spans="1:13" ht="54" customHeight="1" thickBot="1" x14ac:dyDescent="0.3">
      <c r="A4" s="52" t="s">
        <v>190</v>
      </c>
      <c r="B4" s="53" t="s">
        <v>191</v>
      </c>
      <c r="C4" s="54" t="s">
        <v>364</v>
      </c>
      <c r="D4" s="55" t="s">
        <v>365</v>
      </c>
      <c r="E4" s="55" t="s">
        <v>356</v>
      </c>
      <c r="F4" s="56" t="s">
        <v>274</v>
      </c>
      <c r="G4" s="57" t="s">
        <v>355</v>
      </c>
      <c r="H4" s="58" t="s">
        <v>356</v>
      </c>
      <c r="I4" s="59" t="s">
        <v>427</v>
      </c>
      <c r="J4" s="155" t="s">
        <v>431</v>
      </c>
      <c r="K4" s="156" t="s">
        <v>432</v>
      </c>
      <c r="L4" s="156" t="s">
        <v>433</v>
      </c>
      <c r="M4" s="157" t="s">
        <v>434</v>
      </c>
    </row>
    <row r="5" spans="1:13" ht="13.5" x14ac:dyDescent="0.25">
      <c r="A5" s="60"/>
      <c r="B5" s="61"/>
      <c r="C5" s="62"/>
      <c r="D5" s="147"/>
      <c r="E5" s="147"/>
      <c r="F5" s="63"/>
      <c r="G5" s="103"/>
      <c r="H5" s="104"/>
      <c r="I5" s="105"/>
      <c r="J5" s="158"/>
      <c r="K5" s="159"/>
      <c r="L5" s="159"/>
      <c r="M5" s="160"/>
    </row>
    <row r="6" spans="1:13" ht="14.25" customHeight="1" x14ac:dyDescent="0.25">
      <c r="A6" s="64" t="s">
        <v>252</v>
      </c>
      <c r="B6" s="65" t="s">
        <v>1</v>
      </c>
      <c r="C6" s="66"/>
      <c r="D6" s="67" t="s">
        <v>423</v>
      </c>
      <c r="E6" s="92">
        <v>43466</v>
      </c>
      <c r="F6" s="68">
        <v>1</v>
      </c>
      <c r="G6" s="106">
        <v>82000</v>
      </c>
      <c r="H6" s="107">
        <v>6000</v>
      </c>
      <c r="I6" s="108">
        <f t="shared" ref="I6:I36" si="0">SUM(G6+H6)</f>
        <v>88000</v>
      </c>
      <c r="J6" s="161" t="s">
        <v>429</v>
      </c>
      <c r="K6" s="162" t="s">
        <v>429</v>
      </c>
      <c r="L6" s="162" t="s">
        <v>429</v>
      </c>
      <c r="M6" s="163" t="s">
        <v>429</v>
      </c>
    </row>
    <row r="7" spans="1:13" s="1" customFormat="1" ht="13.5" x14ac:dyDescent="0.25">
      <c r="A7" s="64" t="s">
        <v>275</v>
      </c>
      <c r="B7" s="65" t="s">
        <v>0</v>
      </c>
      <c r="C7" s="66"/>
      <c r="D7" s="67" t="s">
        <v>423</v>
      </c>
      <c r="E7" s="92"/>
      <c r="F7" s="68">
        <v>1</v>
      </c>
      <c r="G7" s="106">
        <v>116000</v>
      </c>
      <c r="H7" s="107">
        <v>0</v>
      </c>
      <c r="I7" s="108">
        <f t="shared" si="0"/>
        <v>116000</v>
      </c>
      <c r="J7" s="164" t="s">
        <v>429</v>
      </c>
      <c r="K7" s="165" t="s">
        <v>429</v>
      </c>
      <c r="L7" s="165" t="s">
        <v>429</v>
      </c>
      <c r="M7" s="166" t="s">
        <v>429</v>
      </c>
    </row>
    <row r="8" spans="1:13" ht="13.5" x14ac:dyDescent="0.25">
      <c r="A8" s="64" t="s">
        <v>240</v>
      </c>
      <c r="B8" s="65" t="s">
        <v>2</v>
      </c>
      <c r="C8" s="66"/>
      <c r="D8" s="67" t="s">
        <v>423</v>
      </c>
      <c r="E8" s="92"/>
      <c r="F8" s="69">
        <v>0</v>
      </c>
      <c r="G8" s="106">
        <v>2823000</v>
      </c>
      <c r="H8" s="107">
        <v>0</v>
      </c>
      <c r="I8" s="108">
        <f t="shared" si="0"/>
        <v>2823000</v>
      </c>
      <c r="J8" s="161" t="s">
        <v>429</v>
      </c>
      <c r="K8" s="162" t="s">
        <v>429</v>
      </c>
      <c r="L8" s="162" t="s">
        <v>429</v>
      </c>
      <c r="M8" s="163" t="s">
        <v>429</v>
      </c>
    </row>
    <row r="9" spans="1:13" ht="13.5" x14ac:dyDescent="0.25">
      <c r="A9" s="64" t="s">
        <v>3</v>
      </c>
      <c r="B9" s="65" t="s">
        <v>4</v>
      </c>
      <c r="C9" s="66"/>
      <c r="D9" s="67" t="s">
        <v>423</v>
      </c>
      <c r="E9" s="92">
        <v>43466</v>
      </c>
      <c r="F9" s="68">
        <v>0</v>
      </c>
      <c r="G9" s="106">
        <v>7266000</v>
      </c>
      <c r="H9" s="107">
        <v>686000</v>
      </c>
      <c r="I9" s="108">
        <f t="shared" si="0"/>
        <v>7952000</v>
      </c>
      <c r="J9" s="161" t="s">
        <v>430</v>
      </c>
      <c r="K9" s="162" t="s">
        <v>430</v>
      </c>
      <c r="L9" s="162" t="s">
        <v>429</v>
      </c>
      <c r="M9" s="163" t="s">
        <v>435</v>
      </c>
    </row>
    <row r="10" spans="1:13" s="1" customFormat="1" ht="13.5" x14ac:dyDescent="0.25">
      <c r="A10" s="64" t="s">
        <v>197</v>
      </c>
      <c r="B10" s="65" t="s">
        <v>5</v>
      </c>
      <c r="C10" s="66"/>
      <c r="D10" s="67" t="s">
        <v>423</v>
      </c>
      <c r="E10" s="92"/>
      <c r="F10" s="68">
        <v>0</v>
      </c>
      <c r="G10" s="106">
        <v>768000</v>
      </c>
      <c r="H10" s="107">
        <v>0</v>
      </c>
      <c r="I10" s="108">
        <f t="shared" si="0"/>
        <v>768000</v>
      </c>
      <c r="J10" s="164" t="s">
        <v>430</v>
      </c>
      <c r="K10" s="165" t="s">
        <v>430</v>
      </c>
      <c r="L10" s="165" t="s">
        <v>429</v>
      </c>
      <c r="M10" s="166" t="s">
        <v>429</v>
      </c>
    </row>
    <row r="11" spans="1:13" s="1" customFormat="1" ht="13.5" x14ac:dyDescent="0.25">
      <c r="A11" s="70" t="s">
        <v>165</v>
      </c>
      <c r="B11" s="65" t="s">
        <v>7</v>
      </c>
      <c r="C11" s="66"/>
      <c r="D11" s="67" t="s">
        <v>423</v>
      </c>
      <c r="E11" s="92"/>
      <c r="F11" s="68">
        <v>0</v>
      </c>
      <c r="G11" s="106">
        <v>147000</v>
      </c>
      <c r="H11" s="107">
        <v>0</v>
      </c>
      <c r="I11" s="108">
        <f t="shared" si="0"/>
        <v>147000</v>
      </c>
      <c r="J11" s="164" t="s">
        <v>429</v>
      </c>
      <c r="K11" s="165" t="s">
        <v>429</v>
      </c>
      <c r="L11" s="165" t="s">
        <v>429</v>
      </c>
      <c r="M11" s="166" t="s">
        <v>429</v>
      </c>
    </row>
    <row r="12" spans="1:13" s="1" customFormat="1" ht="13.5" x14ac:dyDescent="0.25">
      <c r="A12" s="70" t="s">
        <v>176</v>
      </c>
      <c r="B12" s="65" t="s">
        <v>177</v>
      </c>
      <c r="C12" s="66"/>
      <c r="D12" s="67" t="s">
        <v>423</v>
      </c>
      <c r="E12" s="92">
        <v>43466</v>
      </c>
      <c r="F12" s="68">
        <v>1</v>
      </c>
      <c r="G12" s="106">
        <v>82000</v>
      </c>
      <c r="H12" s="107">
        <v>15000</v>
      </c>
      <c r="I12" s="108">
        <f t="shared" si="0"/>
        <v>97000</v>
      </c>
      <c r="J12" s="164" t="s">
        <v>429</v>
      </c>
      <c r="K12" s="165" t="s">
        <v>430</v>
      </c>
      <c r="L12" s="165" t="s">
        <v>429</v>
      </c>
      <c r="M12" s="166"/>
    </row>
    <row r="13" spans="1:13" s="1" customFormat="1" ht="13.5" x14ac:dyDescent="0.25">
      <c r="A13" s="70" t="s">
        <v>381</v>
      </c>
      <c r="B13" s="65" t="s">
        <v>8</v>
      </c>
      <c r="C13" s="66"/>
      <c r="D13" s="67" t="s">
        <v>424</v>
      </c>
      <c r="E13" s="92">
        <v>43466</v>
      </c>
      <c r="F13" s="68">
        <v>0</v>
      </c>
      <c r="G13" s="106">
        <v>472000</v>
      </c>
      <c r="H13" s="107">
        <v>75000</v>
      </c>
      <c r="I13" s="108">
        <f t="shared" si="0"/>
        <v>547000</v>
      </c>
      <c r="J13" s="164" t="s">
        <v>429</v>
      </c>
      <c r="K13" s="165" t="s">
        <v>429</v>
      </c>
      <c r="L13" s="165" t="s">
        <v>429</v>
      </c>
      <c r="M13" s="166" t="s">
        <v>436</v>
      </c>
    </row>
    <row r="14" spans="1:13" s="1" customFormat="1" ht="13.5" x14ac:dyDescent="0.25">
      <c r="A14" s="70" t="s">
        <v>359</v>
      </c>
      <c r="B14" s="65" t="s">
        <v>349</v>
      </c>
      <c r="C14" s="66"/>
      <c r="D14" s="67" t="s">
        <v>423</v>
      </c>
      <c r="E14" s="92">
        <v>43466</v>
      </c>
      <c r="F14" s="68" t="s">
        <v>350</v>
      </c>
      <c r="G14" s="106">
        <v>5292000</v>
      </c>
      <c r="H14" s="107">
        <v>1057000</v>
      </c>
      <c r="I14" s="108">
        <f t="shared" si="0"/>
        <v>6349000</v>
      </c>
      <c r="J14" s="164" t="s">
        <v>430</v>
      </c>
      <c r="K14" s="165" t="s">
        <v>430</v>
      </c>
      <c r="L14" s="165" t="s">
        <v>429</v>
      </c>
      <c r="M14" s="166" t="s">
        <v>436</v>
      </c>
    </row>
    <row r="15" spans="1:13" s="1" customFormat="1" ht="13.5" x14ac:dyDescent="0.25">
      <c r="A15" s="70" t="s">
        <v>11</v>
      </c>
      <c r="B15" s="65" t="s">
        <v>12</v>
      </c>
      <c r="C15" s="66"/>
      <c r="D15" s="67" t="s">
        <v>423</v>
      </c>
      <c r="E15" s="92"/>
      <c r="F15" s="71">
        <v>0</v>
      </c>
      <c r="G15" s="106">
        <v>31000</v>
      </c>
      <c r="H15" s="107">
        <v>0</v>
      </c>
      <c r="I15" s="108">
        <f t="shared" si="0"/>
        <v>31000</v>
      </c>
      <c r="J15" s="164" t="s">
        <v>429</v>
      </c>
      <c r="K15" s="165" t="s">
        <v>429</v>
      </c>
      <c r="L15" s="165" t="s">
        <v>429</v>
      </c>
      <c r="M15" s="166" t="s">
        <v>429</v>
      </c>
    </row>
    <row r="16" spans="1:13" ht="13.5" x14ac:dyDescent="0.25">
      <c r="A16" s="64" t="s">
        <v>320</v>
      </c>
      <c r="B16" s="65" t="s">
        <v>10</v>
      </c>
      <c r="C16" s="66"/>
      <c r="D16" s="67" t="s">
        <v>423</v>
      </c>
      <c r="E16" s="92"/>
      <c r="F16" s="68">
        <v>0</v>
      </c>
      <c r="G16" s="106">
        <v>513000</v>
      </c>
      <c r="H16" s="107">
        <v>0</v>
      </c>
      <c r="I16" s="108">
        <f t="shared" si="0"/>
        <v>513000</v>
      </c>
      <c r="J16" s="161" t="s">
        <v>429</v>
      </c>
      <c r="K16" s="162" t="s">
        <v>429</v>
      </c>
      <c r="L16" s="162" t="s">
        <v>429</v>
      </c>
      <c r="M16" s="163" t="s">
        <v>429</v>
      </c>
    </row>
    <row r="17" spans="1:13" ht="13.5" x14ac:dyDescent="0.25">
      <c r="A17" s="64" t="s">
        <v>318</v>
      </c>
      <c r="B17" s="65" t="s">
        <v>319</v>
      </c>
      <c r="C17" s="66"/>
      <c r="D17" s="67" t="s">
        <v>423</v>
      </c>
      <c r="E17" s="92"/>
      <c r="F17" s="68">
        <v>0</v>
      </c>
      <c r="G17" s="106">
        <v>38000</v>
      </c>
      <c r="H17" s="107">
        <v>0</v>
      </c>
      <c r="I17" s="108">
        <f t="shared" si="0"/>
        <v>38000</v>
      </c>
      <c r="J17" s="161" t="s">
        <v>429</v>
      </c>
      <c r="K17" s="162" t="s">
        <v>429</v>
      </c>
      <c r="L17" s="162" t="s">
        <v>429</v>
      </c>
      <c r="M17" s="163" t="s">
        <v>429</v>
      </c>
    </row>
    <row r="18" spans="1:13" s="1" customFormat="1" ht="13.5" x14ac:dyDescent="0.25">
      <c r="A18" s="72" t="s">
        <v>198</v>
      </c>
      <c r="B18" s="73" t="s">
        <v>13</v>
      </c>
      <c r="C18" s="74"/>
      <c r="D18" s="67" t="s">
        <v>423</v>
      </c>
      <c r="E18" s="92"/>
      <c r="F18" s="68">
        <v>0</v>
      </c>
      <c r="G18" s="106">
        <v>7248000</v>
      </c>
      <c r="H18" s="107">
        <v>0</v>
      </c>
      <c r="I18" s="108">
        <f t="shared" si="0"/>
        <v>7248000</v>
      </c>
      <c r="J18" s="164" t="s">
        <v>430</v>
      </c>
      <c r="K18" s="165" t="s">
        <v>430</v>
      </c>
      <c r="L18" s="165" t="s">
        <v>429</v>
      </c>
      <c r="M18" s="166" t="s">
        <v>436</v>
      </c>
    </row>
    <row r="19" spans="1:13" s="1" customFormat="1" ht="13.5" x14ac:dyDescent="0.25">
      <c r="A19" s="64" t="s">
        <v>293</v>
      </c>
      <c r="B19" s="65" t="s">
        <v>14</v>
      </c>
      <c r="C19" s="66"/>
      <c r="D19" s="67" t="s">
        <v>423</v>
      </c>
      <c r="E19" s="92">
        <v>43466</v>
      </c>
      <c r="F19" s="68">
        <v>0</v>
      </c>
      <c r="G19" s="106">
        <v>876000</v>
      </c>
      <c r="H19" s="107">
        <v>40000</v>
      </c>
      <c r="I19" s="108">
        <f t="shared" si="0"/>
        <v>916000</v>
      </c>
      <c r="J19" s="164" t="s">
        <v>429</v>
      </c>
      <c r="K19" s="165" t="s">
        <v>429</v>
      </c>
      <c r="L19" s="165" t="s">
        <v>429</v>
      </c>
      <c r="M19" s="166" t="s">
        <v>429</v>
      </c>
    </row>
    <row r="20" spans="1:13" s="1" customFormat="1" ht="13.5" x14ac:dyDescent="0.25">
      <c r="A20" s="64" t="s">
        <v>199</v>
      </c>
      <c r="B20" s="65" t="s">
        <v>16</v>
      </c>
      <c r="C20" s="66"/>
      <c r="D20" s="67" t="s">
        <v>423</v>
      </c>
      <c r="E20" s="92">
        <v>43466</v>
      </c>
      <c r="F20" s="69">
        <v>0.93420000000000003</v>
      </c>
      <c r="G20" s="106">
        <v>2744000</v>
      </c>
      <c r="H20" s="107">
        <v>622000</v>
      </c>
      <c r="I20" s="108">
        <f t="shared" si="0"/>
        <v>3366000</v>
      </c>
      <c r="J20" s="164" t="s">
        <v>430</v>
      </c>
      <c r="K20" s="165" t="s">
        <v>430</v>
      </c>
      <c r="L20" s="165" t="s">
        <v>429</v>
      </c>
      <c r="M20" s="166" t="s">
        <v>429</v>
      </c>
    </row>
    <row r="21" spans="1:13" ht="13.5" x14ac:dyDescent="0.25">
      <c r="A21" s="64" t="s">
        <v>232</v>
      </c>
      <c r="B21" s="65" t="s">
        <v>233</v>
      </c>
      <c r="C21" s="66"/>
      <c r="D21" s="67" t="s">
        <v>425</v>
      </c>
      <c r="E21" s="92"/>
      <c r="F21" s="69">
        <v>0</v>
      </c>
      <c r="G21" s="106">
        <v>3876000</v>
      </c>
      <c r="H21" s="107">
        <v>0</v>
      </c>
      <c r="I21" s="108">
        <f t="shared" si="0"/>
        <v>3876000</v>
      </c>
      <c r="J21" s="161" t="s">
        <v>430</v>
      </c>
      <c r="K21" s="162" t="s">
        <v>430</v>
      </c>
      <c r="L21" s="162" t="s">
        <v>429</v>
      </c>
      <c r="M21" s="163" t="s">
        <v>429</v>
      </c>
    </row>
    <row r="22" spans="1:13" ht="13.5" x14ac:dyDescent="0.25">
      <c r="A22" s="70" t="s">
        <v>17</v>
      </c>
      <c r="B22" s="65" t="s">
        <v>18</v>
      </c>
      <c r="C22" s="66"/>
      <c r="D22" s="67" t="s">
        <v>423</v>
      </c>
      <c r="E22" s="92"/>
      <c r="F22" s="69">
        <v>1</v>
      </c>
      <c r="G22" s="106">
        <v>6499000</v>
      </c>
      <c r="H22" s="107">
        <v>0</v>
      </c>
      <c r="I22" s="108">
        <f t="shared" si="0"/>
        <v>6499000</v>
      </c>
      <c r="J22" s="161" t="s">
        <v>430</v>
      </c>
      <c r="K22" s="162" t="s">
        <v>430</v>
      </c>
      <c r="L22" s="162" t="s">
        <v>429</v>
      </c>
      <c r="M22" s="163" t="s">
        <v>429</v>
      </c>
    </row>
    <row r="23" spans="1:13" ht="13.5" x14ac:dyDescent="0.25">
      <c r="A23" s="70" t="s">
        <v>200</v>
      </c>
      <c r="B23" s="65" t="s">
        <v>19</v>
      </c>
      <c r="C23" s="66"/>
      <c r="D23" s="67" t="s">
        <v>423</v>
      </c>
      <c r="E23" s="92"/>
      <c r="F23" s="75">
        <v>0</v>
      </c>
      <c r="G23" s="106">
        <v>205000</v>
      </c>
      <c r="H23" s="107">
        <v>0</v>
      </c>
      <c r="I23" s="108">
        <f t="shared" si="0"/>
        <v>205000</v>
      </c>
      <c r="J23" s="161" t="s">
        <v>429</v>
      </c>
      <c r="K23" s="162" t="s">
        <v>429</v>
      </c>
      <c r="L23" s="162" t="s">
        <v>429</v>
      </c>
      <c r="M23" s="163" t="s">
        <v>429</v>
      </c>
    </row>
    <row r="24" spans="1:13" s="1" customFormat="1" ht="13.5" x14ac:dyDescent="0.25">
      <c r="A24" s="64" t="s">
        <v>201</v>
      </c>
      <c r="B24" s="65" t="s">
        <v>93</v>
      </c>
      <c r="C24" s="66"/>
      <c r="D24" s="67" t="s">
        <v>423</v>
      </c>
      <c r="E24" s="92">
        <v>43466</v>
      </c>
      <c r="F24" s="75">
        <v>0</v>
      </c>
      <c r="G24" s="106">
        <v>1029000</v>
      </c>
      <c r="H24" s="107">
        <v>101000</v>
      </c>
      <c r="I24" s="108">
        <f t="shared" si="0"/>
        <v>1130000</v>
      </c>
      <c r="J24" s="164" t="s">
        <v>429</v>
      </c>
      <c r="K24" s="165" t="s">
        <v>429</v>
      </c>
      <c r="L24" s="165" t="s">
        <v>429</v>
      </c>
      <c r="M24" s="166" t="s">
        <v>436</v>
      </c>
    </row>
    <row r="25" spans="1:13" s="1" customFormat="1" ht="13.5" x14ac:dyDescent="0.25">
      <c r="A25" s="70" t="s">
        <v>202</v>
      </c>
      <c r="B25" s="65" t="s">
        <v>20</v>
      </c>
      <c r="C25" s="66"/>
      <c r="D25" s="67" t="s">
        <v>423</v>
      </c>
      <c r="E25" s="92"/>
      <c r="F25" s="75">
        <v>0.18</v>
      </c>
      <c r="G25" s="106">
        <v>5672000</v>
      </c>
      <c r="H25" s="107">
        <v>0</v>
      </c>
      <c r="I25" s="108">
        <f t="shared" si="0"/>
        <v>5672000</v>
      </c>
      <c r="J25" s="164" t="s">
        <v>430</v>
      </c>
      <c r="K25" s="165" t="s">
        <v>430</v>
      </c>
      <c r="L25" s="165" t="s">
        <v>429</v>
      </c>
      <c r="M25" s="166" t="s">
        <v>436</v>
      </c>
    </row>
    <row r="26" spans="1:13" s="1" customFormat="1" ht="13.5" x14ac:dyDescent="0.25">
      <c r="A26" s="64" t="s">
        <v>333</v>
      </c>
      <c r="B26" s="65" t="s">
        <v>21</v>
      </c>
      <c r="C26" s="66"/>
      <c r="D26" s="67" t="s">
        <v>423</v>
      </c>
      <c r="E26" s="92">
        <v>43466</v>
      </c>
      <c r="F26" s="75">
        <v>0.18</v>
      </c>
      <c r="G26" s="106">
        <v>2768000</v>
      </c>
      <c r="H26" s="107">
        <v>163000</v>
      </c>
      <c r="I26" s="108">
        <f t="shared" si="0"/>
        <v>2931000</v>
      </c>
      <c r="J26" s="164" t="s">
        <v>430</v>
      </c>
      <c r="K26" s="165" t="s">
        <v>429</v>
      </c>
      <c r="L26" s="165" t="s">
        <v>429</v>
      </c>
      <c r="M26" s="166" t="s">
        <v>436</v>
      </c>
    </row>
    <row r="27" spans="1:13" s="1" customFormat="1" ht="13.5" x14ac:dyDescent="0.25">
      <c r="A27" s="64" t="s">
        <v>334</v>
      </c>
      <c r="B27" s="65" t="s">
        <v>22</v>
      </c>
      <c r="C27" s="66"/>
      <c r="D27" s="67" t="s">
        <v>423</v>
      </c>
      <c r="E27" s="92"/>
      <c r="F27" s="75">
        <v>0</v>
      </c>
      <c r="G27" s="106">
        <v>214000</v>
      </c>
      <c r="H27" s="107">
        <v>0</v>
      </c>
      <c r="I27" s="108">
        <f t="shared" si="0"/>
        <v>214000</v>
      </c>
      <c r="J27" s="164" t="s">
        <v>429</v>
      </c>
      <c r="K27" s="165" t="s">
        <v>429</v>
      </c>
      <c r="L27" s="165" t="s">
        <v>429</v>
      </c>
      <c r="M27" s="166" t="s">
        <v>429</v>
      </c>
    </row>
    <row r="28" spans="1:13" s="1" customFormat="1" ht="13.5" x14ac:dyDescent="0.25">
      <c r="A28" s="72" t="s">
        <v>205</v>
      </c>
      <c r="B28" s="73" t="s">
        <v>23</v>
      </c>
      <c r="C28" s="74"/>
      <c r="D28" s="67" t="s">
        <v>423</v>
      </c>
      <c r="E28" s="92"/>
      <c r="F28" s="75">
        <v>1</v>
      </c>
      <c r="G28" s="106">
        <v>589000</v>
      </c>
      <c r="H28" s="107">
        <v>0</v>
      </c>
      <c r="I28" s="108">
        <f t="shared" si="0"/>
        <v>589000</v>
      </c>
      <c r="J28" s="164" t="s">
        <v>429</v>
      </c>
      <c r="K28" s="165" t="s">
        <v>429</v>
      </c>
      <c r="L28" s="165" t="s">
        <v>429</v>
      </c>
      <c r="M28" s="166" t="s">
        <v>429</v>
      </c>
    </row>
    <row r="29" spans="1:13" ht="13.5" x14ac:dyDescent="0.25">
      <c r="A29" s="64" t="s">
        <v>24</v>
      </c>
      <c r="B29" s="65" t="s">
        <v>25</v>
      </c>
      <c r="C29" s="66"/>
      <c r="D29" s="67" t="s">
        <v>423</v>
      </c>
      <c r="E29" s="92"/>
      <c r="F29" s="76">
        <v>0</v>
      </c>
      <c r="G29" s="106">
        <v>1778000</v>
      </c>
      <c r="H29" s="107">
        <v>0</v>
      </c>
      <c r="I29" s="108">
        <f t="shared" si="0"/>
        <v>1778000</v>
      </c>
      <c r="J29" s="161" t="s">
        <v>430</v>
      </c>
      <c r="K29" s="162" t="s">
        <v>430</v>
      </c>
      <c r="L29" s="162" t="s">
        <v>429</v>
      </c>
      <c r="M29" s="163" t="s">
        <v>429</v>
      </c>
    </row>
    <row r="30" spans="1:13" s="1" customFormat="1" ht="13.5" x14ac:dyDescent="0.25">
      <c r="A30" s="72" t="s">
        <v>206</v>
      </c>
      <c r="B30" s="73" t="s">
        <v>26</v>
      </c>
      <c r="C30" s="74"/>
      <c r="D30" s="67" t="s">
        <v>423</v>
      </c>
      <c r="E30" s="92">
        <v>43466</v>
      </c>
      <c r="F30" s="76">
        <v>1</v>
      </c>
      <c r="G30" s="106">
        <v>336000</v>
      </c>
      <c r="H30" s="107">
        <v>23000</v>
      </c>
      <c r="I30" s="108">
        <f t="shared" si="0"/>
        <v>359000</v>
      </c>
      <c r="J30" s="164" t="s">
        <v>429</v>
      </c>
      <c r="K30" s="165" t="s">
        <v>430</v>
      </c>
      <c r="L30" s="165" t="s">
        <v>429</v>
      </c>
      <c r="M30" s="166" t="s">
        <v>429</v>
      </c>
    </row>
    <row r="31" spans="1:13" s="1" customFormat="1" ht="13.5" x14ac:dyDescent="0.25">
      <c r="A31" s="70" t="s">
        <v>207</v>
      </c>
      <c r="B31" s="65" t="s">
        <v>28</v>
      </c>
      <c r="C31" s="66"/>
      <c r="D31" s="67" t="s">
        <v>423</v>
      </c>
      <c r="E31" s="92">
        <v>43466</v>
      </c>
      <c r="F31" s="76">
        <v>1</v>
      </c>
      <c r="G31" s="106">
        <v>74000</v>
      </c>
      <c r="H31" s="107">
        <v>8000</v>
      </c>
      <c r="I31" s="108">
        <f t="shared" si="0"/>
        <v>82000</v>
      </c>
      <c r="J31" s="164" t="s">
        <v>429</v>
      </c>
      <c r="K31" s="165" t="s">
        <v>430</v>
      </c>
      <c r="L31" s="165" t="s">
        <v>429</v>
      </c>
      <c r="M31" s="166" t="s">
        <v>429</v>
      </c>
    </row>
    <row r="32" spans="1:13" ht="13.5" x14ac:dyDescent="0.25">
      <c r="A32" s="64" t="s">
        <v>357</v>
      </c>
      <c r="B32" s="65" t="s">
        <v>29</v>
      </c>
      <c r="C32" s="66"/>
      <c r="D32" s="67" t="s">
        <v>423</v>
      </c>
      <c r="E32" s="92">
        <v>43466</v>
      </c>
      <c r="F32" s="75">
        <v>0</v>
      </c>
      <c r="G32" s="106">
        <v>85000</v>
      </c>
      <c r="H32" s="107">
        <v>3000</v>
      </c>
      <c r="I32" s="108">
        <f t="shared" si="0"/>
        <v>88000</v>
      </c>
      <c r="J32" s="161" t="s">
        <v>429</v>
      </c>
      <c r="K32" s="162" t="s">
        <v>429</v>
      </c>
      <c r="L32" s="162" t="s">
        <v>429</v>
      </c>
      <c r="M32" s="163" t="s">
        <v>429</v>
      </c>
    </row>
    <row r="33" spans="1:13" ht="13.5" x14ac:dyDescent="0.25">
      <c r="A33" s="64" t="s">
        <v>31</v>
      </c>
      <c r="B33" s="65" t="s">
        <v>32</v>
      </c>
      <c r="C33" s="66"/>
      <c r="D33" s="67" t="s">
        <v>423</v>
      </c>
      <c r="E33" s="92">
        <v>43466</v>
      </c>
      <c r="F33" s="75">
        <v>0.49</v>
      </c>
      <c r="G33" s="106">
        <v>1929000</v>
      </c>
      <c r="H33" s="107">
        <v>149000</v>
      </c>
      <c r="I33" s="108">
        <f t="shared" si="0"/>
        <v>2078000</v>
      </c>
      <c r="J33" s="161" t="s">
        <v>430</v>
      </c>
      <c r="K33" s="162" t="s">
        <v>429</v>
      </c>
      <c r="L33" s="162" t="s">
        <v>429</v>
      </c>
      <c r="M33" s="163" t="s">
        <v>430</v>
      </c>
    </row>
    <row r="34" spans="1:13" s="1" customFormat="1" ht="13.5" x14ac:dyDescent="0.25">
      <c r="A34" s="64" t="s">
        <v>33</v>
      </c>
      <c r="B34" s="65" t="s">
        <v>34</v>
      </c>
      <c r="C34" s="66"/>
      <c r="D34" s="67" t="s">
        <v>423</v>
      </c>
      <c r="E34" s="92"/>
      <c r="F34" s="75">
        <v>0.49</v>
      </c>
      <c r="G34" s="106">
        <v>6680000</v>
      </c>
      <c r="H34" s="107">
        <v>0</v>
      </c>
      <c r="I34" s="108">
        <f t="shared" si="0"/>
        <v>6680000</v>
      </c>
      <c r="J34" s="164" t="s">
        <v>430</v>
      </c>
      <c r="K34" s="165" t="s">
        <v>430</v>
      </c>
      <c r="L34" s="165" t="s">
        <v>429</v>
      </c>
      <c r="M34" s="166" t="s">
        <v>430</v>
      </c>
    </row>
    <row r="35" spans="1:13" ht="13.5" x14ac:dyDescent="0.25">
      <c r="A35" s="64" t="s">
        <v>235</v>
      </c>
      <c r="B35" s="65" t="s">
        <v>37</v>
      </c>
      <c r="C35" s="66"/>
      <c r="D35" s="67" t="s">
        <v>423</v>
      </c>
      <c r="E35" s="92">
        <v>43466</v>
      </c>
      <c r="F35" s="75">
        <v>0.93420000000000003</v>
      </c>
      <c r="G35" s="106">
        <v>590000</v>
      </c>
      <c r="H35" s="107">
        <v>156000</v>
      </c>
      <c r="I35" s="108">
        <f t="shared" si="0"/>
        <v>746000</v>
      </c>
      <c r="J35" s="161" t="s">
        <v>429</v>
      </c>
      <c r="K35" s="162" t="s">
        <v>430</v>
      </c>
      <c r="L35" s="162" t="s">
        <v>429</v>
      </c>
      <c r="M35" s="163" t="s">
        <v>429</v>
      </c>
    </row>
    <row r="36" spans="1:13" ht="13.5" x14ac:dyDescent="0.25">
      <c r="A36" s="64" t="s">
        <v>178</v>
      </c>
      <c r="B36" s="65" t="s">
        <v>35</v>
      </c>
      <c r="C36" s="66"/>
      <c r="D36" s="67" t="s">
        <v>423</v>
      </c>
      <c r="E36" s="92"/>
      <c r="F36" s="75">
        <v>0</v>
      </c>
      <c r="G36" s="106">
        <v>260000</v>
      </c>
      <c r="H36" s="107">
        <v>0</v>
      </c>
      <c r="I36" s="108">
        <f t="shared" si="0"/>
        <v>260000</v>
      </c>
      <c r="J36" s="161" t="s">
        <v>429</v>
      </c>
      <c r="K36" s="162" t="s">
        <v>430</v>
      </c>
      <c r="L36" s="162" t="s">
        <v>429</v>
      </c>
      <c r="M36" s="163" t="s">
        <v>429</v>
      </c>
    </row>
    <row r="37" spans="1:13" s="1" customFormat="1" ht="13.5" x14ac:dyDescent="0.25">
      <c r="A37" s="70" t="s">
        <v>192</v>
      </c>
      <c r="B37" s="65" t="s">
        <v>104</v>
      </c>
      <c r="C37" s="66"/>
      <c r="D37" s="67" t="s">
        <v>423</v>
      </c>
      <c r="E37" s="92">
        <v>43466</v>
      </c>
      <c r="F37" s="76">
        <v>0</v>
      </c>
      <c r="G37" s="106">
        <v>948000</v>
      </c>
      <c r="H37" s="107">
        <v>177000</v>
      </c>
      <c r="I37" s="108">
        <f t="shared" ref="I37:I68" si="1">SUM(G37+H37)</f>
        <v>1125000</v>
      </c>
      <c r="J37" s="164" t="s">
        <v>429</v>
      </c>
      <c r="K37" s="165" t="s">
        <v>429</v>
      </c>
      <c r="L37" s="165" t="s">
        <v>429</v>
      </c>
      <c r="M37" s="166" t="s">
        <v>430</v>
      </c>
    </row>
    <row r="38" spans="1:13" s="1" customFormat="1" ht="13.5" x14ac:dyDescent="0.25">
      <c r="A38" s="70" t="s">
        <v>38</v>
      </c>
      <c r="B38" s="65" t="s">
        <v>209</v>
      </c>
      <c r="C38" s="66"/>
      <c r="D38" s="67" t="s">
        <v>423</v>
      </c>
      <c r="E38" s="92"/>
      <c r="F38" s="76">
        <v>1</v>
      </c>
      <c r="G38" s="106">
        <v>55000</v>
      </c>
      <c r="H38" s="107">
        <v>0</v>
      </c>
      <c r="I38" s="108">
        <f t="shared" si="1"/>
        <v>55000</v>
      </c>
      <c r="J38" s="164" t="s">
        <v>429</v>
      </c>
      <c r="K38" s="165" t="s">
        <v>429</v>
      </c>
      <c r="L38" s="165" t="s">
        <v>429</v>
      </c>
      <c r="M38" s="166" t="s">
        <v>429</v>
      </c>
    </row>
    <row r="39" spans="1:13" s="1" customFormat="1" ht="13.5" x14ac:dyDescent="0.25">
      <c r="A39" s="64" t="s">
        <v>38</v>
      </c>
      <c r="B39" s="65" t="s">
        <v>209</v>
      </c>
      <c r="C39" s="66"/>
      <c r="D39" s="67" t="s">
        <v>423</v>
      </c>
      <c r="E39" s="92">
        <v>43466</v>
      </c>
      <c r="F39" s="76">
        <v>1</v>
      </c>
      <c r="G39" s="106">
        <v>69000</v>
      </c>
      <c r="H39" s="107">
        <v>14000</v>
      </c>
      <c r="I39" s="108">
        <f t="shared" si="1"/>
        <v>83000</v>
      </c>
      <c r="J39" s="164" t="s">
        <v>429</v>
      </c>
      <c r="K39" s="165" t="s">
        <v>429</v>
      </c>
      <c r="L39" s="165" t="s">
        <v>429</v>
      </c>
      <c r="M39" s="166" t="s">
        <v>429</v>
      </c>
    </row>
    <row r="40" spans="1:13" ht="13.5" x14ac:dyDescent="0.25">
      <c r="A40" s="70" t="s">
        <v>39</v>
      </c>
      <c r="B40" s="65" t="s">
        <v>40</v>
      </c>
      <c r="C40" s="66"/>
      <c r="D40" s="67" t="s">
        <v>423</v>
      </c>
      <c r="E40" s="92"/>
      <c r="F40" s="76">
        <v>1</v>
      </c>
      <c r="G40" s="106">
        <v>74000</v>
      </c>
      <c r="H40" s="107">
        <v>0</v>
      </c>
      <c r="I40" s="108">
        <f t="shared" si="1"/>
        <v>74000</v>
      </c>
      <c r="J40" s="161" t="s">
        <v>429</v>
      </c>
      <c r="K40" s="162" t="s">
        <v>429</v>
      </c>
      <c r="L40" s="162" t="s">
        <v>429</v>
      </c>
      <c r="M40" s="163" t="s">
        <v>429</v>
      </c>
    </row>
    <row r="41" spans="1:13" s="1" customFormat="1" ht="13.5" x14ac:dyDescent="0.25">
      <c r="A41" s="64" t="s">
        <v>41</v>
      </c>
      <c r="B41" s="65" t="s">
        <v>210</v>
      </c>
      <c r="C41" s="66"/>
      <c r="D41" s="67" t="s">
        <v>423</v>
      </c>
      <c r="E41" s="92"/>
      <c r="F41" s="76">
        <v>1</v>
      </c>
      <c r="G41" s="106">
        <v>24000</v>
      </c>
      <c r="H41" s="107">
        <v>0</v>
      </c>
      <c r="I41" s="108">
        <f t="shared" si="1"/>
        <v>24000</v>
      </c>
      <c r="J41" s="164" t="s">
        <v>429</v>
      </c>
      <c r="K41" s="165" t="s">
        <v>429</v>
      </c>
      <c r="L41" s="165" t="s">
        <v>429</v>
      </c>
      <c r="M41" s="166" t="s">
        <v>430</v>
      </c>
    </row>
    <row r="42" spans="1:13" ht="13.5" x14ac:dyDescent="0.25">
      <c r="A42" s="64" t="s">
        <v>211</v>
      </c>
      <c r="B42" s="65" t="s">
        <v>42</v>
      </c>
      <c r="C42" s="66"/>
      <c r="D42" s="67" t="s">
        <v>423</v>
      </c>
      <c r="E42" s="92"/>
      <c r="F42" s="76">
        <v>0</v>
      </c>
      <c r="G42" s="106">
        <v>211000</v>
      </c>
      <c r="H42" s="107">
        <v>0</v>
      </c>
      <c r="I42" s="108">
        <f t="shared" si="1"/>
        <v>211000</v>
      </c>
      <c r="J42" s="161" t="s">
        <v>429</v>
      </c>
      <c r="K42" s="162" t="s">
        <v>429</v>
      </c>
      <c r="L42" s="162" t="s">
        <v>429</v>
      </c>
      <c r="M42" s="163" t="s">
        <v>429</v>
      </c>
    </row>
    <row r="43" spans="1:13" s="1" customFormat="1" ht="13.5" x14ac:dyDescent="0.25">
      <c r="A43" s="64" t="s">
        <v>43</v>
      </c>
      <c r="B43" s="65" t="s">
        <v>42</v>
      </c>
      <c r="C43" s="66"/>
      <c r="D43" s="67" t="s">
        <v>423</v>
      </c>
      <c r="E43" s="92">
        <v>43466</v>
      </c>
      <c r="F43" s="76">
        <v>0</v>
      </c>
      <c r="G43" s="106">
        <v>0</v>
      </c>
      <c r="H43" s="107">
        <v>29000</v>
      </c>
      <c r="I43" s="108">
        <f t="shared" si="1"/>
        <v>29000</v>
      </c>
      <c r="J43" s="164" t="s">
        <v>429</v>
      </c>
      <c r="K43" s="165" t="s">
        <v>429</v>
      </c>
      <c r="L43" s="165" t="s">
        <v>429</v>
      </c>
      <c r="M43" s="166" t="s">
        <v>429</v>
      </c>
    </row>
    <row r="44" spans="1:13" ht="13.5" x14ac:dyDescent="0.25">
      <c r="A44" s="64" t="s">
        <v>212</v>
      </c>
      <c r="B44" s="65" t="s">
        <v>44</v>
      </c>
      <c r="C44" s="66"/>
      <c r="D44" s="67" t="s">
        <v>423</v>
      </c>
      <c r="E44" s="92"/>
      <c r="F44" s="76">
        <v>1</v>
      </c>
      <c r="G44" s="106">
        <v>960000</v>
      </c>
      <c r="H44" s="107">
        <v>0</v>
      </c>
      <c r="I44" s="108">
        <f t="shared" si="1"/>
        <v>960000</v>
      </c>
      <c r="J44" s="161" t="s">
        <v>429</v>
      </c>
      <c r="K44" s="162" t="s">
        <v>429</v>
      </c>
      <c r="L44" s="162" t="s">
        <v>429</v>
      </c>
      <c r="M44" s="163" t="s">
        <v>429</v>
      </c>
    </row>
    <row r="45" spans="1:13" ht="13.5" x14ac:dyDescent="0.25">
      <c r="A45" s="77" t="s">
        <v>47</v>
      </c>
      <c r="B45" s="65" t="s">
        <v>48</v>
      </c>
      <c r="C45" s="66"/>
      <c r="D45" s="67" t="s">
        <v>423</v>
      </c>
      <c r="E45" s="92"/>
      <c r="F45" s="76">
        <v>1</v>
      </c>
      <c r="G45" s="106">
        <v>50000</v>
      </c>
      <c r="H45" s="107">
        <v>0</v>
      </c>
      <c r="I45" s="108">
        <f t="shared" si="1"/>
        <v>50000</v>
      </c>
      <c r="J45" s="161" t="s">
        <v>429</v>
      </c>
      <c r="K45" s="162" t="s">
        <v>429</v>
      </c>
      <c r="L45" s="162" t="s">
        <v>429</v>
      </c>
      <c r="M45" s="163" t="s">
        <v>429</v>
      </c>
    </row>
    <row r="46" spans="1:13" s="1" customFormat="1" ht="13.5" x14ac:dyDescent="0.25">
      <c r="A46" s="64" t="s">
        <v>241</v>
      </c>
      <c r="B46" s="65" t="s">
        <v>49</v>
      </c>
      <c r="C46" s="66"/>
      <c r="D46" s="67" t="s">
        <v>423</v>
      </c>
      <c r="E46" s="92"/>
      <c r="F46" s="76">
        <v>1</v>
      </c>
      <c r="G46" s="106">
        <v>56000</v>
      </c>
      <c r="H46" s="107">
        <v>0</v>
      </c>
      <c r="I46" s="108">
        <f t="shared" si="1"/>
        <v>56000</v>
      </c>
      <c r="J46" s="164" t="s">
        <v>429</v>
      </c>
      <c r="K46" s="165" t="s">
        <v>429</v>
      </c>
      <c r="L46" s="165" t="s">
        <v>429</v>
      </c>
      <c r="M46" s="166" t="s">
        <v>429</v>
      </c>
    </row>
    <row r="47" spans="1:13" s="1" customFormat="1" ht="13.5" x14ac:dyDescent="0.25">
      <c r="A47" s="64" t="s">
        <v>195</v>
      </c>
      <c r="B47" s="65" t="s">
        <v>50</v>
      </c>
      <c r="C47" s="66"/>
      <c r="D47" s="67" t="s">
        <v>423</v>
      </c>
      <c r="E47" s="92"/>
      <c r="F47" s="76">
        <v>1</v>
      </c>
      <c r="G47" s="106">
        <v>5131000</v>
      </c>
      <c r="H47" s="107">
        <v>0</v>
      </c>
      <c r="I47" s="108">
        <f t="shared" si="1"/>
        <v>5131000</v>
      </c>
      <c r="J47" s="164" t="s">
        <v>429</v>
      </c>
      <c r="K47" s="165" t="s">
        <v>429</v>
      </c>
      <c r="L47" s="165" t="s">
        <v>429</v>
      </c>
      <c r="M47" s="166" t="s">
        <v>429</v>
      </c>
    </row>
    <row r="48" spans="1:13" ht="13.5" x14ac:dyDescent="0.25">
      <c r="A48" s="64" t="s">
        <v>213</v>
      </c>
      <c r="B48" s="65" t="s">
        <v>51</v>
      </c>
      <c r="C48" s="66"/>
      <c r="D48" s="67" t="s">
        <v>423</v>
      </c>
      <c r="E48" s="92"/>
      <c r="F48" s="76">
        <v>1</v>
      </c>
      <c r="G48" s="106">
        <v>292000</v>
      </c>
      <c r="H48" s="107">
        <v>0</v>
      </c>
      <c r="I48" s="108">
        <f t="shared" si="1"/>
        <v>292000</v>
      </c>
      <c r="J48" s="161" t="s">
        <v>429</v>
      </c>
      <c r="K48" s="162" t="s">
        <v>429</v>
      </c>
      <c r="L48" s="162" t="s">
        <v>429</v>
      </c>
      <c r="M48" s="163" t="s">
        <v>429</v>
      </c>
    </row>
    <row r="49" spans="1:13" s="1" customFormat="1" ht="13.5" x14ac:dyDescent="0.25">
      <c r="A49" s="64" t="s">
        <v>214</v>
      </c>
      <c r="B49" s="65" t="s">
        <v>52</v>
      </c>
      <c r="C49" s="66"/>
      <c r="D49" s="67" t="s">
        <v>423</v>
      </c>
      <c r="E49" s="92"/>
      <c r="F49" s="75">
        <v>1</v>
      </c>
      <c r="G49" s="106">
        <v>274000</v>
      </c>
      <c r="H49" s="107">
        <v>0</v>
      </c>
      <c r="I49" s="108">
        <f t="shared" si="1"/>
        <v>274000</v>
      </c>
      <c r="J49" s="164" t="s">
        <v>429</v>
      </c>
      <c r="K49" s="165" t="s">
        <v>429</v>
      </c>
      <c r="L49" s="165" t="s">
        <v>429</v>
      </c>
      <c r="M49" s="166" t="s">
        <v>429</v>
      </c>
    </row>
    <row r="50" spans="1:13" ht="13.5" x14ac:dyDescent="0.25">
      <c r="A50" s="72" t="s">
        <v>179</v>
      </c>
      <c r="B50" s="73" t="s">
        <v>54</v>
      </c>
      <c r="C50" s="74"/>
      <c r="D50" s="67" t="s">
        <v>423</v>
      </c>
      <c r="E50" s="92"/>
      <c r="F50" s="76">
        <v>1</v>
      </c>
      <c r="G50" s="106">
        <v>278000</v>
      </c>
      <c r="H50" s="107">
        <v>0</v>
      </c>
      <c r="I50" s="108">
        <f t="shared" si="1"/>
        <v>278000</v>
      </c>
      <c r="J50" s="161" t="s">
        <v>429</v>
      </c>
      <c r="K50" s="162" t="s">
        <v>429</v>
      </c>
      <c r="L50" s="162" t="s">
        <v>429</v>
      </c>
      <c r="M50" s="163" t="s">
        <v>429</v>
      </c>
    </row>
    <row r="51" spans="1:13" ht="13.5" x14ac:dyDescent="0.25">
      <c r="A51" s="72" t="s">
        <v>215</v>
      </c>
      <c r="B51" s="73" t="s">
        <v>54</v>
      </c>
      <c r="C51" s="74"/>
      <c r="D51" s="67" t="s">
        <v>423</v>
      </c>
      <c r="E51" s="92"/>
      <c r="F51" s="75">
        <v>1</v>
      </c>
      <c r="G51" s="106">
        <v>999000</v>
      </c>
      <c r="H51" s="107">
        <v>0</v>
      </c>
      <c r="I51" s="108">
        <f t="shared" si="1"/>
        <v>999000</v>
      </c>
      <c r="J51" s="161" t="s">
        <v>429</v>
      </c>
      <c r="K51" s="162" t="s">
        <v>429</v>
      </c>
      <c r="L51" s="162" t="s">
        <v>429</v>
      </c>
      <c r="M51" s="163" t="s">
        <v>430</v>
      </c>
    </row>
    <row r="52" spans="1:13" ht="13.5" x14ac:dyDescent="0.25">
      <c r="A52" s="72" t="s">
        <v>216</v>
      </c>
      <c r="B52" s="73" t="s">
        <v>53</v>
      </c>
      <c r="C52" s="74"/>
      <c r="D52" s="67" t="s">
        <v>423</v>
      </c>
      <c r="E52" s="92">
        <v>43466</v>
      </c>
      <c r="F52" s="75">
        <v>1</v>
      </c>
      <c r="G52" s="106">
        <v>477000</v>
      </c>
      <c r="H52" s="107">
        <v>52000</v>
      </c>
      <c r="I52" s="108">
        <f t="shared" si="1"/>
        <v>529000</v>
      </c>
      <c r="J52" s="161" t="s">
        <v>429</v>
      </c>
      <c r="K52" s="162" t="s">
        <v>429</v>
      </c>
      <c r="L52" s="162" t="s">
        <v>429</v>
      </c>
      <c r="M52" s="163" t="s">
        <v>429</v>
      </c>
    </row>
    <row r="53" spans="1:13" ht="13.5" x14ac:dyDescent="0.25">
      <c r="A53" s="70" t="s">
        <v>217</v>
      </c>
      <c r="B53" s="65" t="s">
        <v>421</v>
      </c>
      <c r="C53" s="66"/>
      <c r="D53" s="67" t="s">
        <v>426</v>
      </c>
      <c r="E53" s="92">
        <v>43466</v>
      </c>
      <c r="F53" s="76">
        <v>0.21</v>
      </c>
      <c r="G53" s="106">
        <v>24671000</v>
      </c>
      <c r="H53" s="107">
        <v>804000</v>
      </c>
      <c r="I53" s="108">
        <f t="shared" si="1"/>
        <v>25475000</v>
      </c>
      <c r="J53" s="161" t="s">
        <v>430</v>
      </c>
      <c r="K53" s="162" t="s">
        <v>430</v>
      </c>
      <c r="L53" s="162" t="s">
        <v>429</v>
      </c>
      <c r="M53" s="163" t="s">
        <v>430</v>
      </c>
    </row>
    <row r="54" spans="1:13" ht="13.5" x14ac:dyDescent="0.25">
      <c r="A54" s="72" t="s">
        <v>294</v>
      </c>
      <c r="B54" s="73" t="s">
        <v>55</v>
      </c>
      <c r="C54" s="74"/>
      <c r="D54" s="67" t="s">
        <v>423</v>
      </c>
      <c r="E54" s="92">
        <v>43466</v>
      </c>
      <c r="F54" s="75">
        <v>0</v>
      </c>
      <c r="G54" s="106">
        <v>7115000</v>
      </c>
      <c r="H54" s="107">
        <v>529000</v>
      </c>
      <c r="I54" s="108">
        <f t="shared" si="1"/>
        <v>7644000</v>
      </c>
      <c r="J54" s="161" t="s">
        <v>430</v>
      </c>
      <c r="K54" s="162" t="s">
        <v>429</v>
      </c>
      <c r="L54" s="162" t="s">
        <v>429</v>
      </c>
      <c r="M54" s="163" t="s">
        <v>430</v>
      </c>
    </row>
    <row r="55" spans="1:13" ht="13.5" x14ac:dyDescent="0.25">
      <c r="A55" s="64" t="s">
        <v>316</v>
      </c>
      <c r="B55" s="65" t="s">
        <v>56</v>
      </c>
      <c r="C55" s="66"/>
      <c r="D55" s="67" t="s">
        <v>423</v>
      </c>
      <c r="E55" s="92">
        <v>43466</v>
      </c>
      <c r="F55" s="75">
        <v>0</v>
      </c>
      <c r="G55" s="106">
        <v>3607000</v>
      </c>
      <c r="H55" s="107">
        <v>167000</v>
      </c>
      <c r="I55" s="108">
        <f t="shared" si="1"/>
        <v>3774000</v>
      </c>
      <c r="J55" s="161" t="s">
        <v>430</v>
      </c>
      <c r="K55" s="162" t="s">
        <v>429</v>
      </c>
      <c r="L55" s="162" t="s">
        <v>429</v>
      </c>
      <c r="M55" s="163" t="s">
        <v>430</v>
      </c>
    </row>
    <row r="56" spans="1:13" ht="13.5" x14ac:dyDescent="0.25">
      <c r="A56" s="64" t="s">
        <v>218</v>
      </c>
      <c r="B56" s="65" t="s">
        <v>56</v>
      </c>
      <c r="C56" s="66"/>
      <c r="D56" s="67" t="s">
        <v>423</v>
      </c>
      <c r="E56" s="92">
        <v>43466</v>
      </c>
      <c r="F56" s="75">
        <v>0</v>
      </c>
      <c r="G56" s="106">
        <v>0</v>
      </c>
      <c r="H56" s="107">
        <v>82000</v>
      </c>
      <c r="I56" s="108">
        <f t="shared" si="1"/>
        <v>82000</v>
      </c>
      <c r="J56" s="161" t="s">
        <v>430</v>
      </c>
      <c r="K56" s="162" t="s">
        <v>430</v>
      </c>
      <c r="L56" s="162" t="s">
        <v>429</v>
      </c>
      <c r="M56" s="163" t="s">
        <v>429</v>
      </c>
    </row>
    <row r="57" spans="1:13" ht="13.5" x14ac:dyDescent="0.25">
      <c r="A57" s="64" t="s">
        <v>219</v>
      </c>
      <c r="B57" s="65" t="s">
        <v>57</v>
      </c>
      <c r="C57" s="66"/>
      <c r="D57" s="67" t="s">
        <v>423</v>
      </c>
      <c r="E57" s="92"/>
      <c r="F57" s="75">
        <v>0</v>
      </c>
      <c r="G57" s="106">
        <v>4141000</v>
      </c>
      <c r="H57" s="107">
        <v>0</v>
      </c>
      <c r="I57" s="108">
        <f t="shared" si="1"/>
        <v>4141000</v>
      </c>
      <c r="J57" s="161" t="s">
        <v>430</v>
      </c>
      <c r="K57" s="162" t="s">
        <v>429</v>
      </c>
      <c r="L57" s="162" t="s">
        <v>429</v>
      </c>
      <c r="M57" s="163" t="s">
        <v>429</v>
      </c>
    </row>
    <row r="58" spans="1:13" ht="13.5" x14ac:dyDescent="0.25">
      <c r="A58" s="64" t="s">
        <v>196</v>
      </c>
      <c r="B58" s="65" t="s">
        <v>59</v>
      </c>
      <c r="C58" s="66"/>
      <c r="D58" s="67" t="s">
        <v>423</v>
      </c>
      <c r="E58" s="92">
        <v>43466</v>
      </c>
      <c r="F58" s="75">
        <v>0.93420000000000003</v>
      </c>
      <c r="G58" s="106">
        <v>29742000</v>
      </c>
      <c r="H58" s="107">
        <v>4301000</v>
      </c>
      <c r="I58" s="108">
        <f t="shared" si="1"/>
        <v>34043000</v>
      </c>
      <c r="J58" s="161" t="s">
        <v>430</v>
      </c>
      <c r="K58" s="162" t="s">
        <v>430</v>
      </c>
      <c r="L58" s="162" t="s">
        <v>429</v>
      </c>
      <c r="M58" s="163" t="s">
        <v>430</v>
      </c>
    </row>
    <row r="59" spans="1:13" ht="13.5" x14ac:dyDescent="0.25">
      <c r="A59" s="70" t="s">
        <v>286</v>
      </c>
      <c r="B59" s="65" t="s">
        <v>61</v>
      </c>
      <c r="C59" s="66"/>
      <c r="D59" s="67" t="s">
        <v>423</v>
      </c>
      <c r="E59" s="92"/>
      <c r="F59" s="76">
        <v>0</v>
      </c>
      <c r="G59" s="106">
        <v>7162000</v>
      </c>
      <c r="H59" s="107">
        <v>0</v>
      </c>
      <c r="I59" s="108">
        <f t="shared" si="1"/>
        <v>7162000</v>
      </c>
      <c r="J59" s="161" t="s">
        <v>430</v>
      </c>
      <c r="K59" s="162" t="s">
        <v>430</v>
      </c>
      <c r="L59" s="162" t="s">
        <v>429</v>
      </c>
      <c r="M59" s="163" t="s">
        <v>437</v>
      </c>
    </row>
    <row r="60" spans="1:13" ht="15.75" customHeight="1" x14ac:dyDescent="0.25">
      <c r="A60" s="70" t="s">
        <v>242</v>
      </c>
      <c r="B60" s="65" t="s">
        <v>62</v>
      </c>
      <c r="C60" s="66"/>
      <c r="D60" s="67" t="s">
        <v>423</v>
      </c>
      <c r="E60" s="92"/>
      <c r="F60" s="75">
        <v>0.21829999999999999</v>
      </c>
      <c r="G60" s="106">
        <v>13452000</v>
      </c>
      <c r="H60" s="107">
        <v>0</v>
      </c>
      <c r="I60" s="108">
        <f t="shared" si="1"/>
        <v>13452000</v>
      </c>
      <c r="J60" s="161" t="s">
        <v>429</v>
      </c>
      <c r="K60" s="162" t="s">
        <v>429</v>
      </c>
      <c r="L60" s="162" t="s">
        <v>429</v>
      </c>
      <c r="M60" s="163" t="s">
        <v>429</v>
      </c>
    </row>
    <row r="61" spans="1:13" ht="13.5" x14ac:dyDescent="0.25">
      <c r="A61" s="64" t="s">
        <v>220</v>
      </c>
      <c r="B61" s="65" t="s">
        <v>287</v>
      </c>
      <c r="C61" s="66"/>
      <c r="D61" s="67" t="s">
        <v>423</v>
      </c>
      <c r="E61" s="92"/>
      <c r="F61" s="75">
        <v>1</v>
      </c>
      <c r="G61" s="106">
        <v>30000</v>
      </c>
      <c r="H61" s="107">
        <v>0</v>
      </c>
      <c r="I61" s="108">
        <f t="shared" si="1"/>
        <v>30000</v>
      </c>
      <c r="J61" s="161" t="s">
        <v>429</v>
      </c>
      <c r="K61" s="162" t="s">
        <v>429</v>
      </c>
      <c r="L61" s="162" t="s">
        <v>429</v>
      </c>
      <c r="M61" s="163" t="s">
        <v>429</v>
      </c>
    </row>
    <row r="62" spans="1:13" s="1" customFormat="1" ht="13.5" x14ac:dyDescent="0.25">
      <c r="A62" s="70" t="s">
        <v>221</v>
      </c>
      <c r="B62" s="65" t="s">
        <v>64</v>
      </c>
      <c r="C62" s="66"/>
      <c r="D62" s="67" t="s">
        <v>423</v>
      </c>
      <c r="E62" s="92">
        <v>43466</v>
      </c>
      <c r="F62" s="76">
        <v>0.93420000000000003</v>
      </c>
      <c r="G62" s="106">
        <v>415000</v>
      </c>
      <c r="H62" s="107">
        <v>171000</v>
      </c>
      <c r="I62" s="108">
        <f t="shared" si="1"/>
        <v>586000</v>
      </c>
      <c r="J62" s="164" t="s">
        <v>429</v>
      </c>
      <c r="K62" s="165" t="s">
        <v>430</v>
      </c>
      <c r="L62" s="165" t="s">
        <v>429</v>
      </c>
      <c r="M62" s="166" t="s">
        <v>429</v>
      </c>
    </row>
    <row r="63" spans="1:13" s="1" customFormat="1" ht="13.5" x14ac:dyDescent="0.25">
      <c r="A63" s="64" t="s">
        <v>6</v>
      </c>
      <c r="B63" s="65" t="s">
        <v>65</v>
      </c>
      <c r="C63" s="66"/>
      <c r="D63" s="67" t="s">
        <v>423</v>
      </c>
      <c r="E63" s="92"/>
      <c r="F63" s="76">
        <v>0</v>
      </c>
      <c r="G63" s="106">
        <v>130000</v>
      </c>
      <c r="H63" s="107">
        <v>0</v>
      </c>
      <c r="I63" s="108">
        <f t="shared" si="1"/>
        <v>130000</v>
      </c>
      <c r="J63" s="164" t="s">
        <v>429</v>
      </c>
      <c r="K63" s="165" t="s">
        <v>429</v>
      </c>
      <c r="L63" s="165" t="s">
        <v>429</v>
      </c>
      <c r="M63" s="166" t="s">
        <v>429</v>
      </c>
    </row>
    <row r="64" spans="1:13" s="1" customFormat="1" ht="13.5" x14ac:dyDescent="0.25">
      <c r="A64" s="64" t="s">
        <v>180</v>
      </c>
      <c r="B64" s="65" t="s">
        <v>66</v>
      </c>
      <c r="C64" s="66"/>
      <c r="D64" s="67" t="s">
        <v>423</v>
      </c>
      <c r="E64" s="92">
        <v>43466</v>
      </c>
      <c r="F64" s="75">
        <v>1</v>
      </c>
      <c r="G64" s="106">
        <v>236000</v>
      </c>
      <c r="H64" s="107">
        <v>35000</v>
      </c>
      <c r="I64" s="108">
        <f t="shared" si="1"/>
        <v>271000</v>
      </c>
      <c r="J64" s="164" t="s">
        <v>429</v>
      </c>
      <c r="K64" s="165" t="s">
        <v>429</v>
      </c>
      <c r="L64" s="165" t="s">
        <v>429</v>
      </c>
      <c r="M64" s="166" t="s">
        <v>429</v>
      </c>
    </row>
    <row r="65" spans="1:13" s="1" customFormat="1" ht="13.5" x14ac:dyDescent="0.25">
      <c r="A65" s="64" t="s">
        <v>222</v>
      </c>
      <c r="B65" s="65" t="s">
        <v>122</v>
      </c>
      <c r="C65" s="66"/>
      <c r="D65" s="67" t="s">
        <v>423</v>
      </c>
      <c r="E65" s="92">
        <v>43466</v>
      </c>
      <c r="F65" s="76">
        <v>0</v>
      </c>
      <c r="G65" s="106">
        <v>926000</v>
      </c>
      <c r="H65" s="107">
        <v>96000</v>
      </c>
      <c r="I65" s="108">
        <f t="shared" si="1"/>
        <v>1022000</v>
      </c>
      <c r="J65" s="164" t="s">
        <v>429</v>
      </c>
      <c r="K65" s="165" t="s">
        <v>429</v>
      </c>
      <c r="L65" s="165" t="s">
        <v>429</v>
      </c>
      <c r="M65" s="166" t="s">
        <v>429</v>
      </c>
    </row>
    <row r="66" spans="1:13" s="1" customFormat="1" ht="13.5" x14ac:dyDescent="0.25">
      <c r="A66" s="70" t="s">
        <v>181</v>
      </c>
      <c r="B66" s="65" t="s">
        <v>67</v>
      </c>
      <c r="C66" s="66"/>
      <c r="D66" s="67" t="s">
        <v>423</v>
      </c>
      <c r="E66" s="92"/>
      <c r="F66" s="76">
        <v>1</v>
      </c>
      <c r="G66" s="106">
        <v>18000</v>
      </c>
      <c r="H66" s="107">
        <v>0</v>
      </c>
      <c r="I66" s="108">
        <f t="shared" si="1"/>
        <v>18000</v>
      </c>
      <c r="J66" s="164" t="s">
        <v>429</v>
      </c>
      <c r="K66" s="165" t="s">
        <v>429</v>
      </c>
      <c r="L66" s="165" t="s">
        <v>429</v>
      </c>
      <c r="M66" s="166" t="s">
        <v>429</v>
      </c>
    </row>
    <row r="67" spans="1:13" ht="13.5" x14ac:dyDescent="0.25">
      <c r="A67" s="64" t="s">
        <v>243</v>
      </c>
      <c r="B67" s="65" t="s">
        <v>68</v>
      </c>
      <c r="C67" s="66"/>
      <c r="D67" s="67" t="s">
        <v>423</v>
      </c>
      <c r="E67" s="92"/>
      <c r="F67" s="75">
        <v>0</v>
      </c>
      <c r="G67" s="106">
        <v>2679000</v>
      </c>
      <c r="H67" s="107">
        <v>0</v>
      </c>
      <c r="I67" s="108">
        <f t="shared" si="1"/>
        <v>2679000</v>
      </c>
      <c r="J67" s="161" t="s">
        <v>429</v>
      </c>
      <c r="K67" s="162" t="s">
        <v>429</v>
      </c>
      <c r="L67" s="162" t="s">
        <v>429</v>
      </c>
      <c r="M67" s="163" t="s">
        <v>429</v>
      </c>
    </row>
    <row r="68" spans="1:13" s="1" customFormat="1" ht="13.5" x14ac:dyDescent="0.25">
      <c r="A68" s="64" t="s">
        <v>223</v>
      </c>
      <c r="B68" s="65" t="s">
        <v>310</v>
      </c>
      <c r="C68" s="66"/>
      <c r="D68" s="67" t="s">
        <v>423</v>
      </c>
      <c r="E68" s="92"/>
      <c r="F68" s="76">
        <v>1</v>
      </c>
      <c r="G68" s="106">
        <v>24000</v>
      </c>
      <c r="H68" s="107">
        <v>0</v>
      </c>
      <c r="I68" s="108">
        <f t="shared" si="1"/>
        <v>24000</v>
      </c>
      <c r="J68" s="164" t="s">
        <v>429</v>
      </c>
      <c r="K68" s="165" t="s">
        <v>429</v>
      </c>
      <c r="L68" s="165" t="s">
        <v>429</v>
      </c>
      <c r="M68" s="166" t="s">
        <v>429</v>
      </c>
    </row>
    <row r="69" spans="1:13" ht="13.5" x14ac:dyDescent="0.25">
      <c r="A69" s="64" t="s">
        <v>224</v>
      </c>
      <c r="B69" s="65" t="s">
        <v>72</v>
      </c>
      <c r="C69" s="66"/>
      <c r="D69" s="67" t="s">
        <v>423</v>
      </c>
      <c r="E69" s="92">
        <v>43466</v>
      </c>
      <c r="F69" s="75">
        <v>0.93420000000000003</v>
      </c>
      <c r="G69" s="106">
        <v>719000</v>
      </c>
      <c r="H69" s="107">
        <v>151000</v>
      </c>
      <c r="I69" s="108">
        <f t="shared" ref="I69:I100" si="2">SUM(G69+H69)</f>
        <v>870000</v>
      </c>
      <c r="J69" s="161" t="s">
        <v>429</v>
      </c>
      <c r="K69" s="162" t="s">
        <v>429</v>
      </c>
      <c r="L69" s="162" t="s">
        <v>429</v>
      </c>
      <c r="M69" s="163" t="s">
        <v>429</v>
      </c>
    </row>
    <row r="70" spans="1:13" s="1" customFormat="1" ht="13.5" x14ac:dyDescent="0.25">
      <c r="A70" s="64" t="s">
        <v>244</v>
      </c>
      <c r="B70" s="65" t="s">
        <v>184</v>
      </c>
      <c r="C70" s="66"/>
      <c r="D70" s="67" t="s">
        <v>423</v>
      </c>
      <c r="E70" s="92"/>
      <c r="F70" s="75">
        <v>0.91</v>
      </c>
      <c r="G70" s="106">
        <v>176000</v>
      </c>
      <c r="H70" s="107">
        <v>0</v>
      </c>
      <c r="I70" s="108">
        <f t="shared" si="2"/>
        <v>176000</v>
      </c>
      <c r="J70" s="164" t="s">
        <v>429</v>
      </c>
      <c r="K70" s="165" t="s">
        <v>429</v>
      </c>
      <c r="L70" s="165" t="s">
        <v>429</v>
      </c>
      <c r="M70" s="166" t="s">
        <v>429</v>
      </c>
    </row>
    <row r="71" spans="1:13" s="1" customFormat="1" ht="13.5" x14ac:dyDescent="0.25">
      <c r="A71" s="70" t="s">
        <v>189</v>
      </c>
      <c r="B71" s="65" t="s">
        <v>186</v>
      </c>
      <c r="C71" s="66"/>
      <c r="D71" s="67" t="s">
        <v>423</v>
      </c>
      <c r="E71" s="92"/>
      <c r="F71" s="75">
        <v>0.91</v>
      </c>
      <c r="G71" s="106">
        <v>26000</v>
      </c>
      <c r="H71" s="107">
        <v>0</v>
      </c>
      <c r="I71" s="108">
        <f t="shared" si="2"/>
        <v>26000</v>
      </c>
      <c r="J71" s="164" t="s">
        <v>429</v>
      </c>
      <c r="K71" s="165" t="s">
        <v>429</v>
      </c>
      <c r="L71" s="165" t="s">
        <v>429</v>
      </c>
      <c r="M71" s="166" t="s">
        <v>429</v>
      </c>
    </row>
    <row r="72" spans="1:13" ht="13.5" x14ac:dyDescent="0.25">
      <c r="A72" s="70" t="s">
        <v>142</v>
      </c>
      <c r="B72" s="65" t="s">
        <v>143</v>
      </c>
      <c r="C72" s="66"/>
      <c r="D72" s="67" t="s">
        <v>423</v>
      </c>
      <c r="E72" s="92"/>
      <c r="F72" s="75">
        <v>0.91</v>
      </c>
      <c r="G72" s="106">
        <v>1242000</v>
      </c>
      <c r="H72" s="107">
        <v>0</v>
      </c>
      <c r="I72" s="108">
        <f t="shared" si="2"/>
        <v>1242000</v>
      </c>
      <c r="J72" s="161" t="s">
        <v>429</v>
      </c>
      <c r="K72" s="162" t="s">
        <v>429</v>
      </c>
      <c r="L72" s="162" t="s">
        <v>429</v>
      </c>
      <c r="M72" s="163" t="s">
        <v>429</v>
      </c>
    </row>
    <row r="73" spans="1:13" ht="13.5" x14ac:dyDescent="0.25">
      <c r="A73" s="70" t="s">
        <v>189</v>
      </c>
      <c r="B73" s="65" t="s">
        <v>185</v>
      </c>
      <c r="C73" s="66"/>
      <c r="D73" s="67" t="s">
        <v>423</v>
      </c>
      <c r="E73" s="92"/>
      <c r="F73" s="75">
        <v>0.91</v>
      </c>
      <c r="G73" s="106">
        <v>26000</v>
      </c>
      <c r="H73" s="107">
        <v>0</v>
      </c>
      <c r="I73" s="108">
        <f t="shared" si="2"/>
        <v>26000</v>
      </c>
      <c r="J73" s="161" t="s">
        <v>429</v>
      </c>
      <c r="K73" s="162" t="s">
        <v>429</v>
      </c>
      <c r="L73" s="162" t="s">
        <v>429</v>
      </c>
      <c r="M73" s="163" t="s">
        <v>429</v>
      </c>
    </row>
    <row r="74" spans="1:13" ht="13.5" x14ac:dyDescent="0.25">
      <c r="A74" s="70" t="s">
        <v>225</v>
      </c>
      <c r="B74" s="65" t="s">
        <v>73</v>
      </c>
      <c r="C74" s="66"/>
      <c r="D74" s="67" t="s">
        <v>423</v>
      </c>
      <c r="E74" s="92"/>
      <c r="F74" s="76">
        <v>0</v>
      </c>
      <c r="G74" s="106">
        <v>119000</v>
      </c>
      <c r="H74" s="107">
        <v>0</v>
      </c>
      <c r="I74" s="108">
        <f t="shared" si="2"/>
        <v>119000</v>
      </c>
      <c r="J74" s="161" t="s">
        <v>429</v>
      </c>
      <c r="K74" s="162" t="s">
        <v>429</v>
      </c>
      <c r="L74" s="162" t="s">
        <v>429</v>
      </c>
      <c r="M74" s="163" t="s">
        <v>429</v>
      </c>
    </row>
    <row r="75" spans="1:13" ht="13.5" x14ac:dyDescent="0.25">
      <c r="A75" s="64" t="s">
        <v>226</v>
      </c>
      <c r="B75" s="65" t="s">
        <v>140</v>
      </c>
      <c r="C75" s="66"/>
      <c r="D75" s="92">
        <v>43466</v>
      </c>
      <c r="E75" s="92">
        <v>43466</v>
      </c>
      <c r="F75" s="76">
        <v>0</v>
      </c>
      <c r="G75" s="106">
        <v>1438000</v>
      </c>
      <c r="H75" s="107">
        <v>110000</v>
      </c>
      <c r="I75" s="108">
        <f t="shared" si="2"/>
        <v>1548000</v>
      </c>
      <c r="J75" s="161" t="s">
        <v>429</v>
      </c>
      <c r="K75" s="162" t="s">
        <v>429</v>
      </c>
      <c r="L75" s="162" t="s">
        <v>429</v>
      </c>
      <c r="M75" s="163" t="s">
        <v>436</v>
      </c>
    </row>
    <row r="76" spans="1:13" ht="13.5" x14ac:dyDescent="0.25">
      <c r="A76" s="64" t="s">
        <v>74</v>
      </c>
      <c r="B76" s="65" t="s">
        <v>227</v>
      </c>
      <c r="C76" s="66"/>
      <c r="D76" s="67" t="s">
        <v>423</v>
      </c>
      <c r="E76" s="92"/>
      <c r="F76" s="75">
        <v>1</v>
      </c>
      <c r="G76" s="106">
        <v>74000</v>
      </c>
      <c r="H76" s="107">
        <v>0</v>
      </c>
      <c r="I76" s="108">
        <f t="shared" si="2"/>
        <v>74000</v>
      </c>
      <c r="J76" s="161" t="s">
        <v>429</v>
      </c>
      <c r="K76" s="162" t="s">
        <v>429</v>
      </c>
      <c r="L76" s="162" t="s">
        <v>429</v>
      </c>
      <c r="M76" s="163" t="s">
        <v>429</v>
      </c>
    </row>
    <row r="77" spans="1:13" ht="13.5" x14ac:dyDescent="0.25">
      <c r="A77" s="72" t="s">
        <v>75</v>
      </c>
      <c r="B77" s="73" t="s">
        <v>76</v>
      </c>
      <c r="C77" s="74"/>
      <c r="D77" s="67" t="s">
        <v>423</v>
      </c>
      <c r="E77" s="92"/>
      <c r="F77" s="75">
        <v>1</v>
      </c>
      <c r="G77" s="106">
        <v>92000</v>
      </c>
      <c r="H77" s="107">
        <v>0</v>
      </c>
      <c r="I77" s="108">
        <f t="shared" si="2"/>
        <v>92000</v>
      </c>
      <c r="J77" s="161" t="s">
        <v>429</v>
      </c>
      <c r="K77" s="162" t="s">
        <v>429</v>
      </c>
      <c r="L77" s="162" t="s">
        <v>429</v>
      </c>
      <c r="M77" s="163" t="s">
        <v>429</v>
      </c>
    </row>
    <row r="78" spans="1:13" s="1" customFormat="1" ht="13.5" x14ac:dyDescent="0.25">
      <c r="A78" s="72" t="s">
        <v>335</v>
      </c>
      <c r="B78" s="73" t="s">
        <v>332</v>
      </c>
      <c r="C78" s="74"/>
      <c r="D78" s="92">
        <v>44203</v>
      </c>
      <c r="E78" s="92"/>
      <c r="F78" s="78">
        <v>0</v>
      </c>
      <c r="G78" s="106">
        <v>477000</v>
      </c>
      <c r="H78" s="107">
        <v>0</v>
      </c>
      <c r="I78" s="108">
        <f t="shared" si="2"/>
        <v>477000</v>
      </c>
      <c r="J78" s="164" t="s">
        <v>429</v>
      </c>
      <c r="K78" s="165" t="s">
        <v>429</v>
      </c>
      <c r="L78" s="165" t="s">
        <v>429</v>
      </c>
      <c r="M78" s="166" t="s">
        <v>429</v>
      </c>
    </row>
    <row r="79" spans="1:13" s="1" customFormat="1" ht="13.5" x14ac:dyDescent="0.25">
      <c r="A79" s="70" t="s">
        <v>203</v>
      </c>
      <c r="B79" s="65" t="s">
        <v>204</v>
      </c>
      <c r="C79" s="66"/>
      <c r="D79" s="67"/>
      <c r="E79" s="92">
        <v>44383</v>
      </c>
      <c r="F79" s="79">
        <v>1</v>
      </c>
      <c r="G79" s="106">
        <v>0</v>
      </c>
      <c r="H79" s="107">
        <v>183000</v>
      </c>
      <c r="I79" s="108">
        <f t="shared" si="2"/>
        <v>183000</v>
      </c>
      <c r="J79" s="164" t="s">
        <v>430</v>
      </c>
      <c r="K79" s="165" t="s">
        <v>429</v>
      </c>
      <c r="L79" s="165" t="s">
        <v>429</v>
      </c>
      <c r="M79" s="166" t="s">
        <v>429</v>
      </c>
    </row>
    <row r="80" spans="1:13" s="1" customFormat="1" ht="13.5" x14ac:dyDescent="0.25">
      <c r="A80" s="72" t="s">
        <v>187</v>
      </c>
      <c r="B80" s="73" t="s">
        <v>77</v>
      </c>
      <c r="C80" s="74"/>
      <c r="D80" s="67" t="s">
        <v>423</v>
      </c>
      <c r="E80" s="92"/>
      <c r="F80" s="78">
        <v>0</v>
      </c>
      <c r="G80" s="106">
        <v>3064000</v>
      </c>
      <c r="H80" s="107">
        <v>0</v>
      </c>
      <c r="I80" s="108">
        <f t="shared" si="2"/>
        <v>3064000</v>
      </c>
      <c r="J80" s="164" t="s">
        <v>430</v>
      </c>
      <c r="K80" s="165" t="s">
        <v>430</v>
      </c>
      <c r="L80" s="165" t="s">
        <v>429</v>
      </c>
      <c r="M80" s="166" t="s">
        <v>429</v>
      </c>
    </row>
    <row r="81" spans="1:13" ht="13.5" x14ac:dyDescent="0.25">
      <c r="A81" s="72" t="s">
        <v>228</v>
      </c>
      <c r="B81" s="73" t="s">
        <v>78</v>
      </c>
      <c r="C81" s="74"/>
      <c r="D81" s="67" t="s">
        <v>423</v>
      </c>
      <c r="E81" s="92"/>
      <c r="F81" s="78">
        <v>0</v>
      </c>
      <c r="G81" s="106">
        <v>1130000</v>
      </c>
      <c r="H81" s="107">
        <v>0</v>
      </c>
      <c r="I81" s="108">
        <f t="shared" si="2"/>
        <v>1130000</v>
      </c>
      <c r="J81" s="161" t="s">
        <v>429</v>
      </c>
      <c r="K81" s="162" t="s">
        <v>429</v>
      </c>
      <c r="L81" s="162" t="s">
        <v>429</v>
      </c>
      <c r="M81" s="163" t="s">
        <v>429</v>
      </c>
    </row>
    <row r="82" spans="1:13" s="1" customFormat="1" ht="13.5" x14ac:dyDescent="0.25">
      <c r="A82" s="64" t="s">
        <v>245</v>
      </c>
      <c r="B82" s="65" t="s">
        <v>175</v>
      </c>
      <c r="C82" s="66"/>
      <c r="D82" s="67" t="s">
        <v>423</v>
      </c>
      <c r="E82" s="92"/>
      <c r="F82" s="78">
        <v>1</v>
      </c>
      <c r="G82" s="106">
        <v>696000</v>
      </c>
      <c r="H82" s="107">
        <v>0</v>
      </c>
      <c r="I82" s="108">
        <f t="shared" si="2"/>
        <v>696000</v>
      </c>
      <c r="J82" s="164" t="s">
        <v>429</v>
      </c>
      <c r="K82" s="165" t="s">
        <v>429</v>
      </c>
      <c r="L82" s="165" t="s">
        <v>429</v>
      </c>
      <c r="M82" s="166" t="s">
        <v>429</v>
      </c>
    </row>
    <row r="83" spans="1:13" ht="13.5" x14ac:dyDescent="0.25">
      <c r="A83" s="70" t="s">
        <v>193</v>
      </c>
      <c r="B83" s="65" t="s">
        <v>194</v>
      </c>
      <c r="C83" s="66"/>
      <c r="D83" s="92">
        <v>43466</v>
      </c>
      <c r="E83" s="92">
        <v>43466</v>
      </c>
      <c r="F83" s="80">
        <v>1</v>
      </c>
      <c r="G83" s="106">
        <v>29069000</v>
      </c>
      <c r="H83" s="107">
        <v>5340000</v>
      </c>
      <c r="I83" s="108">
        <f t="shared" si="2"/>
        <v>34409000</v>
      </c>
      <c r="J83" s="161" t="s">
        <v>430</v>
      </c>
      <c r="K83" s="162" t="s">
        <v>430</v>
      </c>
      <c r="L83" s="162" t="s">
        <v>429</v>
      </c>
      <c r="M83" s="163" t="s">
        <v>429</v>
      </c>
    </row>
    <row r="84" spans="1:13" ht="13.5" x14ac:dyDescent="0.25">
      <c r="A84" s="70" t="s">
        <v>246</v>
      </c>
      <c r="B84" s="65" t="s">
        <v>79</v>
      </c>
      <c r="C84" s="66"/>
      <c r="D84" s="67" t="s">
        <v>423</v>
      </c>
      <c r="E84" s="92"/>
      <c r="F84" s="80">
        <v>1</v>
      </c>
      <c r="G84" s="106">
        <v>64000</v>
      </c>
      <c r="H84" s="107">
        <v>0</v>
      </c>
      <c r="I84" s="108">
        <f t="shared" si="2"/>
        <v>64000</v>
      </c>
      <c r="J84" s="161" t="s">
        <v>429</v>
      </c>
      <c r="K84" s="162" t="s">
        <v>429</v>
      </c>
      <c r="L84" s="162" t="s">
        <v>429</v>
      </c>
      <c r="M84" s="163" t="s">
        <v>429</v>
      </c>
    </row>
    <row r="85" spans="1:13" ht="13.5" x14ac:dyDescent="0.25">
      <c r="A85" s="64" t="s">
        <v>145</v>
      </c>
      <c r="B85" s="65" t="s">
        <v>144</v>
      </c>
      <c r="C85" s="66"/>
      <c r="D85" s="92">
        <v>43466</v>
      </c>
      <c r="E85" s="92">
        <v>43466</v>
      </c>
      <c r="F85" s="81">
        <v>0</v>
      </c>
      <c r="G85" s="106">
        <v>901000</v>
      </c>
      <c r="H85" s="107">
        <v>105000</v>
      </c>
      <c r="I85" s="108">
        <f t="shared" si="2"/>
        <v>1006000</v>
      </c>
      <c r="J85" s="161" t="s">
        <v>429</v>
      </c>
      <c r="K85" s="162" t="s">
        <v>430</v>
      </c>
      <c r="L85" s="162" t="s">
        <v>429</v>
      </c>
      <c r="M85" s="163" t="s">
        <v>436</v>
      </c>
    </row>
    <row r="86" spans="1:13" ht="13.5" x14ac:dyDescent="0.25">
      <c r="A86" s="70" t="s">
        <v>229</v>
      </c>
      <c r="B86" s="65" t="s">
        <v>162</v>
      </c>
      <c r="C86" s="66"/>
      <c r="D86" s="67"/>
      <c r="E86" s="92">
        <v>43466</v>
      </c>
      <c r="F86" s="81">
        <v>1</v>
      </c>
      <c r="G86" s="106">
        <v>0</v>
      </c>
      <c r="H86" s="107">
        <v>112000</v>
      </c>
      <c r="I86" s="108">
        <f t="shared" si="2"/>
        <v>112000</v>
      </c>
      <c r="J86" s="161" t="s">
        <v>430</v>
      </c>
      <c r="K86" s="162" t="s">
        <v>430</v>
      </c>
      <c r="L86" s="162" t="s">
        <v>429</v>
      </c>
      <c r="M86" s="163" t="s">
        <v>429</v>
      </c>
    </row>
    <row r="87" spans="1:13" ht="13.5" x14ac:dyDescent="0.25">
      <c r="A87" s="70" t="s">
        <v>256</v>
      </c>
      <c r="B87" s="65" t="s">
        <v>236</v>
      </c>
      <c r="C87" s="66"/>
      <c r="D87" s="67" t="s">
        <v>425</v>
      </c>
      <c r="E87" s="92"/>
      <c r="F87" s="81">
        <v>0</v>
      </c>
      <c r="G87" s="106">
        <v>51000</v>
      </c>
      <c r="H87" s="107">
        <v>0</v>
      </c>
      <c r="I87" s="108">
        <f t="shared" si="2"/>
        <v>51000</v>
      </c>
      <c r="J87" s="161"/>
      <c r="K87" s="162"/>
      <c r="L87" s="162"/>
      <c r="M87" s="163"/>
    </row>
    <row r="88" spans="1:13" ht="12.75" customHeight="1" x14ac:dyDescent="0.25">
      <c r="A88" s="82" t="s">
        <v>208</v>
      </c>
      <c r="B88" s="83" t="s">
        <v>30</v>
      </c>
      <c r="C88" s="84"/>
      <c r="D88" s="67" t="s">
        <v>423</v>
      </c>
      <c r="E88" s="92"/>
      <c r="F88" s="80">
        <v>1</v>
      </c>
      <c r="G88" s="106">
        <v>1024000</v>
      </c>
      <c r="H88" s="107">
        <v>0</v>
      </c>
      <c r="I88" s="108">
        <f t="shared" si="2"/>
        <v>1024000</v>
      </c>
      <c r="J88" s="161"/>
      <c r="K88" s="162"/>
      <c r="L88" s="162"/>
      <c r="M88" s="163"/>
    </row>
    <row r="89" spans="1:13" ht="13.5" x14ac:dyDescent="0.25">
      <c r="A89" s="64" t="s">
        <v>303</v>
      </c>
      <c r="B89" s="65" t="s">
        <v>60</v>
      </c>
      <c r="C89" s="66"/>
      <c r="D89" s="67" t="s">
        <v>230</v>
      </c>
      <c r="E89" s="92"/>
      <c r="F89" s="80">
        <v>0</v>
      </c>
      <c r="G89" s="106">
        <v>119000</v>
      </c>
      <c r="H89" s="107">
        <v>0</v>
      </c>
      <c r="I89" s="108">
        <f t="shared" si="2"/>
        <v>119000</v>
      </c>
      <c r="J89" s="161" t="s">
        <v>429</v>
      </c>
      <c r="K89" s="162" t="s">
        <v>429</v>
      </c>
      <c r="L89" s="162" t="s">
        <v>429</v>
      </c>
      <c r="M89" s="163" t="s">
        <v>429</v>
      </c>
    </row>
    <row r="90" spans="1:13" ht="13.5" x14ac:dyDescent="0.25">
      <c r="A90" s="70" t="s">
        <v>304</v>
      </c>
      <c r="B90" s="65" t="s">
        <v>60</v>
      </c>
      <c r="C90" s="66"/>
      <c r="D90" s="67" t="s">
        <v>230</v>
      </c>
      <c r="E90" s="92"/>
      <c r="F90" s="80">
        <v>0</v>
      </c>
      <c r="G90" s="106">
        <v>119000</v>
      </c>
      <c r="H90" s="107">
        <v>0</v>
      </c>
      <c r="I90" s="108">
        <f t="shared" si="2"/>
        <v>119000</v>
      </c>
      <c r="J90" s="161" t="s">
        <v>429</v>
      </c>
      <c r="K90" s="162" t="s">
        <v>429</v>
      </c>
      <c r="L90" s="162" t="s">
        <v>429</v>
      </c>
      <c r="M90" s="163" t="s">
        <v>429</v>
      </c>
    </row>
    <row r="91" spans="1:13" ht="13.5" x14ac:dyDescent="0.25">
      <c r="A91" s="70" t="s">
        <v>163</v>
      </c>
      <c r="B91" s="65" t="s">
        <v>164</v>
      </c>
      <c r="C91" s="66"/>
      <c r="D91" s="67"/>
      <c r="E91" s="92">
        <v>43466</v>
      </c>
      <c r="F91" s="80">
        <v>1</v>
      </c>
      <c r="G91" s="106">
        <v>0</v>
      </c>
      <c r="H91" s="107">
        <v>141000</v>
      </c>
      <c r="I91" s="108">
        <f t="shared" si="2"/>
        <v>141000</v>
      </c>
      <c r="J91" s="161" t="s">
        <v>429</v>
      </c>
      <c r="K91" s="162" t="s">
        <v>429</v>
      </c>
      <c r="L91" s="162" t="s">
        <v>429</v>
      </c>
      <c r="M91" s="163" t="s">
        <v>429</v>
      </c>
    </row>
    <row r="92" spans="1:13" ht="13.5" x14ac:dyDescent="0.25">
      <c r="A92" s="70" t="s">
        <v>250</v>
      </c>
      <c r="B92" s="65" t="s">
        <v>344</v>
      </c>
      <c r="C92" s="66"/>
      <c r="D92" s="92">
        <v>43466</v>
      </c>
      <c r="E92" s="92"/>
      <c r="F92" s="80">
        <v>0</v>
      </c>
      <c r="G92" s="106">
        <v>1805000</v>
      </c>
      <c r="H92" s="107">
        <v>0</v>
      </c>
      <c r="I92" s="108">
        <f t="shared" si="2"/>
        <v>1805000</v>
      </c>
      <c r="J92" s="161" t="s">
        <v>430</v>
      </c>
      <c r="K92" s="162" t="s">
        <v>430</v>
      </c>
      <c r="L92" s="162" t="s">
        <v>429</v>
      </c>
      <c r="M92" s="163" t="s">
        <v>429</v>
      </c>
    </row>
    <row r="93" spans="1:13" ht="13.5" x14ac:dyDescent="0.25">
      <c r="A93" s="64" t="s">
        <v>259</v>
      </c>
      <c r="B93" s="65" t="s">
        <v>258</v>
      </c>
      <c r="C93" s="66"/>
      <c r="D93" s="67"/>
      <c r="E93" s="92"/>
      <c r="F93" s="78">
        <v>1</v>
      </c>
      <c r="G93" s="106">
        <v>0</v>
      </c>
      <c r="H93" s="107">
        <v>8000</v>
      </c>
      <c r="I93" s="108">
        <f t="shared" si="2"/>
        <v>8000</v>
      </c>
      <c r="J93" s="161"/>
      <c r="K93" s="162"/>
      <c r="L93" s="162"/>
      <c r="M93" s="163"/>
    </row>
    <row r="94" spans="1:13" ht="13.9" customHeight="1" x14ac:dyDescent="0.25">
      <c r="A94" s="70"/>
      <c r="B94" s="65"/>
      <c r="C94" s="66"/>
      <c r="D94" s="67"/>
      <c r="E94" s="92">
        <v>43466</v>
      </c>
      <c r="F94" s="78">
        <v>1</v>
      </c>
      <c r="G94" s="106">
        <v>0</v>
      </c>
      <c r="H94" s="107">
        <v>1675000</v>
      </c>
      <c r="I94" s="108">
        <f t="shared" si="2"/>
        <v>1675000</v>
      </c>
      <c r="J94" s="161"/>
      <c r="K94" s="162"/>
      <c r="L94" s="162"/>
      <c r="M94" s="163"/>
    </row>
    <row r="95" spans="1:13" ht="13.5" x14ac:dyDescent="0.25">
      <c r="A95" s="70" t="s">
        <v>382</v>
      </c>
      <c r="B95" s="65" t="s">
        <v>249</v>
      </c>
      <c r="C95" s="66"/>
      <c r="D95" s="67" t="s">
        <v>423</v>
      </c>
      <c r="E95" s="92">
        <v>43466</v>
      </c>
      <c r="F95" s="78">
        <v>0</v>
      </c>
      <c r="G95" s="106">
        <v>4082000</v>
      </c>
      <c r="H95" s="107">
        <v>848000</v>
      </c>
      <c r="I95" s="108">
        <f t="shared" si="2"/>
        <v>4930000</v>
      </c>
      <c r="J95" s="161" t="s">
        <v>430</v>
      </c>
      <c r="K95" s="162" t="s">
        <v>430</v>
      </c>
      <c r="L95" s="162" t="s">
        <v>429</v>
      </c>
      <c r="M95" s="163" t="s">
        <v>430</v>
      </c>
    </row>
    <row r="96" spans="1:13" ht="13.5" x14ac:dyDescent="0.25">
      <c r="A96" s="70" t="s">
        <v>337</v>
      </c>
      <c r="B96" s="65" t="s">
        <v>80</v>
      </c>
      <c r="C96" s="66"/>
      <c r="D96" s="67" t="s">
        <v>423</v>
      </c>
      <c r="E96" s="92">
        <v>43466</v>
      </c>
      <c r="F96" s="78">
        <v>0</v>
      </c>
      <c r="G96" s="106">
        <v>3169000</v>
      </c>
      <c r="H96" s="107">
        <v>467000</v>
      </c>
      <c r="I96" s="108">
        <f t="shared" si="2"/>
        <v>3636000</v>
      </c>
      <c r="J96" s="161" t="s">
        <v>430</v>
      </c>
      <c r="K96" s="162" t="s">
        <v>430</v>
      </c>
      <c r="L96" s="162" t="s">
        <v>429</v>
      </c>
      <c r="M96" s="163" t="s">
        <v>429</v>
      </c>
    </row>
    <row r="97" spans="1:13" ht="13.5" x14ac:dyDescent="0.25">
      <c r="A97" s="82" t="s">
        <v>255</v>
      </c>
      <c r="B97" s="65" t="s">
        <v>81</v>
      </c>
      <c r="C97" s="66"/>
      <c r="D97" s="67" t="s">
        <v>423</v>
      </c>
      <c r="E97" s="92">
        <v>43466</v>
      </c>
      <c r="F97" s="78">
        <v>0</v>
      </c>
      <c r="G97" s="106">
        <v>2161000</v>
      </c>
      <c r="H97" s="107">
        <v>415000</v>
      </c>
      <c r="I97" s="108">
        <f t="shared" si="2"/>
        <v>2576000</v>
      </c>
      <c r="J97" s="161" t="s">
        <v>430</v>
      </c>
      <c r="K97" s="162" t="s">
        <v>430</v>
      </c>
      <c r="L97" s="162" t="s">
        <v>429</v>
      </c>
      <c r="M97" s="163" t="s">
        <v>429</v>
      </c>
    </row>
    <row r="98" spans="1:13" ht="13.5" x14ac:dyDescent="0.25">
      <c r="A98" s="70" t="s">
        <v>383</v>
      </c>
      <c r="B98" s="65" t="s">
        <v>82</v>
      </c>
      <c r="C98" s="66"/>
      <c r="D98" s="67" t="s">
        <v>423</v>
      </c>
      <c r="E98" s="92">
        <v>43466</v>
      </c>
      <c r="F98" s="78">
        <v>0</v>
      </c>
      <c r="G98" s="106">
        <v>2041000</v>
      </c>
      <c r="H98" s="107">
        <v>400000</v>
      </c>
      <c r="I98" s="108">
        <f t="shared" si="2"/>
        <v>2441000</v>
      </c>
      <c r="J98" s="161" t="s">
        <v>430</v>
      </c>
      <c r="K98" s="162" t="s">
        <v>430</v>
      </c>
      <c r="L98" s="162" t="s">
        <v>429</v>
      </c>
      <c r="M98" s="163" t="s">
        <v>429</v>
      </c>
    </row>
    <row r="99" spans="1:13" ht="13.5" x14ac:dyDescent="0.25">
      <c r="A99" s="70" t="s">
        <v>384</v>
      </c>
      <c r="B99" s="65" t="s">
        <v>83</v>
      </c>
      <c r="C99" s="66"/>
      <c r="D99" s="67" t="s">
        <v>423</v>
      </c>
      <c r="E99" s="92">
        <v>43466</v>
      </c>
      <c r="F99" s="78">
        <v>0</v>
      </c>
      <c r="G99" s="106">
        <v>2890000</v>
      </c>
      <c r="H99" s="107">
        <v>621000</v>
      </c>
      <c r="I99" s="108">
        <f t="shared" si="2"/>
        <v>3511000</v>
      </c>
      <c r="J99" s="161" t="s">
        <v>430</v>
      </c>
      <c r="K99" s="162" t="s">
        <v>430</v>
      </c>
      <c r="L99" s="162" t="s">
        <v>429</v>
      </c>
      <c r="M99" s="163" t="s">
        <v>429</v>
      </c>
    </row>
    <row r="100" spans="1:13" ht="13.5" x14ac:dyDescent="0.25">
      <c r="A100" s="70" t="s">
        <v>330</v>
      </c>
      <c r="B100" s="65" t="s">
        <v>83</v>
      </c>
      <c r="C100" s="66"/>
      <c r="D100" s="67" t="s">
        <v>424</v>
      </c>
      <c r="E100" s="92"/>
      <c r="F100" s="78"/>
      <c r="G100" s="106">
        <v>95000</v>
      </c>
      <c r="H100" s="107">
        <v>15000</v>
      </c>
      <c r="I100" s="108">
        <f t="shared" si="2"/>
        <v>110000</v>
      </c>
      <c r="J100" s="161" t="s">
        <v>430</v>
      </c>
      <c r="K100" s="162" t="s">
        <v>430</v>
      </c>
      <c r="L100" s="162" t="s">
        <v>429</v>
      </c>
      <c r="M100" s="163" t="s">
        <v>429</v>
      </c>
    </row>
    <row r="101" spans="1:13" ht="13.15" customHeight="1" x14ac:dyDescent="0.25">
      <c r="A101" s="85" t="s">
        <v>331</v>
      </c>
      <c r="B101" s="65" t="s">
        <v>83</v>
      </c>
      <c r="C101" s="66"/>
      <c r="D101" s="67" t="s">
        <v>424</v>
      </c>
      <c r="E101" s="92"/>
      <c r="F101" s="78"/>
      <c r="G101" s="106">
        <v>205000</v>
      </c>
      <c r="H101" s="107">
        <v>51000</v>
      </c>
      <c r="I101" s="108">
        <f t="shared" ref="I101:I132" si="3">SUM(G101+H101)</f>
        <v>256000</v>
      </c>
      <c r="J101" s="161" t="s">
        <v>430</v>
      </c>
      <c r="K101" s="162" t="s">
        <v>430</v>
      </c>
      <c r="L101" s="162" t="s">
        <v>429</v>
      </c>
      <c r="M101" s="163" t="s">
        <v>429</v>
      </c>
    </row>
    <row r="102" spans="1:13" ht="13.5" x14ac:dyDescent="0.25">
      <c r="A102" s="85" t="s">
        <v>385</v>
      </c>
      <c r="B102" s="65" t="s">
        <v>84</v>
      </c>
      <c r="C102" s="66"/>
      <c r="D102" s="67" t="s">
        <v>423</v>
      </c>
      <c r="E102" s="92">
        <v>43466</v>
      </c>
      <c r="F102" s="78">
        <v>0</v>
      </c>
      <c r="G102" s="106">
        <v>2512000</v>
      </c>
      <c r="H102" s="107">
        <v>474000</v>
      </c>
      <c r="I102" s="108">
        <f t="shared" si="3"/>
        <v>2986000</v>
      </c>
      <c r="J102" s="161" t="s">
        <v>430</v>
      </c>
      <c r="K102" s="162" t="s">
        <v>430</v>
      </c>
      <c r="L102" s="162" t="s">
        <v>429</v>
      </c>
      <c r="M102" s="163" t="s">
        <v>430</v>
      </c>
    </row>
    <row r="103" spans="1:13" ht="13.5" x14ac:dyDescent="0.25">
      <c r="A103" s="70" t="s">
        <v>254</v>
      </c>
      <c r="B103" s="65" t="s">
        <v>85</v>
      </c>
      <c r="C103" s="66"/>
      <c r="D103" s="67" t="s">
        <v>423</v>
      </c>
      <c r="E103" s="92">
        <v>43466</v>
      </c>
      <c r="F103" s="78">
        <v>0</v>
      </c>
      <c r="G103" s="106">
        <v>1573000</v>
      </c>
      <c r="H103" s="107">
        <v>497000</v>
      </c>
      <c r="I103" s="108">
        <f t="shared" si="3"/>
        <v>2070000</v>
      </c>
      <c r="J103" s="161" t="s">
        <v>430</v>
      </c>
      <c r="K103" s="162" t="s">
        <v>430</v>
      </c>
      <c r="L103" s="162" t="s">
        <v>429</v>
      </c>
      <c r="M103" s="163" t="s">
        <v>429</v>
      </c>
    </row>
    <row r="104" spans="1:13" ht="13.5" x14ac:dyDescent="0.25">
      <c r="A104" s="70" t="s">
        <v>284</v>
      </c>
      <c r="B104" s="65" t="s">
        <v>86</v>
      </c>
      <c r="C104" s="66"/>
      <c r="D104" s="67" t="s">
        <v>423</v>
      </c>
      <c r="E104" s="92"/>
      <c r="F104" s="78">
        <v>0</v>
      </c>
      <c r="G104" s="106">
        <v>433000</v>
      </c>
      <c r="H104" s="107">
        <v>0</v>
      </c>
      <c r="I104" s="108">
        <f t="shared" si="3"/>
        <v>433000</v>
      </c>
      <c r="J104" s="161" t="s">
        <v>430</v>
      </c>
      <c r="K104" s="162" t="s">
        <v>430</v>
      </c>
      <c r="L104" s="162" t="s">
        <v>429</v>
      </c>
      <c r="M104" s="163" t="s">
        <v>429</v>
      </c>
    </row>
    <row r="105" spans="1:13" ht="13.5" x14ac:dyDescent="0.25">
      <c r="A105" s="70" t="s">
        <v>386</v>
      </c>
      <c r="B105" s="65" t="s">
        <v>87</v>
      </c>
      <c r="C105" s="66"/>
      <c r="D105" s="67" t="s">
        <v>423</v>
      </c>
      <c r="E105" s="92">
        <v>43466</v>
      </c>
      <c r="F105" s="78">
        <v>0</v>
      </c>
      <c r="G105" s="106">
        <v>2807000</v>
      </c>
      <c r="H105" s="107">
        <v>550000</v>
      </c>
      <c r="I105" s="108">
        <f t="shared" si="3"/>
        <v>3357000</v>
      </c>
      <c r="J105" s="161" t="s">
        <v>430</v>
      </c>
      <c r="K105" s="162" t="s">
        <v>430</v>
      </c>
      <c r="L105" s="162" t="s">
        <v>429</v>
      </c>
      <c r="M105" s="163" t="s">
        <v>430</v>
      </c>
    </row>
    <row r="106" spans="1:13" ht="13.5" x14ac:dyDescent="0.25">
      <c r="A106" s="70" t="s">
        <v>387</v>
      </c>
      <c r="B106" s="65" t="s">
        <v>88</v>
      </c>
      <c r="C106" s="66"/>
      <c r="D106" s="67" t="s">
        <v>423</v>
      </c>
      <c r="E106" s="92">
        <v>43466</v>
      </c>
      <c r="F106" s="78">
        <v>0</v>
      </c>
      <c r="G106" s="106">
        <v>5140000</v>
      </c>
      <c r="H106" s="107">
        <v>695000</v>
      </c>
      <c r="I106" s="108">
        <f t="shared" si="3"/>
        <v>5835000</v>
      </c>
      <c r="J106" s="161" t="s">
        <v>430</v>
      </c>
      <c r="K106" s="162" t="s">
        <v>430</v>
      </c>
      <c r="L106" s="162" t="s">
        <v>429</v>
      </c>
      <c r="M106" s="163" t="s">
        <v>430</v>
      </c>
    </row>
    <row r="107" spans="1:13" ht="13.5" x14ac:dyDescent="0.25">
      <c r="A107" s="70" t="s">
        <v>388</v>
      </c>
      <c r="B107" s="65" t="s">
        <v>312</v>
      </c>
      <c r="C107" s="66"/>
      <c r="D107" s="67" t="s">
        <v>423</v>
      </c>
      <c r="E107" s="92"/>
      <c r="F107" s="78">
        <v>0</v>
      </c>
      <c r="G107" s="106">
        <v>641000</v>
      </c>
      <c r="H107" s="107">
        <v>0</v>
      </c>
      <c r="I107" s="108">
        <f t="shared" si="3"/>
        <v>641000</v>
      </c>
      <c r="J107" s="161"/>
      <c r="K107" s="162"/>
      <c r="L107" s="162" t="s">
        <v>429</v>
      </c>
      <c r="M107" s="163"/>
    </row>
    <row r="108" spans="1:13" s="1" customFormat="1" ht="13.5" x14ac:dyDescent="0.25">
      <c r="A108" s="70" t="s">
        <v>358</v>
      </c>
      <c r="B108" s="65" t="s">
        <v>89</v>
      </c>
      <c r="C108" s="66"/>
      <c r="D108" s="67" t="s">
        <v>423</v>
      </c>
      <c r="E108" s="92"/>
      <c r="F108" s="78">
        <v>0</v>
      </c>
      <c r="G108" s="106">
        <v>2305000</v>
      </c>
      <c r="H108" s="107">
        <v>0</v>
      </c>
      <c r="I108" s="108">
        <f t="shared" si="3"/>
        <v>2305000</v>
      </c>
      <c r="J108" s="164" t="s">
        <v>430</v>
      </c>
      <c r="K108" s="165" t="s">
        <v>430</v>
      </c>
      <c r="L108" s="165" t="s">
        <v>429</v>
      </c>
      <c r="M108" s="166" t="s">
        <v>429</v>
      </c>
    </row>
    <row r="109" spans="1:13" s="1" customFormat="1" ht="13.5" x14ac:dyDescent="0.25">
      <c r="A109" s="70" t="s">
        <v>389</v>
      </c>
      <c r="B109" s="65" t="s">
        <v>90</v>
      </c>
      <c r="C109" s="66"/>
      <c r="D109" s="67" t="s">
        <v>423</v>
      </c>
      <c r="E109" s="92">
        <v>43466</v>
      </c>
      <c r="F109" s="78">
        <v>0</v>
      </c>
      <c r="G109" s="106">
        <v>2580000</v>
      </c>
      <c r="H109" s="107">
        <v>461000</v>
      </c>
      <c r="I109" s="108">
        <f t="shared" si="3"/>
        <v>3041000</v>
      </c>
      <c r="J109" s="164" t="s">
        <v>430</v>
      </c>
      <c r="K109" s="165" t="s">
        <v>430</v>
      </c>
      <c r="L109" s="165" t="s">
        <v>429</v>
      </c>
      <c r="M109" s="166" t="s">
        <v>429</v>
      </c>
    </row>
    <row r="110" spans="1:13" ht="13.5" x14ac:dyDescent="0.25">
      <c r="A110" s="70" t="s">
        <v>390</v>
      </c>
      <c r="B110" s="65" t="s">
        <v>91</v>
      </c>
      <c r="C110" s="66"/>
      <c r="D110" s="67" t="s">
        <v>423</v>
      </c>
      <c r="E110" s="92">
        <v>43466</v>
      </c>
      <c r="F110" s="78">
        <v>0</v>
      </c>
      <c r="G110" s="106">
        <v>4140000</v>
      </c>
      <c r="H110" s="107">
        <v>596000</v>
      </c>
      <c r="I110" s="108">
        <f t="shared" si="3"/>
        <v>4736000</v>
      </c>
      <c r="J110" s="161" t="s">
        <v>430</v>
      </c>
      <c r="K110" s="162" t="s">
        <v>430</v>
      </c>
      <c r="L110" s="162" t="s">
        <v>429</v>
      </c>
      <c r="M110" s="163" t="s">
        <v>430</v>
      </c>
    </row>
    <row r="111" spans="1:13" s="1" customFormat="1" ht="13.5" x14ac:dyDescent="0.25">
      <c r="A111" s="70" t="s">
        <v>338</v>
      </c>
      <c r="B111" s="65" t="s">
        <v>92</v>
      </c>
      <c r="C111" s="66"/>
      <c r="D111" s="67" t="s">
        <v>423</v>
      </c>
      <c r="E111" s="92">
        <v>43466</v>
      </c>
      <c r="F111" s="78">
        <v>0</v>
      </c>
      <c r="G111" s="106">
        <v>2069000</v>
      </c>
      <c r="H111" s="107">
        <v>437000</v>
      </c>
      <c r="I111" s="108">
        <f t="shared" si="3"/>
        <v>2506000</v>
      </c>
      <c r="J111" s="164" t="s">
        <v>430</v>
      </c>
      <c r="K111" s="165" t="s">
        <v>430</v>
      </c>
      <c r="L111" s="165" t="s">
        <v>429</v>
      </c>
      <c r="M111" s="166" t="s">
        <v>429</v>
      </c>
    </row>
    <row r="112" spans="1:13" ht="13.5" x14ac:dyDescent="0.25">
      <c r="A112" s="82" t="s">
        <v>339</v>
      </c>
      <c r="B112" s="65" t="s">
        <v>92</v>
      </c>
      <c r="C112" s="66"/>
      <c r="D112" s="67" t="s">
        <v>423</v>
      </c>
      <c r="E112" s="92"/>
      <c r="F112" s="78">
        <v>0</v>
      </c>
      <c r="G112" s="106">
        <v>272000</v>
      </c>
      <c r="H112" s="107">
        <v>0</v>
      </c>
      <c r="I112" s="108">
        <f t="shared" si="3"/>
        <v>272000</v>
      </c>
      <c r="J112" s="161" t="s">
        <v>430</v>
      </c>
      <c r="K112" s="162" t="s">
        <v>430</v>
      </c>
      <c r="L112" s="162" t="s">
        <v>429</v>
      </c>
      <c r="M112" s="163" t="s">
        <v>429</v>
      </c>
    </row>
    <row r="113" spans="1:13" ht="13.5" x14ac:dyDescent="0.25">
      <c r="A113" s="70" t="s">
        <v>391</v>
      </c>
      <c r="B113" s="65" t="s">
        <v>94</v>
      </c>
      <c r="C113" s="66"/>
      <c r="D113" s="67" t="s">
        <v>423</v>
      </c>
      <c r="E113" s="92">
        <v>43466</v>
      </c>
      <c r="F113" s="78">
        <v>0</v>
      </c>
      <c r="G113" s="106">
        <v>1946000</v>
      </c>
      <c r="H113" s="107">
        <v>333000</v>
      </c>
      <c r="I113" s="108">
        <f t="shared" si="3"/>
        <v>2279000</v>
      </c>
      <c r="J113" s="161" t="s">
        <v>430</v>
      </c>
      <c r="K113" s="162" t="s">
        <v>430</v>
      </c>
      <c r="L113" s="162" t="s">
        <v>429</v>
      </c>
      <c r="M113" s="163" t="s">
        <v>429</v>
      </c>
    </row>
    <row r="114" spans="1:13" s="1" customFormat="1" ht="13.5" x14ac:dyDescent="0.25">
      <c r="A114" s="70" t="s">
        <v>354</v>
      </c>
      <c r="B114" s="65" t="s">
        <v>127</v>
      </c>
      <c r="C114" s="66"/>
      <c r="D114" s="67" t="s">
        <v>423</v>
      </c>
      <c r="E114" s="92">
        <v>43466</v>
      </c>
      <c r="F114" s="78">
        <v>0</v>
      </c>
      <c r="G114" s="106">
        <v>8101000</v>
      </c>
      <c r="H114" s="107">
        <v>1564000</v>
      </c>
      <c r="I114" s="108">
        <f t="shared" si="3"/>
        <v>9665000</v>
      </c>
      <c r="J114" s="164" t="s">
        <v>430</v>
      </c>
      <c r="K114" s="165" t="s">
        <v>430</v>
      </c>
      <c r="L114" s="165" t="s">
        <v>429</v>
      </c>
      <c r="M114" s="166" t="s">
        <v>430</v>
      </c>
    </row>
    <row r="115" spans="1:13" s="1" customFormat="1" ht="13.5" x14ac:dyDescent="0.25">
      <c r="A115" s="70" t="s">
        <v>336</v>
      </c>
      <c r="B115" s="86" t="s">
        <v>127</v>
      </c>
      <c r="C115" s="87"/>
      <c r="D115" s="92">
        <v>44203</v>
      </c>
      <c r="E115" s="92">
        <v>44203</v>
      </c>
      <c r="F115" s="78">
        <v>0</v>
      </c>
      <c r="G115" s="106">
        <v>430000</v>
      </c>
      <c r="H115" s="107">
        <v>37000</v>
      </c>
      <c r="I115" s="108">
        <f t="shared" si="3"/>
        <v>467000</v>
      </c>
      <c r="J115" s="164" t="s">
        <v>430</v>
      </c>
      <c r="K115" s="165" t="s">
        <v>430</v>
      </c>
      <c r="L115" s="165" t="s">
        <v>429</v>
      </c>
      <c r="M115" s="166" t="s">
        <v>430</v>
      </c>
    </row>
    <row r="116" spans="1:13" s="1" customFormat="1" ht="13.5" x14ac:dyDescent="0.25">
      <c r="A116" s="70" t="s">
        <v>392</v>
      </c>
      <c r="B116" s="86" t="s">
        <v>95</v>
      </c>
      <c r="C116" s="87"/>
      <c r="D116" s="67" t="s">
        <v>423</v>
      </c>
      <c r="E116" s="92">
        <v>43466</v>
      </c>
      <c r="F116" s="78">
        <v>0</v>
      </c>
      <c r="G116" s="106">
        <v>2659000</v>
      </c>
      <c r="H116" s="107">
        <v>432000</v>
      </c>
      <c r="I116" s="108">
        <f t="shared" si="3"/>
        <v>3091000</v>
      </c>
      <c r="J116" s="164" t="s">
        <v>430</v>
      </c>
      <c r="K116" s="165" t="s">
        <v>430</v>
      </c>
      <c r="L116" s="165" t="s">
        <v>429</v>
      </c>
      <c r="M116" s="166" t="s">
        <v>429</v>
      </c>
    </row>
    <row r="117" spans="1:13" s="1" customFormat="1" ht="13.5" x14ac:dyDescent="0.25">
      <c r="A117" s="70" t="s">
        <v>393</v>
      </c>
      <c r="B117" s="65" t="s">
        <v>96</v>
      </c>
      <c r="C117" s="66"/>
      <c r="D117" s="67" t="s">
        <v>423</v>
      </c>
      <c r="E117" s="92">
        <v>43466</v>
      </c>
      <c r="F117" s="78">
        <v>0</v>
      </c>
      <c r="G117" s="106">
        <v>3160000</v>
      </c>
      <c r="H117" s="107">
        <v>580000</v>
      </c>
      <c r="I117" s="108">
        <f t="shared" si="3"/>
        <v>3740000</v>
      </c>
      <c r="J117" s="164" t="s">
        <v>430</v>
      </c>
      <c r="K117" s="165" t="s">
        <v>430</v>
      </c>
      <c r="L117" s="165" t="s">
        <v>429</v>
      </c>
      <c r="M117" s="166" t="s">
        <v>430</v>
      </c>
    </row>
    <row r="118" spans="1:13" s="1" customFormat="1" ht="13.5" x14ac:dyDescent="0.25">
      <c r="A118" s="70" t="s">
        <v>394</v>
      </c>
      <c r="B118" s="65" t="s">
        <v>97</v>
      </c>
      <c r="C118" s="66"/>
      <c r="D118" s="67" t="s">
        <v>423</v>
      </c>
      <c r="E118" s="92">
        <v>43466</v>
      </c>
      <c r="F118" s="78">
        <v>0</v>
      </c>
      <c r="G118" s="106">
        <v>6219000</v>
      </c>
      <c r="H118" s="107">
        <v>731000</v>
      </c>
      <c r="I118" s="108">
        <f t="shared" si="3"/>
        <v>6950000</v>
      </c>
      <c r="J118" s="164" t="s">
        <v>430</v>
      </c>
      <c r="K118" s="165" t="s">
        <v>430</v>
      </c>
      <c r="L118" s="165" t="s">
        <v>429</v>
      </c>
      <c r="M118" s="166" t="s">
        <v>430</v>
      </c>
    </row>
    <row r="119" spans="1:13" ht="13.5" x14ac:dyDescent="0.25">
      <c r="A119" s="70" t="s">
        <v>345</v>
      </c>
      <c r="B119" s="65" t="s">
        <v>98</v>
      </c>
      <c r="C119" s="66"/>
      <c r="D119" s="67" t="s">
        <v>423</v>
      </c>
      <c r="E119" s="92">
        <v>43466</v>
      </c>
      <c r="F119" s="78">
        <v>0</v>
      </c>
      <c r="G119" s="106">
        <v>1934000</v>
      </c>
      <c r="H119" s="107">
        <v>448000</v>
      </c>
      <c r="I119" s="108">
        <f t="shared" si="3"/>
        <v>2382000</v>
      </c>
      <c r="J119" s="161" t="s">
        <v>430</v>
      </c>
      <c r="K119" s="162" t="s">
        <v>430</v>
      </c>
      <c r="L119" s="162" t="s">
        <v>429</v>
      </c>
      <c r="M119" s="163" t="s">
        <v>429</v>
      </c>
    </row>
    <row r="120" spans="1:13" s="1" customFormat="1" ht="13.5" x14ac:dyDescent="0.25">
      <c r="A120" s="70" t="s">
        <v>395</v>
      </c>
      <c r="B120" s="65" t="s">
        <v>99</v>
      </c>
      <c r="C120" s="66"/>
      <c r="D120" s="67" t="s">
        <v>423</v>
      </c>
      <c r="E120" s="92">
        <v>43466</v>
      </c>
      <c r="F120" s="78">
        <v>0</v>
      </c>
      <c r="G120" s="106">
        <v>4135000</v>
      </c>
      <c r="H120" s="107">
        <v>757000</v>
      </c>
      <c r="I120" s="108">
        <f t="shared" si="3"/>
        <v>4892000</v>
      </c>
      <c r="J120" s="164" t="s">
        <v>430</v>
      </c>
      <c r="K120" s="165" t="s">
        <v>430</v>
      </c>
      <c r="L120" s="165" t="s">
        <v>429</v>
      </c>
      <c r="M120" s="166" t="s">
        <v>430</v>
      </c>
    </row>
    <row r="121" spans="1:13" s="1" customFormat="1" ht="13.5" x14ac:dyDescent="0.25">
      <c r="A121" s="70" t="s">
        <v>396</v>
      </c>
      <c r="B121" s="65" t="s">
        <v>100</v>
      </c>
      <c r="C121" s="66"/>
      <c r="D121" s="67" t="s">
        <v>423</v>
      </c>
      <c r="E121" s="92">
        <v>43466</v>
      </c>
      <c r="F121" s="78">
        <v>0</v>
      </c>
      <c r="G121" s="106">
        <v>2168000</v>
      </c>
      <c r="H121" s="107">
        <v>444000</v>
      </c>
      <c r="I121" s="108">
        <f t="shared" si="3"/>
        <v>2612000</v>
      </c>
      <c r="J121" s="164" t="s">
        <v>430</v>
      </c>
      <c r="K121" s="165" t="s">
        <v>430</v>
      </c>
      <c r="L121" s="165" t="s">
        <v>429</v>
      </c>
      <c r="M121" s="166" t="s">
        <v>430</v>
      </c>
    </row>
    <row r="122" spans="1:13" s="1" customFormat="1" ht="13.5" x14ac:dyDescent="0.25">
      <c r="A122" s="70" t="s">
        <v>397</v>
      </c>
      <c r="B122" s="65" t="s">
        <v>101</v>
      </c>
      <c r="C122" s="66"/>
      <c r="D122" s="67" t="s">
        <v>423</v>
      </c>
      <c r="E122" s="92">
        <v>43466</v>
      </c>
      <c r="F122" s="78">
        <v>0</v>
      </c>
      <c r="G122" s="106">
        <v>2192000</v>
      </c>
      <c r="H122" s="107">
        <v>563000</v>
      </c>
      <c r="I122" s="108">
        <f t="shared" si="3"/>
        <v>2755000</v>
      </c>
      <c r="J122" s="164" t="s">
        <v>430</v>
      </c>
      <c r="K122" s="165" t="s">
        <v>430</v>
      </c>
      <c r="L122" s="165" t="s">
        <v>429</v>
      </c>
      <c r="M122" s="166" t="s">
        <v>430</v>
      </c>
    </row>
    <row r="123" spans="1:13" s="1" customFormat="1" ht="13.5" x14ac:dyDescent="0.25">
      <c r="A123" s="70" t="s">
        <v>398</v>
      </c>
      <c r="B123" s="65" t="s">
        <v>101</v>
      </c>
      <c r="C123" s="66"/>
      <c r="D123" s="67" t="s">
        <v>423</v>
      </c>
      <c r="E123" s="92"/>
      <c r="F123" s="78">
        <v>0</v>
      </c>
      <c r="G123" s="106">
        <v>107000</v>
      </c>
      <c r="H123" s="107">
        <v>0</v>
      </c>
      <c r="I123" s="108">
        <f t="shared" si="3"/>
        <v>107000</v>
      </c>
      <c r="J123" s="164" t="s">
        <v>430</v>
      </c>
      <c r="K123" s="165" t="s">
        <v>430</v>
      </c>
      <c r="L123" s="165" t="s">
        <v>429</v>
      </c>
      <c r="M123" s="166" t="s">
        <v>430</v>
      </c>
    </row>
    <row r="124" spans="1:13" s="1" customFormat="1" ht="13.5" x14ac:dyDescent="0.25">
      <c r="A124" s="70" t="s">
        <v>399</v>
      </c>
      <c r="B124" s="65" t="s">
        <v>102</v>
      </c>
      <c r="C124" s="66"/>
      <c r="D124" s="67" t="s">
        <v>423</v>
      </c>
      <c r="E124" s="92">
        <v>43466</v>
      </c>
      <c r="F124" s="78">
        <v>0</v>
      </c>
      <c r="G124" s="106">
        <v>2009000</v>
      </c>
      <c r="H124" s="107">
        <v>276000</v>
      </c>
      <c r="I124" s="108">
        <f t="shared" si="3"/>
        <v>2285000</v>
      </c>
      <c r="J124" s="164" t="s">
        <v>430</v>
      </c>
      <c r="K124" s="165" t="s">
        <v>430</v>
      </c>
      <c r="L124" s="165" t="s">
        <v>429</v>
      </c>
      <c r="M124" s="166" t="s">
        <v>429</v>
      </c>
    </row>
    <row r="125" spans="1:13" s="1" customFormat="1" ht="13.5" x14ac:dyDescent="0.25">
      <c r="A125" s="70" t="s">
        <v>400</v>
      </c>
      <c r="B125" s="65" t="s">
        <v>103</v>
      </c>
      <c r="C125" s="66"/>
      <c r="D125" s="67" t="s">
        <v>423</v>
      </c>
      <c r="E125" s="92">
        <v>43466</v>
      </c>
      <c r="F125" s="78">
        <v>0</v>
      </c>
      <c r="G125" s="106">
        <v>0</v>
      </c>
      <c r="H125" s="107">
        <v>37000</v>
      </c>
      <c r="I125" s="108">
        <f t="shared" si="3"/>
        <v>37000</v>
      </c>
      <c r="J125" s="164"/>
      <c r="K125" s="165"/>
      <c r="L125" s="165"/>
      <c r="M125" s="166"/>
    </row>
    <row r="126" spans="1:13" s="1" customFormat="1" ht="13.5" x14ac:dyDescent="0.25">
      <c r="A126" s="70" t="s">
        <v>401</v>
      </c>
      <c r="B126" s="65" t="s">
        <v>103</v>
      </c>
      <c r="C126" s="66"/>
      <c r="D126" s="67" t="s">
        <v>423</v>
      </c>
      <c r="E126" s="92">
        <v>43466</v>
      </c>
      <c r="F126" s="78">
        <v>0</v>
      </c>
      <c r="G126" s="106">
        <v>2208000</v>
      </c>
      <c r="H126" s="107">
        <v>399000</v>
      </c>
      <c r="I126" s="108">
        <f t="shared" si="3"/>
        <v>2607000</v>
      </c>
      <c r="J126" s="164" t="s">
        <v>430</v>
      </c>
      <c r="K126" s="165" t="s">
        <v>430</v>
      </c>
      <c r="L126" s="165" t="s">
        <v>429</v>
      </c>
      <c r="M126" s="166" t="s">
        <v>429</v>
      </c>
    </row>
    <row r="127" spans="1:13" s="1" customFormat="1" ht="13.5" x14ac:dyDescent="0.25">
      <c r="A127" s="70" t="s">
        <v>402</v>
      </c>
      <c r="B127" s="65" t="s">
        <v>105</v>
      </c>
      <c r="C127" s="66"/>
      <c r="D127" s="67" t="s">
        <v>423</v>
      </c>
      <c r="E127" s="92">
        <v>43466</v>
      </c>
      <c r="F127" s="78">
        <v>0</v>
      </c>
      <c r="G127" s="106">
        <v>2632000</v>
      </c>
      <c r="H127" s="107">
        <v>444000</v>
      </c>
      <c r="I127" s="108">
        <f t="shared" si="3"/>
        <v>3076000</v>
      </c>
      <c r="J127" s="164" t="s">
        <v>430</v>
      </c>
      <c r="K127" s="165" t="s">
        <v>430</v>
      </c>
      <c r="L127" s="165" t="s">
        <v>429</v>
      </c>
      <c r="M127" s="166" t="s">
        <v>430</v>
      </c>
    </row>
    <row r="128" spans="1:13" s="1" customFormat="1" ht="13.5" x14ac:dyDescent="0.25">
      <c r="A128" s="70" t="s">
        <v>353</v>
      </c>
      <c r="B128" s="65" t="s">
        <v>106</v>
      </c>
      <c r="C128" s="66"/>
      <c r="D128" s="67" t="s">
        <v>423</v>
      </c>
      <c r="E128" s="92"/>
      <c r="F128" s="78">
        <v>0</v>
      </c>
      <c r="G128" s="106">
        <v>500000</v>
      </c>
      <c r="H128" s="107">
        <v>0</v>
      </c>
      <c r="I128" s="108">
        <f t="shared" si="3"/>
        <v>500000</v>
      </c>
      <c r="J128" s="164" t="s">
        <v>429</v>
      </c>
      <c r="K128" s="165" t="s">
        <v>430</v>
      </c>
      <c r="L128" s="165" t="s">
        <v>429</v>
      </c>
      <c r="M128" s="166" t="s">
        <v>429</v>
      </c>
    </row>
    <row r="129" spans="1:13" s="1" customFormat="1" ht="13.5" x14ac:dyDescent="0.25">
      <c r="A129" s="70" t="s">
        <v>403</v>
      </c>
      <c r="B129" s="65" t="s">
        <v>107</v>
      </c>
      <c r="C129" s="66"/>
      <c r="D129" s="67" t="s">
        <v>423</v>
      </c>
      <c r="E129" s="92">
        <v>43466</v>
      </c>
      <c r="F129" s="78">
        <v>0</v>
      </c>
      <c r="G129" s="106">
        <v>2244000</v>
      </c>
      <c r="H129" s="107">
        <v>983000</v>
      </c>
      <c r="I129" s="108">
        <f t="shared" si="3"/>
        <v>3227000</v>
      </c>
      <c r="J129" s="164" t="s">
        <v>430</v>
      </c>
      <c r="K129" s="165" t="s">
        <v>430</v>
      </c>
      <c r="L129" s="165" t="s">
        <v>429</v>
      </c>
      <c r="M129" s="166" t="s">
        <v>429</v>
      </c>
    </row>
    <row r="130" spans="1:13" s="1" customFormat="1" ht="13.5" x14ac:dyDescent="0.25">
      <c r="A130" s="70" t="s">
        <v>322</v>
      </c>
      <c r="B130" s="65" t="s">
        <v>422</v>
      </c>
      <c r="C130" s="66"/>
      <c r="D130" s="67" t="s">
        <v>426</v>
      </c>
      <c r="E130" s="92">
        <v>44203</v>
      </c>
      <c r="F130" s="78">
        <v>0</v>
      </c>
      <c r="G130" s="106">
        <v>0</v>
      </c>
      <c r="H130" s="107">
        <v>916000</v>
      </c>
      <c r="I130" s="108">
        <f t="shared" si="3"/>
        <v>916000</v>
      </c>
      <c r="J130" s="164"/>
      <c r="K130" s="165"/>
      <c r="L130" s="165"/>
      <c r="M130" s="166"/>
    </row>
    <row r="131" spans="1:13" s="1" customFormat="1" ht="13.5" x14ac:dyDescent="0.25">
      <c r="A131" s="70" t="s">
        <v>317</v>
      </c>
      <c r="B131" s="65" t="s">
        <v>108</v>
      </c>
      <c r="C131" s="66"/>
      <c r="D131" s="67" t="s">
        <v>423</v>
      </c>
      <c r="E131" s="92"/>
      <c r="F131" s="78">
        <v>0</v>
      </c>
      <c r="G131" s="106">
        <v>0</v>
      </c>
      <c r="H131" s="107">
        <v>0</v>
      </c>
      <c r="I131" s="108">
        <f t="shared" si="3"/>
        <v>0</v>
      </c>
      <c r="J131" s="164" t="s">
        <v>430</v>
      </c>
      <c r="K131" s="165" t="s">
        <v>430</v>
      </c>
      <c r="L131" s="165" t="s">
        <v>429</v>
      </c>
      <c r="M131" s="166" t="s">
        <v>429</v>
      </c>
    </row>
    <row r="132" spans="1:13" s="1" customFormat="1" ht="13.5" x14ac:dyDescent="0.25">
      <c r="A132" s="70" t="s">
        <v>317</v>
      </c>
      <c r="B132" s="65" t="s">
        <v>109</v>
      </c>
      <c r="C132" s="66"/>
      <c r="D132" s="67" t="s">
        <v>423</v>
      </c>
      <c r="E132" s="92">
        <v>43466</v>
      </c>
      <c r="F132" s="78">
        <v>0</v>
      </c>
      <c r="G132" s="106">
        <v>2986000</v>
      </c>
      <c r="H132" s="107">
        <v>517000</v>
      </c>
      <c r="I132" s="108">
        <f t="shared" si="3"/>
        <v>3503000</v>
      </c>
      <c r="J132" s="164" t="s">
        <v>430</v>
      </c>
      <c r="K132" s="165" t="s">
        <v>430</v>
      </c>
      <c r="L132" s="165" t="s">
        <v>429</v>
      </c>
      <c r="M132" s="166" t="s">
        <v>429</v>
      </c>
    </row>
    <row r="133" spans="1:13" s="1" customFormat="1" ht="13.5" x14ac:dyDescent="0.25">
      <c r="A133" s="88" t="s">
        <v>141</v>
      </c>
      <c r="B133" s="65" t="s">
        <v>110</v>
      </c>
      <c r="C133" s="66"/>
      <c r="D133" s="67" t="s">
        <v>423</v>
      </c>
      <c r="E133" s="92">
        <v>43466</v>
      </c>
      <c r="F133" s="78">
        <v>0</v>
      </c>
      <c r="G133" s="106">
        <v>0</v>
      </c>
      <c r="H133" s="107">
        <v>842000</v>
      </c>
      <c r="I133" s="108">
        <f t="shared" ref="I133:I164" si="4">SUM(G133+H133)</f>
        <v>842000</v>
      </c>
      <c r="J133" s="164"/>
      <c r="K133" s="165"/>
      <c r="L133" s="165"/>
      <c r="M133" s="166"/>
    </row>
    <row r="134" spans="1:13" s="1" customFormat="1" ht="13.5" x14ac:dyDescent="0.25">
      <c r="A134" s="70" t="s">
        <v>404</v>
      </c>
      <c r="B134" s="65" t="s">
        <v>111</v>
      </c>
      <c r="C134" s="66"/>
      <c r="D134" s="67" t="s">
        <v>423</v>
      </c>
      <c r="E134" s="92">
        <v>43466</v>
      </c>
      <c r="F134" s="78">
        <v>0</v>
      </c>
      <c r="G134" s="106">
        <v>2226000</v>
      </c>
      <c r="H134" s="107">
        <v>484000</v>
      </c>
      <c r="I134" s="108">
        <f t="shared" si="4"/>
        <v>2710000</v>
      </c>
      <c r="J134" s="164" t="s">
        <v>430</v>
      </c>
      <c r="K134" s="165" t="s">
        <v>430</v>
      </c>
      <c r="L134" s="165" t="s">
        <v>429</v>
      </c>
      <c r="M134" s="166" t="s">
        <v>429</v>
      </c>
    </row>
    <row r="135" spans="1:13" s="1" customFormat="1" ht="13.5" x14ac:dyDescent="0.25">
      <c r="A135" s="70" t="s">
        <v>405</v>
      </c>
      <c r="B135" s="65" t="s">
        <v>112</v>
      </c>
      <c r="C135" s="66"/>
      <c r="D135" s="67" t="s">
        <v>423</v>
      </c>
      <c r="E135" s="92">
        <v>43466</v>
      </c>
      <c r="F135" s="78">
        <v>0</v>
      </c>
      <c r="G135" s="106">
        <v>4111000</v>
      </c>
      <c r="H135" s="107">
        <v>482000</v>
      </c>
      <c r="I135" s="108">
        <f t="shared" si="4"/>
        <v>4593000</v>
      </c>
      <c r="J135" s="164" t="s">
        <v>430</v>
      </c>
      <c r="K135" s="165" t="s">
        <v>430</v>
      </c>
      <c r="L135" s="165" t="s">
        <v>429</v>
      </c>
      <c r="M135" s="166" t="s">
        <v>430</v>
      </c>
    </row>
    <row r="136" spans="1:13" s="1" customFormat="1" ht="13.5" x14ac:dyDescent="0.25">
      <c r="A136" s="70" t="s">
        <v>406</v>
      </c>
      <c r="B136" s="65" t="s">
        <v>113</v>
      </c>
      <c r="C136" s="66"/>
      <c r="D136" s="67" t="s">
        <v>423</v>
      </c>
      <c r="E136" s="92">
        <v>43466</v>
      </c>
      <c r="F136" s="78">
        <v>0</v>
      </c>
      <c r="G136" s="106">
        <v>2441000</v>
      </c>
      <c r="H136" s="107">
        <v>402000</v>
      </c>
      <c r="I136" s="108">
        <f t="shared" si="4"/>
        <v>2843000</v>
      </c>
      <c r="J136" s="164" t="s">
        <v>430</v>
      </c>
      <c r="K136" s="165" t="s">
        <v>430</v>
      </c>
      <c r="L136" s="165" t="s">
        <v>429</v>
      </c>
      <c r="M136" s="166" t="s">
        <v>438</v>
      </c>
    </row>
    <row r="137" spans="1:13" s="1" customFormat="1" ht="13.5" x14ac:dyDescent="0.25">
      <c r="A137" s="70" t="s">
        <v>407</v>
      </c>
      <c r="B137" s="65" t="s">
        <v>114</v>
      </c>
      <c r="C137" s="66"/>
      <c r="D137" s="67" t="s">
        <v>423</v>
      </c>
      <c r="E137" s="92">
        <v>43466</v>
      </c>
      <c r="F137" s="78">
        <v>0</v>
      </c>
      <c r="G137" s="106">
        <v>0</v>
      </c>
      <c r="H137" s="107">
        <v>549000</v>
      </c>
      <c r="I137" s="108">
        <f t="shared" si="4"/>
        <v>549000</v>
      </c>
      <c r="J137" s="164" t="s">
        <v>430</v>
      </c>
      <c r="K137" s="165" t="s">
        <v>430</v>
      </c>
      <c r="L137" s="165" t="s">
        <v>429</v>
      </c>
      <c r="M137" s="166" t="s">
        <v>429</v>
      </c>
    </row>
    <row r="138" spans="1:13" s="1" customFormat="1" ht="13.5" x14ac:dyDescent="0.25">
      <c r="A138" s="70" t="s">
        <v>341</v>
      </c>
      <c r="B138" s="65" t="s">
        <v>115</v>
      </c>
      <c r="C138" s="66"/>
      <c r="D138" s="67" t="s">
        <v>423</v>
      </c>
      <c r="E138" s="92">
        <v>43466</v>
      </c>
      <c r="F138" s="78">
        <v>0</v>
      </c>
      <c r="G138" s="106">
        <v>3700000</v>
      </c>
      <c r="H138" s="107">
        <v>506000</v>
      </c>
      <c r="I138" s="108">
        <f t="shared" si="4"/>
        <v>4206000</v>
      </c>
      <c r="J138" s="164" t="s">
        <v>430</v>
      </c>
      <c r="K138" s="165" t="s">
        <v>430</v>
      </c>
      <c r="L138" s="165" t="s">
        <v>429</v>
      </c>
      <c r="M138" s="166" t="s">
        <v>429</v>
      </c>
    </row>
    <row r="139" spans="1:13" s="1" customFormat="1" ht="13.5" x14ac:dyDescent="0.25">
      <c r="A139" s="70" t="s">
        <v>408</v>
      </c>
      <c r="B139" s="65" t="s">
        <v>116</v>
      </c>
      <c r="C139" s="66"/>
      <c r="D139" s="67" t="s">
        <v>423</v>
      </c>
      <c r="E139" s="92">
        <v>43466</v>
      </c>
      <c r="F139" s="78">
        <v>0</v>
      </c>
      <c r="G139" s="106">
        <v>4438000</v>
      </c>
      <c r="H139" s="107">
        <v>814000</v>
      </c>
      <c r="I139" s="108">
        <f t="shared" si="4"/>
        <v>5252000</v>
      </c>
      <c r="J139" s="164" t="s">
        <v>430</v>
      </c>
      <c r="K139" s="165" t="s">
        <v>430</v>
      </c>
      <c r="L139" s="165" t="s">
        <v>429</v>
      </c>
      <c r="M139" s="166" t="s">
        <v>430</v>
      </c>
    </row>
    <row r="140" spans="1:13" s="1" customFormat="1" ht="13.5" x14ac:dyDescent="0.25">
      <c r="A140" s="82" t="s">
        <v>409</v>
      </c>
      <c r="B140" s="65" t="s">
        <v>117</v>
      </c>
      <c r="C140" s="66"/>
      <c r="D140" s="67" t="s">
        <v>423</v>
      </c>
      <c r="E140" s="92">
        <v>43466</v>
      </c>
      <c r="F140" s="78">
        <v>0</v>
      </c>
      <c r="G140" s="106">
        <v>2032000</v>
      </c>
      <c r="H140" s="107">
        <v>758000</v>
      </c>
      <c r="I140" s="108">
        <f t="shared" si="4"/>
        <v>2790000</v>
      </c>
      <c r="J140" s="164" t="s">
        <v>430</v>
      </c>
      <c r="K140" s="165" t="s">
        <v>430</v>
      </c>
      <c r="L140" s="165" t="s">
        <v>429</v>
      </c>
      <c r="M140" s="166" t="s">
        <v>430</v>
      </c>
    </row>
    <row r="141" spans="1:13" s="1" customFormat="1" ht="13.5" x14ac:dyDescent="0.25">
      <c r="A141" s="70" t="s">
        <v>410</v>
      </c>
      <c r="B141" s="65" t="s">
        <v>117</v>
      </c>
      <c r="C141" s="66"/>
      <c r="D141" s="67" t="s">
        <v>423</v>
      </c>
      <c r="E141" s="92"/>
      <c r="F141" s="78">
        <v>0</v>
      </c>
      <c r="G141" s="106">
        <v>306000</v>
      </c>
      <c r="H141" s="107">
        <v>0</v>
      </c>
      <c r="I141" s="108">
        <f t="shared" si="4"/>
        <v>306000</v>
      </c>
      <c r="J141" s="164" t="s">
        <v>430</v>
      </c>
      <c r="K141" s="165" t="s">
        <v>430</v>
      </c>
      <c r="L141" s="165" t="s">
        <v>429</v>
      </c>
      <c r="M141" s="166" t="s">
        <v>430</v>
      </c>
    </row>
    <row r="142" spans="1:13" s="1" customFormat="1" ht="13.5" x14ac:dyDescent="0.25">
      <c r="A142" s="70" t="s">
        <v>340</v>
      </c>
      <c r="B142" s="65" t="s">
        <v>118</v>
      </c>
      <c r="C142" s="66"/>
      <c r="D142" s="67" t="s">
        <v>423</v>
      </c>
      <c r="E142" s="92">
        <v>43466</v>
      </c>
      <c r="F142" s="78">
        <v>0</v>
      </c>
      <c r="G142" s="106">
        <v>3250000</v>
      </c>
      <c r="H142" s="107">
        <v>424000</v>
      </c>
      <c r="I142" s="108">
        <f t="shared" si="4"/>
        <v>3674000</v>
      </c>
      <c r="J142" s="164" t="s">
        <v>430</v>
      </c>
      <c r="K142" s="165" t="s">
        <v>430</v>
      </c>
      <c r="L142" s="165" t="s">
        <v>429</v>
      </c>
      <c r="M142" s="166" t="s">
        <v>429</v>
      </c>
    </row>
    <row r="143" spans="1:13" s="1" customFormat="1" ht="13.5" x14ac:dyDescent="0.25">
      <c r="A143" s="70" t="s">
        <v>411</v>
      </c>
      <c r="B143" s="65" t="s">
        <v>119</v>
      </c>
      <c r="C143" s="66"/>
      <c r="D143" s="67" t="s">
        <v>423</v>
      </c>
      <c r="E143" s="92">
        <v>43466</v>
      </c>
      <c r="F143" s="78">
        <v>0</v>
      </c>
      <c r="G143" s="106">
        <v>2216000</v>
      </c>
      <c r="H143" s="107">
        <v>526000</v>
      </c>
      <c r="I143" s="108">
        <f t="shared" si="4"/>
        <v>2742000</v>
      </c>
      <c r="J143" s="164" t="s">
        <v>430</v>
      </c>
      <c r="K143" s="165" t="s">
        <v>430</v>
      </c>
      <c r="L143" s="165" t="s">
        <v>429</v>
      </c>
      <c r="M143" s="166" t="s">
        <v>430</v>
      </c>
    </row>
    <row r="144" spans="1:13" s="1" customFormat="1" ht="13.5" x14ac:dyDescent="0.25">
      <c r="A144" s="82" t="s">
        <v>412</v>
      </c>
      <c r="B144" s="65" t="s">
        <v>119</v>
      </c>
      <c r="C144" s="66"/>
      <c r="D144" s="67" t="s">
        <v>423</v>
      </c>
      <c r="E144" s="92"/>
      <c r="F144" s="78">
        <v>0</v>
      </c>
      <c r="G144" s="106">
        <v>213000</v>
      </c>
      <c r="H144" s="107">
        <v>0</v>
      </c>
      <c r="I144" s="108">
        <f t="shared" si="4"/>
        <v>213000</v>
      </c>
      <c r="J144" s="164" t="s">
        <v>430</v>
      </c>
      <c r="K144" s="165" t="s">
        <v>430</v>
      </c>
      <c r="L144" s="165" t="s">
        <v>429</v>
      </c>
      <c r="M144" s="166" t="s">
        <v>430</v>
      </c>
    </row>
    <row r="145" spans="1:13" s="1" customFormat="1" ht="13.5" x14ac:dyDescent="0.25">
      <c r="A145" s="70" t="s">
        <v>125</v>
      </c>
      <c r="B145" s="65" t="s">
        <v>126</v>
      </c>
      <c r="C145" s="66"/>
      <c r="D145" s="67" t="s">
        <v>423</v>
      </c>
      <c r="E145" s="92">
        <v>43466</v>
      </c>
      <c r="F145" s="78">
        <v>0</v>
      </c>
      <c r="G145" s="106">
        <v>7272000</v>
      </c>
      <c r="H145" s="107">
        <v>1192000</v>
      </c>
      <c r="I145" s="108">
        <f t="shared" si="4"/>
        <v>8464000</v>
      </c>
      <c r="J145" s="164" t="s">
        <v>430</v>
      </c>
      <c r="K145" s="165" t="s">
        <v>430</v>
      </c>
      <c r="L145" s="165" t="s">
        <v>429</v>
      </c>
      <c r="M145" s="166" t="s">
        <v>430</v>
      </c>
    </row>
    <row r="146" spans="1:13" s="1" customFormat="1" ht="13.5" x14ac:dyDescent="0.25">
      <c r="A146" s="70" t="s">
        <v>413</v>
      </c>
      <c r="B146" s="65" t="s">
        <v>120</v>
      </c>
      <c r="C146" s="66"/>
      <c r="D146" s="67" t="s">
        <v>423</v>
      </c>
      <c r="E146" s="92">
        <v>43466</v>
      </c>
      <c r="F146" s="78">
        <v>0</v>
      </c>
      <c r="G146" s="106">
        <v>2284000</v>
      </c>
      <c r="H146" s="107">
        <v>490000</v>
      </c>
      <c r="I146" s="108">
        <f t="shared" si="4"/>
        <v>2774000</v>
      </c>
      <c r="J146" s="164" t="s">
        <v>430</v>
      </c>
      <c r="K146" s="165" t="s">
        <v>430</v>
      </c>
      <c r="L146" s="165" t="s">
        <v>429</v>
      </c>
      <c r="M146" s="166" t="s">
        <v>429</v>
      </c>
    </row>
    <row r="147" spans="1:13" s="1" customFormat="1" ht="13.5" x14ac:dyDescent="0.25">
      <c r="A147" s="70" t="s">
        <v>414</v>
      </c>
      <c r="B147" s="65" t="s">
        <v>120</v>
      </c>
      <c r="C147" s="66"/>
      <c r="D147" s="67" t="s">
        <v>423</v>
      </c>
      <c r="E147" s="92"/>
      <c r="F147" s="78">
        <v>0</v>
      </c>
      <c r="G147" s="106">
        <v>505000</v>
      </c>
      <c r="H147" s="107">
        <v>0</v>
      </c>
      <c r="I147" s="108">
        <f t="shared" si="4"/>
        <v>505000</v>
      </c>
      <c r="J147" s="164" t="s">
        <v>430</v>
      </c>
      <c r="K147" s="165" t="s">
        <v>430</v>
      </c>
      <c r="L147" s="165" t="s">
        <v>429</v>
      </c>
      <c r="M147" s="166" t="s">
        <v>429</v>
      </c>
    </row>
    <row r="148" spans="1:13" s="1" customFormat="1" ht="13.5" x14ac:dyDescent="0.25">
      <c r="A148" s="70" t="s">
        <v>415</v>
      </c>
      <c r="B148" s="65" t="s">
        <v>121</v>
      </c>
      <c r="C148" s="66"/>
      <c r="D148" s="67" t="s">
        <v>423</v>
      </c>
      <c r="E148" s="92">
        <v>43466</v>
      </c>
      <c r="F148" s="78">
        <v>0</v>
      </c>
      <c r="G148" s="106">
        <v>0</v>
      </c>
      <c r="H148" s="107">
        <v>51000</v>
      </c>
      <c r="I148" s="108">
        <f t="shared" si="4"/>
        <v>51000</v>
      </c>
      <c r="J148" s="164"/>
      <c r="K148" s="165"/>
      <c r="L148" s="165"/>
      <c r="M148" s="166"/>
    </row>
    <row r="149" spans="1:13" s="1" customFormat="1" ht="13.5" x14ac:dyDescent="0.25">
      <c r="A149" s="70" t="s">
        <v>416</v>
      </c>
      <c r="B149" s="65" t="s">
        <v>121</v>
      </c>
      <c r="C149" s="66"/>
      <c r="D149" s="67" t="s">
        <v>423</v>
      </c>
      <c r="E149" s="92">
        <v>43466</v>
      </c>
      <c r="F149" s="78">
        <v>0</v>
      </c>
      <c r="G149" s="106">
        <v>6358000</v>
      </c>
      <c r="H149" s="107">
        <v>533000</v>
      </c>
      <c r="I149" s="108">
        <f t="shared" si="4"/>
        <v>6891000</v>
      </c>
      <c r="J149" s="164" t="s">
        <v>430</v>
      </c>
      <c r="K149" s="165" t="s">
        <v>430</v>
      </c>
      <c r="L149" s="165" t="s">
        <v>429</v>
      </c>
      <c r="M149" s="166" t="s">
        <v>430</v>
      </c>
    </row>
    <row r="150" spans="1:13" s="1" customFormat="1" ht="13.5" x14ac:dyDescent="0.25">
      <c r="A150" s="89" t="s">
        <v>342</v>
      </c>
      <c r="B150" s="90" t="s">
        <v>123</v>
      </c>
      <c r="C150" s="91"/>
      <c r="D150" s="67" t="s">
        <v>423</v>
      </c>
      <c r="E150" s="92">
        <v>43466</v>
      </c>
      <c r="F150" s="78">
        <v>0</v>
      </c>
      <c r="G150" s="106">
        <v>7091000</v>
      </c>
      <c r="H150" s="107">
        <v>980000</v>
      </c>
      <c r="I150" s="108">
        <f t="shared" si="4"/>
        <v>8071000</v>
      </c>
      <c r="J150" s="164" t="s">
        <v>430</v>
      </c>
      <c r="K150" s="165" t="s">
        <v>430</v>
      </c>
      <c r="L150" s="165" t="s">
        <v>429</v>
      </c>
      <c r="M150" s="166" t="s">
        <v>429</v>
      </c>
    </row>
    <row r="151" spans="1:13" s="1" customFormat="1" ht="13.5" x14ac:dyDescent="0.25">
      <c r="A151" s="70" t="s">
        <v>417</v>
      </c>
      <c r="B151" s="65" t="s">
        <v>124</v>
      </c>
      <c r="C151" s="66"/>
      <c r="D151" s="67" t="s">
        <v>423</v>
      </c>
      <c r="E151" s="92">
        <v>43466</v>
      </c>
      <c r="F151" s="78">
        <v>0</v>
      </c>
      <c r="G151" s="106">
        <v>1004000</v>
      </c>
      <c r="H151" s="107">
        <v>76000</v>
      </c>
      <c r="I151" s="108">
        <f t="shared" si="4"/>
        <v>1080000</v>
      </c>
      <c r="J151" s="164" t="s">
        <v>430</v>
      </c>
      <c r="K151" s="165" t="s">
        <v>430</v>
      </c>
      <c r="L151" s="165" t="s">
        <v>429</v>
      </c>
      <c r="M151" s="166" t="s">
        <v>429</v>
      </c>
    </row>
    <row r="152" spans="1:13" s="1" customFormat="1" ht="13.5" x14ac:dyDescent="0.25">
      <c r="A152" s="82" t="s">
        <v>348</v>
      </c>
      <c r="B152" s="65" t="s">
        <v>136</v>
      </c>
      <c r="C152" s="66"/>
      <c r="D152" s="67">
        <v>42664</v>
      </c>
      <c r="E152" s="92">
        <v>43805</v>
      </c>
      <c r="F152" s="78">
        <v>0</v>
      </c>
      <c r="G152" s="106">
        <v>23519000</v>
      </c>
      <c r="H152" s="107">
        <v>7298000</v>
      </c>
      <c r="I152" s="108">
        <f t="shared" si="4"/>
        <v>30817000</v>
      </c>
      <c r="J152" s="164" t="s">
        <v>430</v>
      </c>
      <c r="K152" s="165" t="s">
        <v>430</v>
      </c>
      <c r="L152" s="165" t="s">
        <v>429</v>
      </c>
      <c r="M152" s="166" t="s">
        <v>430</v>
      </c>
    </row>
    <row r="153" spans="1:13" s="1" customFormat="1" ht="13.5" x14ac:dyDescent="0.25">
      <c r="A153" s="70" t="s">
        <v>418</v>
      </c>
      <c r="B153" s="65" t="s">
        <v>136</v>
      </c>
      <c r="C153" s="66"/>
      <c r="D153" s="67" t="s">
        <v>423</v>
      </c>
      <c r="E153" s="92">
        <v>43466</v>
      </c>
      <c r="F153" s="78">
        <v>0</v>
      </c>
      <c r="G153" s="106">
        <v>1700000</v>
      </c>
      <c r="H153" s="107">
        <v>80000</v>
      </c>
      <c r="I153" s="108">
        <f t="shared" si="4"/>
        <v>1780000</v>
      </c>
      <c r="J153" s="164" t="s">
        <v>430</v>
      </c>
      <c r="K153" s="165" t="s">
        <v>430</v>
      </c>
      <c r="L153" s="165" t="s">
        <v>429</v>
      </c>
      <c r="M153" s="166" t="s">
        <v>430</v>
      </c>
    </row>
    <row r="154" spans="1:13" s="1" customFormat="1" ht="13.5" x14ac:dyDescent="0.25">
      <c r="A154" s="70" t="s">
        <v>325</v>
      </c>
      <c r="B154" s="86" t="s">
        <v>136</v>
      </c>
      <c r="C154" s="87"/>
      <c r="D154" s="92">
        <v>43466</v>
      </c>
      <c r="E154" s="92">
        <v>43466</v>
      </c>
      <c r="F154" s="78">
        <v>0</v>
      </c>
      <c r="G154" s="106">
        <v>6790000</v>
      </c>
      <c r="H154" s="107">
        <v>2179000</v>
      </c>
      <c r="I154" s="108">
        <f t="shared" si="4"/>
        <v>8969000</v>
      </c>
      <c r="J154" s="164" t="s">
        <v>430</v>
      </c>
      <c r="K154" s="165" t="s">
        <v>430</v>
      </c>
      <c r="L154" s="165" t="s">
        <v>429</v>
      </c>
      <c r="M154" s="166" t="s">
        <v>430</v>
      </c>
    </row>
    <row r="155" spans="1:13" s="1" customFormat="1" ht="13.5" x14ac:dyDescent="0.25">
      <c r="A155" s="93" t="s">
        <v>351</v>
      </c>
      <c r="B155" s="86" t="s">
        <v>352</v>
      </c>
      <c r="C155" s="87"/>
      <c r="D155" s="149">
        <v>44203</v>
      </c>
      <c r="E155" s="149">
        <v>44203</v>
      </c>
      <c r="F155" s="78">
        <v>0</v>
      </c>
      <c r="G155" s="106">
        <v>26535000</v>
      </c>
      <c r="H155" s="107">
        <v>5123000</v>
      </c>
      <c r="I155" s="108">
        <f t="shared" si="4"/>
        <v>31658000</v>
      </c>
      <c r="J155" s="164" t="s">
        <v>430</v>
      </c>
      <c r="K155" s="165" t="s">
        <v>430</v>
      </c>
      <c r="L155" s="165" t="s">
        <v>429</v>
      </c>
      <c r="M155" s="166" t="s">
        <v>430</v>
      </c>
    </row>
    <row r="156" spans="1:13" s="1" customFormat="1" ht="13.5" x14ac:dyDescent="0.25">
      <c r="A156" s="70" t="s">
        <v>346</v>
      </c>
      <c r="B156" s="86" t="s">
        <v>251</v>
      </c>
      <c r="C156" s="87"/>
      <c r="D156" s="150">
        <v>43466</v>
      </c>
      <c r="E156" s="150">
        <v>43466</v>
      </c>
      <c r="F156" s="78">
        <v>0</v>
      </c>
      <c r="G156" s="106">
        <v>27065000</v>
      </c>
      <c r="H156" s="107">
        <v>4777000</v>
      </c>
      <c r="I156" s="108">
        <f t="shared" si="4"/>
        <v>31842000</v>
      </c>
      <c r="J156" s="164" t="s">
        <v>430</v>
      </c>
      <c r="K156" s="165" t="s">
        <v>430</v>
      </c>
      <c r="L156" s="165" t="s">
        <v>429</v>
      </c>
      <c r="M156" s="166" t="s">
        <v>430</v>
      </c>
    </row>
    <row r="157" spans="1:13" s="1" customFormat="1" ht="13.5" x14ac:dyDescent="0.25">
      <c r="A157" s="93" t="s">
        <v>291</v>
      </c>
      <c r="B157" s="86" t="s">
        <v>253</v>
      </c>
      <c r="C157" s="87"/>
      <c r="D157" s="92"/>
      <c r="E157" s="92">
        <v>43466</v>
      </c>
      <c r="F157" s="78">
        <v>0</v>
      </c>
      <c r="G157" s="106">
        <v>0</v>
      </c>
      <c r="H157" s="107">
        <v>315000</v>
      </c>
      <c r="I157" s="108">
        <f t="shared" si="4"/>
        <v>315000</v>
      </c>
      <c r="J157" s="164" t="s">
        <v>430</v>
      </c>
      <c r="K157" s="165" t="s">
        <v>430</v>
      </c>
      <c r="L157" s="165" t="s">
        <v>429</v>
      </c>
      <c r="M157" s="166" t="s">
        <v>430</v>
      </c>
    </row>
    <row r="158" spans="1:13" s="1" customFormat="1" ht="13.5" x14ac:dyDescent="0.25">
      <c r="A158" s="70" t="s">
        <v>321</v>
      </c>
      <c r="B158" s="86" t="s">
        <v>131</v>
      </c>
      <c r="C158" s="87"/>
      <c r="D158" s="150">
        <v>43805</v>
      </c>
      <c r="E158" s="150">
        <v>43805</v>
      </c>
      <c r="F158" s="78">
        <v>0</v>
      </c>
      <c r="G158" s="106">
        <v>24430000</v>
      </c>
      <c r="H158" s="107">
        <v>3891000</v>
      </c>
      <c r="I158" s="108">
        <f t="shared" si="4"/>
        <v>28321000</v>
      </c>
      <c r="J158" s="164" t="s">
        <v>430</v>
      </c>
      <c r="K158" s="165" t="s">
        <v>430</v>
      </c>
      <c r="L158" s="165" t="s">
        <v>429</v>
      </c>
      <c r="M158" s="166" t="s">
        <v>430</v>
      </c>
    </row>
    <row r="159" spans="1:13" s="1" customFormat="1" ht="13.5" x14ac:dyDescent="0.25">
      <c r="A159" s="70" t="s">
        <v>323</v>
      </c>
      <c r="B159" s="86" t="s">
        <v>132</v>
      </c>
      <c r="C159" s="87"/>
      <c r="D159" s="150">
        <v>43805</v>
      </c>
      <c r="E159" s="150"/>
      <c r="F159" s="78">
        <v>0</v>
      </c>
      <c r="G159" s="106">
        <v>6663000</v>
      </c>
      <c r="H159" s="107">
        <v>0</v>
      </c>
      <c r="I159" s="108">
        <f t="shared" si="4"/>
        <v>6663000</v>
      </c>
      <c r="J159" s="164" t="s">
        <v>430</v>
      </c>
      <c r="K159" s="165" t="s">
        <v>430</v>
      </c>
      <c r="L159" s="165" t="s">
        <v>429</v>
      </c>
      <c r="M159" s="166" t="s">
        <v>430</v>
      </c>
    </row>
    <row r="160" spans="1:13" s="1" customFormat="1" ht="13.5" x14ac:dyDescent="0.25">
      <c r="A160" s="70" t="s">
        <v>324</v>
      </c>
      <c r="B160" s="65" t="s">
        <v>132</v>
      </c>
      <c r="C160" s="66"/>
      <c r="D160" s="92">
        <v>43805</v>
      </c>
      <c r="E160" s="92"/>
      <c r="F160" s="78">
        <v>0</v>
      </c>
      <c r="G160" s="106">
        <v>1612000</v>
      </c>
      <c r="H160" s="107">
        <v>0</v>
      </c>
      <c r="I160" s="108">
        <f t="shared" si="4"/>
        <v>1612000</v>
      </c>
      <c r="J160" s="164" t="s">
        <v>430</v>
      </c>
      <c r="K160" s="165" t="s">
        <v>430</v>
      </c>
      <c r="L160" s="165" t="s">
        <v>429</v>
      </c>
      <c r="M160" s="166" t="s">
        <v>430</v>
      </c>
    </row>
    <row r="161" spans="1:13" s="1" customFormat="1" ht="13.5" x14ac:dyDescent="0.25">
      <c r="A161" s="70" t="s">
        <v>288</v>
      </c>
      <c r="B161" s="65" t="s">
        <v>128</v>
      </c>
      <c r="C161" s="66"/>
      <c r="D161" s="92">
        <v>43466</v>
      </c>
      <c r="E161" s="92">
        <v>43466</v>
      </c>
      <c r="F161" s="78">
        <v>0</v>
      </c>
      <c r="G161" s="106">
        <v>2400000</v>
      </c>
      <c r="H161" s="107">
        <v>645000</v>
      </c>
      <c r="I161" s="108">
        <f t="shared" si="4"/>
        <v>3045000</v>
      </c>
      <c r="J161" s="164" t="s">
        <v>430</v>
      </c>
      <c r="K161" s="165" t="s">
        <v>430</v>
      </c>
      <c r="L161" s="165" t="s">
        <v>429</v>
      </c>
      <c r="M161" s="166" t="s">
        <v>430</v>
      </c>
    </row>
    <row r="162" spans="1:13" s="1" customFormat="1" ht="13.5" x14ac:dyDescent="0.25">
      <c r="A162" s="70" t="s">
        <v>290</v>
      </c>
      <c r="B162" s="65" t="s">
        <v>129</v>
      </c>
      <c r="C162" s="66"/>
      <c r="D162" s="67" t="s">
        <v>423</v>
      </c>
      <c r="E162" s="92"/>
      <c r="F162" s="78">
        <v>0</v>
      </c>
      <c r="G162" s="106">
        <v>2824000</v>
      </c>
      <c r="H162" s="107">
        <v>0</v>
      </c>
      <c r="I162" s="108">
        <f t="shared" si="4"/>
        <v>2824000</v>
      </c>
      <c r="J162" s="164" t="s">
        <v>430</v>
      </c>
      <c r="K162" s="165" t="s">
        <v>430</v>
      </c>
      <c r="L162" s="165" t="s">
        <v>429</v>
      </c>
      <c r="M162" s="166" t="s">
        <v>430</v>
      </c>
    </row>
    <row r="163" spans="1:13" s="1" customFormat="1" ht="13.5" x14ac:dyDescent="0.25">
      <c r="A163" s="70" t="s">
        <v>302</v>
      </c>
      <c r="B163" s="65" t="s">
        <v>130</v>
      </c>
      <c r="C163" s="66"/>
      <c r="D163" s="152" t="s">
        <v>423</v>
      </c>
      <c r="E163" s="150">
        <v>43466</v>
      </c>
      <c r="F163" s="78">
        <v>0</v>
      </c>
      <c r="G163" s="106">
        <v>24753000</v>
      </c>
      <c r="H163" s="107">
        <v>4997000</v>
      </c>
      <c r="I163" s="108">
        <f t="shared" si="4"/>
        <v>29750000</v>
      </c>
      <c r="J163" s="164" t="s">
        <v>430</v>
      </c>
      <c r="K163" s="165" t="s">
        <v>430</v>
      </c>
      <c r="L163" s="165" t="s">
        <v>430</v>
      </c>
      <c r="M163" s="166" t="s">
        <v>430</v>
      </c>
    </row>
    <row r="164" spans="1:13" s="1" customFormat="1" ht="13.5" x14ac:dyDescent="0.25">
      <c r="A164" s="94" t="s">
        <v>289</v>
      </c>
      <c r="B164" s="95" t="s">
        <v>133</v>
      </c>
      <c r="C164" s="96"/>
      <c r="D164" s="151">
        <v>43805</v>
      </c>
      <c r="E164" s="151"/>
      <c r="F164" s="78">
        <v>0</v>
      </c>
      <c r="G164" s="106">
        <v>464000</v>
      </c>
      <c r="H164" s="107">
        <v>0</v>
      </c>
      <c r="I164" s="108">
        <f t="shared" si="4"/>
        <v>464000</v>
      </c>
      <c r="J164" s="164" t="s">
        <v>430</v>
      </c>
      <c r="K164" s="165" t="s">
        <v>430</v>
      </c>
      <c r="L164" s="165" t="s">
        <v>429</v>
      </c>
      <c r="M164" s="166" t="s">
        <v>430</v>
      </c>
    </row>
    <row r="165" spans="1:13" s="1" customFormat="1" ht="13.5" x14ac:dyDescent="0.25">
      <c r="A165" s="94" t="s">
        <v>347</v>
      </c>
      <c r="B165" s="95" t="s">
        <v>134</v>
      </c>
      <c r="C165" s="96"/>
      <c r="D165" s="151">
        <v>42664</v>
      </c>
      <c r="E165" s="151">
        <v>43805</v>
      </c>
      <c r="F165" s="78">
        <v>0</v>
      </c>
      <c r="G165" s="106">
        <v>14099000</v>
      </c>
      <c r="H165" s="107">
        <v>3108000</v>
      </c>
      <c r="I165" s="108">
        <f t="shared" ref="I165:I184" si="5">SUM(G165+H165)</f>
        <v>17207000</v>
      </c>
      <c r="J165" s="164" t="s">
        <v>430</v>
      </c>
      <c r="K165" s="165" t="s">
        <v>430</v>
      </c>
      <c r="L165" s="165" t="s">
        <v>429</v>
      </c>
      <c r="M165" s="166" t="s">
        <v>430</v>
      </c>
    </row>
    <row r="166" spans="1:13" s="1" customFormat="1" ht="13.5" x14ac:dyDescent="0.25">
      <c r="A166" s="70" t="s">
        <v>419</v>
      </c>
      <c r="B166" s="65" t="s">
        <v>134</v>
      </c>
      <c r="C166" s="66"/>
      <c r="D166" s="92">
        <v>42324</v>
      </c>
      <c r="E166" s="92">
        <v>43466</v>
      </c>
      <c r="F166" s="78">
        <v>0</v>
      </c>
      <c r="G166" s="106">
        <v>4013000</v>
      </c>
      <c r="H166" s="107">
        <v>190000</v>
      </c>
      <c r="I166" s="108">
        <f t="shared" si="5"/>
        <v>4203000</v>
      </c>
      <c r="J166" s="164" t="s">
        <v>430</v>
      </c>
      <c r="K166" s="165" t="s">
        <v>430</v>
      </c>
      <c r="L166" s="165" t="s">
        <v>429</v>
      </c>
      <c r="M166" s="166" t="s">
        <v>430</v>
      </c>
    </row>
    <row r="167" spans="1:13" s="1" customFormat="1" ht="13.5" x14ac:dyDescent="0.25">
      <c r="A167" s="70" t="s">
        <v>292</v>
      </c>
      <c r="B167" s="65"/>
      <c r="C167" s="66"/>
      <c r="D167" s="67"/>
      <c r="E167" s="92">
        <v>43466</v>
      </c>
      <c r="F167" s="78">
        <v>0</v>
      </c>
      <c r="G167" s="106">
        <v>0</v>
      </c>
      <c r="H167" s="107">
        <v>1937000</v>
      </c>
      <c r="I167" s="108">
        <f t="shared" si="5"/>
        <v>1937000</v>
      </c>
      <c r="J167" s="164"/>
      <c r="K167" s="165"/>
      <c r="L167" s="165"/>
      <c r="M167" s="166"/>
    </row>
    <row r="168" spans="1:13" s="1" customFormat="1" ht="13.5" x14ac:dyDescent="0.25">
      <c r="A168" s="70" t="s">
        <v>420</v>
      </c>
      <c r="B168" s="86" t="s">
        <v>135</v>
      </c>
      <c r="C168" s="87"/>
      <c r="D168" s="67" t="s">
        <v>423</v>
      </c>
      <c r="E168" s="92"/>
      <c r="F168" s="78">
        <v>0</v>
      </c>
      <c r="G168" s="106">
        <v>5481000</v>
      </c>
      <c r="H168" s="107">
        <v>0</v>
      </c>
      <c r="I168" s="108">
        <f t="shared" si="5"/>
        <v>5481000</v>
      </c>
      <c r="J168" s="164" t="s">
        <v>430</v>
      </c>
      <c r="K168" s="165" t="s">
        <v>430</v>
      </c>
      <c r="L168" s="165" t="s">
        <v>429</v>
      </c>
      <c r="M168" s="166" t="s">
        <v>430</v>
      </c>
    </row>
    <row r="169" spans="1:13" s="1" customFormat="1" ht="13.5" x14ac:dyDescent="0.25">
      <c r="A169" s="70" t="s">
        <v>137</v>
      </c>
      <c r="B169" s="65" t="s">
        <v>138</v>
      </c>
      <c r="C169" s="66"/>
      <c r="D169" s="67" t="s">
        <v>423</v>
      </c>
      <c r="E169" s="92">
        <v>43466</v>
      </c>
      <c r="F169" s="78">
        <v>0</v>
      </c>
      <c r="G169" s="106">
        <v>2555000</v>
      </c>
      <c r="H169" s="107">
        <v>112000</v>
      </c>
      <c r="I169" s="108">
        <f t="shared" si="5"/>
        <v>2667000</v>
      </c>
      <c r="J169" s="164" t="s">
        <v>430</v>
      </c>
      <c r="K169" s="165" t="s">
        <v>430</v>
      </c>
      <c r="L169" s="165" t="s">
        <v>429</v>
      </c>
      <c r="M169" s="166" t="s">
        <v>430</v>
      </c>
    </row>
    <row r="170" spans="1:13" s="1" customFormat="1" ht="16.149999999999999" customHeight="1" x14ac:dyDescent="0.25">
      <c r="A170" s="85"/>
      <c r="B170" s="86"/>
      <c r="C170" s="87"/>
      <c r="D170" s="67"/>
      <c r="E170" s="92"/>
      <c r="F170" s="78"/>
      <c r="G170" s="106">
        <v>0</v>
      </c>
      <c r="H170" s="107">
        <v>0</v>
      </c>
      <c r="I170" s="108">
        <f t="shared" si="5"/>
        <v>0</v>
      </c>
      <c r="J170" s="164"/>
      <c r="K170" s="165"/>
      <c r="L170" s="165"/>
      <c r="M170" s="166"/>
    </row>
    <row r="171" spans="1:13" s="1" customFormat="1" ht="13.5" x14ac:dyDescent="0.25">
      <c r="A171" s="70" t="s">
        <v>248</v>
      </c>
      <c r="B171" s="86" t="s">
        <v>247</v>
      </c>
      <c r="C171" s="87"/>
      <c r="D171" s="67" t="s">
        <v>423</v>
      </c>
      <c r="E171" s="92"/>
      <c r="F171" s="78">
        <v>1</v>
      </c>
      <c r="G171" s="106">
        <v>496000</v>
      </c>
      <c r="H171" s="107">
        <v>0</v>
      </c>
      <c r="I171" s="108">
        <f t="shared" si="5"/>
        <v>496000</v>
      </c>
      <c r="J171" s="164" t="s">
        <v>430</v>
      </c>
      <c r="K171" s="165" t="s">
        <v>430</v>
      </c>
      <c r="L171" s="165" t="s">
        <v>429</v>
      </c>
      <c r="M171" s="166" t="s">
        <v>429</v>
      </c>
    </row>
    <row r="172" spans="1:13" s="1" customFormat="1" ht="13.5" x14ac:dyDescent="0.25">
      <c r="A172" s="70" t="s">
        <v>182</v>
      </c>
      <c r="B172" s="65" t="s">
        <v>285</v>
      </c>
      <c r="C172" s="66"/>
      <c r="D172" s="67" t="s">
        <v>423</v>
      </c>
      <c r="E172" s="92"/>
      <c r="F172" s="80">
        <v>1</v>
      </c>
      <c r="G172" s="106">
        <v>240000</v>
      </c>
      <c r="H172" s="107">
        <v>0</v>
      </c>
      <c r="I172" s="108">
        <f t="shared" si="5"/>
        <v>240000</v>
      </c>
      <c r="J172" s="164" t="s">
        <v>430</v>
      </c>
      <c r="K172" s="165" t="s">
        <v>430</v>
      </c>
      <c r="L172" s="165" t="s">
        <v>429</v>
      </c>
      <c r="M172" s="166" t="s">
        <v>429</v>
      </c>
    </row>
    <row r="173" spans="1:13" s="1" customFormat="1" ht="13.5" x14ac:dyDescent="0.25">
      <c r="A173" s="70" t="s">
        <v>183</v>
      </c>
      <c r="B173" s="65" t="s">
        <v>70</v>
      </c>
      <c r="C173" s="66"/>
      <c r="D173" s="67" t="s">
        <v>423</v>
      </c>
      <c r="E173" s="92"/>
      <c r="F173" s="80">
        <v>1</v>
      </c>
      <c r="G173" s="106">
        <v>156000</v>
      </c>
      <c r="H173" s="107">
        <v>0</v>
      </c>
      <c r="I173" s="108">
        <f t="shared" si="5"/>
        <v>156000</v>
      </c>
      <c r="J173" s="164" t="s">
        <v>430</v>
      </c>
      <c r="K173" s="165" t="s">
        <v>430</v>
      </c>
      <c r="L173" s="165" t="s">
        <v>429</v>
      </c>
      <c r="M173" s="166" t="s">
        <v>429</v>
      </c>
    </row>
    <row r="174" spans="1:13" ht="13.5" x14ac:dyDescent="0.25">
      <c r="A174" s="70" t="s">
        <v>69</v>
      </c>
      <c r="B174" s="65" t="s">
        <v>257</v>
      </c>
      <c r="C174" s="66"/>
      <c r="D174" s="67" t="s">
        <v>423</v>
      </c>
      <c r="E174" s="92">
        <v>43466</v>
      </c>
      <c r="F174" s="80">
        <v>1</v>
      </c>
      <c r="G174" s="106">
        <v>6103000</v>
      </c>
      <c r="H174" s="107">
        <v>860000</v>
      </c>
      <c r="I174" s="108">
        <f t="shared" si="5"/>
        <v>6963000</v>
      </c>
      <c r="J174" s="161" t="s">
        <v>430</v>
      </c>
      <c r="K174" s="162" t="s">
        <v>430</v>
      </c>
      <c r="L174" s="162" t="s">
        <v>429</v>
      </c>
      <c r="M174" s="163" t="s">
        <v>429</v>
      </c>
    </row>
    <row r="175" spans="1:13" ht="13.5" x14ac:dyDescent="0.25">
      <c r="A175" s="70" t="s">
        <v>234</v>
      </c>
      <c r="B175" s="65" t="s">
        <v>9</v>
      </c>
      <c r="C175" s="66"/>
      <c r="D175" s="67" t="s">
        <v>423</v>
      </c>
      <c r="E175" s="92"/>
      <c r="F175" s="80">
        <v>0</v>
      </c>
      <c r="G175" s="106">
        <v>274000</v>
      </c>
      <c r="H175" s="107">
        <v>0</v>
      </c>
      <c r="I175" s="108">
        <f t="shared" si="5"/>
        <v>274000</v>
      </c>
      <c r="J175" s="161" t="s">
        <v>430</v>
      </c>
      <c r="K175" s="162" t="s">
        <v>430</v>
      </c>
      <c r="L175" s="162" t="s">
        <v>429</v>
      </c>
      <c r="M175" s="163" t="s">
        <v>429</v>
      </c>
    </row>
    <row r="176" spans="1:13" s="1" customFormat="1" ht="13.5" x14ac:dyDescent="0.25">
      <c r="A176" s="70" t="s">
        <v>313</v>
      </c>
      <c r="B176" s="65" t="s">
        <v>27</v>
      </c>
      <c r="C176" s="66"/>
      <c r="D176" s="67" t="s">
        <v>423</v>
      </c>
      <c r="E176" s="92"/>
      <c r="F176" s="80">
        <v>0</v>
      </c>
      <c r="G176" s="106">
        <v>412000</v>
      </c>
      <c r="H176" s="107">
        <v>0</v>
      </c>
      <c r="I176" s="108">
        <f t="shared" si="5"/>
        <v>412000</v>
      </c>
      <c r="J176" s="164" t="s">
        <v>429</v>
      </c>
      <c r="K176" s="165" t="s">
        <v>429</v>
      </c>
      <c r="L176" s="165" t="s">
        <v>429</v>
      </c>
      <c r="M176" s="166" t="s">
        <v>429</v>
      </c>
    </row>
    <row r="177" spans="1:13" s="1" customFormat="1" ht="13.5" x14ac:dyDescent="0.25">
      <c r="A177" s="70" t="s">
        <v>314</v>
      </c>
      <c r="B177" s="65" t="s">
        <v>27</v>
      </c>
      <c r="C177" s="66"/>
      <c r="D177" s="67" t="s">
        <v>423</v>
      </c>
      <c r="E177" s="92"/>
      <c r="F177" s="80">
        <v>0</v>
      </c>
      <c r="G177" s="106">
        <v>1016000</v>
      </c>
      <c r="H177" s="107">
        <v>0</v>
      </c>
      <c r="I177" s="108">
        <f t="shared" si="5"/>
        <v>1016000</v>
      </c>
      <c r="J177" s="164" t="s">
        <v>429</v>
      </c>
      <c r="K177" s="165" t="s">
        <v>429</v>
      </c>
      <c r="L177" s="165" t="s">
        <v>429</v>
      </c>
      <c r="M177" s="166" t="s">
        <v>429</v>
      </c>
    </row>
    <row r="178" spans="1:13" s="1" customFormat="1" ht="13.5" x14ac:dyDescent="0.25">
      <c r="A178" s="70" t="s">
        <v>315</v>
      </c>
      <c r="B178" s="65" t="s">
        <v>27</v>
      </c>
      <c r="C178" s="66"/>
      <c r="D178" s="67" t="s">
        <v>423</v>
      </c>
      <c r="E178" s="92"/>
      <c r="F178" s="80">
        <v>0</v>
      </c>
      <c r="G178" s="106">
        <v>86000</v>
      </c>
      <c r="H178" s="107">
        <v>0</v>
      </c>
      <c r="I178" s="108">
        <f t="shared" si="5"/>
        <v>86000</v>
      </c>
      <c r="J178" s="164" t="s">
        <v>429</v>
      </c>
      <c r="K178" s="165" t="s">
        <v>429</v>
      </c>
      <c r="L178" s="165" t="s">
        <v>429</v>
      </c>
      <c r="M178" s="166" t="s">
        <v>429</v>
      </c>
    </row>
    <row r="179" spans="1:13" ht="13.5" x14ac:dyDescent="0.25">
      <c r="A179" s="70" t="s">
        <v>45</v>
      </c>
      <c r="B179" s="65" t="s">
        <v>46</v>
      </c>
      <c r="C179" s="66"/>
      <c r="D179" s="67" t="s">
        <v>423</v>
      </c>
      <c r="E179" s="92"/>
      <c r="F179" s="80">
        <v>0</v>
      </c>
      <c r="G179" s="106">
        <v>392000</v>
      </c>
      <c r="H179" s="107">
        <v>0</v>
      </c>
      <c r="I179" s="108">
        <f t="shared" si="5"/>
        <v>392000</v>
      </c>
      <c r="J179" s="161"/>
      <c r="K179" s="162"/>
      <c r="L179" s="162" t="s">
        <v>429</v>
      </c>
      <c r="M179" s="163"/>
    </row>
    <row r="180" spans="1:13" ht="13.5" x14ac:dyDescent="0.25">
      <c r="A180" s="70" t="s">
        <v>147</v>
      </c>
      <c r="B180" s="65" t="s">
        <v>311</v>
      </c>
      <c r="C180" s="66"/>
      <c r="D180" s="67" t="s">
        <v>146</v>
      </c>
      <c r="E180" s="92"/>
      <c r="F180" s="80">
        <v>0</v>
      </c>
      <c r="G180" s="106">
        <v>163000</v>
      </c>
      <c r="H180" s="107">
        <v>299000</v>
      </c>
      <c r="I180" s="108">
        <f t="shared" si="5"/>
        <v>462000</v>
      </c>
      <c r="J180" s="161" t="s">
        <v>430</v>
      </c>
      <c r="K180" s="162" t="s">
        <v>430</v>
      </c>
      <c r="L180" s="162" t="s">
        <v>429</v>
      </c>
      <c r="M180" s="163" t="s">
        <v>429</v>
      </c>
    </row>
    <row r="181" spans="1:13" ht="13.5" x14ac:dyDescent="0.25">
      <c r="A181" s="64" t="s">
        <v>306</v>
      </c>
      <c r="B181" s="65" t="s">
        <v>238</v>
      </c>
      <c r="C181" s="66"/>
      <c r="D181" s="67" t="s">
        <v>239</v>
      </c>
      <c r="E181" s="67">
        <v>2014</v>
      </c>
      <c r="F181" s="80">
        <v>1</v>
      </c>
      <c r="G181" s="106">
        <v>1421000</v>
      </c>
      <c r="H181" s="107">
        <v>92000</v>
      </c>
      <c r="I181" s="108">
        <f t="shared" si="5"/>
        <v>1513000</v>
      </c>
      <c r="J181" s="161" t="s">
        <v>429</v>
      </c>
      <c r="K181" s="162" t="s">
        <v>430</v>
      </c>
      <c r="L181" s="162" t="s">
        <v>429</v>
      </c>
      <c r="M181" s="163" t="s">
        <v>429</v>
      </c>
    </row>
    <row r="182" spans="1:13" ht="13.5" x14ac:dyDescent="0.25">
      <c r="A182" s="70" t="s">
        <v>307</v>
      </c>
      <c r="B182" s="65" t="s">
        <v>188</v>
      </c>
      <c r="C182" s="66"/>
      <c r="D182" s="67" t="s">
        <v>423</v>
      </c>
      <c r="E182" s="92">
        <v>43466</v>
      </c>
      <c r="F182" s="80">
        <v>1</v>
      </c>
      <c r="G182" s="106">
        <v>16133000</v>
      </c>
      <c r="H182" s="107">
        <v>1643000</v>
      </c>
      <c r="I182" s="108">
        <f t="shared" si="5"/>
        <v>17776000</v>
      </c>
      <c r="J182" s="161" t="s">
        <v>430</v>
      </c>
      <c r="K182" s="162" t="s">
        <v>430</v>
      </c>
      <c r="L182" s="162" t="s">
        <v>429</v>
      </c>
      <c r="M182" s="163" t="s">
        <v>429</v>
      </c>
    </row>
    <row r="183" spans="1:13" ht="13.5" x14ac:dyDescent="0.25">
      <c r="A183" s="70" t="s">
        <v>308</v>
      </c>
      <c r="B183" s="65" t="s">
        <v>139</v>
      </c>
      <c r="C183" s="66"/>
      <c r="D183" s="67" t="s">
        <v>423</v>
      </c>
      <c r="E183" s="92">
        <v>43466</v>
      </c>
      <c r="F183" s="80">
        <v>1</v>
      </c>
      <c r="G183" s="106">
        <v>12815000</v>
      </c>
      <c r="H183" s="107">
        <v>396000</v>
      </c>
      <c r="I183" s="108">
        <f t="shared" si="5"/>
        <v>13211000</v>
      </c>
      <c r="J183" s="161" t="s">
        <v>430</v>
      </c>
      <c r="K183" s="162" t="s">
        <v>430</v>
      </c>
      <c r="L183" s="162" t="s">
        <v>429</v>
      </c>
      <c r="M183" s="163" t="s">
        <v>429</v>
      </c>
    </row>
    <row r="184" spans="1:13" s="1" customFormat="1" ht="12.75" customHeight="1" thickBot="1" x14ac:dyDescent="0.3">
      <c r="A184" s="72" t="s">
        <v>309</v>
      </c>
      <c r="B184" s="73" t="s">
        <v>305</v>
      </c>
      <c r="C184" s="74"/>
      <c r="D184" s="92">
        <v>43466</v>
      </c>
      <c r="E184" s="92"/>
      <c r="F184" s="75">
        <v>1</v>
      </c>
      <c r="G184" s="106">
        <v>3835000</v>
      </c>
      <c r="H184" s="107">
        <v>0</v>
      </c>
      <c r="I184" s="108">
        <f t="shared" si="5"/>
        <v>3835000</v>
      </c>
      <c r="J184" s="164" t="s">
        <v>430</v>
      </c>
      <c r="K184" s="165" t="s">
        <v>430</v>
      </c>
      <c r="L184" s="165" t="s">
        <v>429</v>
      </c>
      <c r="M184" s="166" t="s">
        <v>429</v>
      </c>
    </row>
    <row r="185" spans="1:13" ht="14.25" thickBot="1" x14ac:dyDescent="0.3">
      <c r="A185" s="119" t="s">
        <v>231</v>
      </c>
      <c r="B185" s="109"/>
      <c r="C185" s="110"/>
      <c r="D185" s="111"/>
      <c r="E185" s="111"/>
      <c r="F185" s="111"/>
      <c r="G185" s="116">
        <f>SUM(G5:G184)</f>
        <v>560396000</v>
      </c>
      <c r="H185" s="117">
        <f>SUM(H5:H184)</f>
        <v>80425000</v>
      </c>
      <c r="I185" s="118">
        <f>SUM(I5:I184)</f>
        <v>640821000</v>
      </c>
      <c r="J185" s="167"/>
      <c r="K185" s="168"/>
      <c r="L185" s="168"/>
      <c r="M185" s="169"/>
    </row>
    <row r="186" spans="1:13" s="1" customFormat="1" ht="15.75" thickTop="1" x14ac:dyDescent="0.3">
      <c r="A186" s="9"/>
      <c r="C186" s="23"/>
      <c r="D186" s="10"/>
      <c r="E186" s="10"/>
      <c r="F186" s="10"/>
      <c r="G186" s="7"/>
      <c r="H186" s="7"/>
      <c r="I186" s="7"/>
    </row>
    <row r="188" spans="1:13" x14ac:dyDescent="0.3">
      <c r="G188" s="19"/>
      <c r="H188" s="19"/>
      <c r="I188" s="19"/>
    </row>
    <row r="189" spans="1:13" x14ac:dyDescent="0.3">
      <c r="D189" s="13"/>
      <c r="E189" s="13"/>
      <c r="F189" s="13"/>
      <c r="G189" s="22"/>
      <c r="H189" s="22"/>
      <c r="I189" s="22"/>
    </row>
    <row r="190" spans="1:13" x14ac:dyDescent="0.3">
      <c r="G190" s="22"/>
      <c r="H190" s="22"/>
      <c r="I190" s="22"/>
    </row>
    <row r="191" spans="1:13" ht="13.5" x14ac:dyDescent="0.25">
      <c r="G191" s="21"/>
      <c r="H191" s="21"/>
      <c r="I191" s="21"/>
    </row>
    <row r="192" spans="1:13" ht="13.5" x14ac:dyDescent="0.25">
      <c r="G192" s="21"/>
      <c r="H192" s="21"/>
      <c r="I192" s="21"/>
    </row>
    <row r="193" spans="1:9" ht="13.5" x14ac:dyDescent="0.25">
      <c r="G193" s="21"/>
      <c r="H193" s="21"/>
      <c r="I193" s="21"/>
    </row>
    <row r="194" spans="1:9" ht="13.5" x14ac:dyDescent="0.25">
      <c r="A194" s="8"/>
      <c r="B194" s="8"/>
      <c r="C194" s="23"/>
      <c r="D194" s="8"/>
      <c r="E194" s="8"/>
      <c r="F194" s="8"/>
      <c r="G194" s="18"/>
      <c r="H194" s="18"/>
      <c r="I194" s="18"/>
    </row>
    <row r="195" spans="1:9" ht="13.5" x14ac:dyDescent="0.25">
      <c r="A195" s="8"/>
      <c r="B195" s="8"/>
      <c r="C195" s="23"/>
      <c r="D195" s="8"/>
      <c r="E195" s="8"/>
      <c r="F195" s="8"/>
      <c r="G195" s="20"/>
      <c r="H195" s="20"/>
      <c r="I195" s="20"/>
    </row>
    <row r="196" spans="1:9" ht="13.5" x14ac:dyDescent="0.25">
      <c r="A196" s="8"/>
      <c r="B196" s="8"/>
      <c r="C196" s="23"/>
      <c r="D196" s="8"/>
      <c r="E196" s="8"/>
      <c r="F196" s="8"/>
      <c r="G196" s="6"/>
      <c r="H196" s="6"/>
      <c r="I196" s="6"/>
    </row>
    <row r="197" spans="1:9" ht="13.5" x14ac:dyDescent="0.25">
      <c r="A197" s="8"/>
      <c r="B197" s="8"/>
      <c r="C197" s="23"/>
      <c r="D197" s="8"/>
      <c r="E197" s="8"/>
      <c r="F197" s="8"/>
      <c r="G197" s="6"/>
      <c r="H197" s="6"/>
      <c r="I197" s="6"/>
    </row>
    <row r="198" spans="1:9" ht="13.5" x14ac:dyDescent="0.25">
      <c r="A198" s="1"/>
      <c r="B198" s="1"/>
      <c r="C198" s="23"/>
      <c r="D198" s="6"/>
      <c r="E198" s="6"/>
      <c r="F198" s="18"/>
      <c r="G198" s="6"/>
      <c r="H198" s="6"/>
      <c r="I198" s="6"/>
    </row>
    <row r="199" spans="1:9" ht="13.5" x14ac:dyDescent="0.25">
      <c r="A199" s="12"/>
      <c r="B199" s="12"/>
      <c r="C199" s="32"/>
      <c r="D199" s="6"/>
      <c r="E199" s="6"/>
      <c r="F199" s="18"/>
      <c r="G199" s="6"/>
      <c r="H199" s="6"/>
      <c r="I199" s="6"/>
    </row>
    <row r="200" spans="1:9" ht="13.5" x14ac:dyDescent="0.25">
      <c r="A200" s="8"/>
      <c r="B200" s="8"/>
      <c r="C200" s="23"/>
      <c r="D200" s="11"/>
      <c r="E200" s="11"/>
      <c r="F200" s="16"/>
      <c r="G200" s="6"/>
      <c r="H200" s="6"/>
      <c r="I200" s="6"/>
    </row>
    <row r="201" spans="1:9" ht="13.5" x14ac:dyDescent="0.25">
      <c r="A201" s="8"/>
      <c r="B201" s="8"/>
      <c r="C201" s="23"/>
      <c r="D201" s="15"/>
      <c r="E201" s="15"/>
      <c r="F201" s="16"/>
      <c r="G201" s="6"/>
      <c r="H201" s="6"/>
      <c r="I201" s="6"/>
    </row>
    <row r="202" spans="1:9" ht="13.5" x14ac:dyDescent="0.25">
      <c r="A202" s="8"/>
      <c r="B202" s="8"/>
      <c r="C202" s="23"/>
      <c r="D202" s="11"/>
      <c r="E202" s="11"/>
      <c r="F202" s="16"/>
      <c r="G202" s="6"/>
      <c r="H202" s="6"/>
      <c r="I202" s="6"/>
    </row>
    <row r="203" spans="1:9" ht="13.5" x14ac:dyDescent="0.25">
      <c r="A203" s="8"/>
      <c r="B203" s="8"/>
      <c r="C203" s="23"/>
      <c r="D203" s="11"/>
      <c r="E203" s="11"/>
      <c r="F203" s="16"/>
      <c r="G203" s="6"/>
      <c r="H203" s="6"/>
      <c r="I203" s="6"/>
    </row>
    <row r="204" spans="1:9" ht="13.5" x14ac:dyDescent="0.25">
      <c r="A204" s="8"/>
      <c r="B204" s="8"/>
      <c r="C204" s="23"/>
      <c r="D204" s="11"/>
      <c r="E204" s="11"/>
      <c r="F204" s="16"/>
      <c r="G204" s="6"/>
      <c r="H204" s="6"/>
      <c r="I204" s="6"/>
    </row>
    <row r="205" spans="1:9" ht="13.5" x14ac:dyDescent="0.25">
      <c r="A205" s="1"/>
      <c r="B205" s="1"/>
      <c r="C205" s="23"/>
      <c r="D205" s="6"/>
      <c r="E205" s="6"/>
      <c r="F205" s="18"/>
      <c r="G205" s="6"/>
      <c r="H205" s="6"/>
      <c r="I205" s="6"/>
    </row>
    <row r="206" spans="1:9" x14ac:dyDescent="0.3">
      <c r="A206" s="1"/>
      <c r="B206" s="10"/>
      <c r="C206" s="31"/>
      <c r="D206" s="6"/>
      <c r="E206" s="6"/>
      <c r="F206" s="24"/>
      <c r="G206" s="7"/>
      <c r="H206" s="7"/>
      <c r="I206" s="7"/>
    </row>
    <row r="207" spans="1:9" x14ac:dyDescent="0.3">
      <c r="A207" s="1"/>
      <c r="B207" s="10"/>
      <c r="C207" s="31"/>
      <c r="D207" s="6"/>
      <c r="E207" s="6"/>
      <c r="F207" s="18"/>
      <c r="G207" s="7"/>
      <c r="H207" s="7"/>
      <c r="I207" s="7"/>
    </row>
    <row r="208" spans="1:9" x14ac:dyDescent="0.3">
      <c r="A208" s="1"/>
      <c r="B208" s="10"/>
      <c r="C208" s="31"/>
      <c r="D208" s="6"/>
      <c r="E208" s="6"/>
      <c r="F208" s="18"/>
      <c r="G208" s="7"/>
      <c r="H208" s="7"/>
      <c r="I208" s="7"/>
    </row>
    <row r="209" spans="2:6" x14ac:dyDescent="0.3">
      <c r="B209" s="3"/>
      <c r="C209" s="33"/>
      <c r="D209" s="6"/>
      <c r="E209" s="6"/>
      <c r="F209" s="18"/>
    </row>
    <row r="210" spans="2:6" x14ac:dyDescent="0.3">
      <c r="B210" s="3"/>
      <c r="C210" s="33"/>
      <c r="D210" s="6"/>
      <c r="E210" s="6"/>
      <c r="F210" s="18"/>
    </row>
    <row r="211" spans="2:6" x14ac:dyDescent="0.3">
      <c r="B211" s="3"/>
      <c r="C211" s="33"/>
      <c r="D211" s="6"/>
      <c r="E211" s="6"/>
      <c r="F211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J23" sqref="J23"/>
    </sheetView>
  </sheetViews>
  <sheetFormatPr defaultRowHeight="12.75" x14ac:dyDescent="0.2"/>
  <cols>
    <col min="1" max="1" width="10.85546875" customWidth="1"/>
    <col min="2" max="2" width="34" customWidth="1"/>
    <col min="3" max="3" width="15.42578125" customWidth="1"/>
    <col min="4" max="4" width="29" style="17" customWidth="1"/>
    <col min="5" max="5" width="14" customWidth="1"/>
    <col min="6" max="6" width="24.5703125" customWidth="1"/>
  </cols>
  <sheetData>
    <row r="1" spans="1:11" x14ac:dyDescent="0.2">
      <c r="A1" s="14"/>
      <c r="B1" s="14"/>
      <c r="C1" s="14"/>
      <c r="D1" s="28"/>
      <c r="E1" s="14"/>
      <c r="F1" s="14"/>
    </row>
    <row r="2" spans="1:11" ht="15" x14ac:dyDescent="0.25">
      <c r="A2" s="25"/>
      <c r="B2" s="29"/>
      <c r="C2" s="14"/>
      <c r="D2" s="28"/>
      <c r="E2" s="14"/>
      <c r="F2" s="14"/>
    </row>
    <row r="3" spans="1:11" ht="25.5" x14ac:dyDescent="0.2">
      <c r="A3" s="120" t="s">
        <v>166</v>
      </c>
      <c r="B3" s="120" t="s">
        <v>148</v>
      </c>
      <c r="C3" s="121" t="s">
        <v>373</v>
      </c>
      <c r="D3" s="120" t="s">
        <v>149</v>
      </c>
      <c r="E3" s="122" t="s">
        <v>276</v>
      </c>
      <c r="F3" s="120" t="s">
        <v>150</v>
      </c>
      <c r="G3" s="123"/>
      <c r="H3" s="123" t="s">
        <v>374</v>
      </c>
      <c r="I3" s="123"/>
    </row>
    <row r="4" spans="1:11" ht="15" x14ac:dyDescent="0.25">
      <c r="A4" s="25">
        <v>2012</v>
      </c>
      <c r="B4" s="124" t="s">
        <v>261</v>
      </c>
      <c r="C4" s="125">
        <v>9825061</v>
      </c>
      <c r="D4" s="126" t="s">
        <v>262</v>
      </c>
      <c r="E4" s="127">
        <v>10000</v>
      </c>
      <c r="F4" s="126" t="s">
        <v>16</v>
      </c>
      <c r="G4" s="126"/>
      <c r="H4" s="126"/>
      <c r="I4" s="126"/>
    </row>
    <row r="5" spans="1:11" ht="15" x14ac:dyDescent="0.25">
      <c r="A5" s="25"/>
      <c r="B5" s="124" t="s">
        <v>263</v>
      </c>
      <c r="C5" s="125">
        <v>9825061</v>
      </c>
      <c r="D5" s="126" t="s">
        <v>264</v>
      </c>
      <c r="E5" s="127">
        <v>54000</v>
      </c>
      <c r="F5" s="126" t="s">
        <v>265</v>
      </c>
      <c r="G5" s="126"/>
      <c r="H5" s="126"/>
      <c r="I5" s="126"/>
    </row>
    <row r="6" spans="1:11" ht="15" x14ac:dyDescent="0.25">
      <c r="A6" s="25">
        <v>2007</v>
      </c>
      <c r="B6" s="124" t="s">
        <v>266</v>
      </c>
      <c r="C6" s="128">
        <v>9825146</v>
      </c>
      <c r="D6" s="126" t="s">
        <v>267</v>
      </c>
      <c r="E6" s="127">
        <v>164760</v>
      </c>
      <c r="F6" s="126" t="s">
        <v>16</v>
      </c>
      <c r="G6" s="126"/>
      <c r="H6" s="126"/>
      <c r="I6" s="126"/>
    </row>
    <row r="7" spans="1:11" ht="15" x14ac:dyDescent="0.25">
      <c r="A7" s="25">
        <v>2013</v>
      </c>
      <c r="B7" s="124" t="s">
        <v>295</v>
      </c>
      <c r="C7" s="125">
        <v>9825061</v>
      </c>
      <c r="D7" s="126" t="s">
        <v>296</v>
      </c>
      <c r="E7" s="127">
        <v>22000</v>
      </c>
      <c r="F7" s="126" t="s">
        <v>16</v>
      </c>
      <c r="G7" s="126"/>
      <c r="H7" s="126"/>
      <c r="I7" s="126"/>
    </row>
    <row r="8" spans="1:11" ht="15" x14ac:dyDescent="0.25">
      <c r="A8" s="25">
        <v>2004</v>
      </c>
      <c r="B8" s="129" t="s">
        <v>260</v>
      </c>
      <c r="C8" s="125">
        <v>9825069</v>
      </c>
      <c r="D8" s="126" t="s">
        <v>151</v>
      </c>
      <c r="E8" s="127">
        <v>14962</v>
      </c>
      <c r="F8" s="126" t="s">
        <v>297</v>
      </c>
      <c r="G8" s="126"/>
      <c r="H8" s="126"/>
      <c r="I8" s="126"/>
    </row>
    <row r="9" spans="1:11" ht="15" x14ac:dyDescent="0.25">
      <c r="A9" s="25">
        <v>2011</v>
      </c>
      <c r="B9" s="124" t="s">
        <v>326</v>
      </c>
      <c r="C9" s="125">
        <v>9825088</v>
      </c>
      <c r="D9" s="126" t="s">
        <v>327</v>
      </c>
      <c r="E9" s="127">
        <v>305000</v>
      </c>
      <c r="F9" s="126" t="s">
        <v>16</v>
      </c>
      <c r="G9" s="126"/>
      <c r="H9" s="126"/>
      <c r="I9" s="126"/>
      <c r="K9" s="5"/>
    </row>
    <row r="10" spans="1:11" ht="15" x14ac:dyDescent="0.25">
      <c r="A10" s="25">
        <v>2020</v>
      </c>
      <c r="B10" s="124" t="s">
        <v>343</v>
      </c>
      <c r="C10" s="125">
        <v>9825061</v>
      </c>
      <c r="D10" s="126" t="s">
        <v>155</v>
      </c>
      <c r="E10" s="127">
        <v>25600</v>
      </c>
      <c r="F10" s="126" t="s">
        <v>16</v>
      </c>
      <c r="G10" s="126"/>
      <c r="H10" s="126" t="s">
        <v>375</v>
      </c>
      <c r="I10" s="126"/>
      <c r="K10" s="5"/>
    </row>
    <row r="11" spans="1:11" x14ac:dyDescent="0.2">
      <c r="A11" s="130" t="s">
        <v>15</v>
      </c>
      <c r="B11" s="131"/>
      <c r="C11" s="132"/>
      <c r="D11" s="130"/>
      <c r="E11" s="133">
        <f>SUM(E4:E10)</f>
        <v>596322</v>
      </c>
      <c r="F11" s="134"/>
      <c r="G11" s="126"/>
      <c r="I11" s="126"/>
      <c r="K11" s="5"/>
    </row>
    <row r="12" spans="1:11" ht="15" x14ac:dyDescent="0.25">
      <c r="A12" s="25">
        <v>2004</v>
      </c>
      <c r="B12" s="129" t="s">
        <v>268</v>
      </c>
      <c r="C12" s="128" t="s">
        <v>376</v>
      </c>
      <c r="D12" s="126" t="s">
        <v>152</v>
      </c>
      <c r="E12" s="127">
        <f>49916</f>
        <v>49916</v>
      </c>
      <c r="F12" s="126" t="s">
        <v>156</v>
      </c>
      <c r="G12" s="126"/>
      <c r="H12" s="126"/>
      <c r="I12" s="126"/>
      <c r="K12" s="5"/>
    </row>
    <row r="13" spans="1:11" ht="15" x14ac:dyDescent="0.25">
      <c r="A13" s="25">
        <v>2008</v>
      </c>
      <c r="B13" s="129" t="s">
        <v>157</v>
      </c>
      <c r="C13" s="128">
        <v>9825061</v>
      </c>
      <c r="D13" s="126" t="s">
        <v>154</v>
      </c>
      <c r="E13" s="127">
        <f>45250</f>
        <v>45250</v>
      </c>
      <c r="F13" s="126" t="s">
        <v>156</v>
      </c>
      <c r="G13" s="126"/>
      <c r="H13" s="126"/>
      <c r="I13" s="126"/>
    </row>
    <row r="14" spans="1:11" ht="15" x14ac:dyDescent="0.25">
      <c r="A14" s="25">
        <v>2012</v>
      </c>
      <c r="B14" s="129" t="s">
        <v>278</v>
      </c>
      <c r="C14" s="125">
        <v>9825061</v>
      </c>
      <c r="D14" s="126" t="s">
        <v>167</v>
      </c>
      <c r="E14" s="127">
        <f>34950</f>
        <v>34950</v>
      </c>
      <c r="F14" s="126" t="s">
        <v>156</v>
      </c>
      <c r="G14" s="126"/>
      <c r="H14" s="126"/>
      <c r="I14" s="126"/>
    </row>
    <row r="15" spans="1:11" ht="15" x14ac:dyDescent="0.25">
      <c r="A15" s="25">
        <v>2012</v>
      </c>
      <c r="B15" s="129" t="s">
        <v>283</v>
      </c>
      <c r="C15" s="125">
        <v>9825061</v>
      </c>
      <c r="D15" s="126" t="s">
        <v>167</v>
      </c>
      <c r="E15" s="135">
        <f>34950</f>
        <v>34950</v>
      </c>
      <c r="F15" s="126" t="s">
        <v>156</v>
      </c>
      <c r="G15" s="126"/>
      <c r="H15" s="126"/>
      <c r="I15" s="126"/>
    </row>
    <row r="16" spans="1:11" ht="15" x14ac:dyDescent="0.25">
      <c r="A16" s="25">
        <v>2014</v>
      </c>
      <c r="B16" s="129" t="s">
        <v>328</v>
      </c>
      <c r="C16" s="125">
        <v>9825061</v>
      </c>
      <c r="D16" s="126" t="s">
        <v>153</v>
      </c>
      <c r="E16" s="135">
        <v>135000</v>
      </c>
      <c r="F16" s="126" t="s">
        <v>156</v>
      </c>
      <c r="G16" s="126"/>
      <c r="H16" s="126"/>
      <c r="I16" s="126"/>
    </row>
    <row r="17" spans="1:9" x14ac:dyDescent="0.2">
      <c r="A17" s="136" t="s">
        <v>63</v>
      </c>
      <c r="B17" s="131"/>
      <c r="C17" s="137"/>
      <c r="D17" s="130"/>
      <c r="E17" s="133">
        <f>SUM(E12:E16)</f>
        <v>300066</v>
      </c>
      <c r="F17" s="134"/>
      <c r="G17" s="126"/>
      <c r="H17" s="126"/>
      <c r="I17" s="126"/>
    </row>
    <row r="18" spans="1:9" ht="15" x14ac:dyDescent="0.25">
      <c r="A18" s="25">
        <v>2008</v>
      </c>
      <c r="B18" s="129" t="s">
        <v>158</v>
      </c>
      <c r="C18" s="125">
        <v>9825061</v>
      </c>
      <c r="D18" s="126" t="s">
        <v>154</v>
      </c>
      <c r="E18" s="127">
        <v>42250</v>
      </c>
      <c r="F18" s="126" t="s">
        <v>159</v>
      </c>
      <c r="G18" s="126"/>
      <c r="H18" s="126"/>
      <c r="I18" s="126"/>
    </row>
    <row r="19" spans="1:9" ht="15" x14ac:dyDescent="0.25">
      <c r="A19" s="25">
        <v>2012</v>
      </c>
      <c r="B19" s="129" t="s">
        <v>279</v>
      </c>
      <c r="C19" s="125">
        <v>9825061</v>
      </c>
      <c r="D19" s="126" t="s">
        <v>167</v>
      </c>
      <c r="E19" s="127">
        <v>34950</v>
      </c>
      <c r="F19" s="126" t="s">
        <v>159</v>
      </c>
      <c r="G19" s="126"/>
      <c r="H19" s="126"/>
      <c r="I19" s="126"/>
    </row>
    <row r="20" spans="1:9" ht="15" x14ac:dyDescent="0.25">
      <c r="A20" s="25">
        <v>2012</v>
      </c>
      <c r="B20" s="129" t="s">
        <v>280</v>
      </c>
      <c r="C20" s="125">
        <v>9825061</v>
      </c>
      <c r="D20" s="126" t="s">
        <v>167</v>
      </c>
      <c r="E20" s="127">
        <v>67000</v>
      </c>
      <c r="F20" s="126" t="s">
        <v>159</v>
      </c>
      <c r="G20" s="126"/>
      <c r="H20" s="126"/>
      <c r="I20" s="126"/>
    </row>
    <row r="21" spans="1:9" x14ac:dyDescent="0.2">
      <c r="A21" s="136" t="s">
        <v>71</v>
      </c>
      <c r="B21" s="131"/>
      <c r="C21" s="138"/>
      <c r="D21" s="26"/>
      <c r="E21" s="139">
        <f>SUM(E18:E20)</f>
        <v>144200</v>
      </c>
      <c r="F21" s="140"/>
      <c r="G21" s="126"/>
      <c r="H21" s="126"/>
      <c r="I21" s="126"/>
    </row>
    <row r="22" spans="1:9" ht="15" x14ac:dyDescent="0.25">
      <c r="A22" s="25">
        <v>2008</v>
      </c>
      <c r="B22" s="129" t="s">
        <v>161</v>
      </c>
      <c r="C22" s="125">
        <v>9825061</v>
      </c>
      <c r="D22" s="126" t="s">
        <v>154</v>
      </c>
      <c r="E22" s="127">
        <v>45250</v>
      </c>
      <c r="F22" s="126" t="s">
        <v>160</v>
      </c>
      <c r="G22" s="126"/>
      <c r="H22" s="126"/>
      <c r="I22" s="126"/>
    </row>
    <row r="23" spans="1:9" ht="15" x14ac:dyDescent="0.25">
      <c r="A23" s="25">
        <v>2012</v>
      </c>
      <c r="B23" s="129" t="s">
        <v>281</v>
      </c>
      <c r="C23" s="125">
        <v>9825061</v>
      </c>
      <c r="D23" s="126" t="s">
        <v>167</v>
      </c>
      <c r="E23" s="135">
        <v>67000</v>
      </c>
      <c r="F23" s="126" t="s">
        <v>160</v>
      </c>
      <c r="G23" s="126"/>
      <c r="H23" s="126"/>
      <c r="I23" s="126"/>
    </row>
    <row r="24" spans="1:9" ht="15" x14ac:dyDescent="0.25">
      <c r="A24" s="25">
        <v>2012</v>
      </c>
      <c r="B24" s="129" t="s">
        <v>282</v>
      </c>
      <c r="C24" s="125">
        <v>9825061</v>
      </c>
      <c r="D24" s="126" t="s">
        <v>154</v>
      </c>
      <c r="E24" s="135">
        <v>36245</v>
      </c>
      <c r="F24" s="126" t="s">
        <v>160</v>
      </c>
      <c r="G24" s="126"/>
      <c r="H24" s="126"/>
      <c r="I24" s="126"/>
    </row>
    <row r="25" spans="1:9" ht="15" x14ac:dyDescent="0.25">
      <c r="A25" s="25">
        <v>2013</v>
      </c>
      <c r="B25" s="129" t="s">
        <v>298</v>
      </c>
      <c r="C25" s="125">
        <v>9825061</v>
      </c>
      <c r="D25" s="126" t="s">
        <v>167</v>
      </c>
      <c r="E25" s="135">
        <v>34950</v>
      </c>
      <c r="F25" s="126" t="s">
        <v>160</v>
      </c>
      <c r="G25" s="126"/>
      <c r="H25" s="126"/>
      <c r="I25" s="126"/>
    </row>
    <row r="26" spans="1:9" ht="15" x14ac:dyDescent="0.25">
      <c r="A26" s="25">
        <v>2013</v>
      </c>
      <c r="B26" s="129" t="s">
        <v>299</v>
      </c>
      <c r="C26" s="125">
        <v>9825061</v>
      </c>
      <c r="D26" s="126" t="s">
        <v>300</v>
      </c>
      <c r="E26" s="135">
        <v>20374</v>
      </c>
      <c r="F26" s="126" t="s">
        <v>160</v>
      </c>
      <c r="G26" s="126"/>
      <c r="H26" s="126"/>
      <c r="I26" s="126"/>
    </row>
    <row r="27" spans="1:9" ht="15" x14ac:dyDescent="0.25">
      <c r="A27" s="25">
        <v>2006</v>
      </c>
      <c r="B27" s="129" t="s">
        <v>168</v>
      </c>
      <c r="C27" s="125">
        <v>9825061</v>
      </c>
      <c r="D27" s="126" t="s">
        <v>154</v>
      </c>
      <c r="E27" s="127">
        <v>32920</v>
      </c>
      <c r="F27" s="126" t="s">
        <v>301</v>
      </c>
      <c r="G27" s="126"/>
      <c r="H27" s="126"/>
      <c r="I27" s="126"/>
    </row>
    <row r="28" spans="1:9" ht="15" x14ac:dyDescent="0.25">
      <c r="A28" s="25">
        <v>2014</v>
      </c>
      <c r="B28" s="129" t="s">
        <v>329</v>
      </c>
      <c r="C28" s="125">
        <v>9825061</v>
      </c>
      <c r="D28" s="126" t="s">
        <v>153</v>
      </c>
      <c r="E28" s="127">
        <v>135000</v>
      </c>
      <c r="F28" s="126" t="s">
        <v>160</v>
      </c>
      <c r="G28" s="126"/>
      <c r="H28" s="126"/>
      <c r="I28" s="126"/>
    </row>
    <row r="29" spans="1:9" x14ac:dyDescent="0.2">
      <c r="A29" s="136" t="s">
        <v>36</v>
      </c>
      <c r="B29" s="131"/>
      <c r="C29" s="137"/>
      <c r="D29" s="136"/>
      <c r="E29" s="139">
        <f>SUM(E22:E28)</f>
        <v>371739</v>
      </c>
      <c r="F29" s="140"/>
      <c r="G29" s="126"/>
      <c r="H29" s="126"/>
      <c r="I29" s="126"/>
    </row>
    <row r="30" spans="1:9" ht="15" x14ac:dyDescent="0.25">
      <c r="A30" s="25">
        <v>2004</v>
      </c>
      <c r="B30" s="129" t="s">
        <v>269</v>
      </c>
      <c r="C30" s="128" t="s">
        <v>377</v>
      </c>
      <c r="D30" s="126" t="s">
        <v>151</v>
      </c>
      <c r="E30" s="127">
        <v>12295</v>
      </c>
      <c r="F30" s="126" t="s">
        <v>58</v>
      </c>
      <c r="G30" s="126"/>
      <c r="H30" s="126"/>
      <c r="I30" s="126"/>
    </row>
    <row r="31" spans="1:9" x14ac:dyDescent="0.2">
      <c r="A31" s="136" t="s">
        <v>58</v>
      </c>
      <c r="B31" s="131"/>
      <c r="C31" s="137"/>
      <c r="D31" s="136"/>
      <c r="E31" s="139">
        <f>SUM(E30)</f>
        <v>12295</v>
      </c>
      <c r="F31" s="140"/>
      <c r="G31" s="126"/>
      <c r="H31" s="126"/>
      <c r="I31" s="126"/>
    </row>
    <row r="32" spans="1:9" ht="15" x14ac:dyDescent="0.25">
      <c r="A32" s="25">
        <v>2006</v>
      </c>
      <c r="B32" s="141" t="s">
        <v>170</v>
      </c>
      <c r="C32" s="125">
        <v>9825061</v>
      </c>
      <c r="D32" s="142" t="s">
        <v>171</v>
      </c>
      <c r="E32" s="127">
        <v>8661</v>
      </c>
      <c r="F32" s="142" t="s">
        <v>169</v>
      </c>
      <c r="G32" s="126"/>
      <c r="H32" s="126"/>
      <c r="I32" s="143"/>
    </row>
    <row r="33" spans="1:9" ht="15" x14ac:dyDescent="0.25">
      <c r="A33" s="25">
        <v>2006</v>
      </c>
      <c r="B33" s="141" t="s">
        <v>172</v>
      </c>
      <c r="C33" s="125">
        <v>9825061</v>
      </c>
      <c r="D33" s="142" t="s">
        <v>173</v>
      </c>
      <c r="E33" s="127">
        <v>120740</v>
      </c>
      <c r="F33" s="142" t="s">
        <v>169</v>
      </c>
      <c r="G33" s="126"/>
      <c r="H33" s="126"/>
      <c r="I33" s="143"/>
    </row>
    <row r="34" spans="1:9" ht="15" x14ac:dyDescent="0.25">
      <c r="A34" s="25">
        <v>2006</v>
      </c>
      <c r="B34" s="141" t="s">
        <v>174</v>
      </c>
      <c r="C34" s="125">
        <v>9825061</v>
      </c>
      <c r="D34" s="142" t="s">
        <v>173</v>
      </c>
      <c r="E34" s="127">
        <v>120740</v>
      </c>
      <c r="F34" s="142" t="s">
        <v>169</v>
      </c>
      <c r="G34" s="126"/>
      <c r="H34" s="126"/>
      <c r="I34" s="143"/>
    </row>
    <row r="35" spans="1:9" x14ac:dyDescent="0.2">
      <c r="A35" s="130" t="s">
        <v>169</v>
      </c>
      <c r="B35" s="131"/>
      <c r="C35" s="137"/>
      <c r="D35" s="136"/>
      <c r="E35" s="139">
        <f>SUM(E32:E34)</f>
        <v>250141</v>
      </c>
      <c r="F35" s="136"/>
      <c r="G35" s="126"/>
      <c r="H35" s="126"/>
      <c r="I35" s="143"/>
    </row>
    <row r="36" spans="1:9" ht="15" x14ac:dyDescent="0.25">
      <c r="A36" s="144" t="s">
        <v>380</v>
      </c>
      <c r="B36" s="144"/>
      <c r="C36" s="145"/>
      <c r="D36" s="144"/>
      <c r="E36" s="146">
        <f>E31+E29+E21+E17+E11+E35</f>
        <v>1674763</v>
      </c>
      <c r="F36" s="27"/>
      <c r="G36" s="126"/>
      <c r="H36" s="126"/>
      <c r="I36" s="126"/>
    </row>
    <row r="37" spans="1:9" x14ac:dyDescent="0.2">
      <c r="A37" s="126"/>
      <c r="B37" s="126"/>
      <c r="C37" s="126"/>
      <c r="D37" s="126"/>
      <c r="E37" s="28"/>
      <c r="F37" s="126"/>
      <c r="G37" s="126"/>
      <c r="H37" s="126"/>
      <c r="I37" s="126"/>
    </row>
    <row r="38" spans="1:9" x14ac:dyDescent="0.2">
      <c r="A38" s="126"/>
      <c r="B38" s="126"/>
      <c r="C38" s="126"/>
      <c r="D38" s="126"/>
      <c r="E38" s="28"/>
      <c r="F38" s="126"/>
      <c r="G38" s="126"/>
      <c r="H38" s="126"/>
      <c r="I38" s="126"/>
    </row>
    <row r="39" spans="1:9" ht="15" x14ac:dyDescent="0.25">
      <c r="A39" s="25">
        <v>2015</v>
      </c>
      <c r="B39" s="29" t="s">
        <v>270</v>
      </c>
      <c r="C39" s="125" t="s">
        <v>378</v>
      </c>
      <c r="D39" s="126" t="s">
        <v>237</v>
      </c>
      <c r="E39" s="28"/>
      <c r="F39" s="126" t="s">
        <v>277</v>
      </c>
      <c r="G39" s="126"/>
      <c r="H39" s="126"/>
      <c r="I39" s="126"/>
    </row>
    <row r="40" spans="1:9" x14ac:dyDescent="0.2">
      <c r="A40" s="126"/>
      <c r="B40" s="29" t="s">
        <v>271</v>
      </c>
      <c r="C40" s="125" t="s">
        <v>379</v>
      </c>
      <c r="D40" s="126" t="s">
        <v>272</v>
      </c>
      <c r="E40" s="127"/>
      <c r="F40" s="126" t="s">
        <v>273</v>
      </c>
      <c r="G40" s="126"/>
      <c r="H40" s="126"/>
      <c r="I40" s="12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3FD8900050E442919A856E8A2B099B" ma:contentTypeVersion="11" ma:contentTypeDescription="Een nieuw document maken." ma:contentTypeScope="" ma:versionID="877f4daf00fa5c0eeaac514c4c87e71e">
  <xsd:schema xmlns:xsd="http://www.w3.org/2001/XMLSchema" xmlns:xs="http://www.w3.org/2001/XMLSchema" xmlns:p="http://schemas.microsoft.com/office/2006/metadata/properties" xmlns:ns2="49983fd2-80ed-4abd-9eaa-e1f6b1798325" xmlns:ns3="46bd8121-d14f-46c7-baaa-3450d35d75c1" targetNamespace="http://schemas.microsoft.com/office/2006/metadata/properties" ma:root="true" ma:fieldsID="2a4a4a2f186bf90d13440c39c7cff90f" ns2:_="" ns3:_="">
    <xsd:import namespace="49983fd2-80ed-4abd-9eaa-e1f6b1798325"/>
    <xsd:import namespace="46bd8121-d14f-46c7-baaa-3450d35d75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83fd2-80ed-4abd-9eaa-e1f6b1798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d8121-d14f-46c7-baaa-3450d35d75c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C479C1-4BE2-4CB4-B892-0D02A74B3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983fd2-80ed-4abd-9eaa-e1f6b1798325"/>
    <ds:schemaRef ds:uri="46bd8121-d14f-46c7-baaa-3450d35d75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07FBE0-5843-4C88-81ED-FD11674947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199837-2C81-4596-9C42-0CF1E485E48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49983fd2-80ed-4abd-9eaa-e1f6b1798325"/>
    <ds:schemaRef ds:uri="http://schemas.openxmlformats.org/package/2006/metadata/core-properties"/>
    <ds:schemaRef ds:uri="46bd8121-d14f-46c7-baaa-3450d35d75c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Totaal</vt:lpstr>
      <vt:lpstr>Brand 2021 </vt:lpstr>
      <vt:lpstr>Rollend materiaal</vt:lpstr>
    </vt:vector>
  </TitlesOfParts>
  <Company>Gemeente Hoorn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gaksozek</dc:creator>
  <cp:lastModifiedBy>van der Meulen, Otto</cp:lastModifiedBy>
  <cp:lastPrinted>2020-02-04T11:46:07Z</cp:lastPrinted>
  <dcterms:created xsi:type="dcterms:W3CDTF">2012-12-03T13:05:24Z</dcterms:created>
  <dcterms:modified xsi:type="dcterms:W3CDTF">2021-10-07T17:59:26Z</dcterms:modified>
</cp:coreProperties>
</file>