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jenveenstra/Dropbox (Persoonlijk)/TIGE Advies/01 TIGE ADVIES VOF/06 Opdrachten per klant TIGE Advies VOF/21 Stroomopwaarts/Aanbestedingsdocumenten VKL/Definitief/"/>
    </mc:Choice>
  </mc:AlternateContent>
  <xr:revisionPtr revIDLastSave="0" documentId="13_ncr:1_{4B49EADD-6671-A84D-B546-9DA072645148}" xr6:coauthVersionLast="46" xr6:coauthVersionMax="46" xr10:uidLastSave="{00000000-0000-0000-0000-000000000000}"/>
  <workbookProtection workbookAlgorithmName="SHA-512" workbookHashValue="1SSOcfpLZFzm9sXt69Gr6z4zdJbgRxB5O4RD1rrQaC58sJNEP3PXfyamrtgtHrfhYhCDKvhI/uOu6QyvGy34mg==" workbookSaltValue="eDEAVcBpNuF+71ITf3iyTg==" workbookSpinCount="100000" lockStructure="1"/>
  <bookViews>
    <workbookView xWindow="0" yWindow="500" windowWidth="28800" windowHeight="15960" xr2:uid="{05425DD3-AF35-2240-A6FB-AA8A2C06E1B4}"/>
  </bookViews>
  <sheets>
    <sheet name="voorblad" sheetId="1" r:id="rId1"/>
    <sheet name="Invulblad Inschrijver" sheetId="2" r:id="rId2"/>
    <sheet name="data tbv doorrekening" sheetId="3" r:id="rId3"/>
    <sheet name="Doorrekening Bureaumarges" sheetId="4" r:id="rId4"/>
  </sheets>
  <definedNames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20">#REF!</definedName>
    <definedName name="_______DAT21">#REF!</definedName>
    <definedName name="_______DAT2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#REF!</definedName>
    <definedName name="______DAT20">#REF!</definedName>
    <definedName name="______DAT21">#REF!</definedName>
    <definedName name="______DAT2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Print_Area" localSheetId="2">'data tbv doorrekening'!$B$1:$K$20</definedName>
    <definedName name="_xlnm.Print_Area" localSheetId="3">'Doorrekening Bureaumarges'!$B$1:$G$13</definedName>
    <definedName name="_xlnm.Print_Area" localSheetId="1">'Invulblad Inschrijver'!$B$1:$K$34</definedName>
    <definedName name="_xlnm.Print_Area" localSheetId="0">voorblad!$B$1:$N$26</definedName>
    <definedName name="contractvormen">#REF!</definedName>
    <definedName name="nog" localSheetId="0">#REF!</definedName>
    <definedName name="nog">#REF!</definedName>
    <definedName name="TEST1">#REF!</definedName>
    <definedName name="TEST10">#REF!</definedName>
    <definedName name="TEST10000">#REF!</definedName>
    <definedName name="TEST1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4" l="1"/>
  <c r="B32" i="4"/>
  <c r="B31" i="4"/>
  <c r="B30" i="4"/>
  <c r="B29" i="4"/>
  <c r="B28" i="4"/>
  <c r="B27" i="4"/>
  <c r="B26" i="4"/>
  <c r="B25" i="4"/>
  <c r="B24" i="4"/>
  <c r="B23" i="4"/>
  <c r="B22" i="4"/>
  <c r="B21" i="4"/>
  <c r="C9" i="4"/>
  <c r="C8" i="4"/>
  <c r="C7" i="4"/>
  <c r="C6" i="4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V25" i="3"/>
  <c r="S25" i="3"/>
  <c r="P25" i="3"/>
  <c r="V24" i="3"/>
  <c r="S24" i="3"/>
  <c r="P24" i="3"/>
  <c r="V23" i="3"/>
  <c r="S23" i="3"/>
  <c r="P23" i="3"/>
  <c r="V22" i="3"/>
  <c r="S22" i="3"/>
  <c r="P22" i="3"/>
  <c r="B16" i="3"/>
  <c r="B15" i="3"/>
  <c r="B14" i="3"/>
  <c r="B13" i="3"/>
  <c r="G8" i="3"/>
  <c r="G7" i="3"/>
  <c r="G6" i="3"/>
  <c r="I24" i="2"/>
  <c r="F24" i="2"/>
  <c r="F31" i="2" s="1"/>
  <c r="E24" i="2"/>
  <c r="E31" i="2" s="1"/>
  <c r="C24" i="2"/>
  <c r="O24" i="2" s="1"/>
  <c r="Q24" i="2" s="1"/>
  <c r="M14" i="3" s="1"/>
  <c r="B24" i="2"/>
  <c r="N24" i="2" s="1"/>
  <c r="K23" i="2"/>
  <c r="K30" i="2" s="1"/>
  <c r="I23" i="2"/>
  <c r="I30" i="2" s="1"/>
  <c r="H23" i="2"/>
  <c r="H30" i="2" s="1"/>
  <c r="F23" i="2"/>
  <c r="F30" i="2" s="1"/>
  <c r="E23" i="2"/>
  <c r="E30" i="2" s="1"/>
  <c r="C23" i="2"/>
  <c r="C30" i="2" s="1"/>
  <c r="B23" i="2"/>
  <c r="N23" i="2" s="1"/>
  <c r="N22" i="2"/>
  <c r="I22" i="2"/>
  <c r="I29" i="2" s="1"/>
  <c r="F22" i="2"/>
  <c r="E22" i="2"/>
  <c r="O22" i="2" s="1"/>
  <c r="Q22" i="2" s="1"/>
  <c r="M12" i="3" s="1"/>
  <c r="C22" i="2"/>
  <c r="C29" i="2" s="1"/>
  <c r="B22" i="2"/>
  <c r="B29" i="2" s="1"/>
  <c r="N29" i="2" s="1"/>
  <c r="K21" i="2"/>
  <c r="K28" i="2" s="1"/>
  <c r="I21" i="2"/>
  <c r="I28" i="2" s="1"/>
  <c r="H21" i="2"/>
  <c r="H28" i="2" s="1"/>
  <c r="F21" i="2"/>
  <c r="E21" i="2"/>
  <c r="E28" i="2" s="1"/>
  <c r="C21" i="2"/>
  <c r="C28" i="2" s="1"/>
  <c r="B21" i="2"/>
  <c r="B28" i="2" s="1"/>
  <c r="N28" i="2" s="1"/>
  <c r="C20" i="2"/>
  <c r="C27" i="2" s="1"/>
  <c r="O17" i="2"/>
  <c r="Q17" i="2" s="1"/>
  <c r="M9" i="3" s="1"/>
  <c r="N17" i="2"/>
  <c r="J17" i="2"/>
  <c r="J24" i="2" s="1"/>
  <c r="J31" i="2" s="1"/>
  <c r="G17" i="2"/>
  <c r="T17" i="2" s="1"/>
  <c r="V17" i="2" s="1"/>
  <c r="Q9" i="3" s="1"/>
  <c r="D17" i="2"/>
  <c r="D24" i="2" s="1"/>
  <c r="W16" i="2"/>
  <c r="Y16" i="2" s="1"/>
  <c r="S8" i="3" s="1"/>
  <c r="S16" i="2"/>
  <c r="U16" i="2" s="1"/>
  <c r="P8" i="3" s="1"/>
  <c r="O16" i="2"/>
  <c r="Q16" i="2" s="1"/>
  <c r="M8" i="3" s="1"/>
  <c r="N16" i="2"/>
  <c r="J16" i="2"/>
  <c r="X16" i="2" s="1"/>
  <c r="Z16" i="2" s="1"/>
  <c r="T8" i="3" s="1"/>
  <c r="G16" i="2"/>
  <c r="T16" i="2" s="1"/>
  <c r="V16" i="2" s="1"/>
  <c r="D16" i="2"/>
  <c r="D23" i="2" s="1"/>
  <c r="O15" i="2"/>
  <c r="Q15" i="2" s="1"/>
  <c r="M7" i="3" s="1"/>
  <c r="N15" i="2"/>
  <c r="K22" i="2"/>
  <c r="J15" i="2"/>
  <c r="X15" i="2" s="1"/>
  <c r="Z15" i="2" s="1"/>
  <c r="T7" i="3" s="1"/>
  <c r="H22" i="2"/>
  <c r="H29" i="2" s="1"/>
  <c r="G15" i="2"/>
  <c r="G22" i="2" s="1"/>
  <c r="D15" i="2"/>
  <c r="P15" i="2" s="1"/>
  <c r="W14" i="2"/>
  <c r="Y14" i="2" s="1"/>
  <c r="S6" i="3" s="1"/>
  <c r="S14" i="2"/>
  <c r="U14" i="2" s="1"/>
  <c r="P6" i="3" s="1"/>
  <c r="O14" i="2"/>
  <c r="Q14" i="2" s="1"/>
  <c r="M6" i="3" s="1"/>
  <c r="N14" i="2"/>
  <c r="J14" i="2"/>
  <c r="J21" i="2" s="1"/>
  <c r="G14" i="2"/>
  <c r="T14" i="2" s="1"/>
  <c r="V14" i="2" s="1"/>
  <c r="D14" i="2"/>
  <c r="F13" i="2"/>
  <c r="I13" i="2" s="1"/>
  <c r="I20" i="2" s="1"/>
  <c r="I27" i="2" s="1"/>
  <c r="N21" i="2" l="1"/>
  <c r="Q8" i="3"/>
  <c r="R8" i="3" s="1"/>
  <c r="Q6" i="3"/>
  <c r="R6" i="3" s="1"/>
  <c r="G21" i="2"/>
  <c r="T21" i="2" s="1"/>
  <c r="V21" i="2" s="1"/>
  <c r="Q11" i="3" s="1"/>
  <c r="B30" i="2"/>
  <c r="N30" i="2" s="1"/>
  <c r="S17" i="2"/>
  <c r="U17" i="2" s="1"/>
  <c r="P9" i="3" s="1"/>
  <c r="R9" i="3" s="1"/>
  <c r="C31" i="2"/>
  <c r="O31" i="2" s="1"/>
  <c r="U8" i="3"/>
  <c r="W30" i="2"/>
  <c r="Y30" i="2" s="1"/>
  <c r="S18" i="3" s="1"/>
  <c r="S23" i="2"/>
  <c r="U23" i="2" s="1"/>
  <c r="P13" i="3" s="1"/>
  <c r="S30" i="2"/>
  <c r="U30" i="2" s="1"/>
  <c r="P18" i="3" s="1"/>
  <c r="S22" i="2"/>
  <c r="U22" i="2" s="1"/>
  <c r="P12" i="3" s="1"/>
  <c r="W28" i="2"/>
  <c r="Y28" i="2" s="1"/>
  <c r="S16" i="3" s="1"/>
  <c r="S21" i="2"/>
  <c r="U21" i="2" s="1"/>
  <c r="P11" i="3" s="1"/>
  <c r="R11" i="3" s="1"/>
  <c r="D31" i="2"/>
  <c r="P24" i="2"/>
  <c r="R24" i="2" s="1"/>
  <c r="N14" i="3" s="1"/>
  <c r="O14" i="3" s="1"/>
  <c r="O28" i="2"/>
  <c r="Q28" i="2" s="1"/>
  <c r="M16" i="3" s="1"/>
  <c r="K29" i="2"/>
  <c r="W29" i="2" s="1"/>
  <c r="Y29" i="2" s="1"/>
  <c r="S17" i="3" s="1"/>
  <c r="W22" i="2"/>
  <c r="Y22" i="2" s="1"/>
  <c r="S12" i="3" s="1"/>
  <c r="K24" i="2"/>
  <c r="K31" i="2" s="1"/>
  <c r="X31" i="2" s="1"/>
  <c r="Z31" i="2" s="1"/>
  <c r="T19" i="3" s="1"/>
  <c r="X17" i="2"/>
  <c r="Z17" i="2" s="1"/>
  <c r="T9" i="3" s="1"/>
  <c r="W17" i="2"/>
  <c r="Y17" i="2" s="1"/>
  <c r="S9" i="3" s="1"/>
  <c r="D30" i="2"/>
  <c r="P23" i="2"/>
  <c r="R23" i="2" s="1"/>
  <c r="N13" i="3" s="1"/>
  <c r="T22" i="2"/>
  <c r="V22" i="2" s="1"/>
  <c r="Q12" i="3" s="1"/>
  <c r="G29" i="2"/>
  <c r="T29" i="2" s="1"/>
  <c r="V29" i="2" s="1"/>
  <c r="Q17" i="3" s="1"/>
  <c r="O30" i="2"/>
  <c r="Q30" i="2" s="1"/>
  <c r="M18" i="3" s="1"/>
  <c r="J28" i="2"/>
  <c r="X28" i="2" s="1"/>
  <c r="Z28" i="2" s="1"/>
  <c r="T16" i="3" s="1"/>
  <c r="U16" i="3" s="1"/>
  <c r="X21" i="2"/>
  <c r="Z21" i="2" s="1"/>
  <c r="T11" i="3" s="1"/>
  <c r="D22" i="2"/>
  <c r="O23" i="2"/>
  <c r="Q23" i="2" s="1"/>
  <c r="M13" i="3" s="1"/>
  <c r="W23" i="2"/>
  <c r="Y23" i="2" s="1"/>
  <c r="S13" i="3" s="1"/>
  <c r="E29" i="2"/>
  <c r="O29" i="2" s="1"/>
  <c r="Q29" i="2" s="1"/>
  <c r="M17" i="3" s="1"/>
  <c r="Q31" i="2"/>
  <c r="M19" i="3" s="1"/>
  <c r="C11" i="4"/>
  <c r="R15" i="2"/>
  <c r="N7" i="3" s="1"/>
  <c r="O7" i="3" s="1"/>
  <c r="P17" i="2"/>
  <c r="R17" i="2" s="1"/>
  <c r="N9" i="3" s="1"/>
  <c r="O9" i="3" s="1"/>
  <c r="D21" i="2"/>
  <c r="G24" i="2"/>
  <c r="F29" i="2"/>
  <c r="S29" i="2" s="1"/>
  <c r="U29" i="2" s="1"/>
  <c r="P17" i="3" s="1"/>
  <c r="S15" i="2"/>
  <c r="U15" i="2" s="1"/>
  <c r="P7" i="3" s="1"/>
  <c r="O21" i="2"/>
  <c r="Q21" i="2" s="1"/>
  <c r="M11" i="3" s="1"/>
  <c r="W21" i="2"/>
  <c r="Y21" i="2" s="1"/>
  <c r="S11" i="3" s="1"/>
  <c r="G23" i="2"/>
  <c r="H24" i="2"/>
  <c r="H31" i="2" s="1"/>
  <c r="S31" i="2" s="1"/>
  <c r="U31" i="2" s="1"/>
  <c r="P19" i="3" s="1"/>
  <c r="F28" i="2"/>
  <c r="S28" i="2" s="1"/>
  <c r="U28" i="2" s="1"/>
  <c r="P16" i="3" s="1"/>
  <c r="I31" i="2"/>
  <c r="T15" i="2"/>
  <c r="V15" i="2" s="1"/>
  <c r="Q7" i="3" s="1"/>
  <c r="G28" i="2"/>
  <c r="T28" i="2" s="1"/>
  <c r="V28" i="2" s="1"/>
  <c r="Q16" i="3" s="1"/>
  <c r="B31" i="2"/>
  <c r="N31" i="2" s="1"/>
  <c r="P14" i="2"/>
  <c r="R14" i="2" s="1"/>
  <c r="N6" i="3" s="1"/>
  <c r="O6" i="3" s="1"/>
  <c r="X14" i="2"/>
  <c r="Z14" i="2" s="1"/>
  <c r="T6" i="3" s="1"/>
  <c r="U6" i="3" s="1"/>
  <c r="F20" i="2"/>
  <c r="F27" i="2" s="1"/>
  <c r="J23" i="2"/>
  <c r="W15" i="2"/>
  <c r="Y15" i="2" s="1"/>
  <c r="S7" i="3" s="1"/>
  <c r="U7" i="3" s="1"/>
  <c r="J22" i="2"/>
  <c r="P16" i="2"/>
  <c r="R16" i="2" s="1"/>
  <c r="N8" i="3" s="1"/>
  <c r="O8" i="3" s="1"/>
  <c r="R12" i="3" l="1"/>
  <c r="R17" i="3"/>
  <c r="W24" i="2"/>
  <c r="Y24" i="2" s="1"/>
  <c r="S14" i="3" s="1"/>
  <c r="R7" i="3"/>
  <c r="R16" i="3"/>
  <c r="R22" i="3" s="1"/>
  <c r="P21" i="2"/>
  <c r="R21" i="2" s="1"/>
  <c r="N11" i="3" s="1"/>
  <c r="O11" i="3" s="1"/>
  <c r="D28" i="2"/>
  <c r="O13" i="3"/>
  <c r="T23" i="2"/>
  <c r="V23" i="2" s="1"/>
  <c r="Q13" i="3" s="1"/>
  <c r="R13" i="3" s="1"/>
  <c r="G30" i="2"/>
  <c r="T30" i="2" s="1"/>
  <c r="V30" i="2" s="1"/>
  <c r="Q18" i="3" s="1"/>
  <c r="R18" i="3" s="1"/>
  <c r="D29" i="2"/>
  <c r="P22" i="2"/>
  <c r="R22" i="2" s="1"/>
  <c r="N12" i="3" s="1"/>
  <c r="O12" i="3" s="1"/>
  <c r="J29" i="2"/>
  <c r="X29" i="2" s="1"/>
  <c r="Z29" i="2" s="1"/>
  <c r="T17" i="3" s="1"/>
  <c r="U17" i="3" s="1"/>
  <c r="X22" i="2"/>
  <c r="Z22" i="2" s="1"/>
  <c r="T12" i="3" s="1"/>
  <c r="U12" i="3" s="1"/>
  <c r="U11" i="3"/>
  <c r="U22" i="3" s="1"/>
  <c r="S24" i="2"/>
  <c r="U24" i="2" s="1"/>
  <c r="P14" i="3" s="1"/>
  <c r="P30" i="2"/>
  <c r="R30" i="2" s="1"/>
  <c r="N18" i="3" s="1"/>
  <c r="O18" i="3" s="1"/>
  <c r="U9" i="3"/>
  <c r="P31" i="2"/>
  <c r="R31" i="2" s="1"/>
  <c r="N19" i="3" s="1"/>
  <c r="O19" i="3" s="1"/>
  <c r="O25" i="3" s="1"/>
  <c r="R23" i="3"/>
  <c r="J30" i="2"/>
  <c r="X30" i="2" s="1"/>
  <c r="Z30" i="2" s="1"/>
  <c r="T18" i="3" s="1"/>
  <c r="U18" i="3" s="1"/>
  <c r="X23" i="2"/>
  <c r="Z23" i="2" s="1"/>
  <c r="T13" i="3" s="1"/>
  <c r="U13" i="3" s="1"/>
  <c r="U24" i="3" s="1"/>
  <c r="W31" i="2"/>
  <c r="Y31" i="2" s="1"/>
  <c r="S19" i="3" s="1"/>
  <c r="U19" i="3" s="1"/>
  <c r="T24" i="2"/>
  <c r="V24" i="2" s="1"/>
  <c r="Q14" i="3" s="1"/>
  <c r="G31" i="2"/>
  <c r="T31" i="2" s="1"/>
  <c r="V31" i="2" s="1"/>
  <c r="Q19" i="3" s="1"/>
  <c r="R19" i="3" s="1"/>
  <c r="X24" i="2"/>
  <c r="Z24" i="2" s="1"/>
  <c r="T14" i="3" s="1"/>
  <c r="U14" i="3" s="1"/>
  <c r="R24" i="3" l="1"/>
  <c r="U23" i="3"/>
  <c r="O24" i="3"/>
  <c r="D8" i="4" s="1"/>
  <c r="E8" i="4" s="1"/>
  <c r="U25" i="3"/>
  <c r="P28" i="2"/>
  <c r="R28" i="2" s="1"/>
  <c r="N16" i="3" s="1"/>
  <c r="O16" i="3" s="1"/>
  <c r="O22" i="3" s="1"/>
  <c r="D6" i="4" s="1"/>
  <c r="E6" i="4" s="1"/>
  <c r="P29" i="2"/>
  <c r="R29" i="2" s="1"/>
  <c r="N17" i="3" s="1"/>
  <c r="O17" i="3" s="1"/>
  <c r="O23" i="3" s="1"/>
  <c r="D7" i="4" s="1"/>
  <c r="E7" i="4" s="1"/>
  <c r="R14" i="3"/>
  <c r="R25" i="3" s="1"/>
  <c r="D9" i="4" l="1"/>
  <c r="E9" i="4" s="1"/>
  <c r="E11" i="4" s="1"/>
  <c r="D11" i="4" s="1"/>
</calcChain>
</file>

<file path=xl/sharedStrings.xml><?xml version="1.0" encoding="utf-8"?>
<sst xmlns="http://schemas.openxmlformats.org/spreadsheetml/2006/main" count="94" uniqueCount="45">
  <si>
    <t>Versie:</t>
  </si>
  <si>
    <t>Datum:</t>
  </si>
  <si>
    <t>is een merk van</t>
  </si>
  <si>
    <t>Prijzenblad Inschrijver</t>
  </si>
  <si>
    <t xml:space="preserve">Inschrijver dient gebruik te maken van onderstaande tabel. Bureaumarges zijn exclusief BTW (in euro’s) en op maximaal twee decimalen achter de komma afgerond. </t>
  </si>
  <si>
    <t>Aanpassing van het prijsblad, behoudens de lichtblauw gearceerde velden, dan wel Manipulatief inschrijven leidt tot uitsluiting.</t>
  </si>
  <si>
    <t>Opmerking: Inschrijver behoeft slechts de Bureaumarges op te geven voor de eindschalen, de overige Bureaumarges worden automatisch berekend door de Bureaumarges van de eindschalen met steeds 15% te verlagen.</t>
  </si>
  <si>
    <t xml:space="preserve">Het rechtsgeldig ondertekende Prijsblad dient u te uploaden in TenderNed in PDF formaat. </t>
  </si>
  <si>
    <t>Bureaumarges</t>
  </si>
  <si>
    <t>Eind</t>
  </si>
  <si>
    <t>Schalen 5 t/m 7</t>
  </si>
  <si>
    <t>Schalen 8 t/m 10</t>
  </si>
  <si>
    <t>Schalen 11&lt;</t>
  </si>
  <si>
    <t>Bureaumarge</t>
  </si>
  <si>
    <t>&gt; 1.040 uren</t>
  </si>
  <si>
    <t>Schaarste-percentage*</t>
  </si>
  <si>
    <t>Inkomen</t>
  </si>
  <si>
    <t>Werk</t>
  </si>
  <si>
    <t>Schuldhulpverlening</t>
  </si>
  <si>
    <t>Algemeen Sociaal domein</t>
  </si>
  <si>
    <t>Midden 
(eind -/- 15%)</t>
  </si>
  <si>
    <t>Begin 
(midden -/- 15%)</t>
  </si>
  <si>
    <t>* Het schaarstepercentage wordt berkend over de Bureaumarge en niet over het totale Inhuurtarief</t>
  </si>
  <si>
    <t>Inschrijver</t>
  </si>
  <si>
    <t xml:space="preserve">Naam tekenbevoegde functionaris </t>
  </si>
  <si>
    <t xml:space="preserve">Functie </t>
  </si>
  <si>
    <t>Handtekening</t>
  </si>
  <si>
    <t xml:space="preserve">Plaats en datum </t>
  </si>
  <si>
    <t>Data t.b.v. doorrekening bureaumarges</t>
  </si>
  <si>
    <t>Verhouding aantal uren</t>
  </si>
  <si>
    <t>Aantal uren totaal</t>
  </si>
  <si>
    <t>5 t/m 7</t>
  </si>
  <si>
    <t>8 t/m 10</t>
  </si>
  <si>
    <t>11&lt;</t>
  </si>
  <si>
    <t>Verhouding senioriteit</t>
  </si>
  <si>
    <t>Begin</t>
  </si>
  <si>
    <t>Midden</t>
  </si>
  <si>
    <t>Functiegroep</t>
  </si>
  <si>
    <t>Totale marge (t.b.v. EMVI inschrijving)</t>
  </si>
  <si>
    <t>Alle bedragen in €</t>
  </si>
  <si>
    <t>Perceel</t>
  </si>
  <si>
    <t>Aantal uren</t>
  </si>
  <si>
    <t>Gemiddelde marge (incl. schaarste)</t>
  </si>
  <si>
    <t>Totaal</t>
  </si>
  <si>
    <t>Richtlijntarieven Detacheren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</si>
</sst>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€&quot;\ #,##0.00_);\(&quot;€&quot;\ #,##0.00\)"/>
    <numFmt numFmtId="164" formatCode="_ [$€-413]\ * #,##0.00_ ;_ [$€-413]\ * \-#,##0.00_ ;_ [$€-413]\ * &quot;-&quot;??_ ;_ @_ "/>
    <numFmt numFmtId="165" formatCode="_ * #,##0.00_ ;_ * \-#,##0.00_ ;_ * &quot;-&quot;??_ ;_ @_ "/>
    <numFmt numFmtId="166" formatCode="0.0%"/>
    <numFmt numFmtId="167" formatCode="&quot;Per &quot;d/m/yyyy"/>
    <numFmt numFmtId="168" formatCode="&quot;€&quot;\ #,##0.00;&quot;€&quot;\ \-#,##0.00"/>
    <numFmt numFmtId="169" formatCode="_-* #,##0.00_-;_-* #,##0.00\-;_-* &quot;-&quot;??_-;_-@_-"/>
    <numFmt numFmtId="170" formatCode="_-&quot;€&quot;\ * #,##0.00_-;_-&quot;€&quot;\ * #,##0.00\-;_-&quot;€&quot;\ * &quot;-&quot;??_-;_-@_-"/>
    <numFmt numFmtId="171" formatCode="_-&quot;€&quot;\ * #,##0_-;_-&quot;€&quot;\ * #,##0\-;_-&quot;€&quot;\ * &quot;-&quot;??_-;_-@_-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sz val="100"/>
      <color theme="1"/>
      <name val="VAG Rounded Std Bold"/>
    </font>
    <font>
      <b/>
      <sz val="11"/>
      <color theme="1"/>
      <name val="Calibri"/>
      <family val="2"/>
      <scheme val="minor"/>
    </font>
    <font>
      <sz val="11"/>
      <color theme="1"/>
      <name val="VAG Rounded Std Bold"/>
    </font>
    <font>
      <sz val="72"/>
      <color theme="1"/>
      <name val="VAG Rounded Std Bold"/>
    </font>
    <font>
      <sz val="10"/>
      <name val="Arial"/>
      <family val="2"/>
    </font>
    <font>
      <sz val="12"/>
      <color theme="1"/>
      <name val="VAG Rounded Std Thin"/>
    </font>
    <font>
      <sz val="18"/>
      <color theme="1"/>
      <name val="VAG Rounded Std Bold"/>
    </font>
    <font>
      <sz val="20"/>
      <color rgb="FFE26207"/>
      <name val="VAG Rounded Std Bold"/>
    </font>
    <font>
      <b/>
      <sz val="10"/>
      <name val="Arial"/>
      <family val="2"/>
    </font>
    <font>
      <sz val="8"/>
      <name val="Open Sans"/>
      <family val="2"/>
    </font>
    <font>
      <b/>
      <sz val="8"/>
      <name val="Open Sans"/>
      <family val="2"/>
    </font>
    <font>
      <u/>
      <sz val="10"/>
      <color indexed="12"/>
      <name val="Arial"/>
      <family val="2"/>
    </font>
    <font>
      <sz val="18"/>
      <color indexed="63"/>
      <name val="VAG Rounded Std Bold"/>
    </font>
    <font>
      <b/>
      <sz val="14"/>
      <color indexed="23"/>
      <name val="VAG Rounded Std Bold"/>
    </font>
    <font>
      <b/>
      <sz val="11"/>
      <color indexed="8"/>
      <name val="VAG Rounded Std Bold"/>
    </font>
    <font>
      <b/>
      <sz val="14"/>
      <color indexed="63"/>
      <name val="VAG Rounded Std Bold"/>
    </font>
    <font>
      <sz val="10"/>
      <name val="VAG Rounded Std Bold"/>
    </font>
    <font>
      <sz val="10"/>
      <name val="Open Sans"/>
      <family val="2"/>
    </font>
    <font>
      <b/>
      <sz val="10"/>
      <name val="Open Sans"/>
      <family val="2"/>
    </font>
    <font>
      <sz val="10"/>
      <color rgb="FF00000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AG Rounded Std Bold"/>
    </font>
    <font>
      <sz val="14"/>
      <color theme="1"/>
      <name val="Verdana"/>
      <family val="2"/>
    </font>
    <font>
      <sz val="12"/>
      <color theme="1"/>
      <name val="VAG Rounded Std Bold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sz val="11"/>
      <name val="VAG Rounded Std Thin"/>
    </font>
    <font>
      <sz val="11"/>
      <color theme="1"/>
      <name val="VAG Rounded Std Thin"/>
    </font>
    <font>
      <sz val="10"/>
      <color theme="1"/>
      <name val="Open Sans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11"/>
      <color theme="1"/>
      <name val="VAGRoundedStd-Thin"/>
    </font>
    <font>
      <b/>
      <sz val="14"/>
      <color indexed="23"/>
      <name val="VAGRounded BT"/>
    </font>
    <font>
      <b/>
      <sz val="14"/>
      <color indexed="63"/>
      <name val="VAGRounded BT"/>
    </font>
    <font>
      <sz val="10"/>
      <name val="VAGRounded BT"/>
    </font>
    <font>
      <b/>
      <sz val="11"/>
      <color indexed="8"/>
      <name val="VAGRounded BT"/>
    </font>
    <font>
      <sz val="11"/>
      <color theme="0"/>
      <name val="VAG Rounded Std Bold"/>
    </font>
    <font>
      <sz val="11"/>
      <color theme="0"/>
      <name val="VAG Rounded Std Thin"/>
    </font>
    <font>
      <sz val="11"/>
      <color theme="0" tint="-4.9989318521683403E-2"/>
      <name val="VAG Rounded Std Thin"/>
    </font>
    <font>
      <b/>
      <sz val="11"/>
      <name val="VAG Rounded Std Thin"/>
    </font>
    <font>
      <b/>
      <sz val="11"/>
      <color theme="1"/>
      <name val="VAG Rounded Std Thin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E26207"/>
      </bottom>
      <diagonal/>
    </border>
    <border>
      <left/>
      <right/>
      <top/>
      <bottom style="thin">
        <color rgb="FFE26207"/>
      </bottom>
      <diagonal/>
    </border>
    <border>
      <left style="thin">
        <color rgb="FFE26207"/>
      </left>
      <right/>
      <top style="thin">
        <color rgb="FFE26207"/>
      </top>
      <bottom/>
      <diagonal/>
    </border>
    <border>
      <left/>
      <right/>
      <top style="thin">
        <color rgb="FFE26207"/>
      </top>
      <bottom/>
      <diagonal/>
    </border>
    <border>
      <left/>
      <right style="thin">
        <color rgb="FFE26207"/>
      </right>
      <top style="thin">
        <color rgb="FFE26207"/>
      </top>
      <bottom/>
      <diagonal/>
    </border>
    <border>
      <left style="thin">
        <color rgb="FFE26207"/>
      </left>
      <right/>
      <top/>
      <bottom/>
      <diagonal/>
    </border>
    <border>
      <left/>
      <right style="thin">
        <color rgb="FFE26207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E26207"/>
      </left>
      <right/>
      <top/>
      <bottom style="thin">
        <color rgb="FFE26207"/>
      </bottom>
      <diagonal/>
    </border>
    <border>
      <left/>
      <right style="thin">
        <color rgb="FFE26207"/>
      </right>
      <top/>
      <bottom style="thin">
        <color rgb="FFE26207"/>
      </bottom>
      <diagonal/>
    </border>
    <border>
      <left style="thin">
        <color rgb="FFE26207"/>
      </left>
      <right style="thin">
        <color rgb="FFE26207"/>
      </right>
      <top style="thin">
        <color rgb="FFE26207"/>
      </top>
      <bottom style="thin">
        <color rgb="FFE26207"/>
      </bottom>
      <diagonal/>
    </border>
    <border>
      <left style="thin">
        <color rgb="FFE26207"/>
      </left>
      <right/>
      <top style="thin">
        <color rgb="FFE26207"/>
      </top>
      <bottom style="thin">
        <color rgb="FFE26207"/>
      </bottom>
      <diagonal/>
    </border>
    <border>
      <left/>
      <right/>
      <top style="thin">
        <color rgb="FFE26207"/>
      </top>
      <bottom style="thin">
        <color rgb="FFE26207"/>
      </bottom>
      <diagonal/>
    </border>
    <border>
      <left/>
      <right style="thin">
        <color rgb="FFE26207"/>
      </right>
      <top style="thin">
        <color rgb="FFE26207"/>
      </top>
      <bottom style="thin">
        <color rgb="FFE26207"/>
      </bottom>
      <diagonal/>
    </border>
  </borders>
  <cellStyleXfs count="10">
    <xf numFmtId="0" fontId="0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6">
    <xf numFmtId="0" fontId="0" fillId="0" borderId="0" xfId="0"/>
    <xf numFmtId="0" fontId="1" fillId="0" borderId="0" xfId="4"/>
    <xf numFmtId="164" fontId="1" fillId="0" borderId="0" xfId="4" applyNumberFormat="1"/>
    <xf numFmtId="165" fontId="0" fillId="0" borderId="0" xfId="5" applyFont="1"/>
    <xf numFmtId="165" fontId="1" fillId="0" borderId="0" xfId="4" applyNumberFormat="1"/>
    <xf numFmtId="0" fontId="2" fillId="0" borderId="0" xfId="4" applyFont="1"/>
    <xf numFmtId="165" fontId="3" fillId="0" borderId="0" xfId="5" applyFont="1"/>
    <xf numFmtId="164" fontId="3" fillId="0" borderId="0" xfId="4" applyNumberFormat="1" applyFont="1"/>
    <xf numFmtId="0" fontId="4" fillId="0" borderId="0" xfId="4" applyFont="1"/>
    <xf numFmtId="166" fontId="0" fillId="0" borderId="0" xfId="6" applyNumberFormat="1" applyFont="1"/>
    <xf numFmtId="2" fontId="5" fillId="0" borderId="0" xfId="4" applyNumberFormat="1" applyFont="1" applyAlignment="1">
      <alignment horizontal="left" indent="1"/>
    </xf>
    <xf numFmtId="165" fontId="3" fillId="0" borderId="0" xfId="4" applyNumberFormat="1" applyFont="1"/>
    <xf numFmtId="0" fontId="7" fillId="0" borderId="0" xfId="0" applyFont="1"/>
    <xf numFmtId="0" fontId="7" fillId="0" borderId="0" xfId="0" applyFont="1" applyAlignment="1">
      <alignment horizontal="left"/>
    </xf>
    <xf numFmtId="14" fontId="0" fillId="0" borderId="0" xfId="0" applyNumberFormat="1"/>
    <xf numFmtId="0" fontId="8" fillId="0" borderId="0" xfId="4" applyFont="1" applyAlignment="1">
      <alignment vertical="center"/>
    </xf>
    <xf numFmtId="0" fontId="10" fillId="0" borderId="0" xfId="0" applyFont="1"/>
    <xf numFmtId="0" fontId="11" fillId="0" borderId="0" xfId="7" applyFont="1"/>
    <xf numFmtId="0" fontId="12" fillId="0" borderId="0" xfId="7" applyFont="1"/>
    <xf numFmtId="0" fontId="14" fillId="0" borderId="0" xfId="8" applyFont="1" applyFill="1" applyBorder="1" applyAlignment="1" applyProtection="1">
      <alignment horizontal="left" vertical="center"/>
    </xf>
    <xf numFmtId="0" fontId="15" fillId="0" borderId="0" xfId="8" applyFont="1" applyFill="1" applyBorder="1" applyAlignment="1" applyProtection="1"/>
    <xf numFmtId="167" fontId="16" fillId="0" borderId="0" xfId="8" applyNumberFormat="1" applyFont="1" applyFill="1" applyBorder="1" applyAlignment="1" applyProtection="1"/>
    <xf numFmtId="2" fontId="17" fillId="0" borderId="0" xfId="8" applyNumberFormat="1" applyFont="1" applyFill="1" applyBorder="1" applyAlignment="1" applyProtection="1"/>
    <xf numFmtId="0" fontId="18" fillId="0" borderId="0" xfId="7" applyFont="1"/>
    <xf numFmtId="0" fontId="19" fillId="0" borderId="0" xfId="7" applyFont="1"/>
    <xf numFmtId="0" fontId="20" fillId="0" borderId="0" xfId="7" applyFont="1"/>
    <xf numFmtId="0" fontId="22" fillId="0" borderId="0" xfId="9" applyFont="1"/>
    <xf numFmtId="0" fontId="21" fillId="2" borderId="0" xfId="0" applyFont="1" applyFill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4" fillId="0" borderId="2" xfId="0" applyFont="1" applyBorder="1" applyAlignment="1">
      <alignment horizontal="center" vertical="center" readingOrder="1"/>
    </xf>
    <xf numFmtId="0" fontId="25" fillId="0" borderId="0" xfId="9" applyFont="1"/>
    <xf numFmtId="0" fontId="26" fillId="0" borderId="2" xfId="0" applyFont="1" applyBorder="1" applyAlignment="1">
      <alignment horizontal="center" vertical="center" readingOrder="1"/>
    </xf>
    <xf numFmtId="0" fontId="27" fillId="0" borderId="0" xfId="4" applyFont="1" applyAlignment="1">
      <alignment vertical="center"/>
    </xf>
    <xf numFmtId="0" fontId="28" fillId="0" borderId="0" xfId="4" applyFont="1" applyAlignment="1">
      <alignment vertical="center"/>
    </xf>
    <xf numFmtId="0" fontId="26" fillId="0" borderId="0" xfId="0" applyFont="1" applyAlignment="1">
      <alignment horizontal="center" vertical="center" readingOrder="1"/>
    </xf>
    <xf numFmtId="0" fontId="4" fillId="0" borderId="3" xfId="0" applyFont="1" applyBorder="1" applyAlignment="1">
      <alignment horizontal="center" vertical="center" readingOrder="1"/>
    </xf>
    <xf numFmtId="0" fontId="4" fillId="0" borderId="4" xfId="0" applyFont="1" applyBorder="1" applyAlignment="1">
      <alignment horizontal="center" vertical="center" readingOrder="1"/>
    </xf>
    <xf numFmtId="0" fontId="4" fillId="0" borderId="5" xfId="0" applyFont="1" applyBorder="1" applyAlignment="1">
      <alignment horizontal="center" vertical="center" wrapText="1" readingOrder="1"/>
    </xf>
    <xf numFmtId="0" fontId="29" fillId="0" borderId="4" xfId="4" applyFont="1" applyBorder="1" applyAlignment="1">
      <alignment horizontal="center" vertical="center"/>
    </xf>
    <xf numFmtId="7" fontId="0" fillId="0" borderId="0" xfId="0" applyNumberFormat="1"/>
    <xf numFmtId="7" fontId="10" fillId="0" borderId="0" xfId="0" applyNumberFormat="1" applyFont="1"/>
    <xf numFmtId="0" fontId="27" fillId="0" borderId="0" xfId="4" applyFont="1" applyAlignment="1">
      <alignment horizontal="center" vertical="center"/>
    </xf>
    <xf numFmtId="0" fontId="29" fillId="4" borderId="0" xfId="4" applyFont="1" applyFill="1" applyAlignment="1">
      <alignment horizontal="center" vertical="center"/>
    </xf>
    <xf numFmtId="0" fontId="29" fillId="0" borderId="0" xfId="4" applyFont="1" applyAlignment="1">
      <alignment horizontal="center" vertical="center"/>
    </xf>
    <xf numFmtId="0" fontId="27" fillId="0" borderId="0" xfId="4" applyFont="1"/>
    <xf numFmtId="0" fontId="28" fillId="0" borderId="0" xfId="4" applyFont="1"/>
    <xf numFmtId="0" fontId="26" fillId="0" borderId="2" xfId="0" applyFont="1" applyBorder="1" applyAlignment="1">
      <alignment horizontal="center" vertical="center" wrapText="1" readingOrder="1"/>
    </xf>
    <xf numFmtId="168" fontId="30" fillId="0" borderId="3" xfId="4" applyNumberFormat="1" applyFont="1" applyBorder="1" applyAlignment="1">
      <alignment horizontal="center" vertical="center"/>
    </xf>
    <xf numFmtId="168" fontId="30" fillId="0" borderId="4" xfId="4" applyNumberFormat="1" applyFont="1" applyBorder="1" applyAlignment="1">
      <alignment horizontal="center" vertical="center"/>
    </xf>
    <xf numFmtId="9" fontId="30" fillId="0" borderId="5" xfId="3" applyFont="1" applyFill="1" applyBorder="1" applyAlignment="1">
      <alignment horizontal="center" vertical="center"/>
    </xf>
    <xf numFmtId="168" fontId="30" fillId="4" borderId="6" xfId="4" applyNumberFormat="1" applyFont="1" applyFill="1" applyBorder="1" applyAlignment="1">
      <alignment horizontal="center" vertical="center"/>
    </xf>
    <xf numFmtId="168" fontId="30" fillId="4" borderId="0" xfId="4" applyNumberFormat="1" applyFont="1" applyFill="1" applyAlignment="1">
      <alignment horizontal="center" vertical="center"/>
    </xf>
    <xf numFmtId="9" fontId="30" fillId="4" borderId="7" xfId="3" applyFont="1" applyFill="1" applyBorder="1" applyAlignment="1">
      <alignment horizontal="center" vertical="center"/>
    </xf>
    <xf numFmtId="168" fontId="30" fillId="0" borderId="6" xfId="4" applyNumberFormat="1" applyFont="1" applyBorder="1" applyAlignment="1">
      <alignment horizontal="center" vertical="center"/>
    </xf>
    <xf numFmtId="168" fontId="30" fillId="0" borderId="0" xfId="4" applyNumberFormat="1" applyFont="1" applyAlignment="1">
      <alignment horizontal="center" vertical="center"/>
    </xf>
    <xf numFmtId="9" fontId="30" fillId="0" borderId="7" xfId="3" applyFont="1" applyFill="1" applyBorder="1" applyAlignment="1">
      <alignment horizontal="center" vertical="center"/>
    </xf>
    <xf numFmtId="0" fontId="31" fillId="0" borderId="1" xfId="0" quotePrefix="1" applyFont="1" applyBorder="1"/>
    <xf numFmtId="0" fontId="31" fillId="0" borderId="1" xfId="0" applyFont="1" applyBorder="1"/>
    <xf numFmtId="0" fontId="33" fillId="7" borderId="13" xfId="0" applyFont="1" applyFill="1" applyBorder="1" applyAlignment="1">
      <alignment vertical="center" wrapText="1"/>
    </xf>
    <xf numFmtId="0" fontId="33" fillId="7" borderId="13" xfId="0" applyFont="1" applyFill="1" applyBorder="1" applyAlignment="1">
      <alignment vertical="top" wrapText="1"/>
    </xf>
    <xf numFmtId="0" fontId="33" fillId="7" borderId="33" xfId="0" applyFont="1" applyFill="1" applyBorder="1" applyAlignment="1">
      <alignment vertical="center" wrapText="1"/>
    </xf>
    <xf numFmtId="0" fontId="27" fillId="0" borderId="0" xfId="4" applyFont="1" applyAlignment="1">
      <alignment horizontal="left"/>
    </xf>
    <xf numFmtId="2" fontId="27" fillId="0" borderId="0" xfId="4" applyNumberFormat="1" applyFont="1"/>
    <xf numFmtId="165" fontId="19" fillId="0" borderId="0" xfId="5" applyFont="1"/>
    <xf numFmtId="3" fontId="27" fillId="0" borderId="0" xfId="4" applyNumberFormat="1" applyFont="1" applyAlignment="1">
      <alignment horizontal="left"/>
    </xf>
    <xf numFmtId="0" fontId="31" fillId="0" borderId="0" xfId="4" applyFont="1"/>
    <xf numFmtId="0" fontId="34" fillId="0" borderId="0" xfId="4" applyFont="1" applyAlignment="1">
      <alignment vertical="top"/>
    </xf>
    <xf numFmtId="0" fontId="35" fillId="0" borderId="0" xfId="8" applyFont="1" applyFill="1" applyBorder="1" applyAlignment="1" applyProtection="1">
      <alignment vertical="top"/>
    </xf>
    <xf numFmtId="2" fontId="36" fillId="0" borderId="0" xfId="8" applyNumberFormat="1" applyFont="1" applyFill="1" applyBorder="1" applyAlignment="1" applyProtection="1">
      <alignment vertical="top"/>
    </xf>
    <xf numFmtId="0" fontId="37" fillId="0" borderId="0" xfId="7" applyFont="1" applyAlignment="1">
      <alignment vertical="top"/>
    </xf>
    <xf numFmtId="167" fontId="38" fillId="0" borderId="0" xfId="8" applyNumberFormat="1" applyFont="1" applyFill="1" applyBorder="1" applyAlignment="1" applyProtection="1">
      <alignment vertical="top"/>
    </xf>
    <xf numFmtId="0" fontId="19" fillId="0" borderId="0" xfId="7" applyFont="1" applyAlignment="1">
      <alignment vertical="top"/>
    </xf>
    <xf numFmtId="0" fontId="11" fillId="0" borderId="0" xfId="7" applyFont="1" applyAlignment="1">
      <alignment vertical="top"/>
    </xf>
    <xf numFmtId="0" fontId="39" fillId="0" borderId="3" xfId="0" applyFont="1" applyBorder="1" applyAlignment="1">
      <alignment horizontal="center" vertical="center" readingOrder="1"/>
    </xf>
    <xf numFmtId="9" fontId="40" fillId="0" borderId="3" xfId="3" applyFont="1" applyFill="1" applyBorder="1" applyAlignment="1">
      <alignment horizontal="center" vertical="center"/>
    </xf>
    <xf numFmtId="9" fontId="40" fillId="0" borderId="4" xfId="3" applyFont="1" applyFill="1" applyBorder="1" applyAlignment="1">
      <alignment horizontal="center" vertical="center"/>
    </xf>
    <xf numFmtId="3" fontId="30" fillId="0" borderId="5" xfId="1" applyNumberFormat="1" applyFont="1" applyFill="1" applyBorder="1" applyAlignment="1">
      <alignment horizontal="center" vertical="center"/>
    </xf>
    <xf numFmtId="9" fontId="41" fillId="4" borderId="6" xfId="3" applyFont="1" applyFill="1" applyBorder="1" applyAlignment="1">
      <alignment horizontal="center" vertical="center"/>
    </xf>
    <xf numFmtId="9" fontId="41" fillId="4" borderId="0" xfId="3" applyFont="1" applyFill="1" applyBorder="1" applyAlignment="1">
      <alignment horizontal="center" vertical="center"/>
    </xf>
    <xf numFmtId="3" fontId="30" fillId="4" borderId="7" xfId="1" applyNumberFormat="1" applyFont="1" applyFill="1" applyBorder="1" applyAlignment="1">
      <alignment horizontal="center" vertical="center"/>
    </xf>
    <xf numFmtId="9" fontId="40" fillId="0" borderId="6" xfId="3" applyFont="1" applyFill="1" applyBorder="1" applyAlignment="1">
      <alignment horizontal="center" vertical="center"/>
    </xf>
    <xf numFmtId="9" fontId="40" fillId="0" borderId="0" xfId="3" applyFont="1" applyFill="1" applyBorder="1" applyAlignment="1">
      <alignment horizontal="center" vertical="center"/>
    </xf>
    <xf numFmtId="3" fontId="30" fillId="0" borderId="7" xfId="1" applyNumberFormat="1" applyFont="1" applyFill="1" applyBorder="1" applyAlignment="1">
      <alignment horizontal="center" vertical="center"/>
    </xf>
    <xf numFmtId="9" fontId="30" fillId="0" borderId="3" xfId="3" applyFont="1" applyFill="1" applyBorder="1" applyAlignment="1">
      <alignment horizontal="center" vertical="center"/>
    </xf>
    <xf numFmtId="9" fontId="30" fillId="0" borderId="4" xfId="3" applyFont="1" applyFill="1" applyBorder="1" applyAlignment="1">
      <alignment horizontal="center" vertical="center"/>
    </xf>
    <xf numFmtId="9" fontId="30" fillId="4" borderId="6" xfId="3" applyFont="1" applyFill="1" applyBorder="1" applyAlignment="1">
      <alignment horizontal="center" vertical="center"/>
    </xf>
    <xf numFmtId="9" fontId="30" fillId="4" borderId="0" xfId="3" applyFont="1" applyFill="1" applyBorder="1" applyAlignment="1">
      <alignment horizontal="center" vertical="center"/>
    </xf>
    <xf numFmtId="9" fontId="30" fillId="0" borderId="6" xfId="3" applyFont="1" applyFill="1" applyBorder="1" applyAlignment="1">
      <alignment horizontal="center" vertical="center"/>
    </xf>
    <xf numFmtId="9" fontId="30" fillId="0" borderId="0" xfId="3" applyFont="1" applyFill="1" applyBorder="1" applyAlignment="1">
      <alignment horizontal="center" vertical="center"/>
    </xf>
    <xf numFmtId="7" fontId="27" fillId="0" borderId="0" xfId="4" applyNumberFormat="1" applyFont="1"/>
    <xf numFmtId="9" fontId="27" fillId="0" borderId="0" xfId="3" applyFont="1"/>
    <xf numFmtId="0" fontId="26" fillId="0" borderId="3" xfId="0" applyFont="1" applyBorder="1" applyAlignment="1">
      <alignment horizontal="center" vertical="center" readingOrder="1"/>
    </xf>
    <xf numFmtId="0" fontId="4" fillId="0" borderId="4" xfId="0" applyFont="1" applyBorder="1" applyAlignment="1">
      <alignment horizontal="center" vertical="center" wrapText="1" readingOrder="1"/>
    </xf>
    <xf numFmtId="0" fontId="29" fillId="0" borderId="3" xfId="4" applyFont="1" applyBorder="1" applyAlignment="1">
      <alignment horizontal="center" vertical="center"/>
    </xf>
    <xf numFmtId="3" fontId="30" fillId="0" borderId="3" xfId="4" applyNumberFormat="1" applyFont="1" applyBorder="1" applyAlignment="1">
      <alignment horizontal="center" vertical="center"/>
    </xf>
    <xf numFmtId="171" fontId="30" fillId="0" borderId="5" xfId="2" applyNumberFormat="1" applyFont="1" applyFill="1" applyBorder="1" applyAlignment="1">
      <alignment horizontal="center" vertical="center"/>
    </xf>
    <xf numFmtId="0" fontId="29" fillId="4" borderId="6" xfId="4" applyFont="1" applyFill="1" applyBorder="1" applyAlignment="1">
      <alignment horizontal="center" vertical="center"/>
    </xf>
    <xf numFmtId="3" fontId="30" fillId="4" borderId="6" xfId="4" applyNumberFormat="1" applyFont="1" applyFill="1" applyBorder="1" applyAlignment="1">
      <alignment horizontal="center" vertical="center"/>
    </xf>
    <xf numFmtId="171" fontId="30" fillId="4" borderId="7" xfId="2" applyNumberFormat="1" applyFont="1" applyFill="1" applyBorder="1" applyAlignment="1">
      <alignment horizontal="center" vertical="center"/>
    </xf>
    <xf numFmtId="0" fontId="29" fillId="0" borderId="6" xfId="4" applyFont="1" applyBorder="1" applyAlignment="1">
      <alignment horizontal="center" vertical="center"/>
    </xf>
    <xf numFmtId="3" fontId="30" fillId="0" borderId="6" xfId="4" applyNumberFormat="1" applyFont="1" applyBorder="1" applyAlignment="1">
      <alignment horizontal="center" vertical="center"/>
    </xf>
    <xf numFmtId="171" fontId="30" fillId="0" borderId="7" xfId="2" applyNumberFormat="1" applyFont="1" applyFill="1" applyBorder="1" applyAlignment="1">
      <alignment horizontal="center" vertical="center"/>
    </xf>
    <xf numFmtId="0" fontId="29" fillId="4" borderId="37" xfId="4" applyFont="1" applyFill="1" applyBorder="1" applyAlignment="1">
      <alignment horizontal="center" vertical="center"/>
    </xf>
    <xf numFmtId="3" fontId="30" fillId="4" borderId="37" xfId="4" applyNumberFormat="1" applyFont="1" applyFill="1" applyBorder="1" applyAlignment="1">
      <alignment horizontal="center" vertical="center"/>
    </xf>
    <xf numFmtId="168" fontId="30" fillId="4" borderId="2" xfId="4" applyNumberFormat="1" applyFont="1" applyFill="1" applyBorder="1" applyAlignment="1">
      <alignment horizontal="center" vertical="center"/>
    </xf>
    <xf numFmtId="171" fontId="30" fillId="4" borderId="38" xfId="2" applyNumberFormat="1" applyFont="1" applyFill="1" applyBorder="1" applyAlignment="1">
      <alignment horizontal="center" vertical="center"/>
    </xf>
    <xf numFmtId="3" fontId="27" fillId="0" borderId="0" xfId="4" applyNumberFormat="1" applyFont="1"/>
    <xf numFmtId="0" fontId="42" fillId="4" borderId="39" xfId="4" applyFont="1" applyFill="1" applyBorder="1" applyAlignment="1">
      <alignment horizontal="center" vertical="center"/>
    </xf>
    <xf numFmtId="3" fontId="43" fillId="4" borderId="40" xfId="4" applyNumberFormat="1" applyFont="1" applyFill="1" applyBorder="1" applyAlignment="1">
      <alignment horizontal="center" vertical="center"/>
    </xf>
    <xf numFmtId="168" fontId="43" fillId="4" borderId="41" xfId="4" applyNumberFormat="1" applyFont="1" applyFill="1" applyBorder="1" applyAlignment="1">
      <alignment horizontal="center" vertical="center"/>
    </xf>
    <xf numFmtId="171" fontId="43" fillId="4" borderId="42" xfId="3" applyNumberFormat="1" applyFont="1" applyFill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168" fontId="30" fillId="3" borderId="3" xfId="4" applyNumberFormat="1" applyFont="1" applyFill="1" applyBorder="1" applyAlignment="1" applyProtection="1">
      <alignment horizontal="center" vertical="center"/>
      <protection locked="0"/>
    </xf>
    <xf numFmtId="168" fontId="30" fillId="3" borderId="4" xfId="4" applyNumberFormat="1" applyFont="1" applyFill="1" applyBorder="1" applyAlignment="1" applyProtection="1">
      <alignment horizontal="center" vertical="center"/>
      <protection locked="0"/>
    </xf>
    <xf numFmtId="9" fontId="30" fillId="3" borderId="5" xfId="3" applyFont="1" applyFill="1" applyBorder="1" applyAlignment="1" applyProtection="1">
      <alignment horizontal="center" vertical="center"/>
      <protection locked="0"/>
    </xf>
    <xf numFmtId="168" fontId="30" fillId="5" borderId="6" xfId="4" applyNumberFormat="1" applyFont="1" applyFill="1" applyBorder="1" applyAlignment="1" applyProtection="1">
      <alignment horizontal="center" vertical="center"/>
      <protection locked="0"/>
    </xf>
    <xf numFmtId="168" fontId="30" fillId="5" borderId="0" xfId="4" applyNumberFormat="1" applyFont="1" applyFill="1" applyAlignment="1" applyProtection="1">
      <alignment horizontal="center" vertical="center"/>
      <protection locked="0"/>
    </xf>
    <xf numFmtId="9" fontId="30" fillId="5" borderId="7" xfId="3" applyFont="1" applyFill="1" applyBorder="1" applyAlignment="1" applyProtection="1">
      <alignment horizontal="center" vertical="center"/>
      <protection locked="0"/>
    </xf>
    <xf numFmtId="168" fontId="30" fillId="3" borderId="6" xfId="4" applyNumberFormat="1" applyFont="1" applyFill="1" applyBorder="1" applyAlignment="1" applyProtection="1">
      <alignment horizontal="center" vertical="center"/>
      <protection locked="0"/>
    </xf>
    <xf numFmtId="168" fontId="30" fillId="3" borderId="0" xfId="4" applyNumberFormat="1" applyFont="1" applyFill="1" applyAlignment="1" applyProtection="1">
      <alignment horizontal="center" vertical="center"/>
      <protection locked="0"/>
    </xf>
    <xf numFmtId="9" fontId="30" fillId="3" borderId="7" xfId="3" applyFont="1" applyFill="1" applyBorder="1" applyAlignment="1" applyProtection="1">
      <alignment horizontal="center" vertical="center"/>
      <protection locked="0"/>
    </xf>
    <xf numFmtId="0" fontId="22" fillId="2" borderId="0" xfId="9" applyFont="1" applyFill="1" applyAlignment="1">
      <alignment horizontal="left" wrapText="1"/>
    </xf>
    <xf numFmtId="0" fontId="9" fillId="0" borderId="1" xfId="7" applyFont="1" applyBorder="1" applyAlignment="1">
      <alignment horizontal="center" vertical="center"/>
    </xf>
    <xf numFmtId="0" fontId="21" fillId="2" borderId="0" xfId="0" applyFont="1" applyFill="1" applyAlignment="1">
      <alignment horizontal="left" vertical="top" wrapText="1"/>
    </xf>
    <xf numFmtId="0" fontId="23" fillId="2" borderId="0" xfId="0" applyFont="1" applyFill="1" applyAlignment="1">
      <alignment horizontal="left" vertical="top" wrapText="1"/>
    </xf>
    <xf numFmtId="0" fontId="21" fillId="2" borderId="0" xfId="0" applyFont="1" applyFill="1" applyAlignment="1">
      <alignment horizontal="left" vertical="center" wrapText="1"/>
    </xf>
    <xf numFmtId="0" fontId="4" fillId="0" borderId="2" xfId="0" applyFont="1" applyBorder="1" applyAlignment="1">
      <alignment horizontal="center" vertical="center" readingOrder="1"/>
    </xf>
    <xf numFmtId="0" fontId="32" fillId="6" borderId="8" xfId="0" applyFont="1" applyFill="1" applyBorder="1" applyAlignment="1">
      <alignment horizontal="left" vertical="center" wrapText="1"/>
    </xf>
    <xf numFmtId="0" fontId="32" fillId="6" borderId="9" xfId="0" applyFont="1" applyFill="1" applyBorder="1" applyAlignment="1">
      <alignment horizontal="left" vertical="center" wrapText="1"/>
    </xf>
    <xf numFmtId="0" fontId="32" fillId="6" borderId="10" xfId="0" applyFont="1" applyFill="1" applyBorder="1" applyAlignment="1">
      <alignment horizontal="left" vertical="center" wrapText="1"/>
    </xf>
    <xf numFmtId="0" fontId="33" fillId="7" borderId="11" xfId="0" applyFont="1" applyFill="1" applyBorder="1" applyAlignment="1">
      <alignment horizontal="left" vertical="center" wrapText="1"/>
    </xf>
    <xf numFmtId="0" fontId="33" fillId="7" borderId="12" xfId="0" applyFont="1" applyFill="1" applyBorder="1" applyAlignment="1">
      <alignment horizontal="left" vertical="center" wrapText="1"/>
    </xf>
    <xf numFmtId="0" fontId="33" fillId="7" borderId="14" xfId="0" applyFont="1" applyFill="1" applyBorder="1" applyAlignment="1" applyProtection="1">
      <alignment horizontal="center" vertical="center" wrapText="1"/>
      <protection locked="0"/>
    </xf>
    <xf numFmtId="0" fontId="33" fillId="7" borderId="15" xfId="0" applyFont="1" applyFill="1" applyBorder="1" applyAlignment="1" applyProtection="1">
      <alignment horizontal="center" vertical="center" wrapText="1"/>
      <protection locked="0"/>
    </xf>
    <xf numFmtId="0" fontId="33" fillId="7" borderId="16" xfId="0" applyFont="1" applyFill="1" applyBorder="1" applyAlignment="1" applyProtection="1">
      <alignment horizontal="center" vertical="center" wrapText="1"/>
      <protection locked="0"/>
    </xf>
    <xf numFmtId="0" fontId="33" fillId="7" borderId="17" xfId="0" applyFont="1" applyFill="1" applyBorder="1" applyAlignment="1">
      <alignment horizontal="left" vertical="top" wrapText="1"/>
    </xf>
    <xf numFmtId="0" fontId="33" fillId="7" borderId="18" xfId="0" applyFont="1" applyFill="1" applyBorder="1" applyAlignment="1">
      <alignment horizontal="left" vertical="top" wrapText="1"/>
    </xf>
    <xf numFmtId="0" fontId="33" fillId="7" borderId="22" xfId="0" applyFont="1" applyFill="1" applyBorder="1" applyAlignment="1">
      <alignment horizontal="left" vertical="top" wrapText="1"/>
    </xf>
    <xf numFmtId="0" fontId="33" fillId="7" borderId="23" xfId="0" applyFont="1" applyFill="1" applyBorder="1" applyAlignment="1">
      <alignment horizontal="left" vertical="top" wrapText="1"/>
    </xf>
    <xf numFmtId="0" fontId="33" fillId="7" borderId="26" xfId="0" applyFont="1" applyFill="1" applyBorder="1" applyAlignment="1">
      <alignment horizontal="left" vertical="top" wrapText="1"/>
    </xf>
    <xf numFmtId="0" fontId="33" fillId="7" borderId="27" xfId="0" applyFont="1" applyFill="1" applyBorder="1" applyAlignment="1">
      <alignment horizontal="left" vertical="top" wrapText="1"/>
    </xf>
    <xf numFmtId="0" fontId="33" fillId="7" borderId="19" xfId="0" applyFont="1" applyFill="1" applyBorder="1" applyAlignment="1" applyProtection="1">
      <alignment horizontal="center" vertical="top" wrapText="1"/>
      <protection locked="0"/>
    </xf>
    <xf numFmtId="0" fontId="33" fillId="7" borderId="20" xfId="0" applyFont="1" applyFill="1" applyBorder="1" applyAlignment="1" applyProtection="1">
      <alignment horizontal="center" vertical="top" wrapText="1"/>
      <protection locked="0"/>
    </xf>
    <xf numFmtId="0" fontId="33" fillId="7" borderId="21" xfId="0" applyFont="1" applyFill="1" applyBorder="1" applyAlignment="1" applyProtection="1">
      <alignment horizontal="center" vertical="top" wrapText="1"/>
      <protection locked="0"/>
    </xf>
    <xf numFmtId="0" fontId="33" fillId="7" borderId="24" xfId="0" applyFont="1" applyFill="1" applyBorder="1" applyAlignment="1" applyProtection="1">
      <alignment horizontal="center" vertical="top" wrapText="1"/>
      <protection locked="0"/>
    </xf>
    <xf numFmtId="0" fontId="33" fillId="7" borderId="0" xfId="0" applyFont="1" applyFill="1" applyAlignment="1" applyProtection="1">
      <alignment horizontal="center" vertical="top" wrapText="1"/>
      <protection locked="0"/>
    </xf>
    <xf numFmtId="0" fontId="33" fillId="7" borderId="25" xfId="0" applyFont="1" applyFill="1" applyBorder="1" applyAlignment="1" applyProtection="1">
      <alignment horizontal="center" vertical="top" wrapText="1"/>
      <protection locked="0"/>
    </xf>
    <xf numFmtId="0" fontId="33" fillId="7" borderId="28" xfId="0" applyFont="1" applyFill="1" applyBorder="1" applyAlignment="1" applyProtection="1">
      <alignment horizontal="center" vertical="top" wrapText="1"/>
      <protection locked="0"/>
    </xf>
    <xf numFmtId="0" fontId="33" fillId="7" borderId="29" xfId="0" applyFont="1" applyFill="1" applyBorder="1" applyAlignment="1" applyProtection="1">
      <alignment horizontal="center" vertical="top" wrapText="1"/>
      <protection locked="0"/>
    </xf>
    <xf numFmtId="0" fontId="33" fillId="7" borderId="30" xfId="0" applyFont="1" applyFill="1" applyBorder="1" applyAlignment="1" applyProtection="1">
      <alignment horizontal="center" vertical="top" wrapText="1"/>
      <protection locked="0"/>
    </xf>
    <xf numFmtId="0" fontId="33" fillId="7" borderId="31" xfId="0" applyFont="1" applyFill="1" applyBorder="1" applyAlignment="1">
      <alignment horizontal="left" vertical="center" wrapText="1"/>
    </xf>
    <xf numFmtId="0" fontId="33" fillId="7" borderId="32" xfId="0" applyFont="1" applyFill="1" applyBorder="1" applyAlignment="1">
      <alignment horizontal="left" vertical="center" wrapText="1"/>
    </xf>
    <xf numFmtId="0" fontId="33" fillId="7" borderId="34" xfId="0" applyFont="1" applyFill="1" applyBorder="1" applyAlignment="1" applyProtection="1">
      <alignment horizontal="center" vertical="center" wrapText="1"/>
      <protection locked="0"/>
    </xf>
    <xf numFmtId="0" fontId="33" fillId="7" borderId="35" xfId="0" applyFont="1" applyFill="1" applyBorder="1" applyAlignment="1" applyProtection="1">
      <alignment horizontal="center" vertical="center" wrapText="1"/>
      <protection locked="0"/>
    </xf>
    <xf numFmtId="0" fontId="33" fillId="7" borderId="36" xfId="0" applyFont="1" applyFill="1" applyBorder="1" applyAlignment="1" applyProtection="1">
      <alignment horizontal="center" vertical="center" wrapText="1"/>
      <protection locked="0"/>
    </xf>
    <xf numFmtId="0" fontId="9" fillId="0" borderId="1" xfId="7" applyFont="1" applyBorder="1" applyAlignment="1">
      <alignment horizontal="left" vertical="center" indent="21"/>
    </xf>
  </cellXfs>
  <cellStyles count="10">
    <cellStyle name="Hyperlink" xfId="8" builtinId="8"/>
    <cellStyle name="Komma" xfId="1" builtinId="3"/>
    <cellStyle name="Komma 2 2 2" xfId="5" xr:uid="{F76CBC54-38E7-064A-97AB-CE8D55E1A70E}"/>
    <cellStyle name="Procent" xfId="3" builtinId="5"/>
    <cellStyle name="Procent 2 2 2" xfId="6" xr:uid="{553D82C4-6777-8246-A03B-7998868D8069}"/>
    <cellStyle name="Stand. 2" xfId="9" xr:uid="{7165C443-A04E-0F4E-BCD2-356477CF2BC6}"/>
    <cellStyle name="Standaard" xfId="0" builtinId="0"/>
    <cellStyle name="Standaard 2" xfId="7" xr:uid="{E8A67E23-DCA1-1A4A-8E24-B2DD952D121D}"/>
    <cellStyle name="Standaard 2 2 2" xfId="4" xr:uid="{3A134F0D-2031-214E-A8B8-B06A72A325B9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25400</xdr:rowOff>
    </xdr:from>
    <xdr:to>
      <xdr:col>7</xdr:col>
      <xdr:colOff>304800</xdr:colOff>
      <xdr:row>4</xdr:row>
      <xdr:rowOff>2340487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9700EDD-807C-954A-96C3-7CF7E9B31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0" y="215900"/>
          <a:ext cx="6273800" cy="2886587"/>
        </a:xfrm>
        <a:prstGeom prst="rect">
          <a:avLst/>
        </a:prstGeom>
      </xdr:spPr>
    </xdr:pic>
    <xdr:clientData/>
  </xdr:twoCellAnchor>
  <xdr:twoCellAnchor editAs="oneCell">
    <xdr:from>
      <xdr:col>6</xdr:col>
      <xdr:colOff>274492</xdr:colOff>
      <xdr:row>23</xdr:row>
      <xdr:rowOff>14112</xdr:rowOff>
    </xdr:from>
    <xdr:to>
      <xdr:col>9</xdr:col>
      <xdr:colOff>26137</xdr:colOff>
      <xdr:row>24</xdr:row>
      <xdr:rowOff>433825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8C842AA-57E6-2F4C-A3A1-CB82B952DB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370492" y="7761112"/>
          <a:ext cx="2355145" cy="610213"/>
        </a:xfrm>
        <a:prstGeom prst="rect">
          <a:avLst/>
        </a:prstGeom>
      </xdr:spPr>
    </xdr:pic>
    <xdr:clientData/>
  </xdr:twoCellAnchor>
  <xdr:twoCellAnchor editAs="oneCell">
    <xdr:from>
      <xdr:col>11</xdr:col>
      <xdr:colOff>384556</xdr:colOff>
      <xdr:row>23</xdr:row>
      <xdr:rowOff>137483</xdr:rowOff>
    </xdr:from>
    <xdr:to>
      <xdr:col>13</xdr:col>
      <xdr:colOff>452289</xdr:colOff>
      <xdr:row>24</xdr:row>
      <xdr:rowOff>473327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56BA7A9-B2DD-1F4B-9A92-84902376B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30256" y="7884483"/>
          <a:ext cx="1413933" cy="526344"/>
        </a:xfrm>
        <a:prstGeom prst="rect">
          <a:avLst/>
        </a:prstGeom>
      </xdr:spPr>
    </xdr:pic>
    <xdr:clientData/>
  </xdr:twoCellAnchor>
  <xdr:twoCellAnchor>
    <xdr:from>
      <xdr:col>0</xdr:col>
      <xdr:colOff>508000</xdr:colOff>
      <xdr:row>23</xdr:row>
      <xdr:rowOff>112890</xdr:rowOff>
    </xdr:from>
    <xdr:to>
      <xdr:col>13</xdr:col>
      <xdr:colOff>4655</xdr:colOff>
      <xdr:row>24</xdr:row>
      <xdr:rowOff>488183</xdr:rowOff>
    </xdr:to>
    <xdr:sp macro="" textlink="">
      <xdr:nvSpPr>
        <xdr:cNvPr id="5" name="TextBox 13">
          <a:extLst>
            <a:ext uri="{FF2B5EF4-FFF2-40B4-BE49-F238E27FC236}">
              <a16:creationId xmlns:a16="http://schemas.microsoft.com/office/drawing/2014/main" id="{B9F38E0C-DC66-4D46-91ED-EC59E5029CEE}"/>
            </a:ext>
          </a:extLst>
        </xdr:cNvPr>
        <xdr:cNvSpPr txBox="1"/>
      </xdr:nvSpPr>
      <xdr:spPr>
        <a:xfrm>
          <a:off x="508000" y="7859890"/>
          <a:ext cx="10888555" cy="5657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lvl1pPr algn="ctr" defTabSz="825500">
            <a:defRPr sz="5000">
              <a:latin typeface="+mn-lt"/>
              <a:ea typeface="+mn-ea"/>
              <a:cs typeface="+mn-cs"/>
              <a:sym typeface="Helvetica Light"/>
            </a:defRPr>
          </a:lvl1pPr>
          <a:lvl2pPr indent="228600" algn="ctr" defTabSz="825500">
            <a:defRPr sz="5000">
              <a:latin typeface="+mn-lt"/>
              <a:ea typeface="+mn-ea"/>
              <a:cs typeface="+mn-cs"/>
              <a:sym typeface="Helvetica Light"/>
            </a:defRPr>
          </a:lvl2pPr>
          <a:lvl3pPr indent="457200" algn="ctr" defTabSz="825500">
            <a:defRPr sz="5000">
              <a:latin typeface="+mn-lt"/>
              <a:ea typeface="+mn-ea"/>
              <a:cs typeface="+mn-cs"/>
              <a:sym typeface="Helvetica Light"/>
            </a:defRPr>
          </a:lvl3pPr>
          <a:lvl4pPr indent="685800" algn="ctr" defTabSz="825500">
            <a:defRPr sz="5000">
              <a:latin typeface="+mn-lt"/>
              <a:ea typeface="+mn-ea"/>
              <a:cs typeface="+mn-cs"/>
              <a:sym typeface="Helvetica Light"/>
            </a:defRPr>
          </a:lvl4pPr>
          <a:lvl5pPr indent="914400" algn="ctr" defTabSz="825500">
            <a:defRPr sz="5000">
              <a:latin typeface="+mn-lt"/>
              <a:ea typeface="+mn-ea"/>
              <a:cs typeface="+mn-cs"/>
              <a:sym typeface="Helvetica Light"/>
            </a:defRPr>
          </a:lvl5pPr>
          <a:lvl6pPr indent="1143000" algn="ctr" defTabSz="825500">
            <a:defRPr sz="5000">
              <a:latin typeface="+mn-lt"/>
              <a:ea typeface="+mn-ea"/>
              <a:cs typeface="+mn-cs"/>
              <a:sym typeface="Helvetica Light"/>
            </a:defRPr>
          </a:lvl6pPr>
          <a:lvl7pPr indent="1371600" algn="ctr" defTabSz="825500">
            <a:defRPr sz="5000">
              <a:latin typeface="+mn-lt"/>
              <a:ea typeface="+mn-ea"/>
              <a:cs typeface="+mn-cs"/>
              <a:sym typeface="Helvetica Light"/>
            </a:defRPr>
          </a:lvl7pPr>
          <a:lvl8pPr indent="1600200" algn="ctr" defTabSz="825500">
            <a:defRPr sz="5000">
              <a:latin typeface="+mn-lt"/>
              <a:ea typeface="+mn-ea"/>
              <a:cs typeface="+mn-cs"/>
              <a:sym typeface="Helvetica Light"/>
            </a:defRPr>
          </a:lvl8pPr>
          <a:lvl9pPr indent="1828800" algn="ctr" defTabSz="825500">
            <a:defRPr sz="5000">
              <a:latin typeface="+mn-lt"/>
              <a:ea typeface="+mn-ea"/>
              <a:cs typeface="+mn-cs"/>
              <a:sym typeface="Helvetica Light"/>
            </a:defRPr>
          </a:lvl9pPr>
        </a:lstStyle>
        <a:p>
          <a:pPr algn="l"/>
          <a:r>
            <a:rPr lang="nl-NL" sz="1800" b="1" i="0">
              <a:solidFill>
                <a:srgbClr val="E26207"/>
              </a:solidFill>
              <a:latin typeface="VAG Rounded Std Thin" panose="020F0402020204020204" pitchFamily="34" charset="0"/>
              <a:ea typeface="VAG Rounded Std Thin" charset="0"/>
              <a:cs typeface="VAG Rounded Std Thin" charset="0"/>
            </a:rPr>
            <a:t>Labor Redimo. Onafhankelijk Adviesbureau.</a:t>
          </a:r>
        </a:p>
        <a:p>
          <a:pPr algn="l"/>
          <a:r>
            <a:rPr lang="nl-NL" sz="1200" b="1" i="0">
              <a:solidFill>
                <a:schemeClr val="tx1"/>
              </a:solidFill>
              <a:latin typeface="VAG Rounded Std Thin" panose="020F0402020204020204" pitchFamily="34" charset="0"/>
              <a:ea typeface="VAG Rounded Std Thin" charset="0"/>
              <a:cs typeface="VAG Rounded Std Thin" charset="0"/>
            </a:rPr>
            <a:t>Specialist in Externe Inhuur, Talent Acquisition &amp; Total Workforce Management</a:t>
          </a:r>
        </a:p>
      </xdr:txBody>
    </xdr:sp>
    <xdr:clientData/>
  </xdr:twoCellAnchor>
  <xdr:twoCellAnchor editAs="oneCell">
    <xdr:from>
      <xdr:col>2</xdr:col>
      <xdr:colOff>554713</xdr:colOff>
      <xdr:row>4</xdr:row>
      <xdr:rowOff>2339282</xdr:rowOff>
    </xdr:from>
    <xdr:to>
      <xdr:col>9</xdr:col>
      <xdr:colOff>124082</xdr:colOff>
      <xdr:row>17</xdr:row>
      <xdr:rowOff>43793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9FBC33DA-ED2D-2243-BDE5-1E950D022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9313" y="3101282"/>
          <a:ext cx="7024269" cy="3521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440267</xdr:colOff>
      <xdr:row>0</xdr:row>
      <xdr:rowOff>506397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DF3D454-65E3-5B42-8191-666DBDABC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9400" y="0"/>
          <a:ext cx="2040467" cy="506397"/>
        </a:xfrm>
        <a:prstGeom prst="rect">
          <a:avLst/>
        </a:prstGeom>
      </xdr:spPr>
    </xdr:pic>
    <xdr:clientData/>
  </xdr:twoCellAnchor>
  <xdr:twoCellAnchor editAs="oneCell">
    <xdr:from>
      <xdr:col>10</xdr:col>
      <xdr:colOff>347134</xdr:colOff>
      <xdr:row>0</xdr:row>
      <xdr:rowOff>0</xdr:rowOff>
    </xdr:from>
    <xdr:to>
      <xdr:col>10</xdr:col>
      <xdr:colOff>880533</xdr:colOff>
      <xdr:row>1</xdr:row>
      <xdr:rowOff>12700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646D35C-7A85-DE4E-BFD5-8B41FB460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60734" y="0"/>
          <a:ext cx="533399" cy="533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448734</xdr:colOff>
      <xdr:row>0</xdr:row>
      <xdr:rowOff>506397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1046A6D-0A04-734C-84A0-43E969B30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9400" y="0"/>
          <a:ext cx="2036234" cy="506397"/>
        </a:xfrm>
        <a:prstGeom prst="rect">
          <a:avLst/>
        </a:prstGeom>
      </xdr:spPr>
    </xdr:pic>
    <xdr:clientData/>
  </xdr:twoCellAnchor>
  <xdr:twoCellAnchor editAs="oneCell">
    <xdr:from>
      <xdr:col>10</xdr:col>
      <xdr:colOff>347134</xdr:colOff>
      <xdr:row>0</xdr:row>
      <xdr:rowOff>0</xdr:rowOff>
    </xdr:from>
    <xdr:to>
      <xdr:col>10</xdr:col>
      <xdr:colOff>880533</xdr:colOff>
      <xdr:row>1</xdr:row>
      <xdr:rowOff>12700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9D68A9E-7988-994A-8DAB-8C3BA73C2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27634" y="0"/>
          <a:ext cx="533399" cy="533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464365</xdr:colOff>
      <xdr:row>0</xdr:row>
      <xdr:rowOff>506397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017A5F-119B-D249-ACD5-1539D2B58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9400" y="0"/>
          <a:ext cx="2039165" cy="506397"/>
        </a:xfrm>
        <a:prstGeom prst="rect">
          <a:avLst/>
        </a:prstGeom>
      </xdr:spPr>
    </xdr:pic>
    <xdr:clientData/>
  </xdr:twoCellAnchor>
  <xdr:twoCellAnchor editAs="oneCell">
    <xdr:from>
      <xdr:col>6</xdr:col>
      <xdr:colOff>347134</xdr:colOff>
      <xdr:row>0</xdr:row>
      <xdr:rowOff>0</xdr:rowOff>
    </xdr:from>
    <xdr:to>
      <xdr:col>6</xdr:col>
      <xdr:colOff>880533</xdr:colOff>
      <xdr:row>1</xdr:row>
      <xdr:rowOff>12700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A77AAB5-B525-1446-AE81-A992F0307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55834" y="0"/>
          <a:ext cx="53339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7CF0D-1930-364B-B7CC-E15BC82734A1}">
  <sheetPr>
    <pageSetUpPr fitToPage="1"/>
  </sheetPr>
  <dimension ref="C2:J25"/>
  <sheetViews>
    <sheetView showGridLines="0" showRowColHeaders="0" tabSelected="1" topLeftCell="A5" zoomScaleNormal="142" zoomScalePageLayoutView="120" workbookViewId="0">
      <selection activeCell="E21" sqref="E21"/>
    </sheetView>
  </sheetViews>
  <sheetFormatPr baseColWidth="10" defaultColWidth="8.83203125" defaultRowHeight="15"/>
  <cols>
    <col min="1" max="1" width="11.33203125" style="1" bestFit="1" customWidth="1"/>
    <col min="2" max="2" width="5" style="1" bestFit="1" customWidth="1"/>
    <col min="3" max="3" width="9.33203125" style="1" customWidth="1"/>
    <col min="4" max="4" width="18.33203125" style="1" bestFit="1" customWidth="1"/>
    <col min="5" max="6" width="18" style="1" bestFit="1" customWidth="1"/>
    <col min="7" max="7" width="14.1640625" style="1" bestFit="1" customWidth="1"/>
    <col min="8" max="8" width="9" style="1" customWidth="1"/>
    <col min="9" max="9" width="11" style="1" bestFit="1" customWidth="1"/>
    <col min="10" max="16384" width="8.83203125" style="1"/>
  </cols>
  <sheetData>
    <row r="2" spans="3:9">
      <c r="D2" s="2"/>
      <c r="F2" s="3"/>
      <c r="G2" s="2"/>
    </row>
    <row r="3" spans="3:9">
      <c r="D3" s="2"/>
      <c r="F3" s="3"/>
      <c r="G3" s="2"/>
      <c r="I3" s="4"/>
    </row>
    <row r="4" spans="3:9">
      <c r="D4" s="2"/>
      <c r="F4" s="3"/>
      <c r="G4" s="2"/>
      <c r="I4" s="4"/>
    </row>
    <row r="5" spans="3:9" ht="191" customHeight="1">
      <c r="C5" s="5"/>
      <c r="D5" s="4"/>
      <c r="F5" s="6"/>
      <c r="G5" s="7"/>
      <c r="I5" s="4"/>
    </row>
    <row r="6" spans="3:9">
      <c r="C6" s="8"/>
      <c r="F6" s="4"/>
      <c r="G6" s="9"/>
    </row>
    <row r="7" spans="3:9">
      <c r="C7" s="8"/>
      <c r="F7" s="4"/>
      <c r="G7" s="9"/>
    </row>
    <row r="8" spans="3:9" ht="102">
      <c r="C8" s="10"/>
      <c r="F8" s="11"/>
    </row>
    <row r="20" spans="3:10" ht="16">
      <c r="C20" s="12" t="s">
        <v>0</v>
      </c>
      <c r="D20" s="13">
        <v>1</v>
      </c>
    </row>
    <row r="21" spans="3:10" ht="16">
      <c r="C21" s="12" t="s">
        <v>1</v>
      </c>
      <c r="D21" s="14">
        <v>44323</v>
      </c>
    </row>
    <row r="25" spans="3:10" ht="39" customHeight="1">
      <c r="J25" s="15" t="s">
        <v>2</v>
      </c>
    </row>
  </sheetData>
  <sheetProtection algorithmName="SHA-512" hashValue="cK+bay81YqH7xt6SGPisV1qmaeqIMDVJ/zTW/2R9at01ToPiv5CvVQL1UuUUXeMZ52eHp8R68DnI7y8IkBwkwA==" saltValue="WNfxzOULirvANvjv61/XZA==" spinCount="100000" sheet="1" objects="1" scenarios="1" selectLockedCells="1" selectUnlockedCells="1"/>
  <pageMargins left="0.71" right="0.47" top="0.91" bottom="0.75" header="0.31" footer="0.31"/>
  <pageSetup paperSize="9" scale="70" orientation="landscape"/>
  <headerFooter>
    <oddFooter>&amp;L&amp;K000000&amp;F&amp;R&amp;K000000pagina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D7078-03F8-AB41-B414-38B1CFF8C432}">
  <dimension ref="B1:Z63"/>
  <sheetViews>
    <sheetView showGridLines="0" zoomScale="142" zoomScaleNormal="142" zoomScalePageLayoutView="170" workbookViewId="0">
      <selection activeCell="E21" sqref="E21"/>
    </sheetView>
  </sheetViews>
  <sheetFormatPr baseColWidth="10" defaultColWidth="8.83203125" defaultRowHeight="17"/>
  <cols>
    <col min="1" max="1" width="2.6640625" style="44" customWidth="1"/>
    <col min="2" max="2" width="22" style="44" customWidth="1"/>
    <col min="3" max="3" width="14" style="44" customWidth="1"/>
    <col min="4" max="4" width="11.83203125" style="44" hidden="1" customWidth="1"/>
    <col min="5" max="6" width="14" style="44" customWidth="1"/>
    <col min="7" max="7" width="11.83203125" style="44" hidden="1" customWidth="1"/>
    <col min="8" max="9" width="14" style="44" customWidth="1"/>
    <col min="10" max="10" width="11.83203125" style="44" hidden="1" customWidth="1"/>
    <col min="11" max="11" width="14" style="44" customWidth="1"/>
    <col min="12" max="13" width="9.5" style="44" customWidth="1"/>
    <col min="14" max="16" width="9.5" style="44" hidden="1" customWidth="1"/>
    <col min="17" max="18" width="8.83203125" style="45" hidden="1" customWidth="1"/>
    <col min="19" max="20" width="8.83203125" style="44" hidden="1" customWidth="1"/>
    <col min="21" max="22" width="8.83203125" style="45" hidden="1" customWidth="1"/>
    <col min="23" max="24" width="8.83203125" style="44" hidden="1" customWidth="1"/>
    <col min="25" max="26" width="8.83203125" style="45" hidden="1" customWidth="1"/>
    <col min="27" max="27" width="8.83203125" style="44" customWidth="1"/>
    <col min="28" max="16384" width="8.83203125" style="44"/>
  </cols>
  <sheetData>
    <row r="1" spans="2:26" s="17" customFormat="1" ht="41" customHeight="1" thickBot="1">
      <c r="B1" s="122" t="s">
        <v>44</v>
      </c>
      <c r="C1" s="122"/>
      <c r="D1" s="122"/>
      <c r="E1" s="122"/>
      <c r="F1" s="122"/>
      <c r="G1" s="122"/>
      <c r="H1" s="122"/>
      <c r="I1" s="122"/>
      <c r="J1" s="122"/>
      <c r="K1" s="122"/>
      <c r="L1"/>
      <c r="M1"/>
      <c r="N1"/>
      <c r="O1"/>
      <c r="P1"/>
      <c r="Q1" s="16"/>
      <c r="R1" s="16"/>
      <c r="U1" s="18"/>
      <c r="V1" s="18"/>
      <c r="Y1" s="18"/>
      <c r="Z1" s="18"/>
    </row>
    <row r="2" spans="2:26" s="24" customFormat="1" ht="40" customHeight="1">
      <c r="B2" s="19" t="s">
        <v>3</v>
      </c>
      <c r="C2" s="20"/>
      <c r="D2" s="21"/>
      <c r="E2" s="22"/>
      <c r="F2" s="20"/>
      <c r="G2" s="20"/>
      <c r="H2" s="23"/>
      <c r="I2" s="20"/>
      <c r="J2" s="20"/>
      <c r="K2" s="20"/>
      <c r="L2"/>
      <c r="M2"/>
      <c r="N2"/>
      <c r="O2"/>
      <c r="P2"/>
      <c r="Q2" s="16"/>
      <c r="R2" s="16"/>
      <c r="U2" s="25"/>
      <c r="V2" s="25"/>
      <c r="W2" s="17"/>
      <c r="X2" s="17"/>
      <c r="Y2" s="25"/>
      <c r="Z2" s="25"/>
    </row>
    <row r="3" spans="2:26" s="26" customFormat="1" ht="28" customHeight="1">
      <c r="B3" s="123" t="s">
        <v>4</v>
      </c>
      <c r="C3" s="123"/>
      <c r="D3" s="123"/>
      <c r="E3" s="123"/>
      <c r="F3" s="123"/>
      <c r="G3" s="123"/>
      <c r="H3" s="123"/>
      <c r="I3" s="123"/>
      <c r="J3" s="123"/>
      <c r="K3" s="123"/>
    </row>
    <row r="4" spans="2:26" s="26" customFormat="1" ht="33" customHeight="1">
      <c r="B4" s="124" t="s">
        <v>5</v>
      </c>
      <c r="C4" s="124"/>
      <c r="D4" s="124"/>
      <c r="E4" s="124"/>
      <c r="F4" s="124"/>
      <c r="G4" s="124"/>
      <c r="H4" s="124"/>
      <c r="I4" s="124"/>
      <c r="J4" s="124"/>
      <c r="K4" s="124"/>
    </row>
    <row r="5" spans="2:26" s="26" customFormat="1" ht="14"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2:26" s="26" customFormat="1" ht="27" customHeight="1">
      <c r="B6" s="125" t="s">
        <v>6</v>
      </c>
      <c r="C6" s="125"/>
      <c r="D6" s="125"/>
      <c r="E6" s="125"/>
      <c r="F6" s="125"/>
      <c r="G6" s="125"/>
      <c r="H6" s="125"/>
      <c r="I6" s="125"/>
      <c r="J6" s="125"/>
      <c r="K6" s="125"/>
    </row>
    <row r="7" spans="2:26" s="26" customFormat="1" ht="14">
      <c r="B7" s="121"/>
      <c r="C7" s="121"/>
      <c r="D7" s="121"/>
      <c r="E7" s="121"/>
      <c r="F7" s="121"/>
      <c r="G7" s="121"/>
      <c r="H7" s="121"/>
      <c r="I7" s="121"/>
      <c r="J7" s="121"/>
      <c r="K7" s="121"/>
    </row>
    <row r="8" spans="2:26" s="26" customFormat="1" ht="14">
      <c r="B8" s="123" t="s">
        <v>7</v>
      </c>
      <c r="C8" s="123"/>
      <c r="D8" s="123"/>
      <c r="E8" s="123"/>
      <c r="F8" s="123"/>
      <c r="G8" s="123"/>
      <c r="H8" s="123"/>
      <c r="I8" s="123"/>
      <c r="J8" s="123"/>
      <c r="K8" s="123"/>
    </row>
    <row r="9" spans="2:26" s="26" customFormat="1" ht="14"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2:26" s="26" customFormat="1" ht="14"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2:26" s="30" customFormat="1" ht="20">
      <c r="B11" s="29" t="s">
        <v>8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2:26" s="32" customFormat="1" ht="37" customHeight="1">
      <c r="B12" s="31" t="s">
        <v>9</v>
      </c>
      <c r="C12" s="126" t="s">
        <v>10</v>
      </c>
      <c r="D12" s="126"/>
      <c r="E12" s="126"/>
      <c r="F12" s="126" t="s">
        <v>11</v>
      </c>
      <c r="G12" s="126"/>
      <c r="H12" s="126"/>
      <c r="I12" s="126" t="s">
        <v>12</v>
      </c>
      <c r="J12" s="126"/>
      <c r="K12" s="126"/>
      <c r="L12"/>
      <c r="M12"/>
      <c r="N12"/>
      <c r="O12"/>
      <c r="P12"/>
      <c r="Q12" s="16"/>
      <c r="R12" s="16"/>
      <c r="U12" s="33"/>
      <c r="V12" s="33"/>
      <c r="Y12" s="33"/>
      <c r="Z12" s="33"/>
    </row>
    <row r="13" spans="2:26" s="32" customFormat="1" ht="36" customHeight="1">
      <c r="B13" s="34"/>
      <c r="C13" s="35" t="s">
        <v>13</v>
      </c>
      <c r="D13" s="36" t="s">
        <v>14</v>
      </c>
      <c r="E13" s="37" t="s">
        <v>15</v>
      </c>
      <c r="F13" s="35" t="str">
        <f>C13</f>
        <v>Bureaumarge</v>
      </c>
      <c r="G13" s="36" t="s">
        <v>14</v>
      </c>
      <c r="H13" s="37" t="s">
        <v>15</v>
      </c>
      <c r="I13" s="35" t="str">
        <f>F13</f>
        <v>Bureaumarge</v>
      </c>
      <c r="J13" s="36" t="s">
        <v>14</v>
      </c>
      <c r="K13" s="37" t="s">
        <v>15</v>
      </c>
      <c r="L13"/>
      <c r="M13"/>
      <c r="N13"/>
      <c r="O13"/>
      <c r="P13"/>
      <c r="Q13" s="16"/>
      <c r="R13" s="16"/>
      <c r="U13" s="33"/>
      <c r="V13" s="33"/>
      <c r="Y13" s="33"/>
      <c r="Z13" s="33"/>
    </row>
    <row r="14" spans="2:26" s="41" customFormat="1" ht="36" customHeight="1">
      <c r="B14" s="38" t="s">
        <v>16</v>
      </c>
      <c r="C14" s="112"/>
      <c r="D14" s="113">
        <f>C14</f>
        <v>0</v>
      </c>
      <c r="E14" s="114"/>
      <c r="F14" s="112"/>
      <c r="G14" s="113">
        <f>F14</f>
        <v>0</v>
      </c>
      <c r="H14" s="114"/>
      <c r="I14" s="112"/>
      <c r="J14" s="113">
        <f>I14</f>
        <v>0</v>
      </c>
      <c r="K14" s="114"/>
      <c r="L14"/>
      <c r="M14"/>
      <c r="N14" t="str">
        <f>B14</f>
        <v>Inkomen</v>
      </c>
      <c r="O14" s="39">
        <f>C14*E14</f>
        <v>0</v>
      </c>
      <c r="P14" s="39">
        <f>D14*E14</f>
        <v>0</v>
      </c>
      <c r="Q14" s="40">
        <f>C14+O14</f>
        <v>0</v>
      </c>
      <c r="R14" s="40">
        <f>D14+P14</f>
        <v>0</v>
      </c>
      <c r="S14" s="39">
        <f t="shared" ref="S14:S17" si="0">F14*H14</f>
        <v>0</v>
      </c>
      <c r="T14" s="39">
        <f t="shared" ref="T14:T17" si="1">G14*H14</f>
        <v>0</v>
      </c>
      <c r="U14" s="40">
        <f>S14+F14</f>
        <v>0</v>
      </c>
      <c r="V14" s="40">
        <f t="shared" ref="V14:V17" si="2">T14+G14</f>
        <v>0</v>
      </c>
      <c r="W14" s="39">
        <f t="shared" ref="W14:W17" si="3">I14*K14</f>
        <v>0</v>
      </c>
      <c r="X14" s="39">
        <f t="shared" ref="X14:X17" si="4">J14*K14</f>
        <v>0</v>
      </c>
      <c r="Y14" s="40">
        <f>W14+I14</f>
        <v>0</v>
      </c>
      <c r="Z14" s="40">
        <f t="shared" ref="Z14:Z17" si="5">X14+J14</f>
        <v>0</v>
      </c>
    </row>
    <row r="15" spans="2:26" s="41" customFormat="1" ht="36" customHeight="1">
      <c r="B15" s="42" t="s">
        <v>17</v>
      </c>
      <c r="C15" s="115"/>
      <c r="D15" s="116">
        <f>C15</f>
        <v>0</v>
      </c>
      <c r="E15" s="117"/>
      <c r="F15" s="115"/>
      <c r="G15" s="116">
        <f>F15</f>
        <v>0</v>
      </c>
      <c r="H15" s="117"/>
      <c r="I15" s="115"/>
      <c r="J15" s="116">
        <f>I15</f>
        <v>0</v>
      </c>
      <c r="K15" s="117"/>
      <c r="L15"/>
      <c r="M15"/>
      <c r="N15" t="str">
        <f t="shared" ref="N15:N17" si="6">B15</f>
        <v>Werk</v>
      </c>
      <c r="O15" s="39">
        <f t="shared" ref="O15:O17" si="7">C15*E15</f>
        <v>0</v>
      </c>
      <c r="P15" s="39">
        <f t="shared" ref="P15:P17" si="8">D15*E15</f>
        <v>0</v>
      </c>
      <c r="Q15" s="40">
        <f t="shared" ref="Q15:R17" si="9">C15+O15</f>
        <v>0</v>
      </c>
      <c r="R15" s="40">
        <f t="shared" si="9"/>
        <v>0</v>
      </c>
      <c r="S15" s="39">
        <f t="shared" si="0"/>
        <v>0</v>
      </c>
      <c r="T15" s="39">
        <f t="shared" si="1"/>
        <v>0</v>
      </c>
      <c r="U15" s="40">
        <f t="shared" ref="U15:U17" si="10">S15+F15</f>
        <v>0</v>
      </c>
      <c r="V15" s="40">
        <f t="shared" si="2"/>
        <v>0</v>
      </c>
      <c r="W15" s="39">
        <f t="shared" si="3"/>
        <v>0</v>
      </c>
      <c r="X15" s="39">
        <f t="shared" si="4"/>
        <v>0</v>
      </c>
      <c r="Y15" s="40">
        <f t="shared" ref="Y15:Y17" si="11">W15+I15</f>
        <v>0</v>
      </c>
      <c r="Z15" s="40">
        <f t="shared" si="5"/>
        <v>0</v>
      </c>
    </row>
    <row r="16" spans="2:26" s="41" customFormat="1" ht="36" customHeight="1">
      <c r="B16" s="43" t="s">
        <v>18</v>
      </c>
      <c r="C16" s="118"/>
      <c r="D16" s="119">
        <f>C16</f>
        <v>0</v>
      </c>
      <c r="E16" s="120"/>
      <c r="F16" s="118"/>
      <c r="G16" s="119">
        <f>F16</f>
        <v>0</v>
      </c>
      <c r="H16" s="120"/>
      <c r="I16" s="118"/>
      <c r="J16" s="119">
        <f>I16</f>
        <v>0</v>
      </c>
      <c r="K16" s="120"/>
      <c r="L16"/>
      <c r="M16"/>
      <c r="N16" t="str">
        <f t="shared" si="6"/>
        <v>Schuldhulpverlening</v>
      </c>
      <c r="O16" s="39">
        <f t="shared" si="7"/>
        <v>0</v>
      </c>
      <c r="P16" s="39">
        <f t="shared" si="8"/>
        <v>0</v>
      </c>
      <c r="Q16" s="40">
        <f t="shared" si="9"/>
        <v>0</v>
      </c>
      <c r="R16" s="40">
        <f t="shared" si="9"/>
        <v>0</v>
      </c>
      <c r="S16" s="39">
        <f t="shared" si="0"/>
        <v>0</v>
      </c>
      <c r="T16" s="39">
        <f t="shared" si="1"/>
        <v>0</v>
      </c>
      <c r="U16" s="40">
        <f t="shared" si="10"/>
        <v>0</v>
      </c>
      <c r="V16" s="40">
        <f t="shared" si="2"/>
        <v>0</v>
      </c>
      <c r="W16" s="39">
        <f t="shared" si="3"/>
        <v>0</v>
      </c>
      <c r="X16" s="39">
        <f t="shared" si="4"/>
        <v>0</v>
      </c>
      <c r="Y16" s="40">
        <f t="shared" si="11"/>
        <v>0</v>
      </c>
      <c r="Z16" s="40">
        <f t="shared" si="5"/>
        <v>0</v>
      </c>
    </row>
    <row r="17" spans="2:26" s="41" customFormat="1" ht="36" customHeight="1">
      <c r="B17" s="42" t="s">
        <v>19</v>
      </c>
      <c r="C17" s="115"/>
      <c r="D17" s="116">
        <f>C17</f>
        <v>0</v>
      </c>
      <c r="E17" s="117"/>
      <c r="F17" s="115"/>
      <c r="G17" s="116">
        <f>F17</f>
        <v>0</v>
      </c>
      <c r="H17" s="117"/>
      <c r="I17" s="115"/>
      <c r="J17" s="116">
        <f>I17</f>
        <v>0</v>
      </c>
      <c r="K17" s="117"/>
      <c r="L17"/>
      <c r="M17"/>
      <c r="N17" t="str">
        <f t="shared" si="6"/>
        <v>Algemeen Sociaal domein</v>
      </c>
      <c r="O17" s="39">
        <f t="shared" si="7"/>
        <v>0</v>
      </c>
      <c r="P17" s="39">
        <f t="shared" si="8"/>
        <v>0</v>
      </c>
      <c r="Q17" s="40">
        <f t="shared" si="9"/>
        <v>0</v>
      </c>
      <c r="R17" s="40">
        <f t="shared" si="9"/>
        <v>0</v>
      </c>
      <c r="S17" s="39">
        <f t="shared" si="0"/>
        <v>0</v>
      </c>
      <c r="T17" s="39">
        <f t="shared" si="1"/>
        <v>0</v>
      </c>
      <c r="U17" s="40">
        <f t="shared" si="10"/>
        <v>0</v>
      </c>
      <c r="V17" s="40">
        <f t="shared" si="2"/>
        <v>0</v>
      </c>
      <c r="W17" s="39">
        <f t="shared" si="3"/>
        <v>0</v>
      </c>
      <c r="X17" s="39">
        <f t="shared" si="4"/>
        <v>0</v>
      </c>
      <c r="Y17" s="40">
        <f t="shared" si="11"/>
        <v>0</v>
      </c>
      <c r="Z17" s="40">
        <f t="shared" si="5"/>
        <v>0</v>
      </c>
    </row>
    <row r="18" spans="2:26" ht="15" customHeight="1">
      <c r="L18"/>
      <c r="M18"/>
      <c r="N18"/>
      <c r="O18"/>
      <c r="P18"/>
      <c r="Q18" s="16"/>
      <c r="R18" s="16"/>
    </row>
    <row r="19" spans="2:26" ht="36" customHeight="1">
      <c r="B19" s="46" t="s">
        <v>20</v>
      </c>
      <c r="C19" s="126" t="s">
        <v>10</v>
      </c>
      <c r="D19" s="126"/>
      <c r="E19" s="126"/>
      <c r="F19" s="126" t="s">
        <v>11</v>
      </c>
      <c r="G19" s="126"/>
      <c r="H19" s="126"/>
      <c r="I19" s="126" t="s">
        <v>12</v>
      </c>
      <c r="J19" s="126"/>
      <c r="K19" s="126"/>
    </row>
    <row r="20" spans="2:26" ht="36" customHeight="1">
      <c r="B20" s="34"/>
      <c r="C20" s="35" t="str">
        <f>C13</f>
        <v>Bureaumarge</v>
      </c>
      <c r="D20" s="36" t="s">
        <v>14</v>
      </c>
      <c r="E20" s="37" t="s">
        <v>15</v>
      </c>
      <c r="F20" s="35" t="str">
        <f>F13</f>
        <v>Bureaumarge</v>
      </c>
      <c r="G20" s="36" t="s">
        <v>14</v>
      </c>
      <c r="H20" s="37" t="s">
        <v>15</v>
      </c>
      <c r="I20" s="35" t="str">
        <f>I13</f>
        <v>Bureaumarge</v>
      </c>
      <c r="J20" s="36" t="s">
        <v>14</v>
      </c>
      <c r="K20" s="37" t="s">
        <v>15</v>
      </c>
    </row>
    <row r="21" spans="2:26" ht="36" customHeight="1">
      <c r="B21" s="38" t="str">
        <f>B14</f>
        <v>Inkomen</v>
      </c>
      <c r="C21" s="47">
        <f>C14-(C14*0.15)</f>
        <v>0</v>
      </c>
      <c r="D21" s="48">
        <f t="shared" ref="D21:D24" si="12">D14-(D14*0.15)</f>
        <v>0</v>
      </c>
      <c r="E21" s="49">
        <f>E14</f>
        <v>0</v>
      </c>
      <c r="F21" s="47">
        <f t="shared" ref="F21:G24" si="13">F14-(F14*0.15)</f>
        <v>0</v>
      </c>
      <c r="G21" s="48">
        <f t="shared" si="13"/>
        <v>0</v>
      </c>
      <c r="H21" s="49">
        <f t="shared" ref="H21:H24" si="14">H14</f>
        <v>0</v>
      </c>
      <c r="I21" s="47">
        <f t="shared" ref="I21:J24" si="15">I14-(I14*0.15)</f>
        <v>0</v>
      </c>
      <c r="J21" s="48">
        <f t="shared" si="15"/>
        <v>0</v>
      </c>
      <c r="K21" s="49">
        <f t="shared" ref="K21:K24" si="16">K14</f>
        <v>0</v>
      </c>
      <c r="N21" t="str">
        <f t="shared" ref="N21:N24" si="17">B21</f>
        <v>Inkomen</v>
      </c>
      <c r="O21" s="39">
        <f>C21*E21</f>
        <v>0</v>
      </c>
      <c r="P21" s="39">
        <f>D21*E21</f>
        <v>0</v>
      </c>
      <c r="Q21" s="40">
        <f>C21+O21</f>
        <v>0</v>
      </c>
      <c r="R21" s="40">
        <f>D21+P21</f>
        <v>0</v>
      </c>
      <c r="S21" s="39">
        <f t="shared" ref="S21:S24" si="18">F21*H21</f>
        <v>0</v>
      </c>
      <c r="T21" s="39">
        <f t="shared" ref="T21:T24" si="19">G21*H21</f>
        <v>0</v>
      </c>
      <c r="U21" s="40">
        <f>S21+F21</f>
        <v>0</v>
      </c>
      <c r="V21" s="40">
        <f t="shared" ref="V21:V24" si="20">T21+G21</f>
        <v>0</v>
      </c>
      <c r="W21" s="39">
        <f t="shared" ref="W21:W24" si="21">I21*K21</f>
        <v>0</v>
      </c>
      <c r="X21" s="39">
        <f t="shared" ref="X21:X24" si="22">J21*K21</f>
        <v>0</v>
      </c>
      <c r="Y21" s="40">
        <f>W21+I21</f>
        <v>0</v>
      </c>
      <c r="Z21" s="40">
        <f t="shared" ref="Z21:Z24" si="23">X21+J21</f>
        <v>0</v>
      </c>
    </row>
    <row r="22" spans="2:26" ht="36" customHeight="1">
      <c r="B22" s="42" t="str">
        <f>B15</f>
        <v>Werk</v>
      </c>
      <c r="C22" s="50">
        <f t="shared" ref="C22:C24" si="24">C15-(C15*0.15)</f>
        <v>0</v>
      </c>
      <c r="D22" s="51">
        <f t="shared" si="12"/>
        <v>0</v>
      </c>
      <c r="E22" s="52">
        <f t="shared" ref="E22:E24" si="25">E15</f>
        <v>0</v>
      </c>
      <c r="F22" s="50">
        <f t="shared" si="13"/>
        <v>0</v>
      </c>
      <c r="G22" s="51">
        <f t="shared" si="13"/>
        <v>0</v>
      </c>
      <c r="H22" s="52">
        <f t="shared" si="14"/>
        <v>0</v>
      </c>
      <c r="I22" s="50">
        <f t="shared" si="15"/>
        <v>0</v>
      </c>
      <c r="J22" s="51">
        <f t="shared" si="15"/>
        <v>0</v>
      </c>
      <c r="K22" s="52">
        <f t="shared" si="16"/>
        <v>0</v>
      </c>
      <c r="N22" t="str">
        <f t="shared" si="17"/>
        <v>Werk</v>
      </c>
      <c r="O22" s="39">
        <f t="shared" ref="O22:O24" si="26">C22*E22</f>
        <v>0</v>
      </c>
      <c r="P22" s="39">
        <f t="shared" ref="P22:P24" si="27">D22*E22</f>
        <v>0</v>
      </c>
      <c r="Q22" s="40">
        <f t="shared" ref="Q22:R24" si="28">C22+O22</f>
        <v>0</v>
      </c>
      <c r="R22" s="40">
        <f t="shared" si="28"/>
        <v>0</v>
      </c>
      <c r="S22" s="39">
        <f t="shared" si="18"/>
        <v>0</v>
      </c>
      <c r="T22" s="39">
        <f t="shared" si="19"/>
        <v>0</v>
      </c>
      <c r="U22" s="40">
        <f t="shared" ref="U22:U24" si="29">S22+F22</f>
        <v>0</v>
      </c>
      <c r="V22" s="40">
        <f t="shared" si="20"/>
        <v>0</v>
      </c>
      <c r="W22" s="39">
        <f t="shared" si="21"/>
        <v>0</v>
      </c>
      <c r="X22" s="39">
        <f t="shared" si="22"/>
        <v>0</v>
      </c>
      <c r="Y22" s="40">
        <f t="shared" ref="Y22:Y24" si="30">W22+I22</f>
        <v>0</v>
      </c>
      <c r="Z22" s="40">
        <f t="shared" si="23"/>
        <v>0</v>
      </c>
    </row>
    <row r="23" spans="2:26" s="41" customFormat="1" ht="36" customHeight="1">
      <c r="B23" s="43" t="str">
        <f>B16</f>
        <v>Schuldhulpverlening</v>
      </c>
      <c r="C23" s="53">
        <f t="shared" si="24"/>
        <v>0</v>
      </c>
      <c r="D23" s="54">
        <f t="shared" si="12"/>
        <v>0</v>
      </c>
      <c r="E23" s="55">
        <f t="shared" si="25"/>
        <v>0</v>
      </c>
      <c r="F23" s="53">
        <f t="shared" si="13"/>
        <v>0</v>
      </c>
      <c r="G23" s="54">
        <f t="shared" si="13"/>
        <v>0</v>
      </c>
      <c r="H23" s="55">
        <f t="shared" si="14"/>
        <v>0</v>
      </c>
      <c r="I23" s="53">
        <f t="shared" si="15"/>
        <v>0</v>
      </c>
      <c r="J23" s="54">
        <f t="shared" si="15"/>
        <v>0</v>
      </c>
      <c r="K23" s="55">
        <f t="shared" si="16"/>
        <v>0</v>
      </c>
      <c r="L23"/>
      <c r="M23"/>
      <c r="N23" t="str">
        <f t="shared" si="17"/>
        <v>Schuldhulpverlening</v>
      </c>
      <c r="O23" s="39">
        <f t="shared" si="26"/>
        <v>0</v>
      </c>
      <c r="P23" s="39">
        <f t="shared" si="27"/>
        <v>0</v>
      </c>
      <c r="Q23" s="40">
        <f t="shared" si="28"/>
        <v>0</v>
      </c>
      <c r="R23" s="40">
        <f t="shared" si="28"/>
        <v>0</v>
      </c>
      <c r="S23" s="39">
        <f t="shared" si="18"/>
        <v>0</v>
      </c>
      <c r="T23" s="39">
        <f t="shared" si="19"/>
        <v>0</v>
      </c>
      <c r="U23" s="40">
        <f t="shared" si="29"/>
        <v>0</v>
      </c>
      <c r="V23" s="40">
        <f t="shared" si="20"/>
        <v>0</v>
      </c>
      <c r="W23" s="39">
        <f t="shared" si="21"/>
        <v>0</v>
      </c>
      <c r="X23" s="39">
        <f t="shared" si="22"/>
        <v>0</v>
      </c>
      <c r="Y23" s="40">
        <f t="shared" si="30"/>
        <v>0</v>
      </c>
      <c r="Z23" s="40">
        <f t="shared" si="23"/>
        <v>0</v>
      </c>
    </row>
    <row r="24" spans="2:26" s="41" customFormat="1" ht="36" customHeight="1">
      <c r="B24" s="42" t="str">
        <f>B17</f>
        <v>Algemeen Sociaal domein</v>
      </c>
      <c r="C24" s="50">
        <f t="shared" si="24"/>
        <v>0</v>
      </c>
      <c r="D24" s="51">
        <f t="shared" si="12"/>
        <v>0</v>
      </c>
      <c r="E24" s="52">
        <f t="shared" si="25"/>
        <v>0</v>
      </c>
      <c r="F24" s="50">
        <f t="shared" si="13"/>
        <v>0</v>
      </c>
      <c r="G24" s="51">
        <f t="shared" si="13"/>
        <v>0</v>
      </c>
      <c r="H24" s="52">
        <f t="shared" si="14"/>
        <v>0</v>
      </c>
      <c r="I24" s="50">
        <f t="shared" si="15"/>
        <v>0</v>
      </c>
      <c r="J24" s="51">
        <f t="shared" si="15"/>
        <v>0</v>
      </c>
      <c r="K24" s="52">
        <f t="shared" si="16"/>
        <v>0</v>
      </c>
      <c r="L24"/>
      <c r="M24"/>
      <c r="N24" t="str">
        <f t="shared" si="17"/>
        <v>Algemeen Sociaal domein</v>
      </c>
      <c r="O24" s="39">
        <f t="shared" si="26"/>
        <v>0</v>
      </c>
      <c r="P24" s="39">
        <f t="shared" si="27"/>
        <v>0</v>
      </c>
      <c r="Q24" s="40">
        <f t="shared" si="28"/>
        <v>0</v>
      </c>
      <c r="R24" s="40">
        <f t="shared" si="28"/>
        <v>0</v>
      </c>
      <c r="S24" s="39">
        <f t="shared" si="18"/>
        <v>0</v>
      </c>
      <c r="T24" s="39">
        <f t="shared" si="19"/>
        <v>0</v>
      </c>
      <c r="U24" s="40">
        <f t="shared" si="29"/>
        <v>0</v>
      </c>
      <c r="V24" s="40">
        <f t="shared" si="20"/>
        <v>0</v>
      </c>
      <c r="W24" s="39">
        <f t="shared" si="21"/>
        <v>0</v>
      </c>
      <c r="X24" s="39">
        <f t="shared" si="22"/>
        <v>0</v>
      </c>
      <c r="Y24" s="40">
        <f t="shared" si="30"/>
        <v>0</v>
      </c>
      <c r="Z24" s="40">
        <f t="shared" si="23"/>
        <v>0</v>
      </c>
    </row>
    <row r="25" spans="2:26" ht="15" customHeight="1"/>
    <row r="26" spans="2:26" ht="36" customHeight="1">
      <c r="B26" s="46" t="s">
        <v>21</v>
      </c>
      <c r="C26" s="126" t="s">
        <v>10</v>
      </c>
      <c r="D26" s="126"/>
      <c r="E26" s="126"/>
      <c r="F26" s="126" t="s">
        <v>11</v>
      </c>
      <c r="G26" s="126"/>
      <c r="H26" s="126"/>
      <c r="I26" s="126" t="s">
        <v>12</v>
      </c>
      <c r="J26" s="126"/>
      <c r="K26" s="126"/>
    </row>
    <row r="27" spans="2:26" ht="36" customHeight="1">
      <c r="B27" s="34"/>
      <c r="C27" s="35" t="str">
        <f>C20</f>
        <v>Bureaumarge</v>
      </c>
      <c r="D27" s="36" t="s">
        <v>14</v>
      </c>
      <c r="E27" s="37" t="s">
        <v>15</v>
      </c>
      <c r="F27" s="35" t="str">
        <f>F20</f>
        <v>Bureaumarge</v>
      </c>
      <c r="G27" s="36" t="s">
        <v>14</v>
      </c>
      <c r="H27" s="37" t="s">
        <v>15</v>
      </c>
      <c r="I27" s="35" t="str">
        <f>I20</f>
        <v>Bureaumarge</v>
      </c>
      <c r="J27" s="36" t="s">
        <v>14</v>
      </c>
      <c r="K27" s="37" t="s">
        <v>15</v>
      </c>
    </row>
    <row r="28" spans="2:26" ht="36" customHeight="1">
      <c r="B28" s="38" t="str">
        <f t="shared" ref="B28:B31" si="31">B21</f>
        <v>Inkomen</v>
      </c>
      <c r="C28" s="47">
        <f t="shared" ref="C28:D31" si="32">C21-(C21*0.15)</f>
        <v>0</v>
      </c>
      <c r="D28" s="48">
        <f t="shared" si="32"/>
        <v>0</v>
      </c>
      <c r="E28" s="49">
        <f t="shared" ref="E28:E31" si="33">E21</f>
        <v>0</v>
      </c>
      <c r="F28" s="47">
        <f t="shared" ref="F28:G31" si="34">F21-(F21*0.15)</f>
        <v>0</v>
      </c>
      <c r="G28" s="48">
        <f t="shared" si="34"/>
        <v>0</v>
      </c>
      <c r="H28" s="49">
        <f t="shared" ref="H28:H31" si="35">H21</f>
        <v>0</v>
      </c>
      <c r="I28" s="47">
        <f t="shared" ref="I28:J31" si="36">I21-(I21*0.15)</f>
        <v>0</v>
      </c>
      <c r="J28" s="48">
        <f t="shared" si="36"/>
        <v>0</v>
      </c>
      <c r="K28" s="49">
        <f t="shared" ref="K28:K31" si="37">K21</f>
        <v>0</v>
      </c>
      <c r="N28" t="str">
        <f t="shared" ref="N28:N31" si="38">B28</f>
        <v>Inkomen</v>
      </c>
      <c r="O28" s="39">
        <f>C28*E28</f>
        <v>0</v>
      </c>
      <c r="P28" s="39">
        <f>D28*E28</f>
        <v>0</v>
      </c>
      <c r="Q28" s="40">
        <f>C28+O28</f>
        <v>0</v>
      </c>
      <c r="R28" s="40">
        <f>D28+P28</f>
        <v>0</v>
      </c>
      <c r="S28" s="39">
        <f t="shared" ref="S28:S31" si="39">F28*H28</f>
        <v>0</v>
      </c>
      <c r="T28" s="39">
        <f t="shared" ref="T28:T31" si="40">G28*H28</f>
        <v>0</v>
      </c>
      <c r="U28" s="40">
        <f>S28+F28</f>
        <v>0</v>
      </c>
      <c r="V28" s="40">
        <f t="shared" ref="V28:V31" si="41">T28+G28</f>
        <v>0</v>
      </c>
      <c r="W28" s="39">
        <f t="shared" ref="W28:W31" si="42">I28*K28</f>
        <v>0</v>
      </c>
      <c r="X28" s="39">
        <f t="shared" ref="X28:X31" si="43">J28*K28</f>
        <v>0</v>
      </c>
      <c r="Y28" s="40">
        <f>W28+I28</f>
        <v>0</v>
      </c>
      <c r="Z28" s="40">
        <f t="shared" ref="Z28:Z31" si="44">X28+J28</f>
        <v>0</v>
      </c>
    </row>
    <row r="29" spans="2:26" ht="36" customHeight="1">
      <c r="B29" s="42" t="str">
        <f t="shared" si="31"/>
        <v>Werk</v>
      </c>
      <c r="C29" s="50">
        <f t="shared" si="32"/>
        <v>0</v>
      </c>
      <c r="D29" s="51">
        <f t="shared" si="32"/>
        <v>0</v>
      </c>
      <c r="E29" s="52">
        <f t="shared" si="33"/>
        <v>0</v>
      </c>
      <c r="F29" s="50">
        <f t="shared" si="34"/>
        <v>0</v>
      </c>
      <c r="G29" s="51">
        <f t="shared" si="34"/>
        <v>0</v>
      </c>
      <c r="H29" s="52">
        <f t="shared" si="35"/>
        <v>0</v>
      </c>
      <c r="I29" s="50">
        <f t="shared" si="36"/>
        <v>0</v>
      </c>
      <c r="J29" s="51">
        <f t="shared" si="36"/>
        <v>0</v>
      </c>
      <c r="K29" s="52">
        <f t="shared" si="37"/>
        <v>0</v>
      </c>
      <c r="N29" t="str">
        <f t="shared" si="38"/>
        <v>Werk</v>
      </c>
      <c r="O29" s="39">
        <f t="shared" ref="O29:O31" si="45">C29*E29</f>
        <v>0</v>
      </c>
      <c r="P29" s="39">
        <f t="shared" ref="P29:P31" si="46">D29*E29</f>
        <v>0</v>
      </c>
      <c r="Q29" s="40">
        <f t="shared" ref="Q29:R31" si="47">C29+O29</f>
        <v>0</v>
      </c>
      <c r="R29" s="40">
        <f t="shared" si="47"/>
        <v>0</v>
      </c>
      <c r="S29" s="39">
        <f t="shared" si="39"/>
        <v>0</v>
      </c>
      <c r="T29" s="39">
        <f t="shared" si="40"/>
        <v>0</v>
      </c>
      <c r="U29" s="40">
        <f t="shared" ref="U29:U31" si="48">S29+F29</f>
        <v>0</v>
      </c>
      <c r="V29" s="40">
        <f t="shared" si="41"/>
        <v>0</v>
      </c>
      <c r="W29" s="39">
        <f t="shared" si="42"/>
        <v>0</v>
      </c>
      <c r="X29" s="39">
        <f t="shared" si="43"/>
        <v>0</v>
      </c>
      <c r="Y29" s="40">
        <f t="shared" ref="Y29:Y31" si="49">W29+I29</f>
        <v>0</v>
      </c>
      <c r="Z29" s="40">
        <f t="shared" si="44"/>
        <v>0</v>
      </c>
    </row>
    <row r="30" spans="2:26" s="41" customFormat="1" ht="36" customHeight="1">
      <c r="B30" s="43" t="str">
        <f t="shared" si="31"/>
        <v>Schuldhulpverlening</v>
      </c>
      <c r="C30" s="53">
        <f t="shared" si="32"/>
        <v>0</v>
      </c>
      <c r="D30" s="54">
        <f t="shared" si="32"/>
        <v>0</v>
      </c>
      <c r="E30" s="55">
        <f t="shared" si="33"/>
        <v>0</v>
      </c>
      <c r="F30" s="53">
        <f t="shared" si="34"/>
        <v>0</v>
      </c>
      <c r="G30" s="54">
        <f t="shared" si="34"/>
        <v>0</v>
      </c>
      <c r="H30" s="55">
        <f t="shared" si="35"/>
        <v>0</v>
      </c>
      <c r="I30" s="53">
        <f t="shared" si="36"/>
        <v>0</v>
      </c>
      <c r="J30" s="54">
        <f t="shared" si="36"/>
        <v>0</v>
      </c>
      <c r="K30" s="55">
        <f t="shared" si="37"/>
        <v>0</v>
      </c>
      <c r="L30"/>
      <c r="M30"/>
      <c r="N30" t="str">
        <f t="shared" si="38"/>
        <v>Schuldhulpverlening</v>
      </c>
      <c r="O30" s="39">
        <f t="shared" si="45"/>
        <v>0</v>
      </c>
      <c r="P30" s="39">
        <f t="shared" si="46"/>
        <v>0</v>
      </c>
      <c r="Q30" s="40">
        <f t="shared" si="47"/>
        <v>0</v>
      </c>
      <c r="R30" s="40">
        <f t="shared" si="47"/>
        <v>0</v>
      </c>
      <c r="S30" s="39">
        <f t="shared" si="39"/>
        <v>0</v>
      </c>
      <c r="T30" s="39">
        <f t="shared" si="40"/>
        <v>0</v>
      </c>
      <c r="U30" s="40">
        <f t="shared" si="48"/>
        <v>0</v>
      </c>
      <c r="V30" s="40">
        <f t="shared" si="41"/>
        <v>0</v>
      </c>
      <c r="W30" s="39">
        <f t="shared" si="42"/>
        <v>0</v>
      </c>
      <c r="X30" s="39">
        <f t="shared" si="43"/>
        <v>0</v>
      </c>
      <c r="Y30" s="40">
        <f t="shared" si="49"/>
        <v>0</v>
      </c>
      <c r="Z30" s="40">
        <f t="shared" si="44"/>
        <v>0</v>
      </c>
    </row>
    <row r="31" spans="2:26" s="41" customFormat="1" ht="36" customHeight="1">
      <c r="B31" s="42" t="str">
        <f t="shared" si="31"/>
        <v>Algemeen Sociaal domein</v>
      </c>
      <c r="C31" s="50">
        <f t="shared" si="32"/>
        <v>0</v>
      </c>
      <c r="D31" s="51">
        <f t="shared" si="32"/>
        <v>0</v>
      </c>
      <c r="E31" s="52">
        <f t="shared" si="33"/>
        <v>0</v>
      </c>
      <c r="F31" s="50">
        <f t="shared" si="34"/>
        <v>0</v>
      </c>
      <c r="G31" s="51">
        <f t="shared" si="34"/>
        <v>0</v>
      </c>
      <c r="H31" s="52">
        <f t="shared" si="35"/>
        <v>0</v>
      </c>
      <c r="I31" s="50">
        <f t="shared" si="36"/>
        <v>0</v>
      </c>
      <c r="J31" s="51">
        <f t="shared" si="36"/>
        <v>0</v>
      </c>
      <c r="K31" s="52">
        <f t="shared" si="37"/>
        <v>0</v>
      </c>
      <c r="L31"/>
      <c r="M31"/>
      <c r="N31" t="str">
        <f t="shared" si="38"/>
        <v>Algemeen Sociaal domein</v>
      </c>
      <c r="O31" s="39">
        <f t="shared" si="45"/>
        <v>0</v>
      </c>
      <c r="P31" s="39">
        <f t="shared" si="46"/>
        <v>0</v>
      </c>
      <c r="Q31" s="40">
        <f t="shared" si="47"/>
        <v>0</v>
      </c>
      <c r="R31" s="40">
        <f t="shared" si="47"/>
        <v>0</v>
      </c>
      <c r="S31" s="39">
        <f t="shared" si="39"/>
        <v>0</v>
      </c>
      <c r="T31" s="39">
        <f t="shared" si="40"/>
        <v>0</v>
      </c>
      <c r="U31" s="40">
        <f t="shared" si="48"/>
        <v>0</v>
      </c>
      <c r="V31" s="40">
        <f t="shared" si="41"/>
        <v>0</v>
      </c>
      <c r="W31" s="39">
        <f t="shared" si="42"/>
        <v>0</v>
      </c>
      <c r="X31" s="39">
        <f t="shared" si="43"/>
        <v>0</v>
      </c>
      <c r="Y31" s="40">
        <f t="shared" si="49"/>
        <v>0</v>
      </c>
      <c r="Z31" s="40">
        <f t="shared" si="44"/>
        <v>0</v>
      </c>
    </row>
    <row r="33" spans="2:11" ht="18" thickBot="1">
      <c r="B33" s="56" t="s">
        <v>22</v>
      </c>
      <c r="C33" s="57"/>
      <c r="D33" s="57"/>
      <c r="E33" s="57"/>
      <c r="F33" s="57"/>
      <c r="G33" s="57"/>
      <c r="H33" s="57"/>
      <c r="I33" s="57"/>
      <c r="J33" s="57"/>
      <c r="K33" s="57"/>
    </row>
    <row r="34" spans="2:11" ht="18" thickBot="1"/>
    <row r="35" spans="2:11" s="26" customFormat="1" ht="14">
      <c r="B35" s="127" t="s">
        <v>23</v>
      </c>
      <c r="C35" s="128"/>
      <c r="D35" s="128"/>
      <c r="E35" s="128"/>
      <c r="F35" s="128"/>
      <c r="G35" s="128"/>
      <c r="H35" s="128"/>
      <c r="I35" s="128"/>
      <c r="J35" s="128"/>
      <c r="K35" s="129"/>
    </row>
    <row r="36" spans="2:11" s="26" customFormat="1" ht="26" customHeight="1">
      <c r="B36" s="130" t="s">
        <v>24</v>
      </c>
      <c r="C36" s="131"/>
      <c r="D36" s="58"/>
      <c r="E36" s="132"/>
      <c r="F36" s="133"/>
      <c r="G36" s="133"/>
      <c r="H36" s="133"/>
      <c r="I36" s="133"/>
      <c r="J36" s="133"/>
      <c r="K36" s="134"/>
    </row>
    <row r="37" spans="2:11" s="26" customFormat="1" ht="29" customHeight="1">
      <c r="B37" s="130" t="s">
        <v>25</v>
      </c>
      <c r="C37" s="131"/>
      <c r="D37" s="58"/>
      <c r="E37" s="132"/>
      <c r="F37" s="133"/>
      <c r="G37" s="133"/>
      <c r="H37" s="133"/>
      <c r="I37" s="133"/>
      <c r="J37" s="133"/>
      <c r="K37" s="134"/>
    </row>
    <row r="38" spans="2:11" s="26" customFormat="1" ht="14">
      <c r="B38" s="135" t="s">
        <v>26</v>
      </c>
      <c r="C38" s="136"/>
      <c r="D38" s="59"/>
      <c r="E38" s="141"/>
      <c r="F38" s="142"/>
      <c r="G38" s="142"/>
      <c r="H38" s="142"/>
      <c r="I38" s="142"/>
      <c r="J38" s="142"/>
      <c r="K38" s="143"/>
    </row>
    <row r="39" spans="2:11" s="26" customFormat="1" ht="14">
      <c r="B39" s="137"/>
      <c r="C39" s="138"/>
      <c r="D39" s="59"/>
      <c r="E39" s="144"/>
      <c r="F39" s="145"/>
      <c r="G39" s="145"/>
      <c r="H39" s="145"/>
      <c r="I39" s="145"/>
      <c r="J39" s="145"/>
      <c r="K39" s="146"/>
    </row>
    <row r="40" spans="2:11" s="26" customFormat="1" ht="14">
      <c r="B40" s="137"/>
      <c r="C40" s="138"/>
      <c r="D40" s="59"/>
      <c r="E40" s="144"/>
      <c r="F40" s="145"/>
      <c r="G40" s="145"/>
      <c r="H40" s="145"/>
      <c r="I40" s="145"/>
      <c r="J40" s="145"/>
      <c r="K40" s="146"/>
    </row>
    <row r="41" spans="2:11" s="26" customFormat="1" ht="14">
      <c r="B41" s="139"/>
      <c r="C41" s="140"/>
      <c r="D41" s="59"/>
      <c r="E41" s="147"/>
      <c r="F41" s="148"/>
      <c r="G41" s="148"/>
      <c r="H41" s="148"/>
      <c r="I41" s="148"/>
      <c r="J41" s="148"/>
      <c r="K41" s="149"/>
    </row>
    <row r="42" spans="2:11" s="26" customFormat="1" ht="28" customHeight="1" thickBot="1">
      <c r="B42" s="150" t="s">
        <v>27</v>
      </c>
      <c r="C42" s="151"/>
      <c r="D42" s="60"/>
      <c r="E42" s="152"/>
      <c r="F42" s="153"/>
      <c r="G42" s="153"/>
      <c r="H42" s="153"/>
      <c r="I42" s="153"/>
      <c r="J42" s="153"/>
      <c r="K42" s="154"/>
    </row>
    <row r="43" spans="2:11" ht="14" customHeight="1">
      <c r="B43" s="61"/>
      <c r="C43" s="62"/>
      <c r="D43" s="62"/>
      <c r="E43" s="63"/>
      <c r="F43" s="63"/>
    </row>
    <row r="44" spans="2:11" ht="14" customHeight="1">
      <c r="B44" s="64"/>
      <c r="C44" s="62"/>
      <c r="D44" s="62"/>
      <c r="E44" s="63"/>
      <c r="F44" s="63"/>
    </row>
    <row r="45" spans="2:11" ht="14" customHeight="1">
      <c r="B45" s="61"/>
      <c r="C45" s="62"/>
      <c r="D45" s="62"/>
      <c r="E45" s="63"/>
      <c r="F45" s="63"/>
    </row>
    <row r="46" spans="2:11" ht="14" customHeight="1">
      <c r="B46" s="61"/>
      <c r="C46" s="62"/>
      <c r="D46" s="62"/>
      <c r="E46" s="63"/>
      <c r="F46" s="63"/>
    </row>
    <row r="47" spans="2:11" ht="14" customHeight="1">
      <c r="B47" s="61"/>
      <c r="C47" s="62"/>
      <c r="D47" s="62"/>
      <c r="E47" s="63"/>
      <c r="F47" s="63"/>
    </row>
    <row r="48" spans="2:11" ht="14" customHeight="1">
      <c r="B48" s="61"/>
      <c r="C48" s="62"/>
      <c r="D48" s="62"/>
      <c r="E48" s="63"/>
      <c r="F48" s="63"/>
    </row>
    <row r="49" spans="2:7" ht="14" customHeight="1">
      <c r="B49" s="61"/>
      <c r="C49" s="62"/>
      <c r="D49" s="62"/>
      <c r="E49" s="63"/>
      <c r="F49" s="63"/>
    </row>
    <row r="50" spans="2:7" ht="14" customHeight="1">
      <c r="B50" s="61"/>
      <c r="C50" s="62"/>
      <c r="D50" s="62"/>
      <c r="E50" s="63"/>
      <c r="F50" s="63"/>
    </row>
    <row r="51" spans="2:7" ht="14" customHeight="1">
      <c r="B51" s="61"/>
      <c r="C51" s="62"/>
      <c r="D51" s="62"/>
      <c r="E51" s="63"/>
      <c r="F51" s="63"/>
    </row>
    <row r="52" spans="2:7" ht="14" customHeight="1">
      <c r="B52" s="61"/>
      <c r="C52" s="62"/>
      <c r="D52" s="62"/>
      <c r="E52" s="63"/>
      <c r="F52" s="63"/>
      <c r="G52" s="63"/>
    </row>
    <row r="53" spans="2:7" ht="14" customHeight="1">
      <c r="B53" s="61"/>
      <c r="C53" s="62"/>
      <c r="D53" s="62"/>
      <c r="E53" s="63"/>
      <c r="F53" s="63"/>
      <c r="G53" s="63"/>
    </row>
    <row r="54" spans="2:7" ht="14" customHeight="1">
      <c r="B54" s="61"/>
      <c r="C54" s="62"/>
      <c r="D54" s="62"/>
      <c r="E54" s="63"/>
      <c r="F54" s="63"/>
      <c r="G54" s="63"/>
    </row>
    <row r="55" spans="2:7" ht="14" customHeight="1">
      <c r="C55" s="62"/>
      <c r="D55" s="62"/>
      <c r="E55" s="63"/>
      <c r="F55" s="63"/>
      <c r="G55" s="63"/>
    </row>
    <row r="56" spans="2:7" ht="14" customHeight="1">
      <c r="C56" s="62"/>
      <c r="D56" s="62"/>
      <c r="E56" s="63"/>
      <c r="F56" s="63"/>
      <c r="G56" s="63"/>
    </row>
    <row r="57" spans="2:7" ht="14" customHeight="1">
      <c r="C57" s="62"/>
      <c r="D57" s="62"/>
      <c r="E57" s="63"/>
      <c r="F57" s="63"/>
      <c r="G57" s="63"/>
    </row>
    <row r="58" spans="2:7" ht="14" customHeight="1"/>
    <row r="59" spans="2:7">
      <c r="B59" s="65"/>
    </row>
    <row r="60" spans="2:7">
      <c r="B60" s="65"/>
    </row>
    <row r="61" spans="2:7">
      <c r="B61" s="65"/>
    </row>
    <row r="62" spans="2:7">
      <c r="B62" s="65"/>
    </row>
    <row r="63" spans="2:7">
      <c r="B63" s="65"/>
    </row>
  </sheetData>
  <sheetProtection algorithmName="SHA-512" hashValue="nz5HZGGcYbSdaWO/RVOwMrgSUHEieii8zMTAh/HjrhHs/tV45Bp79KfsTTNClkp95SIGFi3PbnWKgcghgq7QZw==" saltValue="T5rwtcTjVdLrCQc+Sf1avg==" spinCount="100000" sheet="1" objects="1" scenarios="1"/>
  <mergeCells count="25">
    <mergeCell ref="B37:C37"/>
    <mergeCell ref="E37:K37"/>
    <mergeCell ref="B38:C41"/>
    <mergeCell ref="E38:K41"/>
    <mergeCell ref="B42:C42"/>
    <mergeCell ref="E42:K42"/>
    <mergeCell ref="C26:E26"/>
    <mergeCell ref="F26:H26"/>
    <mergeCell ref="I26:K26"/>
    <mergeCell ref="B35:K35"/>
    <mergeCell ref="B36:C36"/>
    <mergeCell ref="E36:K36"/>
    <mergeCell ref="B8:K8"/>
    <mergeCell ref="C12:E12"/>
    <mergeCell ref="F12:H12"/>
    <mergeCell ref="I12:K12"/>
    <mergeCell ref="C19:E19"/>
    <mergeCell ref="F19:H19"/>
    <mergeCell ref="I19:K19"/>
    <mergeCell ref="B7:K7"/>
    <mergeCell ref="B1:K1"/>
    <mergeCell ref="B3:K3"/>
    <mergeCell ref="B4:K4"/>
    <mergeCell ref="B5:K5"/>
    <mergeCell ref="B6:K6"/>
  </mergeCells>
  <printOptions horizontalCentered="1"/>
  <pageMargins left="0.39000000000000007" right="0.35000000000000003" top="0.51" bottom="0.55000000000000004" header="0.31" footer="0.31"/>
  <pageSetup paperSize="9" scale="77" fitToHeight="2" orientation="landscape"/>
  <headerFooter>
    <oddFooter>&amp;L&amp;P van &amp;N&amp;C&amp;G&amp;R&amp;8&amp;D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2A03-21B3-B049-8B86-29EE6072710F}">
  <dimension ref="B1:V49"/>
  <sheetViews>
    <sheetView showGridLines="0" zoomScale="142" zoomScaleNormal="142" zoomScalePageLayoutView="170" workbookViewId="0">
      <selection activeCell="E21" sqref="E21"/>
    </sheetView>
  </sheetViews>
  <sheetFormatPr baseColWidth="10" defaultColWidth="8.83203125" defaultRowHeight="17"/>
  <cols>
    <col min="1" max="1" width="2.6640625" style="44" customWidth="1"/>
    <col min="2" max="2" width="21.83203125" style="44" customWidth="1"/>
    <col min="3" max="11" width="11.83203125" style="44" customWidth="1"/>
    <col min="12" max="12" width="9.5" style="44" customWidth="1"/>
    <col min="13" max="14" width="9.5" style="44" hidden="1" customWidth="1"/>
    <col min="15" max="22" width="8.83203125" style="44" hidden="1" customWidth="1"/>
    <col min="23" max="25" width="8.83203125" style="44" customWidth="1"/>
    <col min="26" max="16384" width="8.83203125" style="44"/>
  </cols>
  <sheetData>
    <row r="1" spans="2:21" s="17" customFormat="1" ht="41" customHeight="1" thickBot="1">
      <c r="B1" s="122" t="s">
        <v>44</v>
      </c>
      <c r="C1" s="122"/>
      <c r="D1" s="122"/>
      <c r="E1" s="122"/>
      <c r="F1" s="122"/>
      <c r="G1" s="122"/>
      <c r="H1" s="122"/>
      <c r="I1" s="122"/>
      <c r="J1" s="122"/>
      <c r="K1" s="122"/>
      <c r="L1"/>
      <c r="M1"/>
      <c r="N1"/>
      <c r="O1"/>
    </row>
    <row r="2" spans="2:21" s="24" customFormat="1" ht="40" customHeight="1">
      <c r="B2" s="19" t="s">
        <v>28</v>
      </c>
      <c r="C2" s="20"/>
      <c r="D2" s="21"/>
      <c r="E2" s="22"/>
      <c r="F2" s="20"/>
      <c r="G2" s="20"/>
      <c r="H2" s="23"/>
      <c r="I2" s="20"/>
      <c r="J2" s="20"/>
      <c r="K2" s="20"/>
      <c r="L2"/>
      <c r="M2"/>
      <c r="N2"/>
      <c r="O2"/>
      <c r="S2" s="17"/>
      <c r="T2" s="17"/>
    </row>
    <row r="3" spans="2:21" s="71" customFormat="1" ht="18">
      <c r="B3" s="66"/>
      <c r="C3" s="67"/>
      <c r="D3" s="68"/>
      <c r="E3" s="68"/>
      <c r="F3" s="67"/>
      <c r="G3" s="67"/>
      <c r="H3" s="69"/>
      <c r="I3" s="70"/>
      <c r="J3" s="67"/>
      <c r="K3" s="67"/>
      <c r="L3"/>
      <c r="M3"/>
      <c r="N3"/>
      <c r="O3"/>
      <c r="S3" s="72"/>
      <c r="T3" s="72"/>
    </row>
    <row r="4" spans="2:21" s="32" customFormat="1" ht="36" customHeight="1">
      <c r="B4" s="46" t="s">
        <v>29</v>
      </c>
      <c r="C4" s="126" t="s">
        <v>10</v>
      </c>
      <c r="D4" s="126"/>
      <c r="E4" s="126"/>
      <c r="F4" s="126" t="s">
        <v>11</v>
      </c>
      <c r="G4" s="126"/>
      <c r="H4" s="126"/>
      <c r="I4" s="126" t="s">
        <v>12</v>
      </c>
      <c r="J4" s="126"/>
      <c r="K4" s="126"/>
      <c r="L4"/>
      <c r="M4"/>
      <c r="N4"/>
      <c r="O4"/>
    </row>
    <row r="5" spans="2:21" s="32" customFormat="1" ht="36" customHeight="1">
      <c r="B5" s="34"/>
      <c r="C5" s="73"/>
      <c r="D5" s="36"/>
      <c r="E5" s="37" t="s">
        <v>30</v>
      </c>
      <c r="F5" s="73"/>
      <c r="G5" s="36"/>
      <c r="H5" s="37" t="s">
        <v>30</v>
      </c>
      <c r="I5" s="73"/>
      <c r="J5" s="36"/>
      <c r="K5" s="37" t="s">
        <v>30</v>
      </c>
      <c r="L5"/>
      <c r="M5" s="126" t="s">
        <v>31</v>
      </c>
      <c r="N5" s="126"/>
      <c r="O5" s="126"/>
      <c r="P5" s="126" t="s">
        <v>32</v>
      </c>
      <c r="Q5" s="126"/>
      <c r="R5" s="126"/>
      <c r="S5" s="126" t="s">
        <v>33</v>
      </c>
      <c r="T5" s="126"/>
      <c r="U5" s="126"/>
    </row>
    <row r="6" spans="2:21" s="41" customFormat="1" ht="36" customHeight="1">
      <c r="B6" s="38" t="s">
        <v>16</v>
      </c>
      <c r="C6" s="74">
        <v>1</v>
      </c>
      <c r="D6" s="75">
        <v>0</v>
      </c>
      <c r="E6" s="76">
        <v>0</v>
      </c>
      <c r="F6" s="74">
        <v>1</v>
      </c>
      <c r="G6" s="75">
        <f>1-F6</f>
        <v>0</v>
      </c>
      <c r="H6" s="76">
        <v>26486.33</v>
      </c>
      <c r="I6" s="74">
        <v>1</v>
      </c>
      <c r="J6" s="75">
        <v>0</v>
      </c>
      <c r="K6" s="76">
        <v>0</v>
      </c>
      <c r="L6"/>
      <c r="M6" s="39">
        <f>'Invulblad Inschrijver'!Q14*'data tbv doorrekening'!C6</f>
        <v>0</v>
      </c>
      <c r="N6" s="39">
        <f>'Invulblad Inschrijver'!R14*'data tbv doorrekening'!D6</f>
        <v>0</v>
      </c>
      <c r="O6" s="40">
        <f>M6+N6</f>
        <v>0</v>
      </c>
      <c r="P6" s="39">
        <f>'Invulblad Inschrijver'!U14*'data tbv doorrekening'!F6</f>
        <v>0</v>
      </c>
      <c r="Q6" s="39">
        <f>'Invulblad Inschrijver'!V14*'data tbv doorrekening'!G6</f>
        <v>0</v>
      </c>
      <c r="R6" s="40">
        <f>P6+Q6</f>
        <v>0</v>
      </c>
      <c r="S6" s="39">
        <f>'Invulblad Inschrijver'!Y14*'data tbv doorrekening'!I6</f>
        <v>0</v>
      </c>
      <c r="T6" s="39">
        <f>'Invulblad Inschrijver'!Z14*'data tbv doorrekening'!J6</f>
        <v>0</v>
      </c>
      <c r="U6" s="40">
        <f>S6+T6</f>
        <v>0</v>
      </c>
    </row>
    <row r="7" spans="2:21" s="41" customFormat="1" ht="36" customHeight="1">
      <c r="B7" s="42" t="s">
        <v>17</v>
      </c>
      <c r="C7" s="77">
        <v>1</v>
      </c>
      <c r="D7" s="78">
        <v>0</v>
      </c>
      <c r="E7" s="79">
        <v>0</v>
      </c>
      <c r="F7" s="77">
        <v>1</v>
      </c>
      <c r="G7" s="78">
        <f>1-F7</f>
        <v>0</v>
      </c>
      <c r="H7" s="79">
        <v>11144</v>
      </c>
      <c r="I7" s="77">
        <v>1</v>
      </c>
      <c r="J7" s="78">
        <v>0</v>
      </c>
      <c r="K7" s="79">
        <v>0</v>
      </c>
      <c r="L7"/>
      <c r="M7" s="39">
        <f>'Invulblad Inschrijver'!Q15*'data tbv doorrekening'!C7</f>
        <v>0</v>
      </c>
      <c r="N7" s="39">
        <f>'Invulblad Inschrijver'!R15*'data tbv doorrekening'!D7</f>
        <v>0</v>
      </c>
      <c r="O7" s="40">
        <f>M7+N7</f>
        <v>0</v>
      </c>
      <c r="P7" s="39">
        <f>'Invulblad Inschrijver'!U15*'data tbv doorrekening'!F7</f>
        <v>0</v>
      </c>
      <c r="Q7" s="39">
        <f>'Invulblad Inschrijver'!V15*'data tbv doorrekening'!G7</f>
        <v>0</v>
      </c>
      <c r="R7" s="40">
        <f>P7+Q7</f>
        <v>0</v>
      </c>
      <c r="S7" s="39">
        <f>'Invulblad Inschrijver'!Y15*'data tbv doorrekening'!I7</f>
        <v>0</v>
      </c>
      <c r="T7" s="39">
        <f>'Invulblad Inschrijver'!Z15*'data tbv doorrekening'!J7</f>
        <v>0</v>
      </c>
      <c r="U7" s="40">
        <f>S7+T7</f>
        <v>0</v>
      </c>
    </row>
    <row r="8" spans="2:21" s="41" customFormat="1" ht="36" customHeight="1">
      <c r="B8" s="43" t="s">
        <v>18</v>
      </c>
      <c r="C8" s="80">
        <v>1</v>
      </c>
      <c r="D8" s="81">
        <v>0</v>
      </c>
      <c r="E8" s="82">
        <v>0</v>
      </c>
      <c r="F8" s="80">
        <v>1</v>
      </c>
      <c r="G8" s="81">
        <f>1-F8</f>
        <v>0</v>
      </c>
      <c r="H8" s="82">
        <v>4726</v>
      </c>
      <c r="I8" s="80">
        <v>1</v>
      </c>
      <c r="J8" s="81">
        <v>0</v>
      </c>
      <c r="K8" s="82">
        <v>0</v>
      </c>
      <c r="L8"/>
      <c r="M8" s="39">
        <f>'Invulblad Inschrijver'!Q16*'data tbv doorrekening'!C8</f>
        <v>0</v>
      </c>
      <c r="N8" s="39">
        <f>'Invulblad Inschrijver'!R16*'data tbv doorrekening'!D8</f>
        <v>0</v>
      </c>
      <c r="O8" s="40">
        <f>M8+N8</f>
        <v>0</v>
      </c>
      <c r="P8" s="39">
        <f>'Invulblad Inschrijver'!U16*'data tbv doorrekening'!F8</f>
        <v>0</v>
      </c>
      <c r="Q8" s="39">
        <f>'Invulblad Inschrijver'!V16*'data tbv doorrekening'!G8</f>
        <v>0</v>
      </c>
      <c r="R8" s="40">
        <f>P8+Q8</f>
        <v>0</v>
      </c>
      <c r="S8" s="39">
        <f>'Invulblad Inschrijver'!Y16*'data tbv doorrekening'!I8</f>
        <v>0</v>
      </c>
      <c r="T8" s="39">
        <f>'Invulblad Inschrijver'!Z16*'data tbv doorrekening'!J8</f>
        <v>0</v>
      </c>
      <c r="U8" s="40">
        <f>S8+T8</f>
        <v>0</v>
      </c>
    </row>
    <row r="9" spans="2:21" s="41" customFormat="1" ht="36" customHeight="1">
      <c r="B9" s="42" t="s">
        <v>19</v>
      </c>
      <c r="C9" s="77">
        <v>1</v>
      </c>
      <c r="D9" s="78">
        <v>0</v>
      </c>
      <c r="E9" s="79">
        <v>1376.97</v>
      </c>
      <c r="F9" s="77">
        <v>1</v>
      </c>
      <c r="G9" s="78">
        <v>0</v>
      </c>
      <c r="H9" s="79">
        <v>2557</v>
      </c>
      <c r="I9" s="77">
        <v>1</v>
      </c>
      <c r="J9" s="78">
        <v>0</v>
      </c>
      <c r="K9" s="79">
        <v>175</v>
      </c>
      <c r="L9"/>
      <c r="M9" s="39">
        <f>'Invulblad Inschrijver'!Q17*'data tbv doorrekening'!C9</f>
        <v>0</v>
      </c>
      <c r="N9" s="39">
        <f>'Invulblad Inschrijver'!R17*'data tbv doorrekening'!D9</f>
        <v>0</v>
      </c>
      <c r="O9" s="40">
        <f>M9+N9</f>
        <v>0</v>
      </c>
      <c r="P9" s="39">
        <f>'Invulblad Inschrijver'!U17*'data tbv doorrekening'!F9</f>
        <v>0</v>
      </c>
      <c r="Q9" s="39">
        <f>'Invulblad Inschrijver'!V17*'data tbv doorrekening'!G9</f>
        <v>0</v>
      </c>
      <c r="R9" s="40">
        <f>P9+Q9</f>
        <v>0</v>
      </c>
      <c r="S9" s="39">
        <f>'Invulblad Inschrijver'!Y17*'data tbv doorrekening'!I9</f>
        <v>0</v>
      </c>
      <c r="T9" s="39">
        <f>'Invulblad Inschrijver'!Z17*'data tbv doorrekening'!J9</f>
        <v>0</v>
      </c>
      <c r="U9" s="40">
        <f>S9+T9</f>
        <v>0</v>
      </c>
    </row>
    <row r="10" spans="2:21" ht="15" customHeight="1">
      <c r="L10"/>
      <c r="M10"/>
      <c r="N10"/>
      <c r="O10" s="39"/>
      <c r="P10" s="39"/>
      <c r="Q10" s="39"/>
      <c r="R10" s="39"/>
      <c r="S10" s="39"/>
      <c r="T10" s="39"/>
      <c r="U10" s="39"/>
    </row>
    <row r="11" spans="2:21" ht="36" customHeight="1">
      <c r="B11" s="46" t="s">
        <v>34</v>
      </c>
      <c r="C11" s="126" t="s">
        <v>10</v>
      </c>
      <c r="D11" s="126"/>
      <c r="E11" s="126"/>
      <c r="F11" s="126" t="s">
        <v>11</v>
      </c>
      <c r="G11" s="126"/>
      <c r="H11" s="126"/>
      <c r="I11" s="126" t="s">
        <v>12</v>
      </c>
      <c r="J11" s="126"/>
      <c r="K11" s="126"/>
      <c r="M11" s="39">
        <f>'Invulblad Inschrijver'!Q21*'data tbv doorrekening'!C6</f>
        <v>0</v>
      </c>
      <c r="N11" s="39">
        <f>'Invulblad Inschrijver'!R21*'data tbv doorrekening'!D6</f>
        <v>0</v>
      </c>
      <c r="O11" s="40">
        <f>M11+N11</f>
        <v>0</v>
      </c>
      <c r="P11" s="39">
        <f>'Invulblad Inschrijver'!U21*'data tbv doorrekening'!F6</f>
        <v>0</v>
      </c>
      <c r="Q11" s="39">
        <f>'Invulblad Inschrijver'!V21*'data tbv doorrekening'!G6</f>
        <v>0</v>
      </c>
      <c r="R11" s="40">
        <f t="shared" ref="R11:R14" si="0">P11+Q11</f>
        <v>0</v>
      </c>
      <c r="S11" s="39">
        <f>'Invulblad Inschrijver'!Y21*'data tbv doorrekening'!I6</f>
        <v>0</v>
      </c>
      <c r="T11" s="39">
        <f>'Invulblad Inschrijver'!Z21*'data tbv doorrekening'!J6</f>
        <v>0</v>
      </c>
      <c r="U11" s="40">
        <f>S11+T11</f>
        <v>0</v>
      </c>
    </row>
    <row r="12" spans="2:21" ht="36" customHeight="1">
      <c r="B12" s="34"/>
      <c r="C12" s="35" t="s">
        <v>35</v>
      </c>
      <c r="D12" s="36" t="s">
        <v>36</v>
      </c>
      <c r="E12" s="37" t="s">
        <v>9</v>
      </c>
      <c r="F12" s="35" t="s">
        <v>35</v>
      </c>
      <c r="G12" s="36" t="s">
        <v>36</v>
      </c>
      <c r="H12" s="37" t="s">
        <v>9</v>
      </c>
      <c r="I12" s="35" t="s">
        <v>35</v>
      </c>
      <c r="J12" s="36" t="s">
        <v>36</v>
      </c>
      <c r="K12" s="37" t="s">
        <v>9</v>
      </c>
      <c r="M12" s="39">
        <f>'Invulblad Inschrijver'!Q22*'data tbv doorrekening'!C7</f>
        <v>0</v>
      </c>
      <c r="N12" s="39">
        <f>'Invulblad Inschrijver'!R22*'data tbv doorrekening'!D7</f>
        <v>0</v>
      </c>
      <c r="O12" s="40">
        <f>M12+N12</f>
        <v>0</v>
      </c>
      <c r="P12" s="39">
        <f>'Invulblad Inschrijver'!U22*'data tbv doorrekening'!F7</f>
        <v>0</v>
      </c>
      <c r="Q12" s="39">
        <f>'Invulblad Inschrijver'!V22*'data tbv doorrekening'!G7</f>
        <v>0</v>
      </c>
      <c r="R12" s="40">
        <f t="shared" si="0"/>
        <v>0</v>
      </c>
      <c r="S12" s="39">
        <f>'Invulblad Inschrijver'!Y22*'data tbv doorrekening'!I7</f>
        <v>0</v>
      </c>
      <c r="T12" s="39">
        <f>'Invulblad Inschrijver'!Z22*'data tbv doorrekening'!J7</f>
        <v>0</v>
      </c>
      <c r="U12" s="40">
        <f>S12+T12</f>
        <v>0</v>
      </c>
    </row>
    <row r="13" spans="2:21" ht="36" customHeight="1">
      <c r="B13" s="38" t="str">
        <f>B6</f>
        <v>Inkomen</v>
      </c>
      <c r="C13" s="83">
        <v>1</v>
      </c>
      <c r="D13" s="84">
        <v>0</v>
      </c>
      <c r="E13" s="49">
        <v>0</v>
      </c>
      <c r="F13" s="83">
        <v>0.19</v>
      </c>
      <c r="G13" s="84">
        <v>0.51</v>
      </c>
      <c r="H13" s="49">
        <v>0.3</v>
      </c>
      <c r="I13" s="83">
        <v>0</v>
      </c>
      <c r="J13" s="84">
        <v>1</v>
      </c>
      <c r="K13" s="49">
        <v>0</v>
      </c>
      <c r="M13" s="39">
        <f>'Invulblad Inschrijver'!Q23*'data tbv doorrekening'!C8</f>
        <v>0</v>
      </c>
      <c r="N13" s="39">
        <f>'Invulblad Inschrijver'!R23*'data tbv doorrekening'!D8</f>
        <v>0</v>
      </c>
      <c r="O13" s="40">
        <f>M13+N13</f>
        <v>0</v>
      </c>
      <c r="P13" s="39">
        <f>'Invulblad Inschrijver'!U23*'data tbv doorrekening'!F8</f>
        <v>0</v>
      </c>
      <c r="Q13" s="39">
        <f>'Invulblad Inschrijver'!V23*'data tbv doorrekening'!G8</f>
        <v>0</v>
      </c>
      <c r="R13" s="40">
        <f t="shared" si="0"/>
        <v>0</v>
      </c>
      <c r="S13" s="39">
        <f>'Invulblad Inschrijver'!Y23*'data tbv doorrekening'!I8</f>
        <v>0</v>
      </c>
      <c r="T13" s="39">
        <f>'Invulblad Inschrijver'!Z23*'data tbv doorrekening'!J8</f>
        <v>0</v>
      </c>
      <c r="U13" s="40">
        <f>S13+T13</f>
        <v>0</v>
      </c>
    </row>
    <row r="14" spans="2:21" ht="36" customHeight="1">
      <c r="B14" s="42" t="str">
        <f>B7</f>
        <v>Werk</v>
      </c>
      <c r="C14" s="85">
        <v>1</v>
      </c>
      <c r="D14" s="86">
        <v>0</v>
      </c>
      <c r="E14" s="52">
        <v>0</v>
      </c>
      <c r="F14" s="85">
        <v>0</v>
      </c>
      <c r="G14" s="86">
        <v>0.49</v>
      </c>
      <c r="H14" s="52">
        <v>0.51</v>
      </c>
      <c r="I14" s="85">
        <v>0</v>
      </c>
      <c r="J14" s="86">
        <v>1</v>
      </c>
      <c r="K14" s="52">
        <v>0</v>
      </c>
      <c r="M14" s="39">
        <f>'Invulblad Inschrijver'!Q24*'data tbv doorrekening'!C9</f>
        <v>0</v>
      </c>
      <c r="N14" s="39">
        <f>'Invulblad Inschrijver'!R24*'data tbv doorrekening'!D9</f>
        <v>0</v>
      </c>
      <c r="O14" s="40">
        <f>M14+N14</f>
        <v>0</v>
      </c>
      <c r="P14" s="39">
        <f>'Invulblad Inschrijver'!U24*'data tbv doorrekening'!F9</f>
        <v>0</v>
      </c>
      <c r="Q14" s="39">
        <f>'Invulblad Inschrijver'!V24*'data tbv doorrekening'!G9</f>
        <v>0</v>
      </c>
      <c r="R14" s="40">
        <f t="shared" si="0"/>
        <v>0</v>
      </c>
      <c r="S14" s="39">
        <f>'Invulblad Inschrijver'!Y24*'data tbv doorrekening'!I9</f>
        <v>0</v>
      </c>
      <c r="T14" s="39">
        <f>'Invulblad Inschrijver'!Z24*'data tbv doorrekening'!J9</f>
        <v>0</v>
      </c>
      <c r="U14" s="40">
        <f>S14+T14</f>
        <v>0</v>
      </c>
    </row>
    <row r="15" spans="2:21" s="41" customFormat="1" ht="36" customHeight="1">
      <c r="B15" s="43" t="str">
        <f>B8</f>
        <v>Schuldhulpverlening</v>
      </c>
      <c r="C15" s="87">
        <v>1</v>
      </c>
      <c r="D15" s="88">
        <v>0</v>
      </c>
      <c r="E15" s="55">
        <v>0</v>
      </c>
      <c r="F15" s="87">
        <v>0.1</v>
      </c>
      <c r="G15" s="88">
        <v>0.1</v>
      </c>
      <c r="H15" s="55">
        <v>0.8</v>
      </c>
      <c r="I15" s="87">
        <v>0</v>
      </c>
      <c r="J15" s="88">
        <v>1</v>
      </c>
      <c r="K15" s="55">
        <v>0</v>
      </c>
      <c r="L15"/>
    </row>
    <row r="16" spans="2:21" s="41" customFormat="1" ht="36" customHeight="1">
      <c r="B16" s="42" t="str">
        <f>B9</f>
        <v>Algemeen Sociaal domein</v>
      </c>
      <c r="C16" s="85">
        <v>0.41</v>
      </c>
      <c r="D16" s="86">
        <v>0.59</v>
      </c>
      <c r="E16" s="52">
        <v>0</v>
      </c>
      <c r="F16" s="85">
        <v>0</v>
      </c>
      <c r="G16" s="86">
        <v>0.32</v>
      </c>
      <c r="H16" s="52">
        <v>0.68</v>
      </c>
      <c r="I16" s="85">
        <v>0</v>
      </c>
      <c r="J16" s="86">
        <v>0</v>
      </c>
      <c r="K16" s="52">
        <v>1</v>
      </c>
      <c r="L16"/>
      <c r="M16" s="39">
        <f>'Invulblad Inschrijver'!Q28*'data tbv doorrekening'!C6</f>
        <v>0</v>
      </c>
      <c r="N16" s="39">
        <f>'Invulblad Inschrijver'!R28*'data tbv doorrekening'!D6</f>
        <v>0</v>
      </c>
      <c r="O16" s="40">
        <f>M16+N16</f>
        <v>0</v>
      </c>
      <c r="P16" s="39">
        <f>'Invulblad Inschrijver'!U28*'data tbv doorrekening'!F6</f>
        <v>0</v>
      </c>
      <c r="Q16" s="39">
        <f>'Invulblad Inschrijver'!V28*'data tbv doorrekening'!G6</f>
        <v>0</v>
      </c>
      <c r="R16" s="40">
        <f>P16+Q16</f>
        <v>0</v>
      </c>
      <c r="S16" s="39">
        <f>'Invulblad Inschrijver'!Y28*'data tbv doorrekening'!I6</f>
        <v>0</v>
      </c>
      <c r="T16" s="39">
        <f>'Invulblad Inschrijver'!Z28*'data tbv doorrekening'!J6</f>
        <v>0</v>
      </c>
      <c r="U16" s="40">
        <f>S16+T16</f>
        <v>0</v>
      </c>
    </row>
    <row r="17" spans="2:22" ht="15" customHeight="1">
      <c r="M17" s="39">
        <f>'Invulblad Inschrijver'!Q29*'data tbv doorrekening'!C7</f>
        <v>0</v>
      </c>
      <c r="N17" s="39">
        <f>'Invulblad Inschrijver'!R29*'data tbv doorrekening'!D7</f>
        <v>0</v>
      </c>
      <c r="O17" s="40">
        <f>M17+N17</f>
        <v>0</v>
      </c>
      <c r="P17" s="39">
        <f>'Invulblad Inschrijver'!U29*'data tbv doorrekening'!F7</f>
        <v>0</v>
      </c>
      <c r="Q17" s="39">
        <f>'Invulblad Inschrijver'!V29*'data tbv doorrekening'!G7</f>
        <v>0</v>
      </c>
      <c r="R17" s="40">
        <f>P17+Q17</f>
        <v>0</v>
      </c>
      <c r="S17" s="39">
        <f>'Invulblad Inschrijver'!Y29*'data tbv doorrekening'!I7</f>
        <v>0</v>
      </c>
      <c r="T17" s="39">
        <f>'Invulblad Inschrijver'!Z29*'data tbv doorrekening'!J7</f>
        <v>0</v>
      </c>
      <c r="U17" s="40">
        <f>S17+T17</f>
        <v>0</v>
      </c>
    </row>
    <row r="18" spans="2:22">
      <c r="M18" s="39">
        <f>'Invulblad Inschrijver'!Q30*'data tbv doorrekening'!C8</f>
        <v>0</v>
      </c>
      <c r="N18" s="39">
        <f>'Invulblad Inschrijver'!R30*'data tbv doorrekening'!D8</f>
        <v>0</v>
      </c>
      <c r="O18" s="40">
        <f>M18+N18</f>
        <v>0</v>
      </c>
      <c r="P18" s="39">
        <f>'Invulblad Inschrijver'!U30*'data tbv doorrekening'!F8</f>
        <v>0</v>
      </c>
      <c r="Q18" s="39">
        <f>'Invulblad Inschrijver'!V30*'data tbv doorrekening'!G8</f>
        <v>0</v>
      </c>
      <c r="R18" s="40">
        <f>P18+Q18</f>
        <v>0</v>
      </c>
      <c r="S18" s="39">
        <f>'Invulblad Inschrijver'!Y30*'data tbv doorrekening'!I8</f>
        <v>0</v>
      </c>
      <c r="T18" s="39">
        <f>'Invulblad Inschrijver'!Z30*'data tbv doorrekening'!J8</f>
        <v>0</v>
      </c>
      <c r="U18" s="40">
        <f>S18+T18</f>
        <v>0</v>
      </c>
    </row>
    <row r="19" spans="2:22" ht="18" thickBot="1">
      <c r="B19" s="57"/>
      <c r="C19" s="57"/>
      <c r="D19" s="57"/>
      <c r="E19" s="57"/>
      <c r="F19" s="57"/>
      <c r="G19" s="57"/>
      <c r="H19" s="57"/>
      <c r="I19" s="57"/>
      <c r="J19" s="57"/>
      <c r="K19" s="57"/>
      <c r="M19" s="39">
        <f>'Invulblad Inschrijver'!Q31*'data tbv doorrekening'!C9</f>
        <v>0</v>
      </c>
      <c r="N19" s="39">
        <f>'Invulblad Inschrijver'!R31*'data tbv doorrekening'!D9</f>
        <v>0</v>
      </c>
      <c r="O19" s="40">
        <f>M19+N19</f>
        <v>0</v>
      </c>
      <c r="P19" s="39">
        <f>'Invulblad Inschrijver'!U31*'data tbv doorrekening'!F9</f>
        <v>0</v>
      </c>
      <c r="Q19" s="39">
        <f>'Invulblad Inschrijver'!V31*'data tbv doorrekening'!G9</f>
        <v>0</v>
      </c>
      <c r="R19" s="40">
        <f>P19+Q19</f>
        <v>0</v>
      </c>
      <c r="S19" s="39">
        <f>'Invulblad Inschrijver'!Y31*'data tbv doorrekening'!I9</f>
        <v>0</v>
      </c>
      <c r="T19" s="39">
        <f>'Invulblad Inschrijver'!Z31*'data tbv doorrekening'!J9</f>
        <v>0</v>
      </c>
      <c r="U19" s="40">
        <f>S19+T19</f>
        <v>0</v>
      </c>
    </row>
    <row r="20" spans="2:22">
      <c r="M20" s="41"/>
      <c r="N20" s="41"/>
    </row>
    <row r="21" spans="2:22">
      <c r="M21" s="39"/>
      <c r="N21" s="39"/>
    </row>
    <row r="22" spans="2:22">
      <c r="O22" s="89">
        <f>(O6*E13)+(D13*O11)+(O16*C13)</f>
        <v>0</v>
      </c>
      <c r="P22" s="90">
        <f>E6/(SUM($E6,$H6,$K6))</f>
        <v>0</v>
      </c>
      <c r="R22" s="89">
        <f>(R6*H13)+(G13*R11)+(R16*F13)</f>
        <v>0</v>
      </c>
      <c r="S22" s="90">
        <f>H6/(SUM($E6,$H6,$K6))</f>
        <v>1</v>
      </c>
      <c r="U22" s="89">
        <f>(U6*K13)+(J13*U11)+(U16*I13)</f>
        <v>0</v>
      </c>
      <c r="V22" s="90">
        <f>K6/(SUM($E6,$H6,$K6))</f>
        <v>0</v>
      </c>
    </row>
    <row r="23" spans="2:22">
      <c r="O23" s="89">
        <f>(O7*E14)+(D14*O12)+(O17*C14)</f>
        <v>0</v>
      </c>
      <c r="P23" s="90">
        <f t="shared" ref="P23:P25" si="1">E7/(SUM($E7,$H7,$K7))</f>
        <v>0</v>
      </c>
      <c r="R23" s="89">
        <f t="shared" ref="R23:R25" si="2">(R7*H14)+(G14*R12)+(R17*F14)</f>
        <v>0</v>
      </c>
      <c r="S23" s="90">
        <f t="shared" ref="S23:S25" si="3">H7/(SUM($E7,$H7,$K7))</f>
        <v>1</v>
      </c>
      <c r="U23" s="89">
        <f t="shared" ref="U23:U25" si="4">(U7*K14)+(J14*U12)+(U17*I14)</f>
        <v>0</v>
      </c>
      <c r="V23" s="90">
        <f t="shared" ref="V23:V25" si="5">K7/(SUM($E7,$H7,$K7))</f>
        <v>0</v>
      </c>
    </row>
    <row r="24" spans="2:22">
      <c r="O24" s="89">
        <f>(O8*E15)+(D15*O13)+(O18*C15)</f>
        <v>0</v>
      </c>
      <c r="P24" s="90">
        <f t="shared" si="1"/>
        <v>0</v>
      </c>
      <c r="R24" s="89">
        <f t="shared" si="2"/>
        <v>0</v>
      </c>
      <c r="S24" s="90">
        <f t="shared" si="3"/>
        <v>1</v>
      </c>
      <c r="U24" s="89">
        <f t="shared" si="4"/>
        <v>0</v>
      </c>
      <c r="V24" s="90">
        <f t="shared" si="5"/>
        <v>0</v>
      </c>
    </row>
    <row r="25" spans="2:22">
      <c r="O25" s="89">
        <f>(O9*E16)+(D16*O14)+(O19*C16)</f>
        <v>0</v>
      </c>
      <c r="P25" s="90">
        <f t="shared" si="1"/>
        <v>0.3351131792152291</v>
      </c>
      <c r="R25" s="89">
        <f t="shared" si="2"/>
        <v>0</v>
      </c>
      <c r="S25" s="90">
        <f t="shared" si="3"/>
        <v>0.62229707201561457</v>
      </c>
      <c r="U25" s="89">
        <f t="shared" si="4"/>
        <v>0</v>
      </c>
      <c r="V25" s="90">
        <f t="shared" si="5"/>
        <v>4.2589748769156256E-2</v>
      </c>
    </row>
    <row r="26" spans="2:22" ht="14" customHeight="1"/>
    <row r="27" spans="2:22" ht="14" hidden="1" customHeight="1">
      <c r="B27" s="45" t="s">
        <v>37</v>
      </c>
      <c r="C27" s="45"/>
      <c r="D27" s="45"/>
      <c r="E27" s="45"/>
      <c r="F27" s="45"/>
      <c r="G27" s="45"/>
    </row>
    <row r="28" spans="2:22" ht="14" hidden="1" customHeight="1">
      <c r="B28" s="61" t="e">
        <f>#REF!</f>
        <v>#REF!</v>
      </c>
      <c r="C28" s="62"/>
      <c r="D28" s="62"/>
      <c r="E28" s="63"/>
      <c r="F28" s="63"/>
    </row>
    <row r="29" spans="2:22" ht="14" hidden="1" customHeight="1">
      <c r="B29" s="61" t="e">
        <f>#REF!</f>
        <v>#REF!</v>
      </c>
      <c r="C29" s="62"/>
      <c r="D29" s="62"/>
      <c r="E29" s="63"/>
      <c r="F29" s="63"/>
    </row>
    <row r="30" spans="2:22" ht="14" hidden="1" customHeight="1">
      <c r="B30" s="64" t="e">
        <f>#REF!</f>
        <v>#REF!</v>
      </c>
      <c r="C30" s="62"/>
      <c r="D30" s="62"/>
      <c r="E30" s="63"/>
      <c r="F30" s="63"/>
    </row>
    <row r="31" spans="2:22" ht="14" hidden="1" customHeight="1">
      <c r="B31" s="61" t="e">
        <f>#REF!</f>
        <v>#REF!</v>
      </c>
      <c r="C31" s="62"/>
      <c r="D31" s="62"/>
      <c r="E31" s="63"/>
      <c r="F31" s="63"/>
    </row>
    <row r="32" spans="2:22" ht="14" hidden="1" customHeight="1">
      <c r="B32" s="61" t="str">
        <f>C4</f>
        <v>Schalen 5 t/m 7</v>
      </c>
      <c r="C32" s="62"/>
      <c r="D32" s="62"/>
      <c r="E32" s="63"/>
      <c r="F32" s="63"/>
    </row>
    <row r="33" spans="2:15" ht="14" hidden="1" customHeight="1">
      <c r="B33" s="61">
        <f>D4</f>
        <v>0</v>
      </c>
      <c r="C33" s="62"/>
      <c r="D33" s="62"/>
      <c r="E33" s="63"/>
      <c r="F33" s="63"/>
    </row>
    <row r="34" spans="2:15" ht="14" hidden="1" customHeight="1">
      <c r="B34" s="61">
        <f>E4</f>
        <v>0</v>
      </c>
      <c r="C34" s="62"/>
      <c r="D34" s="62"/>
      <c r="E34" s="63"/>
      <c r="F34" s="63"/>
    </row>
    <row r="35" spans="2:15" ht="14" hidden="1" customHeight="1">
      <c r="B35" s="61" t="str">
        <f>F4</f>
        <v>Schalen 8 t/m 10</v>
      </c>
      <c r="C35" s="62"/>
      <c r="D35" s="62"/>
      <c r="E35" s="63"/>
      <c r="F35" s="63"/>
    </row>
    <row r="36" spans="2:15" ht="14" hidden="1" customHeight="1">
      <c r="B36" s="61">
        <f>G4</f>
        <v>0</v>
      </c>
      <c r="C36" s="62"/>
      <c r="D36" s="62"/>
      <c r="E36" s="63"/>
      <c r="F36" s="63"/>
    </row>
    <row r="37" spans="2:15" ht="14" hidden="1" customHeight="1">
      <c r="B37" s="61">
        <f>H4</f>
        <v>0</v>
      </c>
      <c r="C37" s="62"/>
      <c r="D37" s="62"/>
      <c r="E37" s="63"/>
      <c r="F37" s="63"/>
    </row>
    <row r="38" spans="2:15" ht="14" hidden="1" customHeight="1">
      <c r="B38" s="61" t="str">
        <f>I4</f>
        <v>Schalen 11&lt;</v>
      </c>
      <c r="C38" s="62"/>
      <c r="D38" s="62"/>
      <c r="E38" s="63"/>
      <c r="F38" s="63"/>
      <c r="G38" s="63"/>
    </row>
    <row r="39" spans="2:15" ht="14" hidden="1" customHeight="1">
      <c r="B39" s="61">
        <f>J4</f>
        <v>0</v>
      </c>
      <c r="C39" s="62"/>
      <c r="D39" s="62"/>
      <c r="E39" s="63"/>
      <c r="F39" s="63"/>
      <c r="G39" s="63"/>
    </row>
    <row r="40" spans="2:15" ht="14" hidden="1" customHeight="1">
      <c r="B40" s="61">
        <f>K4</f>
        <v>0</v>
      </c>
      <c r="C40" s="62"/>
      <c r="D40" s="62"/>
      <c r="E40" s="63"/>
      <c r="F40" s="63"/>
      <c r="G40" s="63"/>
    </row>
    <row r="41" spans="2:15" ht="14" customHeight="1">
      <c r="C41" s="62"/>
      <c r="D41" s="62"/>
      <c r="E41" s="63"/>
      <c r="F41" s="63"/>
      <c r="G41" s="63"/>
    </row>
    <row r="42" spans="2:15" ht="14" customHeight="1">
      <c r="C42" s="62"/>
      <c r="D42" s="62"/>
      <c r="E42" s="63"/>
      <c r="F42" s="63"/>
      <c r="G42" s="63"/>
    </row>
    <row r="43" spans="2:15" ht="14" customHeight="1">
      <c r="C43" s="62"/>
      <c r="D43" s="62"/>
      <c r="E43" s="63"/>
      <c r="F43" s="63"/>
      <c r="G43" s="63"/>
    </row>
    <row r="44" spans="2:15" ht="14" customHeight="1"/>
    <row r="45" spans="2:15">
      <c r="B45" s="65"/>
    </row>
    <row r="46" spans="2:15">
      <c r="B46" s="65"/>
    </row>
    <row r="47" spans="2:15">
      <c r="B47" s="65"/>
      <c r="O47" s="89"/>
    </row>
    <row r="48" spans="2:15">
      <c r="B48" s="65"/>
    </row>
    <row r="49" spans="2:2">
      <c r="B49" s="65"/>
    </row>
  </sheetData>
  <sheetProtection algorithmName="SHA-512" hashValue="MijNINtfz5SMCLqQHcyWCK7sigTxModOCO4PzmxXn+2D3XxN9+DZKj1jb64BjR/V3vzZl/esE+Lr0+7DI9XomQ==" saltValue="3XOSlGgHDHuQoVAuoeBh7g==" spinCount="100000" sheet="1" objects="1" scenarios="1"/>
  <mergeCells count="10">
    <mergeCell ref="S5:U5"/>
    <mergeCell ref="C11:E11"/>
    <mergeCell ref="F11:H11"/>
    <mergeCell ref="I11:K11"/>
    <mergeCell ref="B1:K1"/>
    <mergeCell ref="C4:E4"/>
    <mergeCell ref="F4:H4"/>
    <mergeCell ref="I4:K4"/>
    <mergeCell ref="M5:O5"/>
    <mergeCell ref="P5:R5"/>
  </mergeCells>
  <printOptions horizontalCentered="1"/>
  <pageMargins left="0.39000000000000007" right="0.35000000000000003" top="0.51" bottom="0.55000000000000004" header="0.31" footer="0.31"/>
  <pageSetup paperSize="9" scale="77" fitToHeight="2" orientation="landscape"/>
  <headerFooter>
    <oddFooter>&amp;L&amp;P van &amp;N&amp;C&amp;G&amp;R&amp;8&amp;D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FA68-91B8-9940-9592-ED11B35BE371}">
  <dimension ref="B1:P42"/>
  <sheetViews>
    <sheetView showGridLines="0" zoomScale="142" zoomScaleNormal="130" zoomScalePageLayoutView="170" workbookViewId="0">
      <selection activeCell="E21" sqref="E21"/>
    </sheetView>
  </sheetViews>
  <sheetFormatPr baseColWidth="10" defaultColWidth="8.83203125" defaultRowHeight="17"/>
  <cols>
    <col min="1" max="1" width="2.6640625" style="44" customWidth="1"/>
    <col min="2" max="2" width="21.6640625" style="44" customWidth="1"/>
    <col min="3" max="3" width="11.83203125" style="44" customWidth="1"/>
    <col min="4" max="4" width="20.33203125" style="44" customWidth="1"/>
    <col min="5" max="7" width="11.83203125" style="44" customWidth="1"/>
    <col min="8" max="10" width="9.5" style="44" customWidth="1"/>
    <col min="11" max="16384" width="8.83203125" style="44"/>
  </cols>
  <sheetData>
    <row r="1" spans="2:16" s="17" customFormat="1" ht="41" customHeight="1" thickBot="1">
      <c r="B1" s="155" t="s">
        <v>44</v>
      </c>
      <c r="C1" s="155"/>
      <c r="D1" s="155"/>
      <c r="E1" s="155"/>
      <c r="F1" s="155"/>
      <c r="G1" s="155"/>
      <c r="H1"/>
      <c r="I1"/>
      <c r="J1"/>
      <c r="K1"/>
    </row>
    <row r="2" spans="2:16" s="24" customFormat="1" ht="40" customHeight="1">
      <c r="B2" s="19" t="s">
        <v>38</v>
      </c>
      <c r="C2" s="20"/>
      <c r="D2" s="21"/>
      <c r="E2" s="22"/>
      <c r="F2" s="20"/>
      <c r="G2" s="20"/>
      <c r="H2"/>
      <c r="I2"/>
      <c r="J2"/>
      <c r="K2"/>
      <c r="O2" s="17"/>
      <c r="P2" s="17"/>
    </row>
    <row r="3" spans="2:16" s="71" customFormat="1" ht="18">
      <c r="B3" s="66" t="s">
        <v>39</v>
      </c>
      <c r="C3" s="67"/>
      <c r="D3" s="68"/>
      <c r="E3" s="68"/>
      <c r="F3" s="67"/>
      <c r="G3" s="67"/>
      <c r="H3"/>
      <c r="I3"/>
      <c r="J3"/>
      <c r="K3"/>
      <c r="O3" s="72"/>
      <c r="P3" s="72"/>
    </row>
    <row r="4" spans="2:16" s="32" customFormat="1" ht="36" customHeight="1">
      <c r="B4" s="31"/>
      <c r="C4" s="126"/>
      <c r="D4" s="126"/>
      <c r="E4" s="126"/>
      <c r="F4"/>
      <c r="G4"/>
      <c r="H4"/>
      <c r="I4"/>
      <c r="J4"/>
      <c r="K4"/>
    </row>
    <row r="5" spans="2:16" s="32" customFormat="1" ht="36" customHeight="1">
      <c r="B5" s="91" t="s">
        <v>40</v>
      </c>
      <c r="C5" s="35" t="s">
        <v>41</v>
      </c>
      <c r="D5" s="92" t="s">
        <v>42</v>
      </c>
      <c r="E5" s="37" t="s">
        <v>43</v>
      </c>
      <c r="F5"/>
      <c r="G5"/>
      <c r="H5"/>
      <c r="I5"/>
      <c r="J5"/>
      <c r="K5"/>
    </row>
    <row r="6" spans="2:16" s="41" customFormat="1" ht="36" customHeight="1">
      <c r="B6" s="93" t="s">
        <v>16</v>
      </c>
      <c r="C6" s="94">
        <f>SUM('data tbv doorrekening'!E6,'data tbv doorrekening'!H6,'data tbv doorrekening'!K6)</f>
        <v>26486.33</v>
      </c>
      <c r="D6" s="48">
        <f>('data tbv doorrekening'!O22*'data tbv doorrekening'!P22)+('data tbv doorrekening'!R22*'data tbv doorrekening'!S22)+('data tbv doorrekening'!U22*'data tbv doorrekening'!V22)</f>
        <v>0</v>
      </c>
      <c r="E6" s="95">
        <f>C6*D6</f>
        <v>0</v>
      </c>
      <c r="F6"/>
      <c r="G6"/>
      <c r="H6"/>
      <c r="I6"/>
      <c r="J6"/>
      <c r="K6"/>
    </row>
    <row r="7" spans="2:16" s="41" customFormat="1" ht="36" customHeight="1">
      <c r="B7" s="96" t="s">
        <v>17</v>
      </c>
      <c r="C7" s="97">
        <f>SUM('data tbv doorrekening'!E7,'data tbv doorrekening'!H7,'data tbv doorrekening'!K7)</f>
        <v>11144</v>
      </c>
      <c r="D7" s="51">
        <f>('data tbv doorrekening'!O23*'data tbv doorrekening'!P23)+('data tbv doorrekening'!R23*'data tbv doorrekening'!S23)+('data tbv doorrekening'!U23*'data tbv doorrekening'!V23)</f>
        <v>0</v>
      </c>
      <c r="E7" s="98">
        <f t="shared" ref="E7:E9" si="0">C7*D7</f>
        <v>0</v>
      </c>
      <c r="F7"/>
      <c r="G7"/>
      <c r="H7"/>
      <c r="I7"/>
      <c r="J7"/>
      <c r="K7"/>
    </row>
    <row r="8" spans="2:16" s="41" customFormat="1" ht="36" customHeight="1">
      <c r="B8" s="99" t="s">
        <v>18</v>
      </c>
      <c r="C8" s="100">
        <f>SUM('data tbv doorrekening'!E8,'data tbv doorrekening'!H8,'data tbv doorrekening'!K8)</f>
        <v>4726</v>
      </c>
      <c r="D8" s="54">
        <f>('data tbv doorrekening'!O24*'data tbv doorrekening'!P24)+('data tbv doorrekening'!R24*'data tbv doorrekening'!S24)+('data tbv doorrekening'!U24*'data tbv doorrekening'!V24)</f>
        <v>0</v>
      </c>
      <c r="E8" s="101">
        <f t="shared" si="0"/>
        <v>0</v>
      </c>
      <c r="F8"/>
      <c r="G8"/>
      <c r="H8"/>
      <c r="I8"/>
      <c r="J8"/>
      <c r="K8"/>
    </row>
    <row r="9" spans="2:16" s="41" customFormat="1" ht="36" customHeight="1">
      <c r="B9" s="102" t="s">
        <v>19</v>
      </c>
      <c r="C9" s="103">
        <f>SUM('data tbv doorrekening'!E9,'data tbv doorrekening'!H9,'data tbv doorrekening'!K9)</f>
        <v>4108.97</v>
      </c>
      <c r="D9" s="104">
        <f>('data tbv doorrekening'!O25*'data tbv doorrekening'!P25)+('data tbv doorrekening'!R25*'data tbv doorrekening'!S25)+('data tbv doorrekening'!U25*'data tbv doorrekening'!V25)</f>
        <v>0</v>
      </c>
      <c r="E9" s="105">
        <f t="shared" si="0"/>
        <v>0</v>
      </c>
      <c r="F9"/>
      <c r="G9"/>
      <c r="H9"/>
      <c r="I9"/>
      <c r="J9"/>
      <c r="K9"/>
    </row>
    <row r="10" spans="2:16" ht="15" hidden="1" customHeight="1">
      <c r="C10" s="106"/>
      <c r="F10"/>
      <c r="G10"/>
      <c r="H10"/>
      <c r="I10"/>
      <c r="J10"/>
      <c r="K10"/>
    </row>
    <row r="11" spans="2:16" s="111" customFormat="1" ht="36" hidden="1" customHeight="1">
      <c r="B11" s="107" t="s">
        <v>43</v>
      </c>
      <c r="C11" s="108">
        <f>SUM(C6:C9)</f>
        <v>46465.3</v>
      </c>
      <c r="D11" s="109">
        <f>E11/C11</f>
        <v>0</v>
      </c>
      <c r="E11" s="110">
        <f>SUM(E6:E9)</f>
        <v>0</v>
      </c>
      <c r="F11"/>
      <c r="G11"/>
      <c r="H11" s="16"/>
      <c r="I11" s="16"/>
      <c r="J11" s="16"/>
      <c r="K11" s="16"/>
    </row>
    <row r="12" spans="2:16" ht="18" thickBot="1">
      <c r="B12" s="57"/>
      <c r="C12" s="57"/>
      <c r="D12" s="57"/>
      <c r="E12" s="57"/>
      <c r="F12" s="57"/>
      <c r="G12" s="57"/>
    </row>
    <row r="16" spans="2:16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6" hidden="1"/>
    <row r="18" spans="2:6" hidden="1"/>
    <row r="19" spans="2:6" ht="14" hidden="1" customHeight="1"/>
    <row r="20" spans="2:6" ht="14" hidden="1" customHeight="1">
      <c r="B20" s="45" t="s">
        <v>37</v>
      </c>
      <c r="C20" s="45"/>
      <c r="D20" s="45"/>
      <c r="E20" s="45"/>
      <c r="F20" s="45"/>
    </row>
    <row r="21" spans="2:6" ht="14" hidden="1" customHeight="1">
      <c r="B21" s="61" t="e">
        <f>#REF!</f>
        <v>#REF!</v>
      </c>
      <c r="C21" s="62"/>
      <c r="D21" s="62"/>
      <c r="E21" s="63"/>
      <c r="F21" s="63"/>
    </row>
    <row r="22" spans="2:6" ht="14" hidden="1" customHeight="1">
      <c r="B22" s="61" t="e">
        <f>#REF!</f>
        <v>#REF!</v>
      </c>
      <c r="C22" s="62"/>
      <c r="D22" s="62"/>
      <c r="E22" s="63"/>
      <c r="F22" s="63"/>
    </row>
    <row r="23" spans="2:6" ht="14" hidden="1" customHeight="1">
      <c r="B23" s="64" t="e">
        <f>#REF!</f>
        <v>#REF!</v>
      </c>
      <c r="C23" s="62"/>
      <c r="D23" s="62"/>
      <c r="E23" s="63"/>
      <c r="F23" s="63"/>
    </row>
    <row r="24" spans="2:6" ht="14" hidden="1" customHeight="1">
      <c r="B24" s="61" t="e">
        <f>#REF!</f>
        <v>#REF!</v>
      </c>
      <c r="C24" s="62"/>
      <c r="D24" s="62"/>
      <c r="E24" s="63"/>
      <c r="F24" s="63"/>
    </row>
    <row r="25" spans="2:6" ht="14" hidden="1" customHeight="1">
      <c r="B25" s="61">
        <f>C4</f>
        <v>0</v>
      </c>
      <c r="C25" s="62"/>
      <c r="D25" s="62"/>
      <c r="E25" s="63"/>
      <c r="F25" s="63"/>
    </row>
    <row r="26" spans="2:6" ht="14" hidden="1" customHeight="1">
      <c r="B26" s="61">
        <f>D4</f>
        <v>0</v>
      </c>
      <c r="C26" s="62"/>
      <c r="D26" s="62"/>
      <c r="E26" s="63"/>
      <c r="F26" s="63"/>
    </row>
    <row r="27" spans="2:6" ht="14" hidden="1" customHeight="1">
      <c r="B27" s="61">
        <f>E4</f>
        <v>0</v>
      </c>
      <c r="C27" s="62"/>
      <c r="D27" s="62"/>
      <c r="E27" s="63"/>
      <c r="F27" s="63"/>
    </row>
    <row r="28" spans="2:6" ht="14" hidden="1" customHeight="1">
      <c r="B28" s="61">
        <f>F4</f>
        <v>0</v>
      </c>
      <c r="C28" s="62"/>
      <c r="D28" s="62"/>
      <c r="E28" s="63"/>
      <c r="F28" s="63"/>
    </row>
    <row r="29" spans="2:6" ht="14" hidden="1" customHeight="1">
      <c r="B29" s="61" t="e">
        <f>#REF!</f>
        <v>#REF!</v>
      </c>
      <c r="C29" s="62"/>
      <c r="D29" s="62"/>
      <c r="E29" s="63"/>
      <c r="F29" s="63"/>
    </row>
    <row r="30" spans="2:6" ht="14" hidden="1" customHeight="1">
      <c r="B30" s="61" t="e">
        <f>#REF!</f>
        <v>#REF!</v>
      </c>
      <c r="C30" s="62"/>
      <c r="D30" s="62"/>
      <c r="E30" s="63"/>
      <c r="F30" s="63"/>
    </row>
    <row r="31" spans="2:6" ht="14" hidden="1" customHeight="1">
      <c r="B31" s="61" t="e">
        <f>#REF!</f>
        <v>#REF!</v>
      </c>
      <c r="C31" s="62"/>
      <c r="D31" s="62"/>
      <c r="E31" s="63"/>
      <c r="F31" s="63"/>
    </row>
    <row r="32" spans="2:6" ht="14" hidden="1" customHeight="1">
      <c r="B32" s="61" t="e">
        <f>#REF!</f>
        <v>#REF!</v>
      </c>
      <c r="C32" s="62"/>
      <c r="D32" s="62"/>
      <c r="E32" s="63"/>
      <c r="F32" s="63"/>
    </row>
    <row r="33" spans="2:6" ht="14" hidden="1" customHeight="1">
      <c r="B33" s="61">
        <f>G4</f>
        <v>0</v>
      </c>
      <c r="C33" s="62"/>
      <c r="D33" s="62"/>
      <c r="E33" s="63"/>
      <c r="F33" s="63"/>
    </row>
    <row r="34" spans="2:6" ht="14" hidden="1" customHeight="1">
      <c r="C34" s="62"/>
      <c r="D34" s="62"/>
      <c r="E34" s="63"/>
      <c r="F34" s="63"/>
    </row>
    <row r="35" spans="2:6" ht="14" hidden="1" customHeight="1">
      <c r="C35" s="62"/>
      <c r="D35" s="62"/>
      <c r="E35" s="63"/>
      <c r="F35" s="63"/>
    </row>
    <row r="36" spans="2:6" ht="14" hidden="1" customHeight="1">
      <c r="C36" s="62"/>
      <c r="D36" s="62"/>
      <c r="E36" s="63"/>
      <c r="F36" s="63"/>
    </row>
    <row r="37" spans="2:6" ht="14" hidden="1" customHeight="1"/>
    <row r="38" spans="2:6" hidden="1">
      <c r="B38" s="65"/>
    </row>
    <row r="39" spans="2:6" hidden="1">
      <c r="B39" s="65"/>
    </row>
    <row r="40" spans="2:6">
      <c r="B40" s="65"/>
    </row>
    <row r="41" spans="2:6">
      <c r="B41" s="65"/>
    </row>
    <row r="42" spans="2:6">
      <c r="B42" s="65"/>
    </row>
  </sheetData>
  <sheetProtection algorithmName="SHA-512" hashValue="tdcGcxNIz8P46n0yGnUZz0nPBmh7EK4AV0pp8NsD3SYjU9lXpUFN0MWvdtcUSxvAHN4zSXQxS0Jntw3pfnkFTA==" saltValue="25d60rjHgBK4Lj5GO8/Xmw==" spinCount="100000" sheet="1" objects="1" scenarios="1"/>
  <mergeCells count="2">
    <mergeCell ref="B1:G1"/>
    <mergeCell ref="C4:E4"/>
  </mergeCells>
  <printOptions horizontalCentered="1"/>
  <pageMargins left="0.39000000000000007" right="0.35000000000000003" top="0.51" bottom="0.55000000000000004" header="0.31" footer="0.31"/>
  <pageSetup paperSize="9" scale="77" fitToHeight="2" orientation="landscape"/>
  <headerFooter>
    <oddFooter>&amp;L&amp;P van &amp;N&amp;C&amp;G&amp;R&amp;8&amp;D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voorblad</vt:lpstr>
      <vt:lpstr>Invulblad Inschrijver</vt:lpstr>
      <vt:lpstr>data tbv doorrekening</vt:lpstr>
      <vt:lpstr>Doorrekening Bureaumarges</vt:lpstr>
      <vt:lpstr>'data tbv doorrekening'!Afdrukbereik</vt:lpstr>
      <vt:lpstr>'Doorrekening Bureaumarges'!Afdrukbereik</vt:lpstr>
      <vt:lpstr>'Invulblad Inschrijver'!Afdrukbereik</vt:lpstr>
      <vt:lpstr>voorblad!Afdrukbereik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Veenstra</dc:creator>
  <cp:lastModifiedBy>Arjen Veenstra</cp:lastModifiedBy>
  <dcterms:created xsi:type="dcterms:W3CDTF">2021-05-03T14:18:46Z</dcterms:created>
  <dcterms:modified xsi:type="dcterms:W3CDTF">2021-05-06T12:55:57Z</dcterms:modified>
</cp:coreProperties>
</file>