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Cache/pivotCacheRecords20.xml" ContentType="application/vnd.openxmlformats-officedocument.spreadsheetml.pivotCacheRecords+xml"/>
  <Override PartName="/xl/pivotCache/pivotCacheDefinition21.xml" ContentType="application/vnd.openxmlformats-officedocument.spreadsheetml.pivotCacheDefinition+xml"/>
  <Override PartName="/xl/pivotCache/pivotCacheRecords21.xml" ContentType="application/vnd.openxmlformats-officedocument.spreadsheetml.pivotCacheRecords+xml"/>
  <Override PartName="/xl/pivotCache/pivotCacheDefinition22.xml" ContentType="application/vnd.openxmlformats-officedocument.spreadsheetml.pivotCacheDefinition+xml"/>
  <Override PartName="/xl/pivotCache/pivotCacheRecords22.xml" ContentType="application/vnd.openxmlformats-officedocument.spreadsheetml.pivotCacheRecords+xml"/>
  <Override PartName="/xl/pivotCache/pivotCacheDefinition23.xml" ContentType="application/vnd.openxmlformats-officedocument.spreadsheetml.pivotCacheDefinition+xml"/>
  <Override PartName="/xl/pivotCache/pivotCacheRecords23.xml" ContentType="application/vnd.openxmlformats-officedocument.spreadsheetml.pivotCacheRecords+xml"/>
  <Override PartName="/xl/pivotCache/pivotCacheDefinition24.xml" ContentType="application/vnd.openxmlformats-officedocument.spreadsheetml.pivotCacheDefinition+xml"/>
  <Override PartName="/xl/pivotCache/pivotCacheRecords24.xml" ContentType="application/vnd.openxmlformats-officedocument.spreadsheetml.pivotCacheRecords+xml"/>
  <Override PartName="/xl/pivotCache/pivotCacheDefinition25.xml" ContentType="application/vnd.openxmlformats-officedocument.spreadsheetml.pivotCacheDefinition+xml"/>
  <Override PartName="/xl/pivotCache/pivotCacheRecords25.xml" ContentType="application/vnd.openxmlformats-officedocument.spreadsheetml.pivotCacheRecords+xml"/>
  <Override PartName="/xl/pivotCache/pivotCacheDefinition26.xml" ContentType="application/vnd.openxmlformats-officedocument.spreadsheetml.pivotCacheDefinition+xml"/>
  <Override PartName="/xl/pivotCache/pivotCacheRecords26.xml" ContentType="application/vnd.openxmlformats-officedocument.spreadsheetml.pivotCacheRecords+xml"/>
  <Override PartName="/xl/pivotCache/pivotCacheDefinition27.xml" ContentType="application/vnd.openxmlformats-officedocument.spreadsheetml.pivotCacheDefinition+xml"/>
  <Override PartName="/xl/pivotCache/pivotCacheRecords27.xml" ContentType="application/vnd.openxmlformats-officedocument.spreadsheetml.pivotCacheRecords+xml"/>
  <Override PartName="/xl/pivotCache/pivotCacheDefinition28.xml" ContentType="application/vnd.openxmlformats-officedocument.spreadsheetml.pivotCacheDefinition+xml"/>
  <Override PartName="/xl/pivotCache/pivotCacheRecords28.xml" ContentType="application/vnd.openxmlformats-officedocument.spreadsheetml.pivotCacheRecords+xml"/>
  <Override PartName="/xl/pivotCache/pivotCacheDefinition29.xml" ContentType="application/vnd.openxmlformats-officedocument.spreadsheetml.pivotCacheDefinition+xml"/>
  <Override PartName="/xl/pivotCache/pivotCacheRecords29.xml" ContentType="application/vnd.openxmlformats-officedocument.spreadsheetml.pivotCacheRecords+xml"/>
  <Override PartName="/xl/pivotCache/pivotCacheDefinition30.xml" ContentType="application/vnd.openxmlformats-officedocument.spreadsheetml.pivotCacheDefinition+xml"/>
  <Override PartName="/xl/pivotCache/pivotCacheRecords30.xml" ContentType="application/vnd.openxmlformats-officedocument.spreadsheetml.pivotCacheRecords+xml"/>
  <Override PartName="/xl/pivotCache/pivotCacheDefinition31.xml" ContentType="application/vnd.openxmlformats-officedocument.spreadsheetml.pivotCacheDefinition+xml"/>
  <Override PartName="/xl/pivotCache/pivotCacheRecords31.xml" ContentType="application/vnd.openxmlformats-officedocument.spreadsheetml.pivotCacheRecords+xml"/>
  <Override PartName="/xl/pivotCache/pivotCacheDefinition32.xml" ContentType="application/vnd.openxmlformats-officedocument.spreadsheetml.pivotCacheDefinition+xml"/>
  <Override PartName="/xl/pivotCache/pivotCacheRecords32.xml" ContentType="application/vnd.openxmlformats-officedocument.spreadsheetml.pivotCacheRecords+xml"/>
  <Override PartName="/xl/pivotCache/pivotCacheDefinition33.xml" ContentType="application/vnd.openxmlformats-officedocument.spreadsheetml.pivotCacheDefinition+xml"/>
  <Override PartName="/xl/pivotCache/pivotCacheRecords33.xml" ContentType="application/vnd.openxmlformats-officedocument.spreadsheetml.pivotCacheRecords+xml"/>
  <Override PartName="/xl/pivotCache/pivotCacheDefinition34.xml" ContentType="application/vnd.openxmlformats-officedocument.spreadsheetml.pivotCacheDefinition+xml"/>
  <Override PartName="/xl/pivotCache/pivotCacheRecords34.xml" ContentType="application/vnd.openxmlformats-officedocument.spreadsheetml.pivotCacheRecords+xml"/>
  <Override PartName="/xl/pivotCache/pivotCacheDefinition35.xml" ContentType="application/vnd.openxmlformats-officedocument.spreadsheetml.pivotCacheDefinition+xml"/>
  <Override PartName="/xl/pivotCache/pivotCacheRecords35.xml" ContentType="application/vnd.openxmlformats-officedocument.spreadsheetml.pivotCacheRecords+xml"/>
  <Override PartName="/xl/pivotCache/pivotCacheDefinition36.xml" ContentType="application/vnd.openxmlformats-officedocument.spreadsheetml.pivotCacheDefinition+xml"/>
  <Override PartName="/xl/pivotCache/pivotCacheRecords36.xml" ContentType="application/vnd.openxmlformats-officedocument.spreadsheetml.pivotCacheRecords+xml"/>
  <Override PartName="/xl/pivotCache/pivotCacheDefinition37.xml" ContentType="application/vnd.openxmlformats-officedocument.spreadsheetml.pivotCacheDefinition+xml"/>
  <Override PartName="/xl/pivotCache/pivotCacheRecords37.xml" ContentType="application/vnd.openxmlformats-officedocument.spreadsheetml.pivotCacheRecords+xml"/>
  <Override PartName="/xl/pivotCache/pivotCacheDefinition38.xml" ContentType="application/vnd.openxmlformats-officedocument.spreadsheetml.pivotCacheDefinition+xml"/>
  <Override PartName="/xl/pivotCache/pivotCacheRecords38.xml" ContentType="application/vnd.openxmlformats-officedocument.spreadsheetml.pivotCacheRecords+xml"/>
  <Override PartName="/xl/pivotCache/pivotCacheDefinition39.xml" ContentType="application/vnd.openxmlformats-officedocument.spreadsheetml.pivotCacheDefinition+xml"/>
  <Override PartName="/xl/pivotCache/pivotCacheRecords39.xml" ContentType="application/vnd.openxmlformats-officedocument.spreadsheetml.pivotCacheRecords+xml"/>
  <Override PartName="/xl/pivotCache/pivotCacheDefinition40.xml" ContentType="application/vnd.openxmlformats-officedocument.spreadsheetml.pivotCacheDefinition+xml"/>
  <Override PartName="/xl/pivotCache/pivotCacheRecords40.xml" ContentType="application/vnd.openxmlformats-officedocument.spreadsheetml.pivotCacheRecords+xml"/>
  <Override PartName="/xl/pivotCache/pivotCacheDefinition41.xml" ContentType="application/vnd.openxmlformats-officedocument.spreadsheetml.pivotCacheDefinition+xml"/>
  <Override PartName="/xl/pivotCache/pivotCacheRecords41.xml" ContentType="application/vnd.openxmlformats-officedocument.spreadsheetml.pivotCacheRecords+xml"/>
  <Override PartName="/xl/pivotCache/pivotCacheDefinition42.xml" ContentType="application/vnd.openxmlformats-officedocument.spreadsheetml.pivotCacheDefinition+xml"/>
  <Override PartName="/xl/pivotCache/pivotCacheRecords42.xml" ContentType="application/vnd.openxmlformats-officedocument.spreadsheetml.pivotCacheRecords+xml"/>
  <Override PartName="/xl/pivotCache/pivotCacheDefinition43.xml" ContentType="application/vnd.openxmlformats-officedocument.spreadsheetml.pivotCacheDefinition+xml"/>
  <Override PartName="/xl/pivotCache/pivotCacheRecords43.xml" ContentType="application/vnd.openxmlformats-officedocument.spreadsheetml.pivotCacheRecords+xml"/>
  <Override PartName="/xl/pivotCache/pivotCacheDefinition44.xml" ContentType="application/vnd.openxmlformats-officedocument.spreadsheetml.pivotCacheDefinition+xml"/>
  <Override PartName="/xl/pivotCache/pivotCacheRecords44.xml" ContentType="application/vnd.openxmlformats-officedocument.spreadsheetml.pivotCacheRecords+xml"/>
  <Override PartName="/xl/pivotCache/pivotCacheDefinition45.xml" ContentType="application/vnd.openxmlformats-officedocument.spreadsheetml.pivotCacheDefinition+xml"/>
  <Override PartName="/xl/pivotCache/pivotCacheRecords45.xml" ContentType="application/vnd.openxmlformats-officedocument.spreadsheetml.pivotCacheRecords+xml"/>
  <Override PartName="/xl/pivotCache/pivotCacheDefinition46.xml" ContentType="application/vnd.openxmlformats-officedocument.spreadsheetml.pivotCacheDefinition+xml"/>
  <Override PartName="/xl/pivotCache/pivotCacheRecords46.xml" ContentType="application/vnd.openxmlformats-officedocument.spreadsheetml.pivotCacheRecords+xml"/>
  <Override PartName="/xl/pivotCache/pivotCacheDefinition47.xml" ContentType="application/vnd.openxmlformats-officedocument.spreadsheetml.pivotCacheDefinition+xml"/>
  <Override PartName="/xl/pivotCache/pivotCacheRecords47.xml" ContentType="application/vnd.openxmlformats-officedocument.spreadsheetml.pivotCacheRecords+xml"/>
  <Override PartName="/xl/pivotCache/pivotCacheDefinition48.xml" ContentType="application/vnd.openxmlformats-officedocument.spreadsheetml.pivotCacheDefinition+xml"/>
  <Override PartName="/xl/pivotCache/pivotCacheRecords48.xml" ContentType="application/vnd.openxmlformats-officedocument.spreadsheetml.pivotCacheRecords+xml"/>
  <Override PartName="/xl/pivotCache/pivotCacheDefinition49.xml" ContentType="application/vnd.openxmlformats-officedocument.spreadsheetml.pivotCacheDefinition+xml"/>
  <Override PartName="/xl/pivotCache/pivotCacheRecords49.xml" ContentType="application/vnd.openxmlformats-officedocument.spreadsheetml.pivotCacheRecords+xml"/>
  <Override PartName="/xl/pivotCache/pivotCacheDefinition50.xml" ContentType="application/vnd.openxmlformats-officedocument.spreadsheetml.pivotCacheDefinition+xml"/>
  <Override PartName="/xl/pivotCache/pivotCacheRecords50.xml" ContentType="application/vnd.openxmlformats-officedocument.spreadsheetml.pivotCacheRecords+xml"/>
  <Override PartName="/xl/pivotCache/pivotCacheDefinition51.xml" ContentType="application/vnd.openxmlformats-officedocument.spreadsheetml.pivotCacheDefinition+xml"/>
  <Override PartName="/xl/pivotCache/pivotCacheRecords51.xml" ContentType="application/vnd.openxmlformats-officedocument.spreadsheetml.pivotCacheRecords+xml"/>
  <Override PartName="/xl/pivotCache/pivotCacheDefinition52.xml" ContentType="application/vnd.openxmlformats-officedocument.spreadsheetml.pivotCacheDefinition+xml"/>
  <Override PartName="/xl/pivotCache/pivotCacheRecords52.xml" ContentType="application/vnd.openxmlformats-officedocument.spreadsheetml.pivotCacheRecords+xml"/>
  <Override PartName="/xl/pivotCache/pivotCacheDefinition53.xml" ContentType="application/vnd.openxmlformats-officedocument.spreadsheetml.pivotCacheDefinition+xml"/>
  <Override PartName="/xl/pivotCache/pivotCacheRecords53.xml" ContentType="application/vnd.openxmlformats-officedocument.spreadsheetml.pivotCacheRecords+xml"/>
  <Override PartName="/xl/pivotCache/pivotCacheDefinition54.xml" ContentType="application/vnd.openxmlformats-officedocument.spreadsheetml.pivotCacheDefinition+xml"/>
  <Override PartName="/xl/pivotCache/pivotCacheRecords54.xml" ContentType="application/vnd.openxmlformats-officedocument.spreadsheetml.pivotCacheRecords+xml"/>
  <Override PartName="/xl/pivotCache/pivotCacheDefinition55.xml" ContentType="application/vnd.openxmlformats-officedocument.spreadsheetml.pivotCacheDefinition+xml"/>
  <Override PartName="/xl/pivotCache/pivotCacheRecords55.xml" ContentType="application/vnd.openxmlformats-officedocument.spreadsheetml.pivotCacheRecords+xml"/>
  <Override PartName="/xl/pivotCache/pivotCacheDefinition56.xml" ContentType="application/vnd.openxmlformats-officedocument.spreadsheetml.pivotCacheDefinition+xml"/>
  <Override PartName="/xl/pivotCache/pivotCacheRecords56.xml" ContentType="application/vnd.openxmlformats-officedocument.spreadsheetml.pivotCacheRecords+xml"/>
  <Override PartName="/xl/pivotCache/pivotCacheDefinition57.xml" ContentType="application/vnd.openxmlformats-officedocument.spreadsheetml.pivotCacheDefinition+xml"/>
  <Override PartName="/xl/pivotCache/pivotCacheRecords57.xml" ContentType="application/vnd.openxmlformats-officedocument.spreadsheetml.pivotCacheRecords+xml"/>
  <Override PartName="/xl/pivotCache/pivotCacheDefinition58.xml" ContentType="application/vnd.openxmlformats-officedocument.spreadsheetml.pivotCacheDefinition+xml"/>
  <Override PartName="/xl/pivotCache/pivotCacheRecords58.xml" ContentType="application/vnd.openxmlformats-officedocument.spreadsheetml.pivotCacheRecords+xml"/>
  <Override PartName="/xl/pivotCache/pivotCacheDefinition59.xml" ContentType="application/vnd.openxmlformats-officedocument.spreadsheetml.pivotCacheDefinition+xml"/>
  <Override PartName="/xl/pivotCache/pivotCacheRecords59.xml" ContentType="application/vnd.openxmlformats-officedocument.spreadsheetml.pivotCacheRecords+xml"/>
  <Override PartName="/xl/pivotCache/pivotCacheDefinition60.xml" ContentType="application/vnd.openxmlformats-officedocument.spreadsheetml.pivotCacheDefinition+xml"/>
  <Override PartName="/xl/pivotCache/pivotCacheRecords60.xml" ContentType="application/vnd.openxmlformats-officedocument.spreadsheetml.pivotCacheRecords+xml"/>
  <Override PartName="/xl/pivotCache/pivotCacheDefinition61.xml" ContentType="application/vnd.openxmlformats-officedocument.spreadsheetml.pivotCacheDefinition+xml"/>
  <Override PartName="/xl/pivotCache/pivotCacheRecords61.xml" ContentType="application/vnd.openxmlformats-officedocument.spreadsheetml.pivotCacheRecords+xml"/>
  <Override PartName="/xl/pivotCache/pivotCacheDefinition62.xml" ContentType="application/vnd.openxmlformats-officedocument.spreadsheetml.pivotCacheDefinition+xml"/>
  <Override PartName="/xl/pivotCache/pivotCacheRecords62.xml" ContentType="application/vnd.openxmlformats-officedocument.spreadsheetml.pivotCacheRecords+xml"/>
  <Override PartName="/xl/pivotCache/pivotCacheDefinition63.xml" ContentType="application/vnd.openxmlformats-officedocument.spreadsheetml.pivotCacheDefinition+xml"/>
  <Override PartName="/xl/pivotCache/pivotCacheRecords63.xml" ContentType="application/vnd.openxmlformats-officedocument.spreadsheetml.pivotCacheRecords+xml"/>
  <Override PartName="/xl/pivotCache/pivotCacheDefinition64.xml" ContentType="application/vnd.openxmlformats-officedocument.spreadsheetml.pivotCacheDefinition+xml"/>
  <Override PartName="/xl/pivotCache/pivotCacheRecords64.xml" ContentType="application/vnd.openxmlformats-officedocument.spreadsheetml.pivotCacheRecords+xml"/>
  <Override PartName="/xl/pivotCache/pivotCacheDefinition65.xml" ContentType="application/vnd.openxmlformats-officedocument.spreadsheetml.pivotCacheDefinition+xml"/>
  <Override PartName="/xl/pivotCache/pivotCacheRecords65.xml" ContentType="application/vnd.openxmlformats-officedocument.spreadsheetml.pivotCacheRecords+xml"/>
  <Override PartName="/xl/pivotCache/pivotCacheDefinition66.xml" ContentType="application/vnd.openxmlformats-officedocument.spreadsheetml.pivotCacheDefinition+xml"/>
  <Override PartName="/xl/pivotCache/pivotCacheRecords66.xml" ContentType="application/vnd.openxmlformats-officedocument.spreadsheetml.pivotCacheRecords+xml"/>
  <Override PartName="/xl/pivotCache/pivotCacheDefinition67.xml" ContentType="application/vnd.openxmlformats-officedocument.spreadsheetml.pivotCacheDefinition+xml"/>
  <Override PartName="/xl/pivotCache/pivotCacheRecords67.xml" ContentType="application/vnd.openxmlformats-officedocument.spreadsheetml.pivotCacheRecords+xml"/>
  <Override PartName="/xl/pivotCache/pivotCacheDefinition68.xml" ContentType="application/vnd.openxmlformats-officedocument.spreadsheetml.pivotCacheDefinition+xml"/>
  <Override PartName="/xl/pivotCache/pivotCacheRecords68.xml" ContentType="application/vnd.openxmlformats-officedocument.spreadsheetml.pivotCacheRecords+xml"/>
  <Override PartName="/xl/pivotCache/pivotCacheDefinition69.xml" ContentType="application/vnd.openxmlformats-officedocument.spreadsheetml.pivotCacheDefinition+xml"/>
  <Override PartName="/xl/pivotCache/pivotCacheRecords69.xml" ContentType="application/vnd.openxmlformats-officedocument.spreadsheetml.pivotCacheRecords+xml"/>
  <Override PartName="/xl/pivotCache/pivotCacheDefinition70.xml" ContentType="application/vnd.openxmlformats-officedocument.spreadsheetml.pivotCacheDefinition+xml"/>
  <Override PartName="/xl/pivotCache/pivotCacheRecords70.xml" ContentType="application/vnd.openxmlformats-officedocument.spreadsheetml.pivotCacheRecords+xml"/>
  <Override PartName="/xl/pivotCache/pivotCacheDefinition71.xml" ContentType="application/vnd.openxmlformats-officedocument.spreadsheetml.pivotCacheDefinition+xml"/>
  <Override PartName="/xl/pivotCache/pivotCacheRecords71.xml" ContentType="application/vnd.openxmlformats-officedocument.spreadsheetml.pivotCacheRecords+xml"/>
  <Override PartName="/xl/pivotCache/pivotCacheDefinition72.xml" ContentType="application/vnd.openxmlformats-officedocument.spreadsheetml.pivotCacheDefinition+xml"/>
  <Override PartName="/xl/pivotCache/pivotCacheRecords72.xml" ContentType="application/vnd.openxmlformats-officedocument.spreadsheetml.pivotCacheRecords+xml"/>
  <Override PartName="/xl/pivotCache/pivotCacheDefinition73.xml" ContentType="application/vnd.openxmlformats-officedocument.spreadsheetml.pivotCacheDefinition+xml"/>
  <Override PartName="/xl/pivotCache/pivotCacheRecords73.xml" ContentType="application/vnd.openxmlformats-officedocument.spreadsheetml.pivotCacheRecords+xml"/>
  <Override PartName="/xl/pivotCache/pivotCacheDefinition74.xml" ContentType="application/vnd.openxmlformats-officedocument.spreadsheetml.pivotCacheDefinition+xml"/>
  <Override PartName="/xl/pivotCache/pivotCacheRecords74.xml" ContentType="application/vnd.openxmlformats-officedocument.spreadsheetml.pivotCacheRecords+xml"/>
  <Override PartName="/xl/pivotCache/pivotCacheDefinition75.xml" ContentType="application/vnd.openxmlformats-officedocument.spreadsheetml.pivotCacheDefinition+xml"/>
  <Override PartName="/xl/pivotCache/pivotCacheRecords75.xml" ContentType="application/vnd.openxmlformats-officedocument.spreadsheetml.pivotCacheRecords+xml"/>
  <Override PartName="/xl/pivotCache/pivotCacheDefinition76.xml" ContentType="application/vnd.openxmlformats-officedocument.spreadsheetml.pivotCacheDefinition+xml"/>
  <Override PartName="/xl/pivotCache/pivotCacheRecords76.xml" ContentType="application/vnd.openxmlformats-officedocument.spreadsheetml.pivotCacheRecords+xml"/>
  <Override PartName="/xl/pivotCache/pivotCacheDefinition77.xml" ContentType="application/vnd.openxmlformats-officedocument.spreadsheetml.pivotCacheDefinition+xml"/>
  <Override PartName="/xl/pivotCache/pivotCacheRecords77.xml" ContentType="application/vnd.openxmlformats-officedocument.spreadsheetml.pivotCacheRecords+xml"/>
  <Override PartName="/xl/pivotCache/pivotCacheDefinition78.xml" ContentType="application/vnd.openxmlformats-officedocument.spreadsheetml.pivotCacheDefinition+xml"/>
  <Override PartName="/xl/pivotCache/pivotCacheRecords78.xml" ContentType="application/vnd.openxmlformats-officedocument.spreadsheetml.pivotCacheRecords+xml"/>
  <Override PartName="/xl/pivotCache/pivotCacheDefinition79.xml" ContentType="application/vnd.openxmlformats-officedocument.spreadsheetml.pivotCacheDefinition+xml"/>
  <Override PartName="/xl/pivotCache/pivotCacheRecords79.xml" ContentType="application/vnd.openxmlformats-officedocument.spreadsheetml.pivotCacheRecords+xml"/>
  <Override PartName="/xl/pivotCache/pivotCacheDefinition80.xml" ContentType="application/vnd.openxmlformats-officedocument.spreadsheetml.pivotCacheDefinition+xml"/>
  <Override PartName="/xl/pivotCache/pivotCacheRecords80.xml" ContentType="application/vnd.openxmlformats-officedocument.spreadsheetml.pivotCacheRecords+xml"/>
  <Override PartName="/xl/pivotCache/pivotCacheDefinition81.xml" ContentType="application/vnd.openxmlformats-officedocument.spreadsheetml.pivotCacheDefinition+xml"/>
  <Override PartName="/xl/pivotCache/pivotCacheRecords81.xml" ContentType="application/vnd.openxmlformats-officedocument.spreadsheetml.pivotCacheRecords+xml"/>
  <Override PartName="/xl/pivotCache/pivotCacheDefinition82.xml" ContentType="application/vnd.openxmlformats-officedocument.spreadsheetml.pivotCacheDefinition+xml"/>
  <Override PartName="/xl/pivotCache/pivotCacheRecords82.xml" ContentType="application/vnd.openxmlformats-officedocument.spreadsheetml.pivotCacheRecords+xml"/>
  <Override PartName="/xl/pivotCache/pivotCacheDefinition83.xml" ContentType="application/vnd.openxmlformats-officedocument.spreadsheetml.pivotCacheDefinition+xml"/>
  <Override PartName="/xl/pivotCache/pivotCacheRecords83.xml" ContentType="application/vnd.openxmlformats-officedocument.spreadsheetml.pivotCacheRecords+xml"/>
  <Override PartName="/xl/pivotCache/pivotCacheDefinition84.xml" ContentType="application/vnd.openxmlformats-officedocument.spreadsheetml.pivotCacheDefinition+xml"/>
  <Override PartName="/xl/pivotCache/pivotCacheRecords84.xml" ContentType="application/vnd.openxmlformats-officedocument.spreadsheetml.pivotCacheRecords+xml"/>
  <Override PartName="/xl/pivotCache/pivotCacheDefinition85.xml" ContentType="application/vnd.openxmlformats-officedocument.spreadsheetml.pivotCacheDefinition+xml"/>
  <Override PartName="/xl/pivotCache/pivotCacheRecords85.xml" ContentType="application/vnd.openxmlformats-officedocument.spreadsheetml.pivotCacheRecords+xml"/>
  <Override PartName="/xl/pivotCache/pivotCacheDefinition86.xml" ContentType="application/vnd.openxmlformats-officedocument.spreadsheetml.pivotCacheDefinition+xml"/>
  <Override PartName="/xl/pivotCache/pivotCacheRecords86.xml" ContentType="application/vnd.openxmlformats-officedocument.spreadsheetml.pivotCacheRecords+xml"/>
  <Override PartName="/xl/pivotCache/pivotCacheDefinition87.xml" ContentType="application/vnd.openxmlformats-officedocument.spreadsheetml.pivotCacheDefinition+xml"/>
  <Override PartName="/xl/pivotCache/pivotCacheRecords87.xml" ContentType="application/vnd.openxmlformats-officedocument.spreadsheetml.pivotCacheRecords+xml"/>
  <Override PartName="/xl/pivotCache/pivotCacheDefinition88.xml" ContentType="application/vnd.openxmlformats-officedocument.spreadsheetml.pivotCacheDefinition+xml"/>
  <Override PartName="/xl/pivotCache/pivotCacheRecords88.xml" ContentType="application/vnd.openxmlformats-officedocument.spreadsheetml.pivotCacheRecords+xml"/>
  <Override PartName="/xl/pivotCache/pivotCacheDefinition89.xml" ContentType="application/vnd.openxmlformats-officedocument.spreadsheetml.pivotCacheDefinition+xml"/>
  <Override PartName="/xl/pivotCache/pivotCacheRecords89.xml" ContentType="application/vnd.openxmlformats-officedocument.spreadsheetml.pivotCacheRecords+xml"/>
  <Override PartName="/xl/pivotCache/pivotCacheDefinition90.xml" ContentType="application/vnd.openxmlformats-officedocument.spreadsheetml.pivotCacheDefinition+xml"/>
  <Override PartName="/xl/pivotCache/pivotCacheRecords90.xml" ContentType="application/vnd.openxmlformats-officedocument.spreadsheetml.pivotCacheRecords+xml"/>
  <Override PartName="/xl/pivotCache/pivotCacheDefinition91.xml" ContentType="application/vnd.openxmlformats-officedocument.spreadsheetml.pivotCacheDefinition+xml"/>
  <Override PartName="/xl/pivotCache/pivotCacheRecords91.xml" ContentType="application/vnd.openxmlformats-officedocument.spreadsheetml.pivotCacheRecords+xml"/>
  <Override PartName="/xl/pivotCache/pivotCacheDefinition92.xml" ContentType="application/vnd.openxmlformats-officedocument.spreadsheetml.pivotCacheDefinition+xml"/>
  <Override PartName="/xl/pivotCache/pivotCacheRecords92.xml" ContentType="application/vnd.openxmlformats-officedocument.spreadsheetml.pivotCacheRecords+xml"/>
  <Override PartName="/xl/pivotCache/pivotCacheDefinition93.xml" ContentType="application/vnd.openxmlformats-officedocument.spreadsheetml.pivotCacheDefinition+xml"/>
  <Override PartName="/xl/pivotCache/pivotCacheRecords93.xml" ContentType="application/vnd.openxmlformats-officedocument.spreadsheetml.pivotCacheRecords+xml"/>
  <Override PartName="/xl/pivotCache/pivotCacheDefinition94.xml" ContentType="application/vnd.openxmlformats-officedocument.spreadsheetml.pivotCacheDefinition+xml"/>
  <Override PartName="/xl/pivotCache/pivotCacheRecords94.xml" ContentType="application/vnd.openxmlformats-officedocument.spreadsheetml.pivotCacheRecords+xml"/>
  <Override PartName="/xl/pivotCache/pivotCacheDefinition95.xml" ContentType="application/vnd.openxmlformats-officedocument.spreadsheetml.pivotCacheDefinition+xml"/>
  <Override PartName="/xl/pivotCache/pivotCacheRecords95.xml" ContentType="application/vnd.openxmlformats-officedocument.spreadsheetml.pivotCacheRecords+xml"/>
  <Override PartName="/xl/pivotCache/pivotCacheDefinition96.xml" ContentType="application/vnd.openxmlformats-officedocument.spreadsheetml.pivotCacheDefinition+xml"/>
  <Override PartName="/xl/pivotCache/pivotCacheRecords96.xml" ContentType="application/vnd.openxmlformats-officedocument.spreadsheetml.pivotCacheRecords+xml"/>
  <Override PartName="/xl/pivotCache/pivotCacheDefinition97.xml" ContentType="application/vnd.openxmlformats-officedocument.spreadsheetml.pivotCacheDefinition+xml"/>
  <Override PartName="/xl/pivotCache/pivotCacheRecords97.xml" ContentType="application/vnd.openxmlformats-officedocument.spreadsheetml.pivotCacheRecords+xml"/>
  <Override PartName="/xl/pivotCache/pivotCacheDefinition98.xml" ContentType="application/vnd.openxmlformats-officedocument.spreadsheetml.pivotCacheDefinition+xml"/>
  <Override PartName="/xl/pivotCache/pivotCacheRecords98.xml" ContentType="application/vnd.openxmlformats-officedocument.spreadsheetml.pivotCacheRecords+xml"/>
  <Override PartName="/xl/pivotCache/pivotCacheDefinition99.xml" ContentType="application/vnd.openxmlformats-officedocument.spreadsheetml.pivotCacheDefinition+xml"/>
  <Override PartName="/xl/pivotCache/pivotCacheRecords99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omments1.xml" ContentType="application/vnd.openxmlformats-officedocument.spreadsheetml.comment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69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74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78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89.xml" ContentType="application/vnd.openxmlformats-officedocument.spreadsheetml.pivotTable+xml"/>
  <Override PartName="/xl/pivotTables/pivotTable90.xml" ContentType="application/vnd.openxmlformats-officedocument.spreadsheetml.pivotTable+xml"/>
  <Override PartName="/xl/pivotTables/pivotTable91.xml" ContentType="application/vnd.openxmlformats-officedocument.spreadsheetml.pivotTable+xml"/>
  <Override PartName="/xl/pivotTables/pivotTable92.xml" ContentType="application/vnd.openxmlformats-officedocument.spreadsheetml.pivotTable+xml"/>
  <Override PartName="/xl/pivotTables/pivotTable93.xml" ContentType="application/vnd.openxmlformats-officedocument.spreadsheetml.pivotTable+xml"/>
  <Override PartName="/xl/pivotTables/pivotTable94.xml" ContentType="application/vnd.openxmlformats-officedocument.spreadsheetml.pivotTable+xml"/>
  <Override PartName="/xl/pivotTables/pivotTable95.xml" ContentType="application/vnd.openxmlformats-officedocument.spreadsheetml.pivotTable+xml"/>
  <Override PartName="/xl/pivotTables/pivotTable96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98.xml" ContentType="application/vnd.openxmlformats-officedocument.spreadsheetml.pivotTable+xml"/>
  <Override PartName="/xl/pivotTables/pivotTable99.xml" ContentType="application/vnd.openxmlformats-officedocument.spreadsheetml.pivotTable+xml"/>
  <Override PartName="/xl/pivotTables/pivotTable100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13_ncr:1_{5495CA0A-0D2A-47ED-B534-CFA806648AC7}" xr6:coauthVersionLast="47" xr6:coauthVersionMax="47" xr10:uidLastSave="{00000000-0000-0000-0000-000000000000}"/>
  <bookViews>
    <workbookView xWindow="-120" yWindow="-120" windowWidth="29040" windowHeight="15840" tabRatio="855" firstSheet="1" activeTab="28" xr2:uid="{00000000-000D-0000-FFFF-FFFF00000000}"/>
  </bookViews>
  <sheets>
    <sheet name="Dropdown vloerafw en cat" sheetId="121" state="hidden" r:id="rId1"/>
    <sheet name="basisgegevens" sheetId="3" r:id="rId2"/>
    <sheet name="uurtariefopbouw" sheetId="12" r:id="rId3"/>
    <sheet name="Normen en kosten" sheetId="104" r:id="rId4"/>
    <sheet name="Kosten VSR (her)controles" sheetId="1" r:id="rId5"/>
    <sheet name="1" sheetId="4" r:id="rId6"/>
    <sheet name="1a" sheetId="5" r:id="rId7"/>
    <sheet name="2" sheetId="125" r:id="rId8"/>
    <sheet name="2a" sheetId="126" r:id="rId9"/>
    <sheet name="3" sheetId="127" r:id="rId10"/>
    <sheet name="3a" sheetId="128" r:id="rId11"/>
    <sheet name="4" sheetId="129" r:id="rId12"/>
    <sheet name="4a" sheetId="130" r:id="rId13"/>
    <sheet name="5" sheetId="131" r:id="rId14"/>
    <sheet name="5a" sheetId="132" r:id="rId15"/>
    <sheet name="6" sheetId="133" r:id="rId16"/>
    <sheet name="6a" sheetId="134" r:id="rId17"/>
    <sheet name="7" sheetId="135" r:id="rId18"/>
    <sheet name="7a" sheetId="136" r:id="rId19"/>
    <sheet name="8" sheetId="137" r:id="rId20"/>
    <sheet name="8a" sheetId="138" r:id="rId21"/>
    <sheet name="9" sheetId="139" r:id="rId22"/>
    <sheet name="9a" sheetId="140" r:id="rId23"/>
    <sheet name="10" sheetId="141" r:id="rId24"/>
    <sheet name="10a" sheetId="142" r:id="rId25"/>
    <sheet name="11" sheetId="143" r:id="rId26"/>
    <sheet name="11a" sheetId="144" r:id="rId27"/>
    <sheet name="12" sheetId="145" r:id="rId28"/>
    <sheet name="12a" sheetId="146" r:id="rId29"/>
    <sheet name="13" sheetId="147" state="hidden" r:id="rId30"/>
    <sheet name="13a" sheetId="148" state="hidden" r:id="rId31"/>
    <sheet name="14" sheetId="149" state="hidden" r:id="rId32"/>
    <sheet name="14a" sheetId="150" state="hidden" r:id="rId33"/>
    <sheet name="15" sheetId="151" state="hidden" r:id="rId34"/>
    <sheet name="15a" sheetId="152" state="hidden" r:id="rId35"/>
    <sheet name="16" sheetId="153" state="hidden" r:id="rId36"/>
    <sheet name="16a" sheetId="154" state="hidden" r:id="rId37"/>
    <sheet name="17" sheetId="155" state="hidden" r:id="rId38"/>
    <sheet name="17a" sheetId="156" state="hidden" r:id="rId39"/>
    <sheet name="18" sheetId="157" state="hidden" r:id="rId40"/>
    <sheet name="18a" sheetId="158" state="hidden" r:id="rId41"/>
    <sheet name="19" sheetId="159" state="hidden" r:id="rId42"/>
    <sheet name="19a" sheetId="160" state="hidden" r:id="rId43"/>
    <sheet name="20" sheetId="161" state="hidden" r:id="rId44"/>
    <sheet name="20a" sheetId="162" state="hidden" r:id="rId45"/>
    <sheet name="21" sheetId="163" state="hidden" r:id="rId46"/>
    <sheet name="21a" sheetId="164" state="hidden" r:id="rId47"/>
    <sheet name="22" sheetId="165" state="hidden" r:id="rId48"/>
    <sheet name="22a" sheetId="166" state="hidden" r:id="rId49"/>
    <sheet name="23" sheetId="167" state="hidden" r:id="rId50"/>
    <sheet name="23a" sheetId="168" state="hidden" r:id="rId51"/>
    <sheet name="24" sheetId="169" state="hidden" r:id="rId52"/>
    <sheet name="24a" sheetId="170" state="hidden" r:id="rId53"/>
    <sheet name="25" sheetId="171" state="hidden" r:id="rId54"/>
    <sheet name="25a" sheetId="172" state="hidden" r:id="rId55"/>
    <sheet name="26" sheetId="173" state="hidden" r:id="rId56"/>
    <sheet name="26a" sheetId="174" state="hidden" r:id="rId57"/>
    <sheet name="27" sheetId="175" state="hidden" r:id="rId58"/>
    <sheet name="27a" sheetId="176" state="hidden" r:id="rId59"/>
    <sheet name="28" sheetId="177" state="hidden" r:id="rId60"/>
    <sheet name="28a" sheetId="178" state="hidden" r:id="rId61"/>
    <sheet name="29" sheetId="179" state="hidden" r:id="rId62"/>
    <sheet name="29a" sheetId="180" state="hidden" r:id="rId63"/>
    <sheet name="30" sheetId="181" state="hidden" r:id="rId64"/>
    <sheet name="30a" sheetId="182" state="hidden" r:id="rId65"/>
    <sheet name="31" sheetId="183" state="hidden" r:id="rId66"/>
    <sheet name="31a" sheetId="184" state="hidden" r:id="rId67"/>
    <sheet name="32" sheetId="185" state="hidden" r:id="rId68"/>
    <sheet name="32a" sheetId="186" state="hidden" r:id="rId69"/>
    <sheet name="33" sheetId="187" state="hidden" r:id="rId70"/>
    <sheet name="33a" sheetId="188" state="hidden" r:id="rId71"/>
    <sheet name="34" sheetId="189" state="hidden" r:id="rId72"/>
    <sheet name="34a" sheetId="190" state="hidden" r:id="rId73"/>
    <sheet name="35" sheetId="191" state="hidden" r:id="rId74"/>
    <sheet name="35a" sheetId="192" state="hidden" r:id="rId75"/>
    <sheet name="36" sheetId="193" state="hidden" r:id="rId76"/>
    <sheet name="36a" sheetId="194" state="hidden" r:id="rId77"/>
    <sheet name="37" sheetId="195" state="hidden" r:id="rId78"/>
    <sheet name="37a" sheetId="196" state="hidden" r:id="rId79"/>
    <sheet name="38" sheetId="197" state="hidden" r:id="rId80"/>
    <sheet name="38a" sheetId="198" state="hidden" r:id="rId81"/>
    <sheet name="39" sheetId="199" state="hidden" r:id="rId82"/>
    <sheet name="39a" sheetId="200" state="hidden" r:id="rId83"/>
    <sheet name="40" sheetId="201" state="hidden" r:id="rId84"/>
    <sheet name="40a" sheetId="202" state="hidden" r:id="rId85"/>
    <sheet name="41" sheetId="203" state="hidden" r:id="rId86"/>
    <sheet name="41a" sheetId="204" state="hidden" r:id="rId87"/>
    <sheet name="42" sheetId="205" state="hidden" r:id="rId88"/>
    <sheet name="42a" sheetId="206" state="hidden" r:id="rId89"/>
    <sheet name="43" sheetId="207" state="hidden" r:id="rId90"/>
    <sheet name="43a" sheetId="208" state="hidden" r:id="rId91"/>
    <sheet name="44" sheetId="209" state="hidden" r:id="rId92"/>
    <sheet name="44a" sheetId="210" state="hidden" r:id="rId93"/>
    <sheet name="45" sheetId="211" state="hidden" r:id="rId94"/>
    <sheet name="45a" sheetId="212" state="hidden" r:id="rId95"/>
    <sheet name="46" sheetId="213" state="hidden" r:id="rId96"/>
    <sheet name="46a" sheetId="214" state="hidden" r:id="rId97"/>
    <sheet name="47" sheetId="215" state="hidden" r:id="rId98"/>
    <sheet name="47a" sheetId="216" state="hidden" r:id="rId99"/>
    <sheet name="48" sheetId="217" state="hidden" r:id="rId100"/>
    <sheet name="48a" sheetId="218" state="hidden" r:id="rId101"/>
    <sheet name="49" sheetId="219" state="hidden" r:id="rId102"/>
    <sheet name="49a" sheetId="220" state="hidden" r:id="rId103"/>
    <sheet name="50" sheetId="221" state="hidden" r:id="rId104"/>
    <sheet name="50a" sheetId="222" state="hidden" r:id="rId105"/>
    <sheet name="Totaalblad" sheetId="13" r:id="rId106"/>
    <sheet name="Wijzigingenblad" sheetId="76" state="hidden" r:id="rId107"/>
    <sheet name="Registratie afkeur" sheetId="225" state="hidden" r:id="rId108"/>
    <sheet name="Factuurcontrole 2021" sheetId="101" state="hidden" r:id="rId109"/>
    <sheet name="Financiële grafieken" sheetId="102" state="hidden" r:id="rId110"/>
  </sheets>
  <externalReferences>
    <externalReference r:id="rId111"/>
    <externalReference r:id="rId112"/>
  </externalReferences>
  <definedNames>
    <definedName name="_xlnm._FilterDatabase" localSheetId="24" hidden="1">'10a'!$A$4:$M$38</definedName>
    <definedName name="_xlnm._FilterDatabase" localSheetId="26" hidden="1">'11a'!$A$4:$M$19</definedName>
    <definedName name="_xlnm._FilterDatabase" localSheetId="28" hidden="1">'12a'!#REF!</definedName>
    <definedName name="_xlnm._FilterDatabase" localSheetId="30" hidden="1">'13a'!#REF!</definedName>
    <definedName name="_xlnm._FilterDatabase" localSheetId="32" hidden="1">'14a'!#REF!</definedName>
    <definedName name="_xlnm._FilterDatabase" localSheetId="34" hidden="1">'15a'!#REF!</definedName>
    <definedName name="_xlnm._FilterDatabase" localSheetId="36" hidden="1">'16a'!#REF!</definedName>
    <definedName name="_xlnm._FilterDatabase" localSheetId="38" hidden="1">'17a'!#REF!</definedName>
    <definedName name="_xlnm._FilterDatabase" localSheetId="40" hidden="1">'18a'!#REF!</definedName>
    <definedName name="_xlnm._FilterDatabase" localSheetId="42" hidden="1">'19a'!#REF!</definedName>
    <definedName name="_xlnm._FilterDatabase" localSheetId="6" hidden="1">'1a'!$A$4:$M$27</definedName>
    <definedName name="_xlnm._FilterDatabase" localSheetId="44" hidden="1">'20a'!#REF!</definedName>
    <definedName name="_xlnm._FilterDatabase" localSheetId="46" hidden="1">'21a'!#REF!</definedName>
    <definedName name="_xlnm._FilterDatabase" localSheetId="48" hidden="1">'22a'!#REF!</definedName>
    <definedName name="_xlnm._FilterDatabase" localSheetId="50" hidden="1">'23a'!#REF!</definedName>
    <definedName name="_xlnm._FilterDatabase" localSheetId="52" hidden="1">'24a'!#REF!</definedName>
    <definedName name="_xlnm._FilterDatabase" localSheetId="54" hidden="1">'25a'!#REF!</definedName>
    <definedName name="_xlnm._FilterDatabase" localSheetId="56" hidden="1">'26a'!#REF!</definedName>
    <definedName name="_xlnm._FilterDatabase" localSheetId="58" hidden="1">'27a'!#REF!</definedName>
    <definedName name="_xlnm._FilterDatabase" localSheetId="60" hidden="1">'28a'!#REF!</definedName>
    <definedName name="_xlnm._FilterDatabase" localSheetId="62" hidden="1">'29a'!#REF!</definedName>
    <definedName name="_xlnm._FilterDatabase" localSheetId="8" hidden="1">'2a'!$A$4:$M$26</definedName>
    <definedName name="_xlnm._FilterDatabase" localSheetId="64" hidden="1">'30a'!#REF!</definedName>
    <definedName name="_xlnm._FilterDatabase" localSheetId="66" hidden="1">'31a'!#REF!</definedName>
    <definedName name="_xlnm._FilterDatabase" localSheetId="68" hidden="1">'32a'!#REF!</definedName>
    <definedName name="_xlnm._FilterDatabase" localSheetId="70" hidden="1">'33a'!#REF!</definedName>
    <definedName name="_xlnm._FilterDatabase" localSheetId="72" hidden="1">'34a'!#REF!</definedName>
    <definedName name="_xlnm._FilterDatabase" localSheetId="74" hidden="1">'35a'!#REF!</definedName>
    <definedName name="_xlnm._FilterDatabase" localSheetId="76" hidden="1">'36a'!#REF!</definedName>
    <definedName name="_xlnm._FilterDatabase" localSheetId="78" hidden="1">'37a'!#REF!</definedName>
    <definedName name="_xlnm._FilterDatabase" localSheetId="80" hidden="1">'38a'!#REF!</definedName>
    <definedName name="_xlnm._FilterDatabase" localSheetId="82" hidden="1">'39a'!#REF!</definedName>
    <definedName name="_xlnm._FilterDatabase" localSheetId="10" hidden="1">'3a'!$A$4:$M$200</definedName>
    <definedName name="_xlnm._FilterDatabase" localSheetId="84" hidden="1">'40a'!#REF!</definedName>
    <definedName name="_xlnm._FilterDatabase" localSheetId="86" hidden="1">'41a'!#REF!</definedName>
    <definedName name="_xlnm._FilterDatabase" localSheetId="88" hidden="1">'42a'!#REF!</definedName>
    <definedName name="_xlnm._FilterDatabase" localSheetId="90" hidden="1">'43a'!#REF!</definedName>
    <definedName name="_xlnm._FilterDatabase" localSheetId="92" hidden="1">'44a'!#REF!</definedName>
    <definedName name="_xlnm._FilterDatabase" localSheetId="94" hidden="1">'45a'!#REF!</definedName>
    <definedName name="_xlnm._FilterDatabase" localSheetId="96" hidden="1">'46a'!#REF!</definedName>
    <definedName name="_xlnm._FilterDatabase" localSheetId="98" hidden="1">'47a'!#REF!</definedName>
    <definedName name="_xlnm._FilterDatabase" localSheetId="100" hidden="1">'48a'!#REF!</definedName>
    <definedName name="_xlnm._FilterDatabase" localSheetId="102" hidden="1">'49a'!#REF!</definedName>
    <definedName name="_xlnm._FilterDatabase" localSheetId="12" hidden="1">'4a'!$A$4:$M$38</definedName>
    <definedName name="_xlnm._FilterDatabase" localSheetId="104" hidden="1">'50a'!#REF!</definedName>
    <definedName name="_xlnm._FilterDatabase" localSheetId="14" hidden="1">'5a'!$A$4:$M$36</definedName>
    <definedName name="_xlnm._FilterDatabase" localSheetId="16" hidden="1">'6a'!$A$4:$M$44</definedName>
    <definedName name="_xlnm._FilterDatabase" localSheetId="18" hidden="1">'7a'!$A$4:$M$37</definedName>
    <definedName name="_xlnm._FilterDatabase" localSheetId="20" hidden="1">'8a'!$A$4:$M$27</definedName>
    <definedName name="_xlnm._FilterDatabase" localSheetId="22" hidden="1">'9a'!$A$4:$M$16</definedName>
    <definedName name="_xlcn.WorksheetConnection_1aA4J991" hidden="1">'1a'!$A$4:$L$99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 localSheetId="107">[2]uurtariefopbouw!$E$37</definedName>
    <definedName name="Offertetarief">uurtariefopbouw!$C$19</definedName>
    <definedName name="opdrachtgever" localSheetId="107">[2]basisgegevens!$B$4</definedName>
    <definedName name="opdrachtgever">basisgegevens!$B$4</definedName>
    <definedName name="opdrachtnemer" localSheetId="107">[2]basisgegevens!$B$19</definedName>
    <definedName name="opdrachtnemer">basisgegevens!$B$17</definedName>
    <definedName name="urenperjaar">#REF!</definedName>
  </definedNames>
  <calcPr calcId="191029"/>
  <pivotCaches>
    <pivotCache cacheId="0" r:id="rId113"/>
    <pivotCache cacheId="1" r:id="rId114"/>
    <pivotCache cacheId="2" r:id="rId115"/>
    <pivotCache cacheId="3" r:id="rId116"/>
    <pivotCache cacheId="4" r:id="rId117"/>
    <pivotCache cacheId="5" r:id="rId118"/>
    <pivotCache cacheId="6" r:id="rId119"/>
    <pivotCache cacheId="7" r:id="rId120"/>
    <pivotCache cacheId="8" r:id="rId121"/>
    <pivotCache cacheId="9" r:id="rId122"/>
    <pivotCache cacheId="10" r:id="rId123"/>
    <pivotCache cacheId="11" r:id="rId124"/>
    <pivotCache cacheId="12" r:id="rId125"/>
    <pivotCache cacheId="13" r:id="rId126"/>
    <pivotCache cacheId="14" r:id="rId127"/>
    <pivotCache cacheId="15" r:id="rId128"/>
    <pivotCache cacheId="16" r:id="rId129"/>
    <pivotCache cacheId="17" r:id="rId130"/>
    <pivotCache cacheId="18" r:id="rId131"/>
    <pivotCache cacheId="19" r:id="rId132"/>
    <pivotCache cacheId="20" r:id="rId133"/>
    <pivotCache cacheId="21" r:id="rId134"/>
    <pivotCache cacheId="22" r:id="rId135"/>
    <pivotCache cacheId="23" r:id="rId136"/>
    <pivotCache cacheId="24" r:id="rId137"/>
    <pivotCache cacheId="25" r:id="rId138"/>
    <pivotCache cacheId="26" r:id="rId139"/>
    <pivotCache cacheId="27" r:id="rId140"/>
    <pivotCache cacheId="28" r:id="rId141"/>
    <pivotCache cacheId="29" r:id="rId142"/>
    <pivotCache cacheId="30" r:id="rId143"/>
    <pivotCache cacheId="31" r:id="rId144"/>
    <pivotCache cacheId="32" r:id="rId145"/>
    <pivotCache cacheId="33" r:id="rId146"/>
    <pivotCache cacheId="34" r:id="rId147"/>
    <pivotCache cacheId="35" r:id="rId148"/>
    <pivotCache cacheId="36" r:id="rId149"/>
    <pivotCache cacheId="37" r:id="rId150"/>
    <pivotCache cacheId="38" r:id="rId151"/>
    <pivotCache cacheId="39" r:id="rId152"/>
    <pivotCache cacheId="40" r:id="rId153"/>
    <pivotCache cacheId="41" r:id="rId154"/>
    <pivotCache cacheId="42" r:id="rId155"/>
    <pivotCache cacheId="43" r:id="rId156"/>
    <pivotCache cacheId="44" r:id="rId157"/>
    <pivotCache cacheId="45" r:id="rId158"/>
    <pivotCache cacheId="46" r:id="rId159"/>
    <pivotCache cacheId="47" r:id="rId160"/>
    <pivotCache cacheId="48" r:id="rId161"/>
    <pivotCache cacheId="49" r:id="rId162"/>
    <pivotCache cacheId="50" r:id="rId163"/>
    <pivotCache cacheId="51" r:id="rId164"/>
    <pivotCache cacheId="52" r:id="rId165"/>
    <pivotCache cacheId="53" r:id="rId166"/>
    <pivotCache cacheId="54" r:id="rId167"/>
    <pivotCache cacheId="55" r:id="rId168"/>
    <pivotCache cacheId="56" r:id="rId169"/>
    <pivotCache cacheId="57" r:id="rId170"/>
    <pivotCache cacheId="58" r:id="rId171"/>
    <pivotCache cacheId="59" r:id="rId172"/>
    <pivotCache cacheId="60" r:id="rId173"/>
    <pivotCache cacheId="61" r:id="rId174"/>
    <pivotCache cacheId="62" r:id="rId175"/>
    <pivotCache cacheId="63" r:id="rId176"/>
    <pivotCache cacheId="64" r:id="rId177"/>
    <pivotCache cacheId="65" r:id="rId178"/>
    <pivotCache cacheId="66" r:id="rId179"/>
    <pivotCache cacheId="67" r:id="rId180"/>
    <pivotCache cacheId="68" r:id="rId181"/>
    <pivotCache cacheId="69" r:id="rId182"/>
    <pivotCache cacheId="70" r:id="rId183"/>
    <pivotCache cacheId="71" r:id="rId184"/>
    <pivotCache cacheId="72" r:id="rId185"/>
    <pivotCache cacheId="73" r:id="rId186"/>
    <pivotCache cacheId="74" r:id="rId187"/>
    <pivotCache cacheId="75" r:id="rId188"/>
    <pivotCache cacheId="76" r:id="rId189"/>
    <pivotCache cacheId="77" r:id="rId190"/>
    <pivotCache cacheId="78" r:id="rId191"/>
    <pivotCache cacheId="79" r:id="rId192"/>
    <pivotCache cacheId="80" r:id="rId193"/>
    <pivotCache cacheId="81" r:id="rId194"/>
    <pivotCache cacheId="82" r:id="rId195"/>
    <pivotCache cacheId="83" r:id="rId196"/>
    <pivotCache cacheId="84" r:id="rId197"/>
    <pivotCache cacheId="85" r:id="rId198"/>
    <pivotCache cacheId="86" r:id="rId199"/>
    <pivotCache cacheId="87" r:id="rId200"/>
    <pivotCache cacheId="88" r:id="rId201"/>
    <pivotCache cacheId="89" r:id="rId202"/>
    <pivotCache cacheId="90" r:id="rId203"/>
    <pivotCache cacheId="91" r:id="rId204"/>
    <pivotCache cacheId="92" r:id="rId205"/>
    <pivotCache cacheId="93" r:id="rId206"/>
    <pivotCache cacheId="94" r:id="rId207"/>
    <pivotCache cacheId="95" r:id="rId208"/>
    <pivotCache cacheId="96" r:id="rId209"/>
    <pivotCache cacheId="97" r:id="rId210"/>
    <pivotCache cacheId="98" r:id="rId211"/>
  </pivotCaches>
  <extLst>
    <ext xmlns:x15="http://schemas.microsoft.com/office/spreadsheetml/2010/11/main" uri="{FCE2AD5D-F65C-4FA6-A056-5C36A1767C68}">
      <x15:dataModel>
        <x15:modelTables>
          <x15:modelTable id="Bereik" name="Bereik" connection="WorksheetConnection_1a!$A$4:$J$9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00" i="146" l="1"/>
  <c r="L26" i="136"/>
  <c r="L27" i="136"/>
  <c r="L28" i="136"/>
  <c r="L29" i="136"/>
  <c r="L30" i="136"/>
  <c r="L31" i="136"/>
  <c r="L32" i="136"/>
  <c r="L33" i="136"/>
  <c r="L34" i="136"/>
  <c r="L35" i="136"/>
  <c r="L36" i="136"/>
  <c r="L37" i="136"/>
  <c r="L201" i="144"/>
  <c r="G201" i="144"/>
  <c r="L202" i="138"/>
  <c r="G202" i="138"/>
  <c r="G196" i="136"/>
  <c r="L200" i="134"/>
  <c r="G200" i="134"/>
  <c r="I13" i="145" l="1"/>
  <c r="F10" i="138"/>
  <c r="J10" i="138" s="1"/>
  <c r="L10" i="138"/>
  <c r="L24" i="136"/>
  <c r="F24" i="136"/>
  <c r="J24" i="136" s="1"/>
  <c r="D37" i="132"/>
  <c r="F37" i="132"/>
  <c r="J37" i="132" s="1"/>
  <c r="L37" i="132"/>
  <c r="D38" i="132"/>
  <c r="F38" i="132" s="1"/>
  <c r="J38" i="132" s="1"/>
  <c r="L38" i="132"/>
  <c r="D39" i="132"/>
  <c r="F39" i="132" s="1"/>
  <c r="J39" i="132" s="1"/>
  <c r="L39" i="132"/>
  <c r="D44" i="128"/>
  <c r="F44" i="128" s="1"/>
  <c r="J44" i="128" s="1"/>
  <c r="L44" i="128"/>
  <c r="D45" i="128"/>
  <c r="F45" i="128" s="1"/>
  <c r="J45" i="128" s="1"/>
  <c r="L45" i="128"/>
  <c r="D46" i="128"/>
  <c r="F46" i="128" s="1"/>
  <c r="J46" i="128" s="1"/>
  <c r="L46" i="128"/>
  <c r="D47" i="128"/>
  <c r="F47" i="128" s="1"/>
  <c r="J47" i="128" s="1"/>
  <c r="L47" i="128"/>
  <c r="D48" i="128"/>
  <c r="F48" i="128" s="1"/>
  <c r="J48" i="128" s="1"/>
  <c r="L48" i="128"/>
  <c r="D49" i="128"/>
  <c r="F49" i="128" s="1"/>
  <c r="J49" i="128" s="1"/>
  <c r="L49" i="128"/>
  <c r="D18" i="144"/>
  <c r="F18" i="144" s="1"/>
  <c r="J18" i="144" s="1"/>
  <c r="L18" i="144"/>
  <c r="L27" i="138"/>
  <c r="F27" i="138"/>
  <c r="J27" i="138" s="1"/>
  <c r="A15" i="129"/>
  <c r="A15" i="133"/>
  <c r="A15" i="143"/>
  <c r="A15" i="141"/>
  <c r="I13" i="143"/>
  <c r="I13" i="141"/>
  <c r="I13" i="139"/>
  <c r="I13" i="137"/>
  <c r="I13" i="135"/>
  <c r="I13" i="133"/>
  <c r="I13" i="131"/>
  <c r="I13" i="129"/>
  <c r="I13" i="127"/>
  <c r="I13" i="125"/>
  <c r="I13" i="4"/>
  <c r="K46" i="128" l="1"/>
  <c r="M46" i="128" s="1"/>
  <c r="K45" i="128"/>
  <c r="M45" i="128" s="1"/>
  <c r="K37" i="132"/>
  <c r="M37" i="132" s="1"/>
  <c r="L13" i="144"/>
  <c r="D13" i="144"/>
  <c r="F13" i="144" s="1"/>
  <c r="J13" i="144" s="1"/>
  <c r="L19" i="136"/>
  <c r="D19" i="136"/>
  <c r="F19" i="136" s="1"/>
  <c r="J19" i="136" s="1"/>
  <c r="K19" i="136" s="1"/>
  <c r="D21" i="136"/>
  <c r="F21" i="136" s="1"/>
  <c r="J21" i="136" s="1"/>
  <c r="L21" i="136"/>
  <c r="E17" i="4"/>
  <c r="E21" i="4"/>
  <c r="E16" i="4"/>
  <c r="K13" i="144" l="1"/>
  <c r="M13" i="144" s="1"/>
  <c r="F17" i="1"/>
  <c r="H17" i="1" s="1"/>
  <c r="E53" i="147" s="1"/>
  <c r="F18" i="1"/>
  <c r="H18" i="1" s="1"/>
  <c r="E53" i="149" s="1"/>
  <c r="F19" i="1"/>
  <c r="H19" i="1" s="1"/>
  <c r="F20" i="1"/>
  <c r="H20" i="1" s="1"/>
  <c r="E53" i="153" s="1"/>
  <c r="F21" i="1"/>
  <c r="H21" i="1" s="1"/>
  <c r="F22" i="1"/>
  <c r="H22" i="1" s="1"/>
  <c r="F23" i="1"/>
  <c r="H23" i="1" s="1"/>
  <c r="F24" i="1"/>
  <c r="H24" i="1" s="1"/>
  <c r="Y10008" i="121"/>
  <c r="Y5009" i="121"/>
  <c r="Y5010" i="121"/>
  <c r="Y5011" i="121"/>
  <c r="Y5012" i="121"/>
  <c r="Y5013" i="121"/>
  <c r="Y5014" i="121"/>
  <c r="Y5015" i="121"/>
  <c r="Y5016" i="121"/>
  <c r="Y5017" i="121"/>
  <c r="Y5018" i="121"/>
  <c r="Y5019" i="121"/>
  <c r="Y5020" i="121"/>
  <c r="Y5021" i="121"/>
  <c r="Y5022" i="121"/>
  <c r="Y5023" i="121"/>
  <c r="Y5024" i="121"/>
  <c r="Y5025" i="121"/>
  <c r="Y5026" i="121"/>
  <c r="Y5027" i="121"/>
  <c r="Y5028" i="121"/>
  <c r="Y5029" i="121"/>
  <c r="Y5030" i="121"/>
  <c r="Y5031" i="121"/>
  <c r="Y5032" i="121"/>
  <c r="Y5033" i="121"/>
  <c r="Y5034" i="121"/>
  <c r="Y5035" i="121"/>
  <c r="Y5036" i="121"/>
  <c r="Y5037" i="121"/>
  <c r="Y5038" i="121"/>
  <c r="Y5039" i="121"/>
  <c r="Y5040" i="121"/>
  <c r="Y5041" i="121"/>
  <c r="Y5042" i="121"/>
  <c r="Y5043" i="121"/>
  <c r="Y5044" i="121"/>
  <c r="Y5045" i="121"/>
  <c r="Y5046" i="121"/>
  <c r="Y5047" i="121"/>
  <c r="Y5048" i="121"/>
  <c r="Y5049" i="121"/>
  <c r="Y5050" i="121"/>
  <c r="Y5051" i="121"/>
  <c r="Y5052" i="121"/>
  <c r="Y5053" i="121"/>
  <c r="Y5054" i="121"/>
  <c r="Y5055" i="121"/>
  <c r="Y5056" i="121"/>
  <c r="Y5057" i="121"/>
  <c r="Y5058" i="121"/>
  <c r="Y5059" i="121"/>
  <c r="Y5060" i="121"/>
  <c r="Y5061" i="121"/>
  <c r="Y5062" i="121"/>
  <c r="Y5063" i="121"/>
  <c r="Y5064" i="121"/>
  <c r="Y5065" i="121"/>
  <c r="Y5066" i="121"/>
  <c r="Y5067" i="121"/>
  <c r="Y5068" i="121"/>
  <c r="Y5069" i="121"/>
  <c r="Y5070" i="121"/>
  <c r="Y5071" i="121"/>
  <c r="Y5072" i="121"/>
  <c r="Y5073" i="121"/>
  <c r="Y5074" i="121"/>
  <c r="Y5075" i="121"/>
  <c r="Y5076" i="121"/>
  <c r="Y5077" i="121"/>
  <c r="Y5078" i="121"/>
  <c r="Y5079" i="121"/>
  <c r="Y5080" i="121"/>
  <c r="Y5081" i="121"/>
  <c r="Y5082" i="121"/>
  <c r="Y5083" i="121"/>
  <c r="Y5084" i="121"/>
  <c r="Y5085" i="121"/>
  <c r="Y5086" i="121"/>
  <c r="Y5087" i="121"/>
  <c r="Y5088" i="121"/>
  <c r="Y5089" i="121"/>
  <c r="Y5090" i="121"/>
  <c r="Y5091" i="121"/>
  <c r="Y5092" i="121"/>
  <c r="Y5093" i="121"/>
  <c r="Y5094" i="121"/>
  <c r="Y5095" i="121"/>
  <c r="Y5096" i="121"/>
  <c r="Y5097" i="121"/>
  <c r="Y5098" i="121"/>
  <c r="Y5099" i="121"/>
  <c r="Y5100" i="121"/>
  <c r="Y5101" i="121"/>
  <c r="Y5102" i="121"/>
  <c r="Y5103" i="121"/>
  <c r="Y5104" i="121"/>
  <c r="Y5105" i="121"/>
  <c r="Y5106" i="121"/>
  <c r="Y5107" i="121"/>
  <c r="Y5108" i="121"/>
  <c r="Y5109" i="121"/>
  <c r="Y5110" i="121"/>
  <c r="Y5111" i="121"/>
  <c r="Y5112" i="121"/>
  <c r="Y5113" i="121"/>
  <c r="Y5114" i="121"/>
  <c r="Y5115" i="121"/>
  <c r="Y5116" i="121"/>
  <c r="Y5117" i="121"/>
  <c r="Y5118" i="121"/>
  <c r="Y5119" i="121"/>
  <c r="Y5120" i="121"/>
  <c r="Y5121" i="121"/>
  <c r="Y5122" i="121"/>
  <c r="Y5123" i="121"/>
  <c r="Y5124" i="121"/>
  <c r="Y5125" i="121"/>
  <c r="Y5126" i="121"/>
  <c r="Y5127" i="121"/>
  <c r="Y5128" i="121"/>
  <c r="Y5129" i="121"/>
  <c r="Y5130" i="121"/>
  <c r="Y5131" i="121"/>
  <c r="Y5132" i="121"/>
  <c r="Y5133" i="121"/>
  <c r="Y5134" i="121"/>
  <c r="Y5135" i="121"/>
  <c r="Y5136" i="121"/>
  <c r="Y5137" i="121"/>
  <c r="Y5138" i="121"/>
  <c r="Y5139" i="121"/>
  <c r="Y5140" i="121"/>
  <c r="Y5141" i="121"/>
  <c r="Y5142" i="121"/>
  <c r="Y5143" i="121"/>
  <c r="Y5144" i="121"/>
  <c r="Y5145" i="121"/>
  <c r="Y5146" i="121"/>
  <c r="Y5147" i="121"/>
  <c r="Y5148" i="121"/>
  <c r="Y5149" i="121"/>
  <c r="Y5150" i="121"/>
  <c r="Y5151" i="121"/>
  <c r="Y5152" i="121"/>
  <c r="Y5153" i="121"/>
  <c r="Y5154" i="121"/>
  <c r="Y5155" i="121"/>
  <c r="Y5156" i="121"/>
  <c r="Y5157" i="121"/>
  <c r="Y5158" i="121"/>
  <c r="Y5159" i="121"/>
  <c r="Y5160" i="121"/>
  <c r="Y5161" i="121"/>
  <c r="Y5162" i="121"/>
  <c r="Y5163" i="121"/>
  <c r="Y5164" i="121"/>
  <c r="Y5165" i="121"/>
  <c r="Y5166" i="121"/>
  <c r="Y5167" i="121"/>
  <c r="Y5168" i="121"/>
  <c r="Y5169" i="121"/>
  <c r="Y5170" i="121"/>
  <c r="Y5171" i="121"/>
  <c r="Y5172" i="121"/>
  <c r="Y5173" i="121"/>
  <c r="Y5174" i="121"/>
  <c r="Y5175" i="121"/>
  <c r="Y5176" i="121"/>
  <c r="Y5177" i="121"/>
  <c r="Y5178" i="121"/>
  <c r="Y5179" i="121"/>
  <c r="Y5180" i="121"/>
  <c r="Y5181" i="121"/>
  <c r="Y5182" i="121"/>
  <c r="Y5183" i="121"/>
  <c r="Y5184" i="121"/>
  <c r="Y5185" i="121"/>
  <c r="Y5186" i="121"/>
  <c r="Y5187" i="121"/>
  <c r="Y5188" i="121"/>
  <c r="Y5189" i="121"/>
  <c r="Y5190" i="121"/>
  <c r="Y5191" i="121"/>
  <c r="Y5192" i="121"/>
  <c r="Y5193" i="121"/>
  <c r="Y5194" i="121"/>
  <c r="Y5195" i="121"/>
  <c r="Y5196" i="121"/>
  <c r="Y5197" i="121"/>
  <c r="Y5198" i="121"/>
  <c r="Y5199" i="121"/>
  <c r="Y5200" i="121"/>
  <c r="Y5201" i="121"/>
  <c r="Y5202" i="121"/>
  <c r="Y5203" i="121"/>
  <c r="Y5204" i="121"/>
  <c r="Y5205" i="121"/>
  <c r="Y5206" i="121"/>
  <c r="Y5207" i="121"/>
  <c r="Y5208" i="121"/>
  <c r="Y5209" i="121"/>
  <c r="Y5210" i="121"/>
  <c r="Y5211" i="121"/>
  <c r="Y5212" i="121"/>
  <c r="Y5213" i="121"/>
  <c r="Y5214" i="121"/>
  <c r="Y5215" i="121"/>
  <c r="Y5216" i="121"/>
  <c r="Y5217" i="121"/>
  <c r="Y5218" i="121"/>
  <c r="Y5219" i="121"/>
  <c r="Y5220" i="121"/>
  <c r="Y5221" i="121"/>
  <c r="Y5222" i="121"/>
  <c r="Y5223" i="121"/>
  <c r="Y5224" i="121"/>
  <c r="Y5225" i="121"/>
  <c r="Y5226" i="121"/>
  <c r="Y5227" i="121"/>
  <c r="Y5228" i="121"/>
  <c r="Y5229" i="121"/>
  <c r="Y5230" i="121"/>
  <c r="Y5231" i="121"/>
  <c r="Y5232" i="121"/>
  <c r="Y5233" i="121"/>
  <c r="Y5234" i="121"/>
  <c r="Y5235" i="121"/>
  <c r="Y5236" i="121"/>
  <c r="Y5237" i="121"/>
  <c r="Y5238" i="121"/>
  <c r="Y5239" i="121"/>
  <c r="Y5240" i="121"/>
  <c r="Y5241" i="121"/>
  <c r="Y5242" i="121"/>
  <c r="Y5243" i="121"/>
  <c r="Y5244" i="121"/>
  <c r="Y5245" i="121"/>
  <c r="Y5246" i="121"/>
  <c r="Y5247" i="121"/>
  <c r="Y5248" i="121"/>
  <c r="Y5249" i="121"/>
  <c r="Y5250" i="121"/>
  <c r="Y5251" i="121"/>
  <c r="Y5252" i="121"/>
  <c r="Y5253" i="121"/>
  <c r="Y5254" i="121"/>
  <c r="Y5255" i="121"/>
  <c r="Y5256" i="121"/>
  <c r="Y5257" i="121"/>
  <c r="Y5258" i="121"/>
  <c r="Y5259" i="121"/>
  <c r="Y5260" i="121"/>
  <c r="Y5261" i="121"/>
  <c r="Y5262" i="121"/>
  <c r="Y5263" i="121"/>
  <c r="Y5264" i="121"/>
  <c r="Y5265" i="121"/>
  <c r="Y5266" i="121"/>
  <c r="Y5267" i="121"/>
  <c r="Y5268" i="121"/>
  <c r="Y5269" i="121"/>
  <c r="Y5270" i="121"/>
  <c r="Y5271" i="121"/>
  <c r="Y5272" i="121"/>
  <c r="Y5273" i="121"/>
  <c r="Y5274" i="121"/>
  <c r="Y5275" i="121"/>
  <c r="Y5276" i="121"/>
  <c r="Y5277" i="121"/>
  <c r="Y5278" i="121"/>
  <c r="Y5279" i="121"/>
  <c r="Y5280" i="121"/>
  <c r="Y5281" i="121"/>
  <c r="Y5282" i="121"/>
  <c r="Y5283" i="121"/>
  <c r="Y5284" i="121"/>
  <c r="Y5285" i="121"/>
  <c r="Y5286" i="121"/>
  <c r="Y5287" i="121"/>
  <c r="Y5288" i="121"/>
  <c r="Y5289" i="121"/>
  <c r="Y5290" i="121"/>
  <c r="Y5291" i="121"/>
  <c r="Y5292" i="121"/>
  <c r="Y5293" i="121"/>
  <c r="Y5294" i="121"/>
  <c r="Y5295" i="121"/>
  <c r="Y5296" i="121"/>
  <c r="Y5297" i="121"/>
  <c r="Y5298" i="121"/>
  <c r="Y5299" i="121"/>
  <c r="Y5300" i="121"/>
  <c r="Y5301" i="121"/>
  <c r="Y5302" i="121"/>
  <c r="Y5303" i="121"/>
  <c r="Y5304" i="121"/>
  <c r="Y5305" i="121"/>
  <c r="Y5306" i="121"/>
  <c r="Y5307" i="121"/>
  <c r="Y5308" i="121"/>
  <c r="Y5309" i="121"/>
  <c r="Y5310" i="121"/>
  <c r="Y5311" i="121"/>
  <c r="Y5312" i="121"/>
  <c r="Y5313" i="121"/>
  <c r="Y5314" i="121"/>
  <c r="Y5315" i="121"/>
  <c r="Y5316" i="121"/>
  <c r="Y5317" i="121"/>
  <c r="Y5318" i="121"/>
  <c r="Y5319" i="121"/>
  <c r="Y5320" i="121"/>
  <c r="Y5321" i="121"/>
  <c r="Y5322" i="121"/>
  <c r="Y5323" i="121"/>
  <c r="Y5324" i="121"/>
  <c r="Y5325" i="121"/>
  <c r="Y5326" i="121"/>
  <c r="Y5327" i="121"/>
  <c r="Y5328" i="121"/>
  <c r="Y5329" i="121"/>
  <c r="Y5330" i="121"/>
  <c r="Y5331" i="121"/>
  <c r="Y5332" i="121"/>
  <c r="Y5333" i="121"/>
  <c r="Y5334" i="121"/>
  <c r="Y5335" i="121"/>
  <c r="Y5336" i="121"/>
  <c r="Y5337" i="121"/>
  <c r="Y5338" i="121"/>
  <c r="Y5339" i="121"/>
  <c r="Y5340" i="121"/>
  <c r="Y5341" i="121"/>
  <c r="Y5342" i="121"/>
  <c r="Y5343" i="121"/>
  <c r="Y5344" i="121"/>
  <c r="Y5345" i="121"/>
  <c r="Y5346" i="121"/>
  <c r="Y5347" i="121"/>
  <c r="Y5348" i="121"/>
  <c r="Y5349" i="121"/>
  <c r="Y5350" i="121"/>
  <c r="Y5351" i="121"/>
  <c r="Y5352" i="121"/>
  <c r="Y5353" i="121"/>
  <c r="Y5354" i="121"/>
  <c r="Y5355" i="121"/>
  <c r="Y5356" i="121"/>
  <c r="Y5357" i="121"/>
  <c r="Y5358" i="121"/>
  <c r="Y5359" i="121"/>
  <c r="Y5360" i="121"/>
  <c r="Y5361" i="121"/>
  <c r="Y5362" i="121"/>
  <c r="Y5363" i="121"/>
  <c r="Y5364" i="121"/>
  <c r="Y5365" i="121"/>
  <c r="Y5366" i="121"/>
  <c r="Y5367" i="121"/>
  <c r="Y5368" i="121"/>
  <c r="Y5369" i="121"/>
  <c r="Y5370" i="121"/>
  <c r="Y5371" i="121"/>
  <c r="Y5372" i="121"/>
  <c r="Y5373" i="121"/>
  <c r="Y5374" i="121"/>
  <c r="Y5375" i="121"/>
  <c r="Y5376" i="121"/>
  <c r="Y5377" i="121"/>
  <c r="Y5378" i="121"/>
  <c r="Y5379" i="121"/>
  <c r="Y5380" i="121"/>
  <c r="Y5381" i="121"/>
  <c r="Y5382" i="121"/>
  <c r="Y5383" i="121"/>
  <c r="Y5384" i="121"/>
  <c r="Y5385" i="121"/>
  <c r="Y5386" i="121"/>
  <c r="Y5387" i="121"/>
  <c r="Y5388" i="121"/>
  <c r="Y5389" i="121"/>
  <c r="Y5390" i="121"/>
  <c r="Y5391" i="121"/>
  <c r="Y5392" i="121"/>
  <c r="Y5393" i="121"/>
  <c r="Y5394" i="121"/>
  <c r="Y5395" i="121"/>
  <c r="Y5396" i="121"/>
  <c r="Y5397" i="121"/>
  <c r="Y5398" i="121"/>
  <c r="Y5399" i="121"/>
  <c r="Y5400" i="121"/>
  <c r="Y5401" i="121"/>
  <c r="Y5402" i="121"/>
  <c r="Y5403" i="121"/>
  <c r="Y5404" i="121"/>
  <c r="Y5405" i="121"/>
  <c r="Y5406" i="121"/>
  <c r="Y5407" i="121"/>
  <c r="Y5408" i="121"/>
  <c r="Y5409" i="121"/>
  <c r="Y5410" i="121"/>
  <c r="Y5411" i="121"/>
  <c r="Y5412" i="121"/>
  <c r="Y5413" i="121"/>
  <c r="Y5414" i="121"/>
  <c r="Y5415" i="121"/>
  <c r="Y5416" i="121"/>
  <c r="Y5417" i="121"/>
  <c r="Y5418" i="121"/>
  <c r="Y5419" i="121"/>
  <c r="Y5420" i="121"/>
  <c r="Y5421" i="121"/>
  <c r="Y5422" i="121"/>
  <c r="Y5423" i="121"/>
  <c r="Y5424" i="121"/>
  <c r="Y5425" i="121"/>
  <c r="Y5426" i="121"/>
  <c r="Y5427" i="121"/>
  <c r="Y5428" i="121"/>
  <c r="Y5429" i="121"/>
  <c r="Y5430" i="121"/>
  <c r="Y5431" i="121"/>
  <c r="Y5432" i="121"/>
  <c r="Y5433" i="121"/>
  <c r="Y5434" i="121"/>
  <c r="Y5435" i="121"/>
  <c r="Y5436" i="121"/>
  <c r="Y5437" i="121"/>
  <c r="Y5438" i="121"/>
  <c r="Y5439" i="121"/>
  <c r="Y5440" i="121"/>
  <c r="Y5441" i="121"/>
  <c r="Y5442" i="121"/>
  <c r="Y5443" i="121"/>
  <c r="Y5444" i="121"/>
  <c r="Y5445" i="121"/>
  <c r="Y5446" i="121"/>
  <c r="Y5447" i="121"/>
  <c r="Y5448" i="121"/>
  <c r="Y5449" i="121"/>
  <c r="Y5450" i="121"/>
  <c r="Y5451" i="121"/>
  <c r="Y5452" i="121"/>
  <c r="Y5453" i="121"/>
  <c r="Y5454" i="121"/>
  <c r="Y5455" i="121"/>
  <c r="Y5456" i="121"/>
  <c r="Y5457" i="121"/>
  <c r="Y5458" i="121"/>
  <c r="Y5459" i="121"/>
  <c r="Y5460" i="121"/>
  <c r="Y5461" i="121"/>
  <c r="Y5462" i="121"/>
  <c r="Y5463" i="121"/>
  <c r="Y5464" i="121"/>
  <c r="Y5465" i="121"/>
  <c r="Y5466" i="121"/>
  <c r="Y5467" i="121"/>
  <c r="Y5468" i="121"/>
  <c r="Y5469" i="121"/>
  <c r="Y5470" i="121"/>
  <c r="Y5471" i="121"/>
  <c r="Y5472" i="121"/>
  <c r="Y5473" i="121"/>
  <c r="Y5474" i="121"/>
  <c r="Y5475" i="121"/>
  <c r="Y5476" i="121"/>
  <c r="Y5477" i="121"/>
  <c r="Y5478" i="121"/>
  <c r="Y5479" i="121"/>
  <c r="Y5480" i="121"/>
  <c r="Y5481" i="121"/>
  <c r="Y5482" i="121"/>
  <c r="Y5483" i="121"/>
  <c r="Y5484" i="121"/>
  <c r="Y5485" i="121"/>
  <c r="Y5486" i="121"/>
  <c r="Y5487" i="121"/>
  <c r="Y5488" i="121"/>
  <c r="Y5489" i="121"/>
  <c r="Y5490" i="121"/>
  <c r="Y5491" i="121"/>
  <c r="Y5492" i="121"/>
  <c r="Y5493" i="121"/>
  <c r="Y5494" i="121"/>
  <c r="Y5495" i="121"/>
  <c r="Y5496" i="121"/>
  <c r="Y5497" i="121"/>
  <c r="Y5498" i="121"/>
  <c r="Y5499" i="121"/>
  <c r="Y5500" i="121"/>
  <c r="Y5501" i="121"/>
  <c r="Y5502" i="121"/>
  <c r="Y5503" i="121"/>
  <c r="Y5504" i="121"/>
  <c r="Y5505" i="121"/>
  <c r="Y5506" i="121"/>
  <c r="Y5507" i="121"/>
  <c r="Y5508" i="121"/>
  <c r="Y5509" i="121"/>
  <c r="Y5510" i="121"/>
  <c r="Y5511" i="121"/>
  <c r="Y5512" i="121"/>
  <c r="Y5513" i="121"/>
  <c r="Y5514" i="121"/>
  <c r="Y5515" i="121"/>
  <c r="Y5516" i="121"/>
  <c r="Y5517" i="121"/>
  <c r="Y5518" i="121"/>
  <c r="Y5519" i="121"/>
  <c r="Y5520" i="121"/>
  <c r="Y5521" i="121"/>
  <c r="Y5522" i="121"/>
  <c r="Y5523" i="121"/>
  <c r="Y5524" i="121"/>
  <c r="Y5525" i="121"/>
  <c r="Y5526" i="121"/>
  <c r="Y5527" i="121"/>
  <c r="Y5528" i="121"/>
  <c r="Y5529" i="121"/>
  <c r="Y5530" i="121"/>
  <c r="Y5531" i="121"/>
  <c r="Y5532" i="121"/>
  <c r="Y5533" i="121"/>
  <c r="Y5534" i="121"/>
  <c r="Y5535" i="121"/>
  <c r="Y5536" i="121"/>
  <c r="Y5537" i="121"/>
  <c r="Y5538" i="121"/>
  <c r="Y5539" i="121"/>
  <c r="Y5540" i="121"/>
  <c r="Y5541" i="121"/>
  <c r="Y5542" i="121"/>
  <c r="Y5543" i="121"/>
  <c r="Y5544" i="121"/>
  <c r="Y5545" i="121"/>
  <c r="Y5546" i="121"/>
  <c r="Y5547" i="121"/>
  <c r="Y5548" i="121"/>
  <c r="Y5549" i="121"/>
  <c r="Y5550" i="121"/>
  <c r="Y5551" i="121"/>
  <c r="Y5552" i="121"/>
  <c r="Y5553" i="121"/>
  <c r="Y5554" i="121"/>
  <c r="Y5555" i="121"/>
  <c r="Y5556" i="121"/>
  <c r="Y5557" i="121"/>
  <c r="Y5558" i="121"/>
  <c r="Y5559" i="121"/>
  <c r="Y5560" i="121"/>
  <c r="Y5561" i="121"/>
  <c r="Y5562" i="121"/>
  <c r="Y5563" i="121"/>
  <c r="Y5564" i="121"/>
  <c r="Y5565" i="121"/>
  <c r="Y5566" i="121"/>
  <c r="Y5567" i="121"/>
  <c r="Y5568" i="121"/>
  <c r="Y5569" i="121"/>
  <c r="Y5570" i="121"/>
  <c r="Y5571" i="121"/>
  <c r="Y5572" i="121"/>
  <c r="Y5573" i="121"/>
  <c r="Y5574" i="121"/>
  <c r="Y5575" i="121"/>
  <c r="Y5576" i="121"/>
  <c r="Y5577" i="121"/>
  <c r="Y5578" i="121"/>
  <c r="Y5579" i="121"/>
  <c r="Y5580" i="121"/>
  <c r="Y5581" i="121"/>
  <c r="Y5582" i="121"/>
  <c r="Y5583" i="121"/>
  <c r="Y5584" i="121"/>
  <c r="Y5585" i="121"/>
  <c r="Y5586" i="121"/>
  <c r="Y5587" i="121"/>
  <c r="Y5588" i="121"/>
  <c r="Y5589" i="121"/>
  <c r="Y5590" i="121"/>
  <c r="Y5591" i="121"/>
  <c r="Y5592" i="121"/>
  <c r="Y5593" i="121"/>
  <c r="Y5594" i="121"/>
  <c r="Y5595" i="121"/>
  <c r="Y5596" i="121"/>
  <c r="Y5597" i="121"/>
  <c r="Y5598" i="121"/>
  <c r="Y5599" i="121"/>
  <c r="Y5600" i="121"/>
  <c r="Y5601" i="121"/>
  <c r="Y5602" i="121"/>
  <c r="Y5603" i="121"/>
  <c r="Y5604" i="121"/>
  <c r="Y5605" i="121"/>
  <c r="Y5606" i="121"/>
  <c r="Y5607" i="121"/>
  <c r="Y5608" i="121"/>
  <c r="Y5609" i="121"/>
  <c r="Y5610" i="121"/>
  <c r="Y5611" i="121"/>
  <c r="Y5612" i="121"/>
  <c r="Y5613" i="121"/>
  <c r="Y5614" i="121"/>
  <c r="Y5615" i="121"/>
  <c r="Y5616" i="121"/>
  <c r="Y5617" i="121"/>
  <c r="Y5618" i="121"/>
  <c r="Y5619" i="121"/>
  <c r="Y5620" i="121"/>
  <c r="Y5621" i="121"/>
  <c r="Y5622" i="121"/>
  <c r="Y5623" i="121"/>
  <c r="Y5624" i="121"/>
  <c r="Y5625" i="121"/>
  <c r="Y5626" i="121"/>
  <c r="Y5627" i="121"/>
  <c r="Y5628" i="121"/>
  <c r="Y5629" i="121"/>
  <c r="Y5630" i="121"/>
  <c r="Y5631" i="121"/>
  <c r="Y5632" i="121"/>
  <c r="Y5633" i="121"/>
  <c r="Y5634" i="121"/>
  <c r="Y5635" i="121"/>
  <c r="Y5636" i="121"/>
  <c r="Y5637" i="121"/>
  <c r="Y5638" i="121"/>
  <c r="Y5639" i="121"/>
  <c r="Y5640" i="121"/>
  <c r="Y5641" i="121"/>
  <c r="Y5642" i="121"/>
  <c r="Y5643" i="121"/>
  <c r="Y5644" i="121"/>
  <c r="Y5645" i="121"/>
  <c r="Y5646" i="121"/>
  <c r="Y5647" i="121"/>
  <c r="Y5648" i="121"/>
  <c r="Y5649" i="121"/>
  <c r="Y5650" i="121"/>
  <c r="Y5651" i="121"/>
  <c r="Y5652" i="121"/>
  <c r="Y5653" i="121"/>
  <c r="Y5654" i="121"/>
  <c r="Y5655" i="121"/>
  <c r="Y5656" i="121"/>
  <c r="Y5657" i="121"/>
  <c r="Y5658" i="121"/>
  <c r="Y5659" i="121"/>
  <c r="Y5660" i="121"/>
  <c r="Y5661" i="121"/>
  <c r="Y5662" i="121"/>
  <c r="Y5663" i="121"/>
  <c r="Y5664" i="121"/>
  <c r="Y5665" i="121"/>
  <c r="Y5666" i="121"/>
  <c r="Y5667" i="121"/>
  <c r="Y5668" i="121"/>
  <c r="Y5669" i="121"/>
  <c r="Y5670" i="121"/>
  <c r="Y5671" i="121"/>
  <c r="Y5672" i="121"/>
  <c r="Y5673" i="121"/>
  <c r="Y5674" i="121"/>
  <c r="Y5675" i="121"/>
  <c r="Y5676" i="121"/>
  <c r="Y5677" i="121"/>
  <c r="Y5678" i="121"/>
  <c r="Y5679" i="121"/>
  <c r="Y5680" i="121"/>
  <c r="Y5681" i="121"/>
  <c r="Y5682" i="121"/>
  <c r="Y5683" i="121"/>
  <c r="Y5684" i="121"/>
  <c r="Y5685" i="121"/>
  <c r="Y5686" i="121"/>
  <c r="Y5687" i="121"/>
  <c r="Y5688" i="121"/>
  <c r="Y5689" i="121"/>
  <c r="Y5690" i="121"/>
  <c r="Y5691" i="121"/>
  <c r="Y5692" i="121"/>
  <c r="Y5693" i="121"/>
  <c r="Y5694" i="121"/>
  <c r="Y5695" i="121"/>
  <c r="Y5696" i="121"/>
  <c r="Y5697" i="121"/>
  <c r="Y5698" i="121"/>
  <c r="Y5699" i="121"/>
  <c r="Y5700" i="121"/>
  <c r="Y5701" i="121"/>
  <c r="Y5702" i="121"/>
  <c r="Y5703" i="121"/>
  <c r="Y5704" i="121"/>
  <c r="Y5705" i="121"/>
  <c r="Y5706" i="121"/>
  <c r="Y5707" i="121"/>
  <c r="Y5708" i="121"/>
  <c r="Y5709" i="121"/>
  <c r="Y5710" i="121"/>
  <c r="Y5711" i="121"/>
  <c r="Y5712" i="121"/>
  <c r="Y5713" i="121"/>
  <c r="Y5714" i="121"/>
  <c r="Y5715" i="121"/>
  <c r="Y5716" i="121"/>
  <c r="Y5717" i="121"/>
  <c r="Y5718" i="121"/>
  <c r="Y5719" i="121"/>
  <c r="Y5720" i="121"/>
  <c r="Y5721" i="121"/>
  <c r="Y5722" i="121"/>
  <c r="Y5723" i="121"/>
  <c r="Y5724" i="121"/>
  <c r="Y5725" i="121"/>
  <c r="Y5726" i="121"/>
  <c r="Y5727" i="121"/>
  <c r="Y5728" i="121"/>
  <c r="Y5729" i="121"/>
  <c r="Y5730" i="121"/>
  <c r="Y5731" i="121"/>
  <c r="Y5732" i="121"/>
  <c r="Y5733" i="121"/>
  <c r="Y5734" i="121"/>
  <c r="Y5735" i="121"/>
  <c r="Y5736" i="121"/>
  <c r="Y5737" i="121"/>
  <c r="Y5738" i="121"/>
  <c r="Y5739" i="121"/>
  <c r="Y5740" i="121"/>
  <c r="Y5741" i="121"/>
  <c r="Y5742" i="121"/>
  <c r="Y5743" i="121"/>
  <c r="Y5744" i="121"/>
  <c r="Y5745" i="121"/>
  <c r="Y5746" i="121"/>
  <c r="Y5747" i="121"/>
  <c r="Y5748" i="121"/>
  <c r="Y5749" i="121"/>
  <c r="Y5750" i="121"/>
  <c r="Y5751" i="121"/>
  <c r="Y5752" i="121"/>
  <c r="Y5753" i="121"/>
  <c r="Y5754" i="121"/>
  <c r="Y5755" i="121"/>
  <c r="Y5756" i="121"/>
  <c r="Y5757" i="121"/>
  <c r="Y5758" i="121"/>
  <c r="Y5759" i="121"/>
  <c r="Y5760" i="121"/>
  <c r="Y5761" i="121"/>
  <c r="Y5762" i="121"/>
  <c r="Y5763" i="121"/>
  <c r="Y5764" i="121"/>
  <c r="Y5765" i="121"/>
  <c r="Y5766" i="121"/>
  <c r="Y5767" i="121"/>
  <c r="Y5768" i="121"/>
  <c r="Y5769" i="121"/>
  <c r="Y5770" i="121"/>
  <c r="Y5771" i="121"/>
  <c r="Y5772" i="121"/>
  <c r="Y5773" i="121"/>
  <c r="Y5774" i="121"/>
  <c r="Y5775" i="121"/>
  <c r="Y5776" i="121"/>
  <c r="Y5777" i="121"/>
  <c r="Y5778" i="121"/>
  <c r="Y5779" i="121"/>
  <c r="Y5780" i="121"/>
  <c r="Y5781" i="121"/>
  <c r="Y5782" i="121"/>
  <c r="Y5783" i="121"/>
  <c r="Y5784" i="121"/>
  <c r="Y5785" i="121"/>
  <c r="Y5786" i="121"/>
  <c r="Y5787" i="121"/>
  <c r="Y5788" i="121"/>
  <c r="Y5789" i="121"/>
  <c r="Y5790" i="121"/>
  <c r="Y5791" i="121"/>
  <c r="Y5792" i="121"/>
  <c r="Y5793" i="121"/>
  <c r="Y5794" i="121"/>
  <c r="Y5795" i="121"/>
  <c r="Y5796" i="121"/>
  <c r="Y5797" i="121"/>
  <c r="Y5798" i="121"/>
  <c r="Y5799" i="121"/>
  <c r="Y5800" i="121"/>
  <c r="Y5801" i="121"/>
  <c r="Y5802" i="121"/>
  <c r="Y5803" i="121"/>
  <c r="Y5804" i="121"/>
  <c r="Y5805" i="121"/>
  <c r="Y5806" i="121"/>
  <c r="Y5807" i="121"/>
  <c r="Y5808" i="121"/>
  <c r="Y5809" i="121"/>
  <c r="Y5810" i="121"/>
  <c r="Y5811" i="121"/>
  <c r="Y5812" i="121"/>
  <c r="Y5813" i="121"/>
  <c r="Y5814" i="121"/>
  <c r="Y5815" i="121"/>
  <c r="Y5816" i="121"/>
  <c r="Y5817" i="121"/>
  <c r="Y5818" i="121"/>
  <c r="Y5819" i="121"/>
  <c r="Y5820" i="121"/>
  <c r="Y5821" i="121"/>
  <c r="Y5822" i="121"/>
  <c r="Y5823" i="121"/>
  <c r="Y5824" i="121"/>
  <c r="Y5825" i="121"/>
  <c r="Y5826" i="121"/>
  <c r="Y5827" i="121"/>
  <c r="Y5828" i="121"/>
  <c r="Y5829" i="121"/>
  <c r="Y5830" i="121"/>
  <c r="Y5831" i="121"/>
  <c r="Y5832" i="121"/>
  <c r="Y5833" i="121"/>
  <c r="Y5834" i="121"/>
  <c r="Y5835" i="121"/>
  <c r="Y5836" i="121"/>
  <c r="Y5837" i="121"/>
  <c r="Y5838" i="121"/>
  <c r="Y5839" i="121"/>
  <c r="Y5840" i="121"/>
  <c r="Y5841" i="121"/>
  <c r="Y5842" i="121"/>
  <c r="Y5843" i="121"/>
  <c r="Y5844" i="121"/>
  <c r="Y5845" i="121"/>
  <c r="Y5846" i="121"/>
  <c r="Y5847" i="121"/>
  <c r="Y5848" i="121"/>
  <c r="Y5849" i="121"/>
  <c r="Y5850" i="121"/>
  <c r="Y5851" i="121"/>
  <c r="Y5852" i="121"/>
  <c r="Y5853" i="121"/>
  <c r="Y5854" i="121"/>
  <c r="Y5855" i="121"/>
  <c r="Y5856" i="121"/>
  <c r="Y5857" i="121"/>
  <c r="Y5858" i="121"/>
  <c r="Y5859" i="121"/>
  <c r="Y5860" i="121"/>
  <c r="Y5861" i="121"/>
  <c r="Y5862" i="121"/>
  <c r="Y5863" i="121"/>
  <c r="Y5864" i="121"/>
  <c r="Y5865" i="121"/>
  <c r="Y5866" i="121"/>
  <c r="Y5867" i="121"/>
  <c r="Y5868" i="121"/>
  <c r="Y5869" i="121"/>
  <c r="Y5870" i="121"/>
  <c r="Y5871" i="121"/>
  <c r="Y5872" i="121"/>
  <c r="Y5873" i="121"/>
  <c r="Y5874" i="121"/>
  <c r="Y5875" i="121"/>
  <c r="Y5876" i="121"/>
  <c r="Y5877" i="121"/>
  <c r="Y5878" i="121"/>
  <c r="Y5879" i="121"/>
  <c r="Y5880" i="121"/>
  <c r="Y5881" i="121"/>
  <c r="Y5882" i="121"/>
  <c r="Y5883" i="121"/>
  <c r="Y5884" i="121"/>
  <c r="Y5885" i="121"/>
  <c r="Y5886" i="121"/>
  <c r="Y5887" i="121"/>
  <c r="Y5888" i="121"/>
  <c r="Y5889" i="121"/>
  <c r="Y5890" i="121"/>
  <c r="Y5891" i="121"/>
  <c r="Y5892" i="121"/>
  <c r="Y5893" i="121"/>
  <c r="Y5894" i="121"/>
  <c r="Y5895" i="121"/>
  <c r="Y5896" i="121"/>
  <c r="Y5897" i="121"/>
  <c r="Y5898" i="121"/>
  <c r="Y5899" i="121"/>
  <c r="Y5900" i="121"/>
  <c r="Y5901" i="121"/>
  <c r="Y5902" i="121"/>
  <c r="Y5903" i="121"/>
  <c r="Y5904" i="121"/>
  <c r="Y5905" i="121"/>
  <c r="Y5906" i="121"/>
  <c r="Y5907" i="121"/>
  <c r="Y5908" i="121"/>
  <c r="Y5909" i="121"/>
  <c r="Y5910" i="121"/>
  <c r="Y5911" i="121"/>
  <c r="Y5912" i="121"/>
  <c r="Y5913" i="121"/>
  <c r="Y5914" i="121"/>
  <c r="Y5915" i="121"/>
  <c r="Y5916" i="121"/>
  <c r="Y5917" i="121"/>
  <c r="Y5918" i="121"/>
  <c r="Y5919" i="121"/>
  <c r="Y5920" i="121"/>
  <c r="Y5921" i="121"/>
  <c r="Y5922" i="121"/>
  <c r="Y5923" i="121"/>
  <c r="Y5924" i="121"/>
  <c r="Y5925" i="121"/>
  <c r="Y5926" i="121"/>
  <c r="Y5927" i="121"/>
  <c r="Y5928" i="121"/>
  <c r="Y5929" i="121"/>
  <c r="Y5930" i="121"/>
  <c r="Y5931" i="121"/>
  <c r="Y5932" i="121"/>
  <c r="Y5933" i="121"/>
  <c r="Y5934" i="121"/>
  <c r="Y5935" i="121"/>
  <c r="Y5936" i="121"/>
  <c r="Y5937" i="121"/>
  <c r="Y5938" i="121"/>
  <c r="Y5939" i="121"/>
  <c r="Y5940" i="121"/>
  <c r="Y5941" i="121"/>
  <c r="Y5942" i="121"/>
  <c r="Y5943" i="121"/>
  <c r="Y5944" i="121"/>
  <c r="Y5945" i="121"/>
  <c r="Y5946" i="121"/>
  <c r="Y5947" i="121"/>
  <c r="Y5948" i="121"/>
  <c r="Y5949" i="121"/>
  <c r="Y5950" i="121"/>
  <c r="Y5951" i="121"/>
  <c r="Y5952" i="121"/>
  <c r="Y5953" i="121"/>
  <c r="Y5954" i="121"/>
  <c r="Y5955" i="121"/>
  <c r="Y5956" i="121"/>
  <c r="Y5957" i="121"/>
  <c r="Y5958" i="121"/>
  <c r="Y5959" i="121"/>
  <c r="Y5960" i="121"/>
  <c r="Y5961" i="121"/>
  <c r="Y5962" i="121"/>
  <c r="Y5963" i="121"/>
  <c r="Y5964" i="121"/>
  <c r="Y5965" i="121"/>
  <c r="Y5966" i="121"/>
  <c r="Y5967" i="121"/>
  <c r="Y5968" i="121"/>
  <c r="Y5969" i="121"/>
  <c r="Y5970" i="121"/>
  <c r="Y5971" i="121"/>
  <c r="Y5972" i="121"/>
  <c r="Y5973" i="121"/>
  <c r="Y5974" i="121"/>
  <c r="Y5975" i="121"/>
  <c r="Y5976" i="121"/>
  <c r="Y5977" i="121"/>
  <c r="Y5978" i="121"/>
  <c r="Y5979" i="121"/>
  <c r="Y5980" i="121"/>
  <c r="Y5981" i="121"/>
  <c r="Y5982" i="121"/>
  <c r="Y5983" i="121"/>
  <c r="Y5984" i="121"/>
  <c r="Y5985" i="121"/>
  <c r="Y5986" i="121"/>
  <c r="Y5987" i="121"/>
  <c r="Y5988" i="121"/>
  <c r="Y5989" i="121"/>
  <c r="Y5990" i="121"/>
  <c r="Y5991" i="121"/>
  <c r="Y5992" i="121"/>
  <c r="Y5993" i="121"/>
  <c r="Y5994" i="121"/>
  <c r="Y5995" i="121"/>
  <c r="Y5996" i="121"/>
  <c r="Y5997" i="121"/>
  <c r="Y5998" i="121"/>
  <c r="Y5999" i="121"/>
  <c r="Y6000" i="121"/>
  <c r="Y6001" i="121"/>
  <c r="Y6002" i="121"/>
  <c r="Y6003" i="121"/>
  <c r="Y6004" i="121"/>
  <c r="Y6005" i="121"/>
  <c r="Y6006" i="121"/>
  <c r="Y6007" i="121"/>
  <c r="Y6008" i="121"/>
  <c r="Y6009" i="121"/>
  <c r="Y6010" i="121"/>
  <c r="Y6011" i="121"/>
  <c r="Y6012" i="121"/>
  <c r="Y6013" i="121"/>
  <c r="Y6014" i="121"/>
  <c r="Y6015" i="121"/>
  <c r="Y6016" i="121"/>
  <c r="Y6017" i="121"/>
  <c r="Y6018" i="121"/>
  <c r="Y6019" i="121"/>
  <c r="Y6020" i="121"/>
  <c r="Y6021" i="121"/>
  <c r="Y6022" i="121"/>
  <c r="Y6023" i="121"/>
  <c r="Y6024" i="121"/>
  <c r="Y6025" i="121"/>
  <c r="Y6026" i="121"/>
  <c r="Y6027" i="121"/>
  <c r="Y6028" i="121"/>
  <c r="Y6029" i="121"/>
  <c r="Y6030" i="121"/>
  <c r="Y6031" i="121"/>
  <c r="Y6032" i="121"/>
  <c r="Y6033" i="121"/>
  <c r="Y6034" i="121"/>
  <c r="Y6035" i="121"/>
  <c r="Y6036" i="121"/>
  <c r="Y6037" i="121"/>
  <c r="Y6038" i="121"/>
  <c r="Y6039" i="121"/>
  <c r="Y6040" i="121"/>
  <c r="Y6041" i="121"/>
  <c r="Y6042" i="121"/>
  <c r="Y6043" i="121"/>
  <c r="Y6044" i="121"/>
  <c r="Y6045" i="121"/>
  <c r="Y6046" i="121"/>
  <c r="Y6047" i="121"/>
  <c r="Y6048" i="121"/>
  <c r="Y6049" i="121"/>
  <c r="Y6050" i="121"/>
  <c r="Y6051" i="121"/>
  <c r="Y6052" i="121"/>
  <c r="Y6053" i="121"/>
  <c r="Y6054" i="121"/>
  <c r="Y6055" i="121"/>
  <c r="Y6056" i="121"/>
  <c r="Y6057" i="121"/>
  <c r="Y6058" i="121"/>
  <c r="Y6059" i="121"/>
  <c r="Y6060" i="121"/>
  <c r="Y6061" i="121"/>
  <c r="Y6062" i="121"/>
  <c r="Y6063" i="121"/>
  <c r="Y6064" i="121"/>
  <c r="Y6065" i="121"/>
  <c r="Y6066" i="121"/>
  <c r="Y6067" i="121"/>
  <c r="Y6068" i="121"/>
  <c r="Y6069" i="121"/>
  <c r="Y6070" i="121"/>
  <c r="Y6071" i="121"/>
  <c r="Y6072" i="121"/>
  <c r="Y6073" i="121"/>
  <c r="Y6074" i="121"/>
  <c r="Y6075" i="121"/>
  <c r="Y6076" i="121"/>
  <c r="Y6077" i="121"/>
  <c r="Y6078" i="121"/>
  <c r="Y6079" i="121"/>
  <c r="Y6080" i="121"/>
  <c r="Y6081" i="121"/>
  <c r="Y6082" i="121"/>
  <c r="Y6083" i="121"/>
  <c r="Y6084" i="121"/>
  <c r="Y6085" i="121"/>
  <c r="Y6086" i="121"/>
  <c r="Y6087" i="121"/>
  <c r="Y6088" i="121"/>
  <c r="Y6089" i="121"/>
  <c r="Y6090" i="121"/>
  <c r="Y6091" i="121"/>
  <c r="Y6092" i="121"/>
  <c r="Y6093" i="121"/>
  <c r="Y6094" i="121"/>
  <c r="Y6095" i="121"/>
  <c r="Y6096" i="121"/>
  <c r="Y6097" i="121"/>
  <c r="Y6098" i="121"/>
  <c r="Y6099" i="121"/>
  <c r="Y6100" i="121"/>
  <c r="Y6101" i="121"/>
  <c r="Y6102" i="121"/>
  <c r="Y6103" i="121"/>
  <c r="Y6104" i="121"/>
  <c r="Y6105" i="121"/>
  <c r="Y6106" i="121"/>
  <c r="Y6107" i="121"/>
  <c r="Y6108" i="121"/>
  <c r="Y6109" i="121"/>
  <c r="Y6110" i="121"/>
  <c r="Y6111" i="121"/>
  <c r="Y6112" i="121"/>
  <c r="Y6113" i="121"/>
  <c r="Y6114" i="121"/>
  <c r="Y6115" i="121"/>
  <c r="Y6116" i="121"/>
  <c r="Y6117" i="121"/>
  <c r="Y6118" i="121"/>
  <c r="Y6119" i="121"/>
  <c r="Y6120" i="121"/>
  <c r="Y6121" i="121"/>
  <c r="Y6122" i="121"/>
  <c r="Y6123" i="121"/>
  <c r="Y6124" i="121"/>
  <c r="Y6125" i="121"/>
  <c r="Y6126" i="121"/>
  <c r="Y6127" i="121"/>
  <c r="Y6128" i="121"/>
  <c r="Y6129" i="121"/>
  <c r="Y6130" i="121"/>
  <c r="Y6131" i="121"/>
  <c r="Y6132" i="121"/>
  <c r="Y6133" i="121"/>
  <c r="Y6134" i="121"/>
  <c r="Y6135" i="121"/>
  <c r="Y6136" i="121"/>
  <c r="Y6137" i="121"/>
  <c r="Y6138" i="121"/>
  <c r="Y6139" i="121"/>
  <c r="Y6140" i="121"/>
  <c r="Y6141" i="121"/>
  <c r="Y6142" i="121"/>
  <c r="Y6143" i="121"/>
  <c r="Y6144" i="121"/>
  <c r="Y6145" i="121"/>
  <c r="Y6146" i="121"/>
  <c r="Y6147" i="121"/>
  <c r="Y6148" i="121"/>
  <c r="Y6149" i="121"/>
  <c r="Y6150" i="121"/>
  <c r="Y6151" i="121"/>
  <c r="Y6152" i="121"/>
  <c r="Y6153" i="121"/>
  <c r="Y6154" i="121"/>
  <c r="Y6155" i="121"/>
  <c r="Y6156" i="121"/>
  <c r="Y6157" i="121"/>
  <c r="Y6158" i="121"/>
  <c r="Y6159" i="121"/>
  <c r="Y6160" i="121"/>
  <c r="Y6161" i="121"/>
  <c r="Y6162" i="121"/>
  <c r="Y6163" i="121"/>
  <c r="Y6164" i="121"/>
  <c r="Y6165" i="121"/>
  <c r="Y6166" i="121"/>
  <c r="Y6167" i="121"/>
  <c r="Y6168" i="121"/>
  <c r="Y6169" i="121"/>
  <c r="Y6170" i="121"/>
  <c r="Y6171" i="121"/>
  <c r="Y6172" i="121"/>
  <c r="Y6173" i="121"/>
  <c r="Y6174" i="121"/>
  <c r="Y6175" i="121"/>
  <c r="Y6176" i="121"/>
  <c r="Y6177" i="121"/>
  <c r="Y6178" i="121"/>
  <c r="Y6179" i="121"/>
  <c r="Y6180" i="121"/>
  <c r="Y6181" i="121"/>
  <c r="Y6182" i="121"/>
  <c r="Y6183" i="121"/>
  <c r="Y6184" i="121"/>
  <c r="Y6185" i="121"/>
  <c r="Y6186" i="121"/>
  <c r="Y6187" i="121"/>
  <c r="Y6188" i="121"/>
  <c r="Y6189" i="121"/>
  <c r="Y6190" i="121"/>
  <c r="Y6191" i="121"/>
  <c r="Y6192" i="121"/>
  <c r="Y6193" i="121"/>
  <c r="Y6194" i="121"/>
  <c r="Y6195" i="121"/>
  <c r="Y6196" i="121"/>
  <c r="Y6197" i="121"/>
  <c r="Y6198" i="121"/>
  <c r="Y6199" i="121"/>
  <c r="Y6200" i="121"/>
  <c r="Y6201" i="121"/>
  <c r="Y6202" i="121"/>
  <c r="Y6203" i="121"/>
  <c r="Y6204" i="121"/>
  <c r="Y6205" i="121"/>
  <c r="Y6206" i="121"/>
  <c r="Y6207" i="121"/>
  <c r="Y6208" i="121"/>
  <c r="Y6209" i="121"/>
  <c r="Y6210" i="121"/>
  <c r="Y6211" i="121"/>
  <c r="Y6212" i="121"/>
  <c r="Y6213" i="121"/>
  <c r="Y6214" i="121"/>
  <c r="Y6215" i="121"/>
  <c r="Y6216" i="121"/>
  <c r="Y6217" i="121"/>
  <c r="Y6218" i="121"/>
  <c r="Y6219" i="121"/>
  <c r="Y6220" i="121"/>
  <c r="Y6221" i="121"/>
  <c r="Y6222" i="121"/>
  <c r="Y6223" i="121"/>
  <c r="Y6224" i="121"/>
  <c r="Y6225" i="121"/>
  <c r="Y6226" i="121"/>
  <c r="Y6227" i="121"/>
  <c r="Y6228" i="121"/>
  <c r="Y6229" i="121"/>
  <c r="Y6230" i="121"/>
  <c r="Y6231" i="121"/>
  <c r="Y6232" i="121"/>
  <c r="Y6233" i="121"/>
  <c r="Y6234" i="121"/>
  <c r="Y6235" i="121"/>
  <c r="Y6236" i="121"/>
  <c r="Y6237" i="121"/>
  <c r="Y6238" i="121"/>
  <c r="Y6239" i="121"/>
  <c r="Y6240" i="121"/>
  <c r="Y6241" i="121"/>
  <c r="Y6242" i="121"/>
  <c r="Y6243" i="121"/>
  <c r="Y6244" i="121"/>
  <c r="Y6245" i="121"/>
  <c r="Y6246" i="121"/>
  <c r="Y6247" i="121"/>
  <c r="Y6248" i="121"/>
  <c r="Y6249" i="121"/>
  <c r="Y6250" i="121"/>
  <c r="Y6251" i="121"/>
  <c r="Y6252" i="121"/>
  <c r="Y6253" i="121"/>
  <c r="Y6254" i="121"/>
  <c r="Y6255" i="121"/>
  <c r="Y6256" i="121"/>
  <c r="Y6257" i="121"/>
  <c r="Y6258" i="121"/>
  <c r="Y6259" i="121"/>
  <c r="Y6260" i="121"/>
  <c r="Y6261" i="121"/>
  <c r="Y6262" i="121"/>
  <c r="Y6263" i="121"/>
  <c r="Y6264" i="121"/>
  <c r="Y6265" i="121"/>
  <c r="Y6266" i="121"/>
  <c r="Y6267" i="121"/>
  <c r="Y6268" i="121"/>
  <c r="Y6269" i="121"/>
  <c r="Y6270" i="121"/>
  <c r="Y6271" i="121"/>
  <c r="Y6272" i="121"/>
  <c r="Y6273" i="121"/>
  <c r="Y6274" i="121"/>
  <c r="Y6275" i="121"/>
  <c r="Y6276" i="121"/>
  <c r="Y6277" i="121"/>
  <c r="Y6278" i="121"/>
  <c r="Y6279" i="121"/>
  <c r="Y6280" i="121"/>
  <c r="Y6281" i="121"/>
  <c r="Y6282" i="121"/>
  <c r="Y6283" i="121"/>
  <c r="Y6284" i="121"/>
  <c r="Y6285" i="121"/>
  <c r="Y6286" i="121"/>
  <c r="Y6287" i="121"/>
  <c r="Y6288" i="121"/>
  <c r="Y6289" i="121"/>
  <c r="Y6290" i="121"/>
  <c r="Y6291" i="121"/>
  <c r="Y6292" i="121"/>
  <c r="Y6293" i="121"/>
  <c r="Y6294" i="121"/>
  <c r="Y6295" i="121"/>
  <c r="Y6296" i="121"/>
  <c r="Y6297" i="121"/>
  <c r="Y6298" i="121"/>
  <c r="Y6299" i="121"/>
  <c r="Y6300" i="121"/>
  <c r="Y6301" i="121"/>
  <c r="Y6302" i="121"/>
  <c r="Y6303" i="121"/>
  <c r="Y6304" i="121"/>
  <c r="Y6305" i="121"/>
  <c r="Y6306" i="121"/>
  <c r="Y6307" i="121"/>
  <c r="Y6308" i="121"/>
  <c r="Y6309" i="121"/>
  <c r="Y6310" i="121"/>
  <c r="Y6311" i="121"/>
  <c r="Y6312" i="121"/>
  <c r="Y6313" i="121"/>
  <c r="Y6314" i="121"/>
  <c r="Y6315" i="121"/>
  <c r="Y6316" i="121"/>
  <c r="Y6317" i="121"/>
  <c r="Y6318" i="121"/>
  <c r="Y6319" i="121"/>
  <c r="Y6320" i="121"/>
  <c r="Y6321" i="121"/>
  <c r="Y6322" i="121"/>
  <c r="Y6323" i="121"/>
  <c r="Y6324" i="121"/>
  <c r="Y6325" i="121"/>
  <c r="Y6326" i="121"/>
  <c r="Y6327" i="121"/>
  <c r="Y6328" i="121"/>
  <c r="Y6329" i="121"/>
  <c r="Y6330" i="121"/>
  <c r="Y6331" i="121"/>
  <c r="Y6332" i="121"/>
  <c r="Y6333" i="121"/>
  <c r="Y6334" i="121"/>
  <c r="Y6335" i="121"/>
  <c r="Y6336" i="121"/>
  <c r="Y6337" i="121"/>
  <c r="Y6338" i="121"/>
  <c r="Y6339" i="121"/>
  <c r="Y6340" i="121"/>
  <c r="Y6341" i="121"/>
  <c r="Y6342" i="121"/>
  <c r="Y6343" i="121"/>
  <c r="Y6344" i="121"/>
  <c r="Y6345" i="121"/>
  <c r="Y6346" i="121"/>
  <c r="Y6347" i="121"/>
  <c r="Y6348" i="121"/>
  <c r="Y6349" i="121"/>
  <c r="Y6350" i="121"/>
  <c r="Y6351" i="121"/>
  <c r="Y6352" i="121"/>
  <c r="Y6353" i="121"/>
  <c r="Y6354" i="121"/>
  <c r="Y6355" i="121"/>
  <c r="Y6356" i="121"/>
  <c r="Y6357" i="121"/>
  <c r="Y6358" i="121"/>
  <c r="Y6359" i="121"/>
  <c r="Y6360" i="121"/>
  <c r="Y6361" i="121"/>
  <c r="Y6362" i="121"/>
  <c r="Y6363" i="121"/>
  <c r="Y6364" i="121"/>
  <c r="Y6365" i="121"/>
  <c r="Y6366" i="121"/>
  <c r="Y6367" i="121"/>
  <c r="Y6368" i="121"/>
  <c r="Y6369" i="121"/>
  <c r="Y6370" i="121"/>
  <c r="Y6371" i="121"/>
  <c r="Y6372" i="121"/>
  <c r="Y6373" i="121"/>
  <c r="Y6374" i="121"/>
  <c r="Y6375" i="121"/>
  <c r="Y6376" i="121"/>
  <c r="Y6377" i="121"/>
  <c r="Y6378" i="121"/>
  <c r="Y6379" i="121"/>
  <c r="Y6380" i="121"/>
  <c r="Y6381" i="121"/>
  <c r="Y6382" i="121"/>
  <c r="Y6383" i="121"/>
  <c r="Y6384" i="121"/>
  <c r="Y6385" i="121"/>
  <c r="Y6386" i="121"/>
  <c r="Y6387" i="121"/>
  <c r="Y6388" i="121"/>
  <c r="Y6389" i="121"/>
  <c r="Y6390" i="121"/>
  <c r="Y6391" i="121"/>
  <c r="Y6392" i="121"/>
  <c r="Y6393" i="121"/>
  <c r="Y6394" i="121"/>
  <c r="Y6395" i="121"/>
  <c r="Y6396" i="121"/>
  <c r="Y6397" i="121"/>
  <c r="Y6398" i="121"/>
  <c r="Y6399" i="121"/>
  <c r="Y6400" i="121"/>
  <c r="Y6401" i="121"/>
  <c r="Y6402" i="121"/>
  <c r="Y6403" i="121"/>
  <c r="Y6404" i="121"/>
  <c r="Y6405" i="121"/>
  <c r="Y6406" i="121"/>
  <c r="Y6407" i="121"/>
  <c r="Y6408" i="121"/>
  <c r="Y6409" i="121"/>
  <c r="Y6410" i="121"/>
  <c r="Y6411" i="121"/>
  <c r="Y6412" i="121"/>
  <c r="Y6413" i="121"/>
  <c r="Y6414" i="121"/>
  <c r="Y6415" i="121"/>
  <c r="Y6416" i="121"/>
  <c r="Y6417" i="121"/>
  <c r="Y6418" i="121"/>
  <c r="Y6419" i="121"/>
  <c r="Y6420" i="121"/>
  <c r="Y6421" i="121"/>
  <c r="Y6422" i="121"/>
  <c r="Y6423" i="121"/>
  <c r="Y6424" i="121"/>
  <c r="Y6425" i="121"/>
  <c r="Y6426" i="121"/>
  <c r="Y6427" i="121"/>
  <c r="Y6428" i="121"/>
  <c r="Y6429" i="121"/>
  <c r="Y6430" i="121"/>
  <c r="Y6431" i="121"/>
  <c r="Y6432" i="121"/>
  <c r="Y6433" i="121"/>
  <c r="Y6434" i="121"/>
  <c r="Y6435" i="121"/>
  <c r="Y6436" i="121"/>
  <c r="Y6437" i="121"/>
  <c r="Y6438" i="121"/>
  <c r="Y6439" i="121"/>
  <c r="Y6440" i="121"/>
  <c r="Y6441" i="121"/>
  <c r="Y6442" i="121"/>
  <c r="Y6443" i="121"/>
  <c r="Y6444" i="121"/>
  <c r="Y6445" i="121"/>
  <c r="Y6446" i="121"/>
  <c r="Y6447" i="121"/>
  <c r="Y6448" i="121"/>
  <c r="Y6449" i="121"/>
  <c r="Y6450" i="121"/>
  <c r="Y6451" i="121"/>
  <c r="Y6452" i="121"/>
  <c r="Y6453" i="121"/>
  <c r="Y6454" i="121"/>
  <c r="Y6455" i="121"/>
  <c r="Y6456" i="121"/>
  <c r="Y6457" i="121"/>
  <c r="Y6458" i="121"/>
  <c r="Y6459" i="121"/>
  <c r="Y6460" i="121"/>
  <c r="Y6461" i="121"/>
  <c r="Y6462" i="121"/>
  <c r="Y6463" i="121"/>
  <c r="Y6464" i="121"/>
  <c r="Y6465" i="121"/>
  <c r="Y6466" i="121"/>
  <c r="Y6467" i="121"/>
  <c r="Y6468" i="121"/>
  <c r="Y6469" i="121"/>
  <c r="Y6470" i="121"/>
  <c r="Y6471" i="121"/>
  <c r="Y6472" i="121"/>
  <c r="Y6473" i="121"/>
  <c r="Y6474" i="121"/>
  <c r="Y6475" i="121"/>
  <c r="Y6476" i="121"/>
  <c r="Y6477" i="121"/>
  <c r="Y6478" i="121"/>
  <c r="Y6479" i="121"/>
  <c r="Y6480" i="121"/>
  <c r="Y6481" i="121"/>
  <c r="Y6482" i="121"/>
  <c r="Y6483" i="121"/>
  <c r="Y6484" i="121"/>
  <c r="Y6485" i="121"/>
  <c r="Y6486" i="121"/>
  <c r="Y6487" i="121"/>
  <c r="Y6488" i="121"/>
  <c r="Y6489" i="121"/>
  <c r="Y6490" i="121"/>
  <c r="Y6491" i="121"/>
  <c r="Y6492" i="121"/>
  <c r="Y6493" i="121"/>
  <c r="Y6494" i="121"/>
  <c r="Y6495" i="121"/>
  <c r="Y6496" i="121"/>
  <c r="Y6497" i="121"/>
  <c r="Y6498" i="121"/>
  <c r="Y6499" i="121"/>
  <c r="Y6500" i="121"/>
  <c r="Y6501" i="121"/>
  <c r="Y6502" i="121"/>
  <c r="Y6503" i="121"/>
  <c r="Y6504" i="121"/>
  <c r="Y6505" i="121"/>
  <c r="Y6506" i="121"/>
  <c r="Y6507" i="121"/>
  <c r="Y6508" i="121"/>
  <c r="Y6509" i="121"/>
  <c r="Y6510" i="121"/>
  <c r="Y6511" i="121"/>
  <c r="Y6512" i="121"/>
  <c r="Y6513" i="121"/>
  <c r="Y6514" i="121"/>
  <c r="Y6515" i="121"/>
  <c r="Y6516" i="121"/>
  <c r="Y6517" i="121"/>
  <c r="Y6518" i="121"/>
  <c r="Y6519" i="121"/>
  <c r="Y6520" i="121"/>
  <c r="Y6521" i="121"/>
  <c r="Y6522" i="121"/>
  <c r="Y6523" i="121"/>
  <c r="Y6524" i="121"/>
  <c r="Y6525" i="121"/>
  <c r="Y6526" i="121"/>
  <c r="Y6527" i="121"/>
  <c r="Y6528" i="121"/>
  <c r="Y6529" i="121"/>
  <c r="Y6530" i="121"/>
  <c r="Y6531" i="121"/>
  <c r="Y6532" i="121"/>
  <c r="Y6533" i="121"/>
  <c r="Y6534" i="121"/>
  <c r="Y6535" i="121"/>
  <c r="Y6536" i="121"/>
  <c r="Y6537" i="121"/>
  <c r="Y6538" i="121"/>
  <c r="Y6539" i="121"/>
  <c r="Y6540" i="121"/>
  <c r="Y6541" i="121"/>
  <c r="Y6542" i="121"/>
  <c r="Y6543" i="121"/>
  <c r="Y6544" i="121"/>
  <c r="Y6545" i="121"/>
  <c r="Y6546" i="121"/>
  <c r="Y6547" i="121"/>
  <c r="Y6548" i="121"/>
  <c r="Y6549" i="121"/>
  <c r="Y6550" i="121"/>
  <c r="Y6551" i="121"/>
  <c r="Y6552" i="121"/>
  <c r="Y6553" i="121"/>
  <c r="Y6554" i="121"/>
  <c r="Y6555" i="121"/>
  <c r="Y6556" i="121"/>
  <c r="Y6557" i="121"/>
  <c r="Y6558" i="121"/>
  <c r="Y6559" i="121"/>
  <c r="Y6560" i="121"/>
  <c r="Y6561" i="121"/>
  <c r="Y6562" i="121"/>
  <c r="Y6563" i="121"/>
  <c r="Y6564" i="121"/>
  <c r="Y6565" i="121"/>
  <c r="Y6566" i="121"/>
  <c r="Y6567" i="121"/>
  <c r="Y6568" i="121"/>
  <c r="Y6569" i="121"/>
  <c r="Y6570" i="121"/>
  <c r="Y6571" i="121"/>
  <c r="Y6572" i="121"/>
  <c r="Y6573" i="121"/>
  <c r="Y6574" i="121"/>
  <c r="Y6575" i="121"/>
  <c r="Y6576" i="121"/>
  <c r="Y6577" i="121"/>
  <c r="Y6578" i="121"/>
  <c r="Y6579" i="121"/>
  <c r="Y6580" i="121"/>
  <c r="Y6581" i="121"/>
  <c r="Y6582" i="121"/>
  <c r="Y6583" i="121"/>
  <c r="Y6584" i="121"/>
  <c r="Y6585" i="121"/>
  <c r="Y6586" i="121"/>
  <c r="Y6587" i="121"/>
  <c r="Y6588" i="121"/>
  <c r="Y6589" i="121"/>
  <c r="Y6590" i="121"/>
  <c r="Y6591" i="121"/>
  <c r="Y6592" i="121"/>
  <c r="Y6593" i="121"/>
  <c r="Y6594" i="121"/>
  <c r="Y6595" i="121"/>
  <c r="Y6596" i="121"/>
  <c r="Y6597" i="121"/>
  <c r="Y6598" i="121"/>
  <c r="Y6599" i="121"/>
  <c r="Y6600" i="121"/>
  <c r="Y6601" i="121"/>
  <c r="Y6602" i="121"/>
  <c r="Y6603" i="121"/>
  <c r="Y6604" i="121"/>
  <c r="Y6605" i="121"/>
  <c r="Y6606" i="121"/>
  <c r="Y6607" i="121"/>
  <c r="Y6608" i="121"/>
  <c r="Y6609" i="121"/>
  <c r="Y6610" i="121"/>
  <c r="Y6611" i="121"/>
  <c r="Y6612" i="121"/>
  <c r="Y6613" i="121"/>
  <c r="Y6614" i="121"/>
  <c r="Y6615" i="121"/>
  <c r="Y6616" i="121"/>
  <c r="Y6617" i="121"/>
  <c r="Y6618" i="121"/>
  <c r="Y6619" i="121"/>
  <c r="Y6620" i="121"/>
  <c r="Y6621" i="121"/>
  <c r="Y6622" i="121"/>
  <c r="Y6623" i="121"/>
  <c r="Y6624" i="121"/>
  <c r="Y6625" i="121"/>
  <c r="Y6626" i="121"/>
  <c r="Y6627" i="121"/>
  <c r="Y6628" i="121"/>
  <c r="Y6629" i="121"/>
  <c r="Y6630" i="121"/>
  <c r="Y6631" i="121"/>
  <c r="Y6632" i="121"/>
  <c r="Y6633" i="121"/>
  <c r="Y6634" i="121"/>
  <c r="Y6635" i="121"/>
  <c r="Y6636" i="121"/>
  <c r="Y6637" i="121"/>
  <c r="Y6638" i="121"/>
  <c r="Y6639" i="121"/>
  <c r="Y6640" i="121"/>
  <c r="Y6641" i="121"/>
  <c r="Y6642" i="121"/>
  <c r="Y6643" i="121"/>
  <c r="Y6644" i="121"/>
  <c r="Y6645" i="121"/>
  <c r="Y6646" i="121"/>
  <c r="Y6647" i="121"/>
  <c r="Y6648" i="121"/>
  <c r="Y6649" i="121"/>
  <c r="Y6650" i="121"/>
  <c r="Y6651" i="121"/>
  <c r="Y6652" i="121"/>
  <c r="Y6653" i="121"/>
  <c r="Y6654" i="121"/>
  <c r="Y6655" i="121"/>
  <c r="Y6656" i="121"/>
  <c r="Y6657" i="121"/>
  <c r="Y6658" i="121"/>
  <c r="Y6659" i="121"/>
  <c r="Y6660" i="121"/>
  <c r="Y6661" i="121"/>
  <c r="Y6662" i="121"/>
  <c r="Y6663" i="121"/>
  <c r="Y6664" i="121"/>
  <c r="Y6665" i="121"/>
  <c r="Y6666" i="121"/>
  <c r="Y6667" i="121"/>
  <c r="Y6668" i="121"/>
  <c r="Y6669" i="121"/>
  <c r="Y6670" i="121"/>
  <c r="Y6671" i="121"/>
  <c r="Y6672" i="121"/>
  <c r="Y6673" i="121"/>
  <c r="Y6674" i="121"/>
  <c r="Y6675" i="121"/>
  <c r="Y6676" i="121"/>
  <c r="Y6677" i="121"/>
  <c r="Y6678" i="121"/>
  <c r="Y6679" i="121"/>
  <c r="Y6680" i="121"/>
  <c r="Y6681" i="121"/>
  <c r="Y6682" i="121"/>
  <c r="Y6683" i="121"/>
  <c r="Y6684" i="121"/>
  <c r="Y6685" i="121"/>
  <c r="Y6686" i="121"/>
  <c r="Y6687" i="121"/>
  <c r="Y6688" i="121"/>
  <c r="Y6689" i="121"/>
  <c r="Y6690" i="121"/>
  <c r="Y6691" i="121"/>
  <c r="Y6692" i="121"/>
  <c r="Y6693" i="121"/>
  <c r="Y6694" i="121"/>
  <c r="Y6695" i="121"/>
  <c r="Y6696" i="121"/>
  <c r="Y6697" i="121"/>
  <c r="Y6698" i="121"/>
  <c r="Y6699" i="121"/>
  <c r="Y6700" i="121"/>
  <c r="Y6701" i="121"/>
  <c r="Y6702" i="121"/>
  <c r="Y6703" i="121"/>
  <c r="Y6704" i="121"/>
  <c r="Y6705" i="121"/>
  <c r="Y6706" i="121"/>
  <c r="Y6707" i="121"/>
  <c r="Y6708" i="121"/>
  <c r="Y6709" i="121"/>
  <c r="Y6710" i="121"/>
  <c r="Y6711" i="121"/>
  <c r="Y6712" i="121"/>
  <c r="Y6713" i="121"/>
  <c r="Y6714" i="121"/>
  <c r="Y6715" i="121"/>
  <c r="Y6716" i="121"/>
  <c r="Y6717" i="121"/>
  <c r="Y6718" i="121"/>
  <c r="Y6719" i="121"/>
  <c r="Y6720" i="121"/>
  <c r="Y6721" i="121"/>
  <c r="Y6722" i="121"/>
  <c r="Y6723" i="121"/>
  <c r="Y6724" i="121"/>
  <c r="Y6725" i="121"/>
  <c r="Y6726" i="121"/>
  <c r="Y6727" i="121"/>
  <c r="Y6728" i="121"/>
  <c r="Y6729" i="121"/>
  <c r="Y6730" i="121"/>
  <c r="Y6731" i="121"/>
  <c r="Y6732" i="121"/>
  <c r="Y6733" i="121"/>
  <c r="Y6734" i="121"/>
  <c r="Y6735" i="121"/>
  <c r="Y6736" i="121"/>
  <c r="Y6737" i="121"/>
  <c r="Y6738" i="121"/>
  <c r="Y6739" i="121"/>
  <c r="Y6740" i="121"/>
  <c r="Y6741" i="121"/>
  <c r="Y6742" i="121"/>
  <c r="Y6743" i="121"/>
  <c r="Y6744" i="121"/>
  <c r="Y6745" i="121"/>
  <c r="Y6746" i="121"/>
  <c r="Y6747" i="121"/>
  <c r="Y6748" i="121"/>
  <c r="Y6749" i="121"/>
  <c r="Y6750" i="121"/>
  <c r="Y6751" i="121"/>
  <c r="Y6752" i="121"/>
  <c r="Y6753" i="121"/>
  <c r="Y6754" i="121"/>
  <c r="Y6755" i="121"/>
  <c r="Y6756" i="121"/>
  <c r="Y6757" i="121"/>
  <c r="Y6758" i="121"/>
  <c r="Y6759" i="121"/>
  <c r="Y6760" i="121"/>
  <c r="Y6761" i="121"/>
  <c r="Y6762" i="121"/>
  <c r="Y6763" i="121"/>
  <c r="Y6764" i="121"/>
  <c r="Y6765" i="121"/>
  <c r="Y6766" i="121"/>
  <c r="Y6767" i="121"/>
  <c r="Y6768" i="121"/>
  <c r="Y6769" i="121"/>
  <c r="Y6770" i="121"/>
  <c r="Y6771" i="121"/>
  <c r="Y6772" i="121"/>
  <c r="Y6773" i="121"/>
  <c r="Y6774" i="121"/>
  <c r="Y6775" i="121"/>
  <c r="Y6776" i="121"/>
  <c r="Y6777" i="121"/>
  <c r="Y6778" i="121"/>
  <c r="Y6779" i="121"/>
  <c r="Y6780" i="121"/>
  <c r="Y6781" i="121"/>
  <c r="Y6782" i="121"/>
  <c r="Y6783" i="121"/>
  <c r="Y6784" i="121"/>
  <c r="Y6785" i="121"/>
  <c r="Y6786" i="121"/>
  <c r="Y6787" i="121"/>
  <c r="Y6788" i="121"/>
  <c r="Y6789" i="121"/>
  <c r="Y6790" i="121"/>
  <c r="Y6791" i="121"/>
  <c r="Y6792" i="121"/>
  <c r="Y6793" i="121"/>
  <c r="Y6794" i="121"/>
  <c r="Y6795" i="121"/>
  <c r="Y6796" i="121"/>
  <c r="Y6797" i="121"/>
  <c r="Y6798" i="121"/>
  <c r="Y6799" i="121"/>
  <c r="Y6800" i="121"/>
  <c r="Y6801" i="121"/>
  <c r="Y6802" i="121"/>
  <c r="Y6803" i="121"/>
  <c r="Y6804" i="121"/>
  <c r="Y6805" i="121"/>
  <c r="Y6806" i="121"/>
  <c r="Y6807" i="121"/>
  <c r="Y6808" i="121"/>
  <c r="Y6809" i="121"/>
  <c r="Y6810" i="121"/>
  <c r="Y6811" i="121"/>
  <c r="Y6812" i="121"/>
  <c r="Y6813" i="121"/>
  <c r="Y6814" i="121"/>
  <c r="Y6815" i="121"/>
  <c r="Y6816" i="121"/>
  <c r="Y6817" i="121"/>
  <c r="Y6818" i="121"/>
  <c r="Y6819" i="121"/>
  <c r="Y6820" i="121"/>
  <c r="Y6821" i="121"/>
  <c r="Y6822" i="121"/>
  <c r="Y6823" i="121"/>
  <c r="Y6824" i="121"/>
  <c r="Y6825" i="121"/>
  <c r="Y6826" i="121"/>
  <c r="Y6827" i="121"/>
  <c r="Y6828" i="121"/>
  <c r="Y6829" i="121"/>
  <c r="Y6830" i="121"/>
  <c r="Y6831" i="121"/>
  <c r="Y6832" i="121"/>
  <c r="Y6833" i="121"/>
  <c r="Y6834" i="121"/>
  <c r="Y6835" i="121"/>
  <c r="Y6836" i="121"/>
  <c r="Y6837" i="121"/>
  <c r="Y6838" i="121"/>
  <c r="Y6839" i="121"/>
  <c r="Y6840" i="121"/>
  <c r="Y6841" i="121"/>
  <c r="Y6842" i="121"/>
  <c r="Y6843" i="121"/>
  <c r="Y6844" i="121"/>
  <c r="Y6845" i="121"/>
  <c r="Y6846" i="121"/>
  <c r="Y6847" i="121"/>
  <c r="Y6848" i="121"/>
  <c r="Y6849" i="121"/>
  <c r="Y6850" i="121"/>
  <c r="Y6851" i="121"/>
  <c r="Y6852" i="121"/>
  <c r="Y6853" i="121"/>
  <c r="Y6854" i="121"/>
  <c r="Y6855" i="121"/>
  <c r="Y6856" i="121"/>
  <c r="Y6857" i="121"/>
  <c r="Y6858" i="121"/>
  <c r="Y6859" i="121"/>
  <c r="Y6860" i="121"/>
  <c r="Y6861" i="121"/>
  <c r="Y6862" i="121"/>
  <c r="Y6863" i="121"/>
  <c r="Y6864" i="121"/>
  <c r="Y6865" i="121"/>
  <c r="Y6866" i="121"/>
  <c r="Y6867" i="121"/>
  <c r="Y6868" i="121"/>
  <c r="Y6869" i="121"/>
  <c r="Y6870" i="121"/>
  <c r="Y6871" i="121"/>
  <c r="Y6872" i="121"/>
  <c r="Y6873" i="121"/>
  <c r="Y6874" i="121"/>
  <c r="Y6875" i="121"/>
  <c r="Y6876" i="121"/>
  <c r="Y6877" i="121"/>
  <c r="Y6878" i="121"/>
  <c r="Y6879" i="121"/>
  <c r="Y6880" i="121"/>
  <c r="Y6881" i="121"/>
  <c r="Y6882" i="121"/>
  <c r="Y6883" i="121"/>
  <c r="Y6884" i="121"/>
  <c r="Y6885" i="121"/>
  <c r="Y6886" i="121"/>
  <c r="Y6887" i="121"/>
  <c r="Y6888" i="121"/>
  <c r="Y6889" i="121"/>
  <c r="Y6890" i="121"/>
  <c r="Y6891" i="121"/>
  <c r="Y6892" i="121"/>
  <c r="Y6893" i="121"/>
  <c r="Y6894" i="121"/>
  <c r="Y6895" i="121"/>
  <c r="Y6896" i="121"/>
  <c r="Y6897" i="121"/>
  <c r="Y6898" i="121"/>
  <c r="Y6899" i="121"/>
  <c r="Y6900" i="121"/>
  <c r="Y6901" i="121"/>
  <c r="Y6902" i="121"/>
  <c r="Y6903" i="121"/>
  <c r="Y6904" i="121"/>
  <c r="Y6905" i="121"/>
  <c r="Y6906" i="121"/>
  <c r="Y6907" i="121"/>
  <c r="Y6908" i="121"/>
  <c r="Y6909" i="121"/>
  <c r="Y6910" i="121"/>
  <c r="Y6911" i="121"/>
  <c r="Y6912" i="121"/>
  <c r="Y6913" i="121"/>
  <c r="Y6914" i="121"/>
  <c r="Y6915" i="121"/>
  <c r="Y6916" i="121"/>
  <c r="Y6917" i="121"/>
  <c r="Y6918" i="121"/>
  <c r="Y6919" i="121"/>
  <c r="Y6920" i="121"/>
  <c r="Y6921" i="121"/>
  <c r="Y6922" i="121"/>
  <c r="Y6923" i="121"/>
  <c r="Y6924" i="121"/>
  <c r="Y6925" i="121"/>
  <c r="Y6926" i="121"/>
  <c r="Y6927" i="121"/>
  <c r="Y6928" i="121"/>
  <c r="Y6929" i="121"/>
  <c r="Y6930" i="121"/>
  <c r="Y6931" i="121"/>
  <c r="Y6932" i="121"/>
  <c r="Y6933" i="121"/>
  <c r="Y6934" i="121"/>
  <c r="Y6935" i="121"/>
  <c r="Y6936" i="121"/>
  <c r="Y6937" i="121"/>
  <c r="Y6938" i="121"/>
  <c r="Y6939" i="121"/>
  <c r="Y6940" i="121"/>
  <c r="Y6941" i="121"/>
  <c r="Y6942" i="121"/>
  <c r="Y6943" i="121"/>
  <c r="Y6944" i="121"/>
  <c r="Y6945" i="121"/>
  <c r="Y6946" i="121"/>
  <c r="Y6947" i="121"/>
  <c r="Y6948" i="121"/>
  <c r="Y6949" i="121"/>
  <c r="Y6950" i="121"/>
  <c r="Y6951" i="121"/>
  <c r="Y6952" i="121"/>
  <c r="Y6953" i="121"/>
  <c r="Y6954" i="121"/>
  <c r="Y6955" i="121"/>
  <c r="Y6956" i="121"/>
  <c r="Y6957" i="121"/>
  <c r="Y6958" i="121"/>
  <c r="Y6959" i="121"/>
  <c r="Y6960" i="121"/>
  <c r="Y6961" i="121"/>
  <c r="Y6962" i="121"/>
  <c r="Y6963" i="121"/>
  <c r="Y6964" i="121"/>
  <c r="Y6965" i="121"/>
  <c r="Y6966" i="121"/>
  <c r="Y6967" i="121"/>
  <c r="Y6968" i="121"/>
  <c r="Y6969" i="121"/>
  <c r="Y6970" i="121"/>
  <c r="Y6971" i="121"/>
  <c r="Y6972" i="121"/>
  <c r="Y6973" i="121"/>
  <c r="Y6974" i="121"/>
  <c r="Y6975" i="121"/>
  <c r="Y6976" i="121"/>
  <c r="Y6977" i="121"/>
  <c r="Y6978" i="121"/>
  <c r="Y6979" i="121"/>
  <c r="Y6980" i="121"/>
  <c r="Y6981" i="121"/>
  <c r="Y6982" i="121"/>
  <c r="Y6983" i="121"/>
  <c r="Y6984" i="121"/>
  <c r="Y6985" i="121"/>
  <c r="Y6986" i="121"/>
  <c r="Y6987" i="121"/>
  <c r="Y6988" i="121"/>
  <c r="Y6989" i="121"/>
  <c r="Y6990" i="121"/>
  <c r="Y6991" i="121"/>
  <c r="Y6992" i="121"/>
  <c r="Y6993" i="121"/>
  <c r="Y6994" i="121"/>
  <c r="Y6995" i="121"/>
  <c r="Y6996" i="121"/>
  <c r="Y6997" i="121"/>
  <c r="Y6998" i="121"/>
  <c r="Y6999" i="121"/>
  <c r="Y7000" i="121"/>
  <c r="Y7001" i="121"/>
  <c r="Y7002" i="121"/>
  <c r="Y7003" i="121"/>
  <c r="Y7004" i="121"/>
  <c r="Y7005" i="121"/>
  <c r="Y7006" i="121"/>
  <c r="Y7007" i="121"/>
  <c r="Y7008" i="121"/>
  <c r="Y7009" i="121"/>
  <c r="Y7010" i="121"/>
  <c r="Y7011" i="121"/>
  <c r="Y7012" i="121"/>
  <c r="Y7013" i="121"/>
  <c r="Y7014" i="121"/>
  <c r="Y7015" i="121"/>
  <c r="Y7016" i="121"/>
  <c r="Y7017" i="121"/>
  <c r="Y7018" i="121"/>
  <c r="Y7019" i="121"/>
  <c r="Y7020" i="121"/>
  <c r="Y7021" i="121"/>
  <c r="Y7022" i="121"/>
  <c r="Y7023" i="121"/>
  <c r="Y7024" i="121"/>
  <c r="Y7025" i="121"/>
  <c r="Y7026" i="121"/>
  <c r="Y7027" i="121"/>
  <c r="Y7028" i="121"/>
  <c r="Y7029" i="121"/>
  <c r="Y7030" i="121"/>
  <c r="Y7031" i="121"/>
  <c r="Y7032" i="121"/>
  <c r="Y7033" i="121"/>
  <c r="Y7034" i="121"/>
  <c r="Y7035" i="121"/>
  <c r="Y7036" i="121"/>
  <c r="Y7037" i="121"/>
  <c r="Y7038" i="121"/>
  <c r="Y7039" i="121"/>
  <c r="Y7040" i="121"/>
  <c r="Y7041" i="121"/>
  <c r="Y7042" i="121"/>
  <c r="Y7043" i="121"/>
  <c r="Y7044" i="121"/>
  <c r="Y7045" i="121"/>
  <c r="Y7046" i="121"/>
  <c r="Y7047" i="121"/>
  <c r="Y7048" i="121"/>
  <c r="Y7049" i="121"/>
  <c r="Y7050" i="121"/>
  <c r="Y7051" i="121"/>
  <c r="Y7052" i="121"/>
  <c r="Y7053" i="121"/>
  <c r="Y7054" i="121"/>
  <c r="Y7055" i="121"/>
  <c r="Y7056" i="121"/>
  <c r="Y7057" i="121"/>
  <c r="Y7058" i="121"/>
  <c r="Y7059" i="121"/>
  <c r="Y7060" i="121"/>
  <c r="Y7061" i="121"/>
  <c r="Y7062" i="121"/>
  <c r="Y7063" i="121"/>
  <c r="Y7064" i="121"/>
  <c r="Y7065" i="121"/>
  <c r="Y7066" i="121"/>
  <c r="Y7067" i="121"/>
  <c r="Y7068" i="121"/>
  <c r="Y7069" i="121"/>
  <c r="Y7070" i="121"/>
  <c r="Y7071" i="121"/>
  <c r="Y7072" i="121"/>
  <c r="Y7073" i="121"/>
  <c r="Y7074" i="121"/>
  <c r="Y7075" i="121"/>
  <c r="Y7076" i="121"/>
  <c r="Y7077" i="121"/>
  <c r="Y7078" i="121"/>
  <c r="Y7079" i="121"/>
  <c r="Y7080" i="121"/>
  <c r="Y7081" i="121"/>
  <c r="Y7082" i="121"/>
  <c r="Y7083" i="121"/>
  <c r="Y7084" i="121"/>
  <c r="Y7085" i="121"/>
  <c r="Y7086" i="121"/>
  <c r="Y7087" i="121"/>
  <c r="Y7088" i="121"/>
  <c r="Y7089" i="121"/>
  <c r="Y7090" i="121"/>
  <c r="Y7091" i="121"/>
  <c r="Y7092" i="121"/>
  <c r="Y7093" i="121"/>
  <c r="Y7094" i="121"/>
  <c r="Y7095" i="121"/>
  <c r="Y7096" i="121"/>
  <c r="Y7097" i="121"/>
  <c r="Y7098" i="121"/>
  <c r="Y7099" i="121"/>
  <c r="Y7100" i="121"/>
  <c r="Y7101" i="121"/>
  <c r="Y7102" i="121"/>
  <c r="Y7103" i="121"/>
  <c r="Y7104" i="121"/>
  <c r="Y7105" i="121"/>
  <c r="Y7106" i="121"/>
  <c r="Y7107" i="121"/>
  <c r="Y7108" i="121"/>
  <c r="Y7109" i="121"/>
  <c r="Y7110" i="121"/>
  <c r="Y7111" i="121"/>
  <c r="Y7112" i="121"/>
  <c r="Y7113" i="121"/>
  <c r="Y7114" i="121"/>
  <c r="Y7115" i="121"/>
  <c r="Y7116" i="121"/>
  <c r="Y7117" i="121"/>
  <c r="Y7118" i="121"/>
  <c r="Y7119" i="121"/>
  <c r="Y7120" i="121"/>
  <c r="Y7121" i="121"/>
  <c r="Y7122" i="121"/>
  <c r="Y7123" i="121"/>
  <c r="Y7124" i="121"/>
  <c r="Y7125" i="121"/>
  <c r="Y7126" i="121"/>
  <c r="Y7127" i="121"/>
  <c r="Y7128" i="121"/>
  <c r="Y7129" i="121"/>
  <c r="Y7130" i="121"/>
  <c r="Y7131" i="121"/>
  <c r="Y7132" i="121"/>
  <c r="Y7133" i="121"/>
  <c r="Y7134" i="121"/>
  <c r="Y7135" i="121"/>
  <c r="Y7136" i="121"/>
  <c r="Y7137" i="121"/>
  <c r="Y7138" i="121"/>
  <c r="Y7139" i="121"/>
  <c r="Y7140" i="121"/>
  <c r="Y7141" i="121"/>
  <c r="Y7142" i="121"/>
  <c r="Y7143" i="121"/>
  <c r="Y7144" i="121"/>
  <c r="Y7145" i="121"/>
  <c r="Y7146" i="121"/>
  <c r="Y7147" i="121"/>
  <c r="Y7148" i="121"/>
  <c r="Y7149" i="121"/>
  <c r="Y7150" i="121"/>
  <c r="Y7151" i="121"/>
  <c r="Y7152" i="121"/>
  <c r="Y7153" i="121"/>
  <c r="Y7154" i="121"/>
  <c r="Y7155" i="121"/>
  <c r="Y7156" i="121"/>
  <c r="Y7157" i="121"/>
  <c r="Y7158" i="121"/>
  <c r="Y7159" i="121"/>
  <c r="Y7160" i="121"/>
  <c r="Y7161" i="121"/>
  <c r="Y7162" i="121"/>
  <c r="Y7163" i="121"/>
  <c r="Y7164" i="121"/>
  <c r="Y7165" i="121"/>
  <c r="Y7166" i="121"/>
  <c r="Y7167" i="121"/>
  <c r="Y7168" i="121"/>
  <c r="Y7169" i="121"/>
  <c r="Y7170" i="121"/>
  <c r="Y7171" i="121"/>
  <c r="Y7172" i="121"/>
  <c r="Y7173" i="121"/>
  <c r="Y7174" i="121"/>
  <c r="Y7175" i="121"/>
  <c r="Y7176" i="121"/>
  <c r="Y7177" i="121"/>
  <c r="Y7178" i="121"/>
  <c r="Y7179" i="121"/>
  <c r="Y7180" i="121"/>
  <c r="Y7181" i="121"/>
  <c r="Y7182" i="121"/>
  <c r="Y7183" i="121"/>
  <c r="Y7184" i="121"/>
  <c r="Y7185" i="121"/>
  <c r="Y7186" i="121"/>
  <c r="Y7187" i="121"/>
  <c r="Y7188" i="121"/>
  <c r="Y7189" i="121"/>
  <c r="Y7190" i="121"/>
  <c r="Y7191" i="121"/>
  <c r="Y7192" i="121"/>
  <c r="Y7193" i="121"/>
  <c r="Y7194" i="121"/>
  <c r="Y7195" i="121"/>
  <c r="Y7196" i="121"/>
  <c r="Y7197" i="121"/>
  <c r="Y7198" i="121"/>
  <c r="Y7199" i="121"/>
  <c r="Y7200" i="121"/>
  <c r="Y7201" i="121"/>
  <c r="Y7202" i="121"/>
  <c r="Y7203" i="121"/>
  <c r="Y7204" i="121"/>
  <c r="Y7205" i="121"/>
  <c r="Y7206" i="121"/>
  <c r="Y7207" i="121"/>
  <c r="Y7208" i="121"/>
  <c r="Y7209" i="121"/>
  <c r="Y7210" i="121"/>
  <c r="Y7211" i="121"/>
  <c r="Y7212" i="121"/>
  <c r="Y7213" i="121"/>
  <c r="Y7214" i="121"/>
  <c r="Y7215" i="121"/>
  <c r="Y7216" i="121"/>
  <c r="Y7217" i="121"/>
  <c r="Y7218" i="121"/>
  <c r="Y7219" i="121"/>
  <c r="Y7220" i="121"/>
  <c r="Y7221" i="121"/>
  <c r="Y7222" i="121"/>
  <c r="Y7223" i="121"/>
  <c r="Y7224" i="121"/>
  <c r="Y7225" i="121"/>
  <c r="Y7226" i="121"/>
  <c r="Y7227" i="121"/>
  <c r="Y7228" i="121"/>
  <c r="Y7229" i="121"/>
  <c r="Y7230" i="121"/>
  <c r="Y7231" i="121"/>
  <c r="Y7232" i="121"/>
  <c r="Y7233" i="121"/>
  <c r="Y7234" i="121"/>
  <c r="Y7235" i="121"/>
  <c r="Y7236" i="121"/>
  <c r="Y7237" i="121"/>
  <c r="Y7238" i="121"/>
  <c r="Y7239" i="121"/>
  <c r="Y7240" i="121"/>
  <c r="Y7241" i="121"/>
  <c r="Y7242" i="121"/>
  <c r="Y7243" i="121"/>
  <c r="Y7244" i="121"/>
  <c r="Y7245" i="121"/>
  <c r="Y7246" i="121"/>
  <c r="Y7247" i="121"/>
  <c r="Y7248" i="121"/>
  <c r="Y7249" i="121"/>
  <c r="Y7250" i="121"/>
  <c r="Y7251" i="121"/>
  <c r="Y7252" i="121"/>
  <c r="Y7253" i="121"/>
  <c r="Y7254" i="121"/>
  <c r="Y7255" i="121"/>
  <c r="Y7256" i="121"/>
  <c r="Y7257" i="121"/>
  <c r="Y7258" i="121"/>
  <c r="Y7259" i="121"/>
  <c r="Y7260" i="121"/>
  <c r="Y7261" i="121"/>
  <c r="Y7262" i="121"/>
  <c r="Y7263" i="121"/>
  <c r="Y7264" i="121"/>
  <c r="Y7265" i="121"/>
  <c r="Y7266" i="121"/>
  <c r="Y7267" i="121"/>
  <c r="Y7268" i="121"/>
  <c r="Y7269" i="121"/>
  <c r="Y7270" i="121"/>
  <c r="Y7271" i="121"/>
  <c r="Y7272" i="121"/>
  <c r="Y7273" i="121"/>
  <c r="Y7274" i="121"/>
  <c r="Y7275" i="121"/>
  <c r="Y7276" i="121"/>
  <c r="Y7277" i="121"/>
  <c r="Y7278" i="121"/>
  <c r="Y7279" i="121"/>
  <c r="Y7280" i="121"/>
  <c r="Y7281" i="121"/>
  <c r="Y7282" i="121"/>
  <c r="Y7283" i="121"/>
  <c r="Y7284" i="121"/>
  <c r="Y7285" i="121"/>
  <c r="Y7286" i="121"/>
  <c r="Y7287" i="121"/>
  <c r="Y7288" i="121"/>
  <c r="Y7289" i="121"/>
  <c r="Y7290" i="121"/>
  <c r="Y7291" i="121"/>
  <c r="Y7292" i="121"/>
  <c r="Y7293" i="121"/>
  <c r="Y7294" i="121"/>
  <c r="Y7295" i="121"/>
  <c r="Y7296" i="121"/>
  <c r="Y7297" i="121"/>
  <c r="Y7298" i="121"/>
  <c r="Y7299" i="121"/>
  <c r="Y7300" i="121"/>
  <c r="Y7301" i="121"/>
  <c r="Y7302" i="121"/>
  <c r="Y7303" i="121"/>
  <c r="Y7304" i="121"/>
  <c r="Y7305" i="121"/>
  <c r="Y7306" i="121"/>
  <c r="Y7307" i="121"/>
  <c r="Y7308" i="121"/>
  <c r="Y7309" i="121"/>
  <c r="Y7310" i="121"/>
  <c r="Y7311" i="121"/>
  <c r="Y7312" i="121"/>
  <c r="Y7313" i="121"/>
  <c r="Y7314" i="121"/>
  <c r="Y7315" i="121"/>
  <c r="Y7316" i="121"/>
  <c r="Y7317" i="121"/>
  <c r="Y7318" i="121"/>
  <c r="Y7319" i="121"/>
  <c r="Y7320" i="121"/>
  <c r="Y7321" i="121"/>
  <c r="Y7322" i="121"/>
  <c r="Y7323" i="121"/>
  <c r="Y7324" i="121"/>
  <c r="Y7325" i="121"/>
  <c r="Y7326" i="121"/>
  <c r="Y7327" i="121"/>
  <c r="Y7328" i="121"/>
  <c r="Y7329" i="121"/>
  <c r="Y7330" i="121"/>
  <c r="Y7331" i="121"/>
  <c r="Y7332" i="121"/>
  <c r="Y7333" i="121"/>
  <c r="Y7334" i="121"/>
  <c r="Y7335" i="121"/>
  <c r="Y7336" i="121"/>
  <c r="Y7337" i="121"/>
  <c r="Y7338" i="121"/>
  <c r="Y7339" i="121"/>
  <c r="Y7340" i="121"/>
  <c r="Y7341" i="121"/>
  <c r="Y7342" i="121"/>
  <c r="Y7343" i="121"/>
  <c r="Y7344" i="121"/>
  <c r="Y7345" i="121"/>
  <c r="Y7346" i="121"/>
  <c r="Y7347" i="121"/>
  <c r="Y7348" i="121"/>
  <c r="Y7349" i="121"/>
  <c r="Y7350" i="121"/>
  <c r="Y7351" i="121"/>
  <c r="Y7352" i="121"/>
  <c r="Y7353" i="121"/>
  <c r="Y7354" i="121"/>
  <c r="Y7355" i="121"/>
  <c r="Y7356" i="121"/>
  <c r="Y7357" i="121"/>
  <c r="Y7358" i="121"/>
  <c r="Y7359" i="121"/>
  <c r="Y7360" i="121"/>
  <c r="Y7361" i="121"/>
  <c r="Y7362" i="121"/>
  <c r="Y7363" i="121"/>
  <c r="Y7364" i="121"/>
  <c r="Y7365" i="121"/>
  <c r="Y7366" i="121"/>
  <c r="Y7367" i="121"/>
  <c r="Y7368" i="121"/>
  <c r="Y7369" i="121"/>
  <c r="Y7370" i="121"/>
  <c r="Y7371" i="121"/>
  <c r="Y7372" i="121"/>
  <c r="Y7373" i="121"/>
  <c r="Y7374" i="121"/>
  <c r="Y7375" i="121"/>
  <c r="Y7376" i="121"/>
  <c r="Y7377" i="121"/>
  <c r="Y7378" i="121"/>
  <c r="Y7379" i="121"/>
  <c r="Y7380" i="121"/>
  <c r="Y7381" i="121"/>
  <c r="Y7382" i="121"/>
  <c r="Y7383" i="121"/>
  <c r="Y7384" i="121"/>
  <c r="Y7385" i="121"/>
  <c r="Y7386" i="121"/>
  <c r="Y7387" i="121"/>
  <c r="Y7388" i="121"/>
  <c r="Y7389" i="121"/>
  <c r="Y7390" i="121"/>
  <c r="Y7391" i="121"/>
  <c r="Y7392" i="121"/>
  <c r="Y7393" i="121"/>
  <c r="Y7394" i="121"/>
  <c r="Y7395" i="121"/>
  <c r="Y7396" i="121"/>
  <c r="Y7397" i="121"/>
  <c r="Y7398" i="121"/>
  <c r="Y7399" i="121"/>
  <c r="Y7400" i="121"/>
  <c r="Y7401" i="121"/>
  <c r="Y7402" i="121"/>
  <c r="Y7403" i="121"/>
  <c r="Y7404" i="121"/>
  <c r="Y7405" i="121"/>
  <c r="Y7406" i="121"/>
  <c r="Y7407" i="121"/>
  <c r="Y7408" i="121"/>
  <c r="Y7409" i="121"/>
  <c r="Y7410" i="121"/>
  <c r="Y7411" i="121"/>
  <c r="Y7412" i="121"/>
  <c r="Y7413" i="121"/>
  <c r="Y7414" i="121"/>
  <c r="Y7415" i="121"/>
  <c r="Y7416" i="121"/>
  <c r="Y7417" i="121"/>
  <c r="Y7418" i="121"/>
  <c r="Y7419" i="121"/>
  <c r="Y7420" i="121"/>
  <c r="Y7421" i="121"/>
  <c r="Y7422" i="121"/>
  <c r="Y7423" i="121"/>
  <c r="Y7424" i="121"/>
  <c r="Y7425" i="121"/>
  <c r="Y7426" i="121"/>
  <c r="Y7427" i="121"/>
  <c r="Y7428" i="121"/>
  <c r="Y7429" i="121"/>
  <c r="Y7430" i="121"/>
  <c r="Y7431" i="121"/>
  <c r="Y7432" i="121"/>
  <c r="Y7433" i="121"/>
  <c r="Y7434" i="121"/>
  <c r="Y7435" i="121"/>
  <c r="Y7436" i="121"/>
  <c r="Y7437" i="121"/>
  <c r="Y7438" i="121"/>
  <c r="Y7439" i="121"/>
  <c r="Y7440" i="121"/>
  <c r="Y7441" i="121"/>
  <c r="Y7442" i="121"/>
  <c r="Y7443" i="121"/>
  <c r="Y7444" i="121"/>
  <c r="Y7445" i="121"/>
  <c r="Y7446" i="121"/>
  <c r="Y7447" i="121"/>
  <c r="Y7448" i="121"/>
  <c r="Y7449" i="121"/>
  <c r="Y7450" i="121"/>
  <c r="Y7451" i="121"/>
  <c r="Y7452" i="121"/>
  <c r="Y7453" i="121"/>
  <c r="Y7454" i="121"/>
  <c r="Y7455" i="121"/>
  <c r="Y7456" i="121"/>
  <c r="Y7457" i="121"/>
  <c r="Y7458" i="121"/>
  <c r="Y7459" i="121"/>
  <c r="Y7460" i="121"/>
  <c r="Y7461" i="121"/>
  <c r="Y7462" i="121"/>
  <c r="Y7463" i="121"/>
  <c r="Y7464" i="121"/>
  <c r="Y7465" i="121"/>
  <c r="Y7466" i="121"/>
  <c r="Y7467" i="121"/>
  <c r="Y7468" i="121"/>
  <c r="Y7469" i="121"/>
  <c r="Y7470" i="121"/>
  <c r="Y7471" i="121"/>
  <c r="Y7472" i="121"/>
  <c r="Y7473" i="121"/>
  <c r="Y7474" i="121"/>
  <c r="Y7475" i="121"/>
  <c r="Y7476" i="121"/>
  <c r="Y7477" i="121"/>
  <c r="Y7478" i="121"/>
  <c r="Y7479" i="121"/>
  <c r="Y7480" i="121"/>
  <c r="Y7481" i="121"/>
  <c r="Y7482" i="121"/>
  <c r="Y7483" i="121"/>
  <c r="Y7484" i="121"/>
  <c r="Y7485" i="121"/>
  <c r="Y7486" i="121"/>
  <c r="Y7487" i="121"/>
  <c r="Y7488" i="121"/>
  <c r="Y7489" i="121"/>
  <c r="Y7490" i="121"/>
  <c r="Y7491" i="121"/>
  <c r="Y7492" i="121"/>
  <c r="Y7493" i="121"/>
  <c r="Y7494" i="121"/>
  <c r="Y7495" i="121"/>
  <c r="Y7496" i="121"/>
  <c r="Y7497" i="121"/>
  <c r="Y7498" i="121"/>
  <c r="Y7499" i="121"/>
  <c r="Y7500" i="121"/>
  <c r="Y7501" i="121"/>
  <c r="Y7502" i="121"/>
  <c r="Y7503" i="121"/>
  <c r="Y7504" i="121"/>
  <c r="Y7505" i="121"/>
  <c r="Y7506" i="121"/>
  <c r="Y7507" i="121"/>
  <c r="Y7508" i="121"/>
  <c r="Y7509" i="121"/>
  <c r="Y7510" i="121"/>
  <c r="Y7511" i="121"/>
  <c r="Y7512" i="121"/>
  <c r="Y7513" i="121"/>
  <c r="Y7514" i="121"/>
  <c r="Y7515" i="121"/>
  <c r="Y7516" i="121"/>
  <c r="Y7517" i="121"/>
  <c r="Y7518" i="121"/>
  <c r="Y7519" i="121"/>
  <c r="Y7520" i="121"/>
  <c r="Y7521" i="121"/>
  <c r="Y7522" i="121"/>
  <c r="Y7523" i="121"/>
  <c r="Y7524" i="121"/>
  <c r="Y7525" i="121"/>
  <c r="Y7526" i="121"/>
  <c r="Y7527" i="121"/>
  <c r="Y7528" i="121"/>
  <c r="Y7529" i="121"/>
  <c r="Y7530" i="121"/>
  <c r="Y7531" i="121"/>
  <c r="Y7532" i="121"/>
  <c r="Y7533" i="121"/>
  <c r="Y7534" i="121"/>
  <c r="Y7535" i="121"/>
  <c r="Y7536" i="121"/>
  <c r="Y7537" i="121"/>
  <c r="Y7538" i="121"/>
  <c r="Y7539" i="121"/>
  <c r="Y7540" i="121"/>
  <c r="Y7541" i="121"/>
  <c r="Y7542" i="121"/>
  <c r="Y7543" i="121"/>
  <c r="Y7544" i="121"/>
  <c r="Y7545" i="121"/>
  <c r="Y7546" i="121"/>
  <c r="Y7547" i="121"/>
  <c r="Y7548" i="121"/>
  <c r="Y7549" i="121"/>
  <c r="Y7550" i="121"/>
  <c r="Y7551" i="121"/>
  <c r="Y7552" i="121"/>
  <c r="Y7553" i="121"/>
  <c r="Y7554" i="121"/>
  <c r="Y7555" i="121"/>
  <c r="Y7556" i="121"/>
  <c r="Y7557" i="121"/>
  <c r="Y7558" i="121"/>
  <c r="Y7559" i="121"/>
  <c r="Y7560" i="121"/>
  <c r="Y7561" i="121"/>
  <c r="Y7562" i="121"/>
  <c r="Y7563" i="121"/>
  <c r="Y7564" i="121"/>
  <c r="Y7565" i="121"/>
  <c r="Y7566" i="121"/>
  <c r="Y7567" i="121"/>
  <c r="Y7568" i="121"/>
  <c r="Y7569" i="121"/>
  <c r="Y7570" i="121"/>
  <c r="Y7571" i="121"/>
  <c r="Y7572" i="121"/>
  <c r="Y7573" i="121"/>
  <c r="Y7574" i="121"/>
  <c r="Y7575" i="121"/>
  <c r="Y7576" i="121"/>
  <c r="Y7577" i="121"/>
  <c r="Y7578" i="121"/>
  <c r="Y7579" i="121"/>
  <c r="Y7580" i="121"/>
  <c r="Y7581" i="121"/>
  <c r="Y7582" i="121"/>
  <c r="Y7583" i="121"/>
  <c r="Y7584" i="121"/>
  <c r="Y7585" i="121"/>
  <c r="Y7586" i="121"/>
  <c r="Y7587" i="121"/>
  <c r="Y7588" i="121"/>
  <c r="Y7589" i="121"/>
  <c r="Y7590" i="121"/>
  <c r="Y7591" i="121"/>
  <c r="Y7592" i="121"/>
  <c r="Y7593" i="121"/>
  <c r="Y7594" i="121"/>
  <c r="Y7595" i="121"/>
  <c r="Y7596" i="121"/>
  <c r="Y7597" i="121"/>
  <c r="Y7598" i="121"/>
  <c r="Y7599" i="121"/>
  <c r="Y7600" i="121"/>
  <c r="Y7601" i="121"/>
  <c r="Y7602" i="121"/>
  <c r="Y7603" i="121"/>
  <c r="Y7604" i="121"/>
  <c r="Y7605" i="121"/>
  <c r="Y7606" i="121"/>
  <c r="Y7607" i="121"/>
  <c r="Y7608" i="121"/>
  <c r="Y7609" i="121"/>
  <c r="Y7610" i="121"/>
  <c r="Y7611" i="121"/>
  <c r="Y7612" i="121"/>
  <c r="Y7613" i="121"/>
  <c r="Y7614" i="121"/>
  <c r="Y7615" i="121"/>
  <c r="Y7616" i="121"/>
  <c r="Y7617" i="121"/>
  <c r="Y7618" i="121"/>
  <c r="Y7619" i="121"/>
  <c r="Y7620" i="121"/>
  <c r="Y7621" i="121"/>
  <c r="Y7622" i="121"/>
  <c r="Y7623" i="121"/>
  <c r="Y7624" i="121"/>
  <c r="Y7625" i="121"/>
  <c r="Y7626" i="121"/>
  <c r="Y7627" i="121"/>
  <c r="Y7628" i="121"/>
  <c r="Y7629" i="121"/>
  <c r="Y7630" i="121"/>
  <c r="Y7631" i="121"/>
  <c r="Y7632" i="121"/>
  <c r="Y7633" i="121"/>
  <c r="Y7634" i="121"/>
  <c r="Y7635" i="121"/>
  <c r="Y7636" i="121"/>
  <c r="Y7637" i="121"/>
  <c r="Y7638" i="121"/>
  <c r="Y7639" i="121"/>
  <c r="Y7640" i="121"/>
  <c r="Y7641" i="121"/>
  <c r="Y7642" i="121"/>
  <c r="Y7643" i="121"/>
  <c r="Y7644" i="121"/>
  <c r="Y7645" i="121"/>
  <c r="Y7646" i="121"/>
  <c r="Y7647" i="121"/>
  <c r="Y7648" i="121"/>
  <c r="Y7649" i="121"/>
  <c r="Y7650" i="121"/>
  <c r="Y7651" i="121"/>
  <c r="Y7652" i="121"/>
  <c r="Y7653" i="121"/>
  <c r="Y7654" i="121"/>
  <c r="Y7655" i="121"/>
  <c r="Y7656" i="121"/>
  <c r="Y7657" i="121"/>
  <c r="Y7658" i="121"/>
  <c r="Y7659" i="121"/>
  <c r="Y7660" i="121"/>
  <c r="Y7661" i="121"/>
  <c r="Y7662" i="121"/>
  <c r="Y7663" i="121"/>
  <c r="Y7664" i="121"/>
  <c r="Y7665" i="121"/>
  <c r="Y7666" i="121"/>
  <c r="Y7667" i="121"/>
  <c r="Y7668" i="121"/>
  <c r="Y7669" i="121"/>
  <c r="Y7670" i="121"/>
  <c r="Y7671" i="121"/>
  <c r="Y7672" i="121"/>
  <c r="Y7673" i="121"/>
  <c r="Y7674" i="121"/>
  <c r="Y7675" i="121"/>
  <c r="Y7676" i="121"/>
  <c r="Y7677" i="121"/>
  <c r="Y7678" i="121"/>
  <c r="Y7679" i="121"/>
  <c r="Y7680" i="121"/>
  <c r="Y7681" i="121"/>
  <c r="Y7682" i="121"/>
  <c r="Y7683" i="121"/>
  <c r="Y7684" i="121"/>
  <c r="Y7685" i="121"/>
  <c r="Y7686" i="121"/>
  <c r="Y7687" i="121"/>
  <c r="Y7688" i="121"/>
  <c r="Y7689" i="121"/>
  <c r="Y7690" i="121"/>
  <c r="Y7691" i="121"/>
  <c r="Y7692" i="121"/>
  <c r="Y7693" i="121"/>
  <c r="Y7694" i="121"/>
  <c r="Y7695" i="121"/>
  <c r="Y7696" i="121"/>
  <c r="Y7697" i="121"/>
  <c r="Y7698" i="121"/>
  <c r="Y7699" i="121"/>
  <c r="Y7700" i="121"/>
  <c r="Y7701" i="121"/>
  <c r="Y7702" i="121"/>
  <c r="Y7703" i="121"/>
  <c r="Y7704" i="121"/>
  <c r="Y7705" i="121"/>
  <c r="Y7706" i="121"/>
  <c r="Y7707" i="121"/>
  <c r="Y7708" i="121"/>
  <c r="Y7709" i="121"/>
  <c r="Y7710" i="121"/>
  <c r="Y7711" i="121"/>
  <c r="Y7712" i="121"/>
  <c r="Y7713" i="121"/>
  <c r="Y7714" i="121"/>
  <c r="Y7715" i="121"/>
  <c r="Y7716" i="121"/>
  <c r="Y7717" i="121"/>
  <c r="Y7718" i="121"/>
  <c r="Y7719" i="121"/>
  <c r="Y7720" i="121"/>
  <c r="Y7721" i="121"/>
  <c r="Y7722" i="121"/>
  <c r="Y7723" i="121"/>
  <c r="Y7724" i="121"/>
  <c r="Y7725" i="121"/>
  <c r="Y7726" i="121"/>
  <c r="Y7727" i="121"/>
  <c r="Y7728" i="121"/>
  <c r="Y7729" i="121"/>
  <c r="Y7730" i="121"/>
  <c r="Y7731" i="121"/>
  <c r="Y7732" i="121"/>
  <c r="Y7733" i="121"/>
  <c r="Y7734" i="121"/>
  <c r="Y7735" i="121"/>
  <c r="Y7736" i="121"/>
  <c r="Y7737" i="121"/>
  <c r="Y7738" i="121"/>
  <c r="Y7739" i="121"/>
  <c r="Y7740" i="121"/>
  <c r="Y7741" i="121"/>
  <c r="Y7742" i="121"/>
  <c r="Y7743" i="121"/>
  <c r="Y7744" i="121"/>
  <c r="Y7745" i="121"/>
  <c r="Y7746" i="121"/>
  <c r="Y7747" i="121"/>
  <c r="Y7748" i="121"/>
  <c r="Y7749" i="121"/>
  <c r="Y7750" i="121"/>
  <c r="Y7751" i="121"/>
  <c r="Y7752" i="121"/>
  <c r="Y7753" i="121"/>
  <c r="Y7754" i="121"/>
  <c r="Y7755" i="121"/>
  <c r="Y7756" i="121"/>
  <c r="Y7757" i="121"/>
  <c r="Y7758" i="121"/>
  <c r="Y7759" i="121"/>
  <c r="Y7760" i="121"/>
  <c r="Y7761" i="121"/>
  <c r="Y7762" i="121"/>
  <c r="Y7763" i="121"/>
  <c r="Y7764" i="121"/>
  <c r="Y7765" i="121"/>
  <c r="Y7766" i="121"/>
  <c r="Y7767" i="121"/>
  <c r="Y7768" i="121"/>
  <c r="Y7769" i="121"/>
  <c r="Y7770" i="121"/>
  <c r="Y7771" i="121"/>
  <c r="Y7772" i="121"/>
  <c r="Y7773" i="121"/>
  <c r="Y7774" i="121"/>
  <c r="Y7775" i="121"/>
  <c r="Y7776" i="121"/>
  <c r="Y7777" i="121"/>
  <c r="Y7778" i="121"/>
  <c r="Y7779" i="121"/>
  <c r="Y7780" i="121"/>
  <c r="Y7781" i="121"/>
  <c r="Y7782" i="121"/>
  <c r="Y7783" i="121"/>
  <c r="Y7784" i="121"/>
  <c r="Y7785" i="121"/>
  <c r="Y7786" i="121"/>
  <c r="Y7787" i="121"/>
  <c r="Y7788" i="121"/>
  <c r="Y7789" i="121"/>
  <c r="Y7790" i="121"/>
  <c r="Y7791" i="121"/>
  <c r="Y7792" i="121"/>
  <c r="Y7793" i="121"/>
  <c r="Y7794" i="121"/>
  <c r="Y7795" i="121"/>
  <c r="Y7796" i="121"/>
  <c r="Y7797" i="121"/>
  <c r="Y7798" i="121"/>
  <c r="Y7799" i="121"/>
  <c r="Y7800" i="121"/>
  <c r="Y7801" i="121"/>
  <c r="Y7802" i="121"/>
  <c r="Y7803" i="121"/>
  <c r="Y7804" i="121"/>
  <c r="Y7805" i="121"/>
  <c r="Y7806" i="121"/>
  <c r="Y7807" i="121"/>
  <c r="Y7808" i="121"/>
  <c r="Y7809" i="121"/>
  <c r="Y7810" i="121"/>
  <c r="Y7811" i="121"/>
  <c r="Y7812" i="121"/>
  <c r="Y7813" i="121"/>
  <c r="Y7814" i="121"/>
  <c r="Y7815" i="121"/>
  <c r="Y7816" i="121"/>
  <c r="Y7817" i="121"/>
  <c r="Y7818" i="121"/>
  <c r="Y7819" i="121"/>
  <c r="Y7820" i="121"/>
  <c r="Y7821" i="121"/>
  <c r="Y7822" i="121"/>
  <c r="Y7823" i="121"/>
  <c r="Y7824" i="121"/>
  <c r="Y7825" i="121"/>
  <c r="Y7826" i="121"/>
  <c r="Y7827" i="121"/>
  <c r="Y7828" i="121"/>
  <c r="Y7829" i="121"/>
  <c r="Y7830" i="121"/>
  <c r="Y7831" i="121"/>
  <c r="Y7832" i="121"/>
  <c r="Y7833" i="121"/>
  <c r="Y7834" i="121"/>
  <c r="Y7835" i="121"/>
  <c r="Y7836" i="121"/>
  <c r="Y7837" i="121"/>
  <c r="Y7838" i="121"/>
  <c r="Y7839" i="121"/>
  <c r="Y7840" i="121"/>
  <c r="Y7841" i="121"/>
  <c r="Y7842" i="121"/>
  <c r="Y7843" i="121"/>
  <c r="Y7844" i="121"/>
  <c r="Y7845" i="121"/>
  <c r="Y7846" i="121"/>
  <c r="Y7847" i="121"/>
  <c r="Y7848" i="121"/>
  <c r="Y7849" i="121"/>
  <c r="Y7850" i="121"/>
  <c r="Y7851" i="121"/>
  <c r="Y7852" i="121"/>
  <c r="Y7853" i="121"/>
  <c r="Y7854" i="121"/>
  <c r="Y7855" i="121"/>
  <c r="Y7856" i="121"/>
  <c r="Y7857" i="121"/>
  <c r="Y7858" i="121"/>
  <c r="Y7859" i="121"/>
  <c r="Y7860" i="121"/>
  <c r="Y7861" i="121"/>
  <c r="Y7862" i="121"/>
  <c r="Y7863" i="121"/>
  <c r="Y7864" i="121"/>
  <c r="Y7865" i="121"/>
  <c r="Y7866" i="121"/>
  <c r="Y7867" i="121"/>
  <c r="Y7868" i="121"/>
  <c r="Y7869" i="121"/>
  <c r="Y7870" i="121"/>
  <c r="Y7871" i="121"/>
  <c r="Y7872" i="121"/>
  <c r="Y7873" i="121"/>
  <c r="Y7874" i="121"/>
  <c r="Y7875" i="121"/>
  <c r="Y7876" i="121"/>
  <c r="Y7877" i="121"/>
  <c r="Y7878" i="121"/>
  <c r="Y7879" i="121"/>
  <c r="Y7880" i="121"/>
  <c r="Y7881" i="121"/>
  <c r="Y7882" i="121"/>
  <c r="Y7883" i="121"/>
  <c r="Y7884" i="121"/>
  <c r="Y7885" i="121"/>
  <c r="Y7886" i="121"/>
  <c r="Y7887" i="121"/>
  <c r="Y7888" i="121"/>
  <c r="Y7889" i="121"/>
  <c r="Y7890" i="121"/>
  <c r="Y7891" i="121"/>
  <c r="Y7892" i="121"/>
  <c r="Y7893" i="121"/>
  <c r="Y7894" i="121"/>
  <c r="Y7895" i="121"/>
  <c r="Y7896" i="121"/>
  <c r="Y7897" i="121"/>
  <c r="Y7898" i="121"/>
  <c r="Y7899" i="121"/>
  <c r="Y7900" i="121"/>
  <c r="Y7901" i="121"/>
  <c r="Y7902" i="121"/>
  <c r="Y7903" i="121"/>
  <c r="Y7904" i="121"/>
  <c r="Y7905" i="121"/>
  <c r="Y7906" i="121"/>
  <c r="Y7907" i="121"/>
  <c r="Y7908" i="121"/>
  <c r="Y7909" i="121"/>
  <c r="Y7910" i="121"/>
  <c r="Y7911" i="121"/>
  <c r="Y7912" i="121"/>
  <c r="Y7913" i="121"/>
  <c r="Y7914" i="121"/>
  <c r="Y7915" i="121"/>
  <c r="Y7916" i="121"/>
  <c r="Y7917" i="121"/>
  <c r="Y7918" i="121"/>
  <c r="Y7919" i="121"/>
  <c r="Y7920" i="121"/>
  <c r="Y7921" i="121"/>
  <c r="Y7922" i="121"/>
  <c r="Y7923" i="121"/>
  <c r="Y7924" i="121"/>
  <c r="Y7925" i="121"/>
  <c r="Y7926" i="121"/>
  <c r="Y7927" i="121"/>
  <c r="Y7928" i="121"/>
  <c r="Y7929" i="121"/>
  <c r="Y7930" i="121"/>
  <c r="Y7931" i="121"/>
  <c r="Y7932" i="121"/>
  <c r="Y7933" i="121"/>
  <c r="Y7934" i="121"/>
  <c r="Y7935" i="121"/>
  <c r="Y7936" i="121"/>
  <c r="Y7937" i="121"/>
  <c r="Y7938" i="121"/>
  <c r="Y7939" i="121"/>
  <c r="Y7940" i="121"/>
  <c r="Y7941" i="121"/>
  <c r="Y7942" i="121"/>
  <c r="Y7943" i="121"/>
  <c r="Y7944" i="121"/>
  <c r="Y7945" i="121"/>
  <c r="Y7946" i="121"/>
  <c r="Y7947" i="121"/>
  <c r="Y7948" i="121"/>
  <c r="Y7949" i="121"/>
  <c r="Y7950" i="121"/>
  <c r="Y7951" i="121"/>
  <c r="Y7952" i="121"/>
  <c r="Y7953" i="121"/>
  <c r="Y7954" i="121"/>
  <c r="Y7955" i="121"/>
  <c r="Y7956" i="121"/>
  <c r="Y7957" i="121"/>
  <c r="Y7958" i="121"/>
  <c r="Y7959" i="121"/>
  <c r="Y7960" i="121"/>
  <c r="Y7961" i="121"/>
  <c r="Y7962" i="121"/>
  <c r="Y7963" i="121"/>
  <c r="Y7964" i="121"/>
  <c r="Y7965" i="121"/>
  <c r="Y7966" i="121"/>
  <c r="Y7967" i="121"/>
  <c r="Y7968" i="121"/>
  <c r="Y7969" i="121"/>
  <c r="Y7970" i="121"/>
  <c r="Y7971" i="121"/>
  <c r="Y7972" i="121"/>
  <c r="Y7973" i="121"/>
  <c r="Y7974" i="121"/>
  <c r="Y7975" i="121"/>
  <c r="Y7976" i="121"/>
  <c r="Y7977" i="121"/>
  <c r="Y7978" i="121"/>
  <c r="Y7979" i="121"/>
  <c r="Y7980" i="121"/>
  <c r="Y7981" i="121"/>
  <c r="Y7982" i="121"/>
  <c r="Y7983" i="121"/>
  <c r="Y7984" i="121"/>
  <c r="Y7985" i="121"/>
  <c r="Y7986" i="121"/>
  <c r="Y7987" i="121"/>
  <c r="Y7988" i="121"/>
  <c r="Y7989" i="121"/>
  <c r="Y7990" i="121"/>
  <c r="Y7991" i="121"/>
  <c r="Y7992" i="121"/>
  <c r="Y7993" i="121"/>
  <c r="Y7994" i="121"/>
  <c r="Y7995" i="121"/>
  <c r="Y7996" i="121"/>
  <c r="Y7997" i="121"/>
  <c r="Y7998" i="121"/>
  <c r="Y7999" i="121"/>
  <c r="Y8000" i="121"/>
  <c r="Y8001" i="121"/>
  <c r="Y8002" i="121"/>
  <c r="Y8003" i="121"/>
  <c r="Y8004" i="121"/>
  <c r="Y8005" i="121"/>
  <c r="Y8006" i="121"/>
  <c r="Y8007" i="121"/>
  <c r="Y8008" i="121"/>
  <c r="Y8009" i="121"/>
  <c r="Y8010" i="121"/>
  <c r="Y8011" i="121"/>
  <c r="Y8012" i="121"/>
  <c r="Y8013" i="121"/>
  <c r="Y8014" i="121"/>
  <c r="Y8015" i="121"/>
  <c r="Y8016" i="121"/>
  <c r="Y8017" i="121"/>
  <c r="Y8018" i="121"/>
  <c r="Y8019" i="121"/>
  <c r="Y8020" i="121"/>
  <c r="Y8021" i="121"/>
  <c r="Y8022" i="121"/>
  <c r="Y8023" i="121"/>
  <c r="Y8024" i="121"/>
  <c r="Y8025" i="121"/>
  <c r="Y8026" i="121"/>
  <c r="Y8027" i="121"/>
  <c r="Y8028" i="121"/>
  <c r="Y8029" i="121"/>
  <c r="Y8030" i="121"/>
  <c r="Y8031" i="121"/>
  <c r="Y8032" i="121"/>
  <c r="Y8033" i="121"/>
  <c r="Y8034" i="121"/>
  <c r="Y8035" i="121"/>
  <c r="Y8036" i="121"/>
  <c r="Y8037" i="121"/>
  <c r="Y8038" i="121"/>
  <c r="Y8039" i="121"/>
  <c r="Y8040" i="121"/>
  <c r="Y8041" i="121"/>
  <c r="Y8042" i="121"/>
  <c r="Y8043" i="121"/>
  <c r="Y8044" i="121"/>
  <c r="Y8045" i="121"/>
  <c r="Y8046" i="121"/>
  <c r="Y8047" i="121"/>
  <c r="Y8048" i="121"/>
  <c r="Y8049" i="121"/>
  <c r="Y8050" i="121"/>
  <c r="Y8051" i="121"/>
  <c r="Y8052" i="121"/>
  <c r="Y8053" i="121"/>
  <c r="Y8054" i="121"/>
  <c r="Y8055" i="121"/>
  <c r="Y8056" i="121"/>
  <c r="Y8057" i="121"/>
  <c r="Y8058" i="121"/>
  <c r="Y8059" i="121"/>
  <c r="Y8060" i="121"/>
  <c r="Y8061" i="121"/>
  <c r="Y8062" i="121"/>
  <c r="Y8063" i="121"/>
  <c r="Y8064" i="121"/>
  <c r="Y8065" i="121"/>
  <c r="Y8066" i="121"/>
  <c r="Y8067" i="121"/>
  <c r="Y8068" i="121"/>
  <c r="Y8069" i="121"/>
  <c r="Y8070" i="121"/>
  <c r="Y8071" i="121"/>
  <c r="Y8072" i="121"/>
  <c r="Y8073" i="121"/>
  <c r="Y8074" i="121"/>
  <c r="Y8075" i="121"/>
  <c r="Y8076" i="121"/>
  <c r="Y8077" i="121"/>
  <c r="Y8078" i="121"/>
  <c r="Y8079" i="121"/>
  <c r="Y8080" i="121"/>
  <c r="Y8081" i="121"/>
  <c r="Y8082" i="121"/>
  <c r="Y8083" i="121"/>
  <c r="Y8084" i="121"/>
  <c r="Y8085" i="121"/>
  <c r="Y8086" i="121"/>
  <c r="Y8087" i="121"/>
  <c r="Y8088" i="121"/>
  <c r="Y8089" i="121"/>
  <c r="Y8090" i="121"/>
  <c r="Y8091" i="121"/>
  <c r="Y8092" i="121"/>
  <c r="Y8093" i="121"/>
  <c r="Y8094" i="121"/>
  <c r="Y8095" i="121"/>
  <c r="Y8096" i="121"/>
  <c r="Y8097" i="121"/>
  <c r="Y8098" i="121"/>
  <c r="Y8099" i="121"/>
  <c r="Y8100" i="121"/>
  <c r="Y8101" i="121"/>
  <c r="Y8102" i="121"/>
  <c r="Y8103" i="121"/>
  <c r="Y8104" i="121"/>
  <c r="Y8105" i="121"/>
  <c r="Y8106" i="121"/>
  <c r="Y8107" i="121"/>
  <c r="Y8108" i="121"/>
  <c r="Y8109" i="121"/>
  <c r="Y8110" i="121"/>
  <c r="Y8111" i="121"/>
  <c r="Y8112" i="121"/>
  <c r="Y8113" i="121"/>
  <c r="Y8114" i="121"/>
  <c r="Y8115" i="121"/>
  <c r="Y8116" i="121"/>
  <c r="Y8117" i="121"/>
  <c r="Y8118" i="121"/>
  <c r="Y8119" i="121"/>
  <c r="Y8120" i="121"/>
  <c r="Y8121" i="121"/>
  <c r="Y8122" i="121"/>
  <c r="Y8123" i="121"/>
  <c r="Y8124" i="121"/>
  <c r="Y8125" i="121"/>
  <c r="Y8126" i="121"/>
  <c r="Y8127" i="121"/>
  <c r="Y8128" i="121"/>
  <c r="Y8129" i="121"/>
  <c r="Y8130" i="121"/>
  <c r="Y8131" i="121"/>
  <c r="Y8132" i="121"/>
  <c r="Y8133" i="121"/>
  <c r="Y8134" i="121"/>
  <c r="Y8135" i="121"/>
  <c r="Y8136" i="121"/>
  <c r="Y8137" i="121"/>
  <c r="Y8138" i="121"/>
  <c r="Y8139" i="121"/>
  <c r="Y8140" i="121"/>
  <c r="Y8141" i="121"/>
  <c r="Y8142" i="121"/>
  <c r="Y8143" i="121"/>
  <c r="Y8144" i="121"/>
  <c r="Y8145" i="121"/>
  <c r="Y8146" i="121"/>
  <c r="Y8147" i="121"/>
  <c r="Y8148" i="121"/>
  <c r="Y8149" i="121"/>
  <c r="Y8150" i="121"/>
  <c r="Y8151" i="121"/>
  <c r="Y8152" i="121"/>
  <c r="Y8153" i="121"/>
  <c r="Y8154" i="121"/>
  <c r="Y8155" i="121"/>
  <c r="Y8156" i="121"/>
  <c r="Y8157" i="121"/>
  <c r="Y8158" i="121"/>
  <c r="Y8159" i="121"/>
  <c r="Y8160" i="121"/>
  <c r="Y8161" i="121"/>
  <c r="Y8162" i="121"/>
  <c r="Y8163" i="121"/>
  <c r="Y8164" i="121"/>
  <c r="Y8165" i="121"/>
  <c r="Y8166" i="121"/>
  <c r="Y8167" i="121"/>
  <c r="Y8168" i="121"/>
  <c r="Y8169" i="121"/>
  <c r="Y8170" i="121"/>
  <c r="Y8171" i="121"/>
  <c r="Y8172" i="121"/>
  <c r="Y8173" i="121"/>
  <c r="Y8174" i="121"/>
  <c r="Y8175" i="121"/>
  <c r="Y8176" i="121"/>
  <c r="Y8177" i="121"/>
  <c r="Y8178" i="121"/>
  <c r="Y8179" i="121"/>
  <c r="Y8180" i="121"/>
  <c r="Y8181" i="121"/>
  <c r="Y8182" i="121"/>
  <c r="Y8183" i="121"/>
  <c r="Y8184" i="121"/>
  <c r="Y8185" i="121"/>
  <c r="Y8186" i="121"/>
  <c r="Y8187" i="121"/>
  <c r="Y8188" i="121"/>
  <c r="Y8189" i="121"/>
  <c r="Y8190" i="121"/>
  <c r="Y8191" i="121"/>
  <c r="Y8192" i="121"/>
  <c r="Y8193" i="121"/>
  <c r="Y8194" i="121"/>
  <c r="Y8195" i="121"/>
  <c r="Y8196" i="121"/>
  <c r="Y8197" i="121"/>
  <c r="Y8198" i="121"/>
  <c r="Y8199" i="121"/>
  <c r="Y8200" i="121"/>
  <c r="Y8201" i="121"/>
  <c r="Y8202" i="121"/>
  <c r="Y8203" i="121"/>
  <c r="Y8204" i="121"/>
  <c r="Y8205" i="121"/>
  <c r="Y8206" i="121"/>
  <c r="Y8207" i="121"/>
  <c r="Y8208" i="121"/>
  <c r="Y8209" i="121"/>
  <c r="Y8210" i="121"/>
  <c r="Y8211" i="121"/>
  <c r="Y8212" i="121"/>
  <c r="Y8213" i="121"/>
  <c r="Y8214" i="121"/>
  <c r="Y8215" i="121"/>
  <c r="Y8216" i="121"/>
  <c r="Y8217" i="121"/>
  <c r="Y8218" i="121"/>
  <c r="Y8219" i="121"/>
  <c r="Y8220" i="121"/>
  <c r="Y8221" i="121"/>
  <c r="Y8222" i="121"/>
  <c r="Y8223" i="121"/>
  <c r="Y8224" i="121"/>
  <c r="Y8225" i="121"/>
  <c r="Y8226" i="121"/>
  <c r="Y8227" i="121"/>
  <c r="Y8228" i="121"/>
  <c r="Y8229" i="121"/>
  <c r="Y8230" i="121"/>
  <c r="Y8231" i="121"/>
  <c r="Y8232" i="121"/>
  <c r="Y8233" i="121"/>
  <c r="Y8234" i="121"/>
  <c r="Y8235" i="121"/>
  <c r="Y8236" i="121"/>
  <c r="Y8237" i="121"/>
  <c r="Y8238" i="121"/>
  <c r="Y8239" i="121"/>
  <c r="Y8240" i="121"/>
  <c r="Y8241" i="121"/>
  <c r="Y8242" i="121"/>
  <c r="Y8243" i="121"/>
  <c r="Y8244" i="121"/>
  <c r="Y8245" i="121"/>
  <c r="Y8246" i="121"/>
  <c r="Y8247" i="121"/>
  <c r="Y8248" i="121"/>
  <c r="Y8249" i="121"/>
  <c r="Y8250" i="121"/>
  <c r="Y8251" i="121"/>
  <c r="Y8252" i="121"/>
  <c r="Y8253" i="121"/>
  <c r="Y8254" i="121"/>
  <c r="Y8255" i="121"/>
  <c r="Y8256" i="121"/>
  <c r="Y8257" i="121"/>
  <c r="Y8258" i="121"/>
  <c r="Y8259" i="121"/>
  <c r="Y8260" i="121"/>
  <c r="Y8261" i="121"/>
  <c r="Y8262" i="121"/>
  <c r="Y8263" i="121"/>
  <c r="Y8264" i="121"/>
  <c r="Y8265" i="121"/>
  <c r="Y8266" i="121"/>
  <c r="Y8267" i="121"/>
  <c r="Y8268" i="121"/>
  <c r="Y8269" i="121"/>
  <c r="Y8270" i="121"/>
  <c r="Y8271" i="121"/>
  <c r="Y8272" i="121"/>
  <c r="Y8273" i="121"/>
  <c r="Y8274" i="121"/>
  <c r="Y8275" i="121"/>
  <c r="Y8276" i="121"/>
  <c r="Y8277" i="121"/>
  <c r="Y8278" i="121"/>
  <c r="Y8279" i="121"/>
  <c r="Y8280" i="121"/>
  <c r="Y8281" i="121"/>
  <c r="Y8282" i="121"/>
  <c r="Y8283" i="121"/>
  <c r="Y8284" i="121"/>
  <c r="Y8285" i="121"/>
  <c r="Y8286" i="121"/>
  <c r="Y8287" i="121"/>
  <c r="Y8288" i="121"/>
  <c r="Y8289" i="121"/>
  <c r="Y8290" i="121"/>
  <c r="Y8291" i="121"/>
  <c r="Y8292" i="121"/>
  <c r="Y8293" i="121"/>
  <c r="Y8294" i="121"/>
  <c r="Y8295" i="121"/>
  <c r="Y8296" i="121"/>
  <c r="Y8297" i="121"/>
  <c r="Y8298" i="121"/>
  <c r="Y8299" i="121"/>
  <c r="Y8300" i="121"/>
  <c r="Y8301" i="121"/>
  <c r="Y8302" i="121"/>
  <c r="Y8303" i="121"/>
  <c r="Y8304" i="121"/>
  <c r="Y8305" i="121"/>
  <c r="Y8306" i="121"/>
  <c r="Y8307" i="121"/>
  <c r="Y8308" i="121"/>
  <c r="Y8309" i="121"/>
  <c r="Y8310" i="121"/>
  <c r="Y8311" i="121"/>
  <c r="Y8312" i="121"/>
  <c r="Y8313" i="121"/>
  <c r="Y8314" i="121"/>
  <c r="Y8315" i="121"/>
  <c r="Y8316" i="121"/>
  <c r="Y8317" i="121"/>
  <c r="Y8318" i="121"/>
  <c r="Y8319" i="121"/>
  <c r="Y8320" i="121"/>
  <c r="Y8321" i="121"/>
  <c r="Y8322" i="121"/>
  <c r="Y8323" i="121"/>
  <c r="Y8324" i="121"/>
  <c r="Y8325" i="121"/>
  <c r="Y8326" i="121"/>
  <c r="Y8327" i="121"/>
  <c r="Y8328" i="121"/>
  <c r="Y8329" i="121"/>
  <c r="Y8330" i="121"/>
  <c r="Y8331" i="121"/>
  <c r="Y8332" i="121"/>
  <c r="Y8333" i="121"/>
  <c r="Y8334" i="121"/>
  <c r="Y8335" i="121"/>
  <c r="Y8336" i="121"/>
  <c r="Y8337" i="121"/>
  <c r="Y8338" i="121"/>
  <c r="Y8339" i="121"/>
  <c r="Y8340" i="121"/>
  <c r="Y8341" i="121"/>
  <c r="Y8342" i="121"/>
  <c r="Y8343" i="121"/>
  <c r="Y8344" i="121"/>
  <c r="Y8345" i="121"/>
  <c r="Y8346" i="121"/>
  <c r="Y8347" i="121"/>
  <c r="Y8348" i="121"/>
  <c r="Y8349" i="121"/>
  <c r="Y8350" i="121"/>
  <c r="Y8351" i="121"/>
  <c r="Y8352" i="121"/>
  <c r="Y8353" i="121"/>
  <c r="Y8354" i="121"/>
  <c r="Y8355" i="121"/>
  <c r="Y8356" i="121"/>
  <c r="Y8357" i="121"/>
  <c r="Y8358" i="121"/>
  <c r="Y8359" i="121"/>
  <c r="Y8360" i="121"/>
  <c r="Y8361" i="121"/>
  <c r="Y8362" i="121"/>
  <c r="Y8363" i="121"/>
  <c r="Y8364" i="121"/>
  <c r="Y8365" i="121"/>
  <c r="Y8366" i="121"/>
  <c r="Y8367" i="121"/>
  <c r="Y8368" i="121"/>
  <c r="Y8369" i="121"/>
  <c r="Y8370" i="121"/>
  <c r="Y8371" i="121"/>
  <c r="Y8372" i="121"/>
  <c r="Y8373" i="121"/>
  <c r="Y8374" i="121"/>
  <c r="Y8375" i="121"/>
  <c r="Y8376" i="121"/>
  <c r="Y8377" i="121"/>
  <c r="Y8378" i="121"/>
  <c r="Y8379" i="121"/>
  <c r="Y8380" i="121"/>
  <c r="Y8381" i="121"/>
  <c r="Y8382" i="121"/>
  <c r="Y8383" i="121"/>
  <c r="Y8384" i="121"/>
  <c r="Y8385" i="121"/>
  <c r="Y8386" i="121"/>
  <c r="Y8387" i="121"/>
  <c r="Y8388" i="121"/>
  <c r="Y8389" i="121"/>
  <c r="Y8390" i="121"/>
  <c r="Y8391" i="121"/>
  <c r="Y8392" i="121"/>
  <c r="Y8393" i="121"/>
  <c r="Y8394" i="121"/>
  <c r="Y8395" i="121"/>
  <c r="Y8396" i="121"/>
  <c r="Y8397" i="121"/>
  <c r="Y8398" i="121"/>
  <c r="Y8399" i="121"/>
  <c r="Y8400" i="121"/>
  <c r="Y8401" i="121"/>
  <c r="Y8402" i="121"/>
  <c r="Y8403" i="121"/>
  <c r="Y8404" i="121"/>
  <c r="Y8405" i="121"/>
  <c r="Y8406" i="121"/>
  <c r="Y8407" i="121"/>
  <c r="Y8408" i="121"/>
  <c r="Y8409" i="121"/>
  <c r="Y8410" i="121"/>
  <c r="Y8411" i="121"/>
  <c r="Y8412" i="121"/>
  <c r="Y8413" i="121"/>
  <c r="Y8414" i="121"/>
  <c r="Y8415" i="121"/>
  <c r="Y8416" i="121"/>
  <c r="Y8417" i="121"/>
  <c r="Y8418" i="121"/>
  <c r="Y8419" i="121"/>
  <c r="Y8420" i="121"/>
  <c r="Y8421" i="121"/>
  <c r="Y8422" i="121"/>
  <c r="Y8423" i="121"/>
  <c r="Y8424" i="121"/>
  <c r="Y8425" i="121"/>
  <c r="Y8426" i="121"/>
  <c r="Y8427" i="121"/>
  <c r="Y8428" i="121"/>
  <c r="Y8429" i="121"/>
  <c r="Y8430" i="121"/>
  <c r="Y8431" i="121"/>
  <c r="Y8432" i="121"/>
  <c r="Y8433" i="121"/>
  <c r="Y8434" i="121"/>
  <c r="Y8435" i="121"/>
  <c r="Y8436" i="121"/>
  <c r="Y8437" i="121"/>
  <c r="Y8438" i="121"/>
  <c r="Y8439" i="121"/>
  <c r="Y8440" i="121"/>
  <c r="Y8441" i="121"/>
  <c r="Y8442" i="121"/>
  <c r="Y8443" i="121"/>
  <c r="Y8444" i="121"/>
  <c r="Y8445" i="121"/>
  <c r="Y8446" i="121"/>
  <c r="Y8447" i="121"/>
  <c r="Y8448" i="121"/>
  <c r="Y8449" i="121"/>
  <c r="Y8450" i="121"/>
  <c r="Y8451" i="121"/>
  <c r="Y8452" i="121"/>
  <c r="Y8453" i="121"/>
  <c r="Y8454" i="121"/>
  <c r="Y8455" i="121"/>
  <c r="Y8456" i="121"/>
  <c r="Y8457" i="121"/>
  <c r="Y8458" i="121"/>
  <c r="Y8459" i="121"/>
  <c r="Y8460" i="121"/>
  <c r="Y8461" i="121"/>
  <c r="Y8462" i="121"/>
  <c r="Y8463" i="121"/>
  <c r="Y8464" i="121"/>
  <c r="Y8465" i="121"/>
  <c r="Y8466" i="121"/>
  <c r="Y8467" i="121"/>
  <c r="Y8468" i="121"/>
  <c r="Y8469" i="121"/>
  <c r="Y8470" i="121"/>
  <c r="Y8471" i="121"/>
  <c r="Y8472" i="121"/>
  <c r="Y8473" i="121"/>
  <c r="Y8474" i="121"/>
  <c r="Y8475" i="121"/>
  <c r="Y8476" i="121"/>
  <c r="Y8477" i="121"/>
  <c r="Y8478" i="121"/>
  <c r="Y8479" i="121"/>
  <c r="Y8480" i="121"/>
  <c r="Y8481" i="121"/>
  <c r="Y8482" i="121"/>
  <c r="Y8483" i="121"/>
  <c r="Y8484" i="121"/>
  <c r="Y8485" i="121"/>
  <c r="Y8486" i="121"/>
  <c r="Y8487" i="121"/>
  <c r="Y8488" i="121"/>
  <c r="Y8489" i="121"/>
  <c r="Y8490" i="121"/>
  <c r="Y8491" i="121"/>
  <c r="Y8492" i="121"/>
  <c r="Y8493" i="121"/>
  <c r="Y8494" i="121"/>
  <c r="Y8495" i="121"/>
  <c r="Y8496" i="121"/>
  <c r="Y8497" i="121"/>
  <c r="Y8498" i="121"/>
  <c r="Y8499" i="121"/>
  <c r="Y8500" i="121"/>
  <c r="Y8501" i="121"/>
  <c r="Y8502" i="121"/>
  <c r="Y8503" i="121"/>
  <c r="Y8504" i="121"/>
  <c r="Y8505" i="121"/>
  <c r="Y8506" i="121"/>
  <c r="Y8507" i="121"/>
  <c r="Y8508" i="121"/>
  <c r="Y8509" i="121"/>
  <c r="Y8510" i="121"/>
  <c r="Y8511" i="121"/>
  <c r="Y8512" i="121"/>
  <c r="Y8513" i="121"/>
  <c r="Y8514" i="121"/>
  <c r="Y8515" i="121"/>
  <c r="Y8516" i="121"/>
  <c r="Y8517" i="121"/>
  <c r="Y8518" i="121"/>
  <c r="Y8519" i="121"/>
  <c r="Y8520" i="121"/>
  <c r="Y8521" i="121"/>
  <c r="Y8522" i="121"/>
  <c r="Y8523" i="121"/>
  <c r="Y8524" i="121"/>
  <c r="Y8525" i="121"/>
  <c r="Y8526" i="121"/>
  <c r="Y8527" i="121"/>
  <c r="Y8528" i="121"/>
  <c r="Y8529" i="121"/>
  <c r="Y8530" i="121"/>
  <c r="Y8531" i="121"/>
  <c r="Y8532" i="121"/>
  <c r="Y8533" i="121"/>
  <c r="Y8534" i="121"/>
  <c r="Y8535" i="121"/>
  <c r="Y8536" i="121"/>
  <c r="Y8537" i="121"/>
  <c r="Y8538" i="121"/>
  <c r="Y8539" i="121"/>
  <c r="Y8540" i="121"/>
  <c r="Y8541" i="121"/>
  <c r="Y8542" i="121"/>
  <c r="Y8543" i="121"/>
  <c r="Y8544" i="121"/>
  <c r="Y8545" i="121"/>
  <c r="Y8546" i="121"/>
  <c r="Y8547" i="121"/>
  <c r="Y8548" i="121"/>
  <c r="Y8549" i="121"/>
  <c r="Y8550" i="121"/>
  <c r="Y8551" i="121"/>
  <c r="Y8552" i="121"/>
  <c r="Y8553" i="121"/>
  <c r="Y8554" i="121"/>
  <c r="Y8555" i="121"/>
  <c r="Y8556" i="121"/>
  <c r="Y8557" i="121"/>
  <c r="Y8558" i="121"/>
  <c r="Y8559" i="121"/>
  <c r="Y8560" i="121"/>
  <c r="Y8561" i="121"/>
  <c r="Y8562" i="121"/>
  <c r="Y8563" i="121"/>
  <c r="Y8564" i="121"/>
  <c r="Y8565" i="121"/>
  <c r="Y8566" i="121"/>
  <c r="Y8567" i="121"/>
  <c r="Y8568" i="121"/>
  <c r="Y8569" i="121"/>
  <c r="Y8570" i="121"/>
  <c r="Y8571" i="121"/>
  <c r="Y8572" i="121"/>
  <c r="Y8573" i="121"/>
  <c r="Y8574" i="121"/>
  <c r="Y8575" i="121"/>
  <c r="Y8576" i="121"/>
  <c r="Y8577" i="121"/>
  <c r="Y8578" i="121"/>
  <c r="Y8579" i="121"/>
  <c r="Y8580" i="121"/>
  <c r="Y8581" i="121"/>
  <c r="Y8582" i="121"/>
  <c r="Y8583" i="121"/>
  <c r="Y8584" i="121"/>
  <c r="Y8585" i="121"/>
  <c r="Y8586" i="121"/>
  <c r="Y8587" i="121"/>
  <c r="Y8588" i="121"/>
  <c r="Y8589" i="121"/>
  <c r="Y8590" i="121"/>
  <c r="Y8591" i="121"/>
  <c r="Y8592" i="121"/>
  <c r="Y8593" i="121"/>
  <c r="Y8594" i="121"/>
  <c r="Y8595" i="121"/>
  <c r="Y8596" i="121"/>
  <c r="Y8597" i="121"/>
  <c r="Y8598" i="121"/>
  <c r="Y8599" i="121"/>
  <c r="Y8600" i="121"/>
  <c r="Y8601" i="121"/>
  <c r="Y8602" i="121"/>
  <c r="Y8603" i="121"/>
  <c r="Y8604" i="121"/>
  <c r="Y8605" i="121"/>
  <c r="Y8606" i="121"/>
  <c r="Y8607" i="121"/>
  <c r="Y8608" i="121"/>
  <c r="Y8609" i="121"/>
  <c r="Y8610" i="121"/>
  <c r="Y8611" i="121"/>
  <c r="Y8612" i="121"/>
  <c r="Y8613" i="121"/>
  <c r="Y8614" i="121"/>
  <c r="Y8615" i="121"/>
  <c r="Y8616" i="121"/>
  <c r="Y8617" i="121"/>
  <c r="Y8618" i="121"/>
  <c r="Y8619" i="121"/>
  <c r="Y8620" i="121"/>
  <c r="Y8621" i="121"/>
  <c r="Y8622" i="121"/>
  <c r="Y8623" i="121"/>
  <c r="Y8624" i="121"/>
  <c r="Y8625" i="121"/>
  <c r="Y8626" i="121"/>
  <c r="Y8627" i="121"/>
  <c r="Y8628" i="121"/>
  <c r="Y8629" i="121"/>
  <c r="Y8630" i="121"/>
  <c r="Y8631" i="121"/>
  <c r="Y8632" i="121"/>
  <c r="Y8633" i="121"/>
  <c r="Y8634" i="121"/>
  <c r="Y8635" i="121"/>
  <c r="Y8636" i="121"/>
  <c r="Y8637" i="121"/>
  <c r="Y8638" i="121"/>
  <c r="Y8639" i="121"/>
  <c r="Y8640" i="121"/>
  <c r="Y8641" i="121"/>
  <c r="Y8642" i="121"/>
  <c r="Y8643" i="121"/>
  <c r="Y8644" i="121"/>
  <c r="Y8645" i="121"/>
  <c r="Y8646" i="121"/>
  <c r="Y8647" i="121"/>
  <c r="Y8648" i="121"/>
  <c r="Y8649" i="121"/>
  <c r="Y8650" i="121"/>
  <c r="Y8651" i="121"/>
  <c r="Y8652" i="121"/>
  <c r="Y8653" i="121"/>
  <c r="Y8654" i="121"/>
  <c r="Y8655" i="121"/>
  <c r="Y8656" i="121"/>
  <c r="Y8657" i="121"/>
  <c r="Y8658" i="121"/>
  <c r="Y8659" i="121"/>
  <c r="Y8660" i="121"/>
  <c r="Y8661" i="121"/>
  <c r="Y8662" i="121"/>
  <c r="Y8663" i="121"/>
  <c r="Y8664" i="121"/>
  <c r="Y8665" i="121"/>
  <c r="Y8666" i="121"/>
  <c r="Y8667" i="121"/>
  <c r="Y8668" i="121"/>
  <c r="Y8669" i="121"/>
  <c r="Y8670" i="121"/>
  <c r="Y8671" i="121"/>
  <c r="Y8672" i="121"/>
  <c r="Y8673" i="121"/>
  <c r="Y8674" i="121"/>
  <c r="Y8675" i="121"/>
  <c r="Y8676" i="121"/>
  <c r="Y8677" i="121"/>
  <c r="Y8678" i="121"/>
  <c r="Y8679" i="121"/>
  <c r="Y8680" i="121"/>
  <c r="Y8681" i="121"/>
  <c r="Y8682" i="121"/>
  <c r="Y8683" i="121"/>
  <c r="Y8684" i="121"/>
  <c r="Y8685" i="121"/>
  <c r="Y8686" i="121"/>
  <c r="Y8687" i="121"/>
  <c r="Y8688" i="121"/>
  <c r="Y8689" i="121"/>
  <c r="Y8690" i="121"/>
  <c r="Y8691" i="121"/>
  <c r="Y8692" i="121"/>
  <c r="Y8693" i="121"/>
  <c r="Y8694" i="121"/>
  <c r="Y8695" i="121"/>
  <c r="Y8696" i="121"/>
  <c r="Y8697" i="121"/>
  <c r="Y8698" i="121"/>
  <c r="Y8699" i="121"/>
  <c r="Y8700" i="121"/>
  <c r="Y8701" i="121"/>
  <c r="Y8702" i="121"/>
  <c r="Y8703" i="121"/>
  <c r="Y8704" i="121"/>
  <c r="Y8705" i="121"/>
  <c r="Y8706" i="121"/>
  <c r="Y8707" i="121"/>
  <c r="Y8708" i="121"/>
  <c r="Y8709" i="121"/>
  <c r="Y8710" i="121"/>
  <c r="Y8711" i="121"/>
  <c r="Y8712" i="121"/>
  <c r="Y8713" i="121"/>
  <c r="Y8714" i="121"/>
  <c r="Y8715" i="121"/>
  <c r="Y8716" i="121"/>
  <c r="Y8717" i="121"/>
  <c r="Y8718" i="121"/>
  <c r="Y8719" i="121"/>
  <c r="Y8720" i="121"/>
  <c r="Y8721" i="121"/>
  <c r="Y8722" i="121"/>
  <c r="Y8723" i="121"/>
  <c r="Y8724" i="121"/>
  <c r="Y8725" i="121"/>
  <c r="Y8726" i="121"/>
  <c r="Y8727" i="121"/>
  <c r="Y8728" i="121"/>
  <c r="Y8729" i="121"/>
  <c r="Y8730" i="121"/>
  <c r="Y8731" i="121"/>
  <c r="Y8732" i="121"/>
  <c r="Y8733" i="121"/>
  <c r="Y8734" i="121"/>
  <c r="Y8735" i="121"/>
  <c r="Y8736" i="121"/>
  <c r="Y8737" i="121"/>
  <c r="Y8738" i="121"/>
  <c r="Y8739" i="121"/>
  <c r="Y8740" i="121"/>
  <c r="Y8741" i="121"/>
  <c r="Y8742" i="121"/>
  <c r="Y8743" i="121"/>
  <c r="Y8744" i="121"/>
  <c r="Y8745" i="121"/>
  <c r="Y8746" i="121"/>
  <c r="Y8747" i="121"/>
  <c r="Y8748" i="121"/>
  <c r="Y8749" i="121"/>
  <c r="Y8750" i="121"/>
  <c r="Y8751" i="121"/>
  <c r="Y8752" i="121"/>
  <c r="Y8753" i="121"/>
  <c r="Y8754" i="121"/>
  <c r="Y8755" i="121"/>
  <c r="Y8756" i="121"/>
  <c r="Y8757" i="121"/>
  <c r="Y8758" i="121"/>
  <c r="Y8759" i="121"/>
  <c r="Y8760" i="121"/>
  <c r="Y8761" i="121"/>
  <c r="Y8762" i="121"/>
  <c r="Y8763" i="121"/>
  <c r="Y8764" i="121"/>
  <c r="Y8765" i="121"/>
  <c r="Y8766" i="121"/>
  <c r="Y8767" i="121"/>
  <c r="Y8768" i="121"/>
  <c r="Y8769" i="121"/>
  <c r="Y8770" i="121"/>
  <c r="Y8771" i="121"/>
  <c r="Y8772" i="121"/>
  <c r="Y8773" i="121"/>
  <c r="Y8774" i="121"/>
  <c r="Y8775" i="121"/>
  <c r="Y8776" i="121"/>
  <c r="Y8777" i="121"/>
  <c r="Y8778" i="121"/>
  <c r="Y8779" i="121"/>
  <c r="Y8780" i="121"/>
  <c r="Y8781" i="121"/>
  <c r="Y8782" i="121"/>
  <c r="Y8783" i="121"/>
  <c r="Y8784" i="121"/>
  <c r="Y8785" i="121"/>
  <c r="Y8786" i="121"/>
  <c r="Y8787" i="121"/>
  <c r="Y8788" i="121"/>
  <c r="Y8789" i="121"/>
  <c r="Y8790" i="121"/>
  <c r="Y8791" i="121"/>
  <c r="Y8792" i="121"/>
  <c r="Y8793" i="121"/>
  <c r="Y8794" i="121"/>
  <c r="Y8795" i="121"/>
  <c r="Y8796" i="121"/>
  <c r="Y8797" i="121"/>
  <c r="Y8798" i="121"/>
  <c r="Y8799" i="121"/>
  <c r="Y8800" i="121"/>
  <c r="Y8801" i="121"/>
  <c r="Y8802" i="121"/>
  <c r="Y8803" i="121"/>
  <c r="Y8804" i="121"/>
  <c r="Y8805" i="121"/>
  <c r="Y8806" i="121"/>
  <c r="Y8807" i="121"/>
  <c r="Y8808" i="121"/>
  <c r="Y8809" i="121"/>
  <c r="Y8810" i="121"/>
  <c r="Y8811" i="121"/>
  <c r="Y8812" i="121"/>
  <c r="Y8813" i="121"/>
  <c r="Y8814" i="121"/>
  <c r="Y8815" i="121"/>
  <c r="Y8816" i="121"/>
  <c r="Y8817" i="121"/>
  <c r="Y8818" i="121"/>
  <c r="Y8819" i="121"/>
  <c r="Y8820" i="121"/>
  <c r="Y8821" i="121"/>
  <c r="Y8822" i="121"/>
  <c r="Y8823" i="121"/>
  <c r="Y8824" i="121"/>
  <c r="Y8825" i="121"/>
  <c r="Y8826" i="121"/>
  <c r="Y8827" i="121"/>
  <c r="Y8828" i="121"/>
  <c r="Y8829" i="121"/>
  <c r="Y8830" i="121"/>
  <c r="Y8831" i="121"/>
  <c r="Y8832" i="121"/>
  <c r="Y8833" i="121"/>
  <c r="Y8834" i="121"/>
  <c r="Y8835" i="121"/>
  <c r="Y8836" i="121"/>
  <c r="Y8837" i="121"/>
  <c r="Y8838" i="121"/>
  <c r="Y8839" i="121"/>
  <c r="Y8840" i="121"/>
  <c r="Y8841" i="121"/>
  <c r="Y8842" i="121"/>
  <c r="Y8843" i="121"/>
  <c r="Y8844" i="121"/>
  <c r="Y8845" i="121"/>
  <c r="Y8846" i="121"/>
  <c r="Y8847" i="121"/>
  <c r="Y8848" i="121"/>
  <c r="Y8849" i="121"/>
  <c r="Y8850" i="121"/>
  <c r="Y8851" i="121"/>
  <c r="Y8852" i="121"/>
  <c r="Y8853" i="121"/>
  <c r="Y8854" i="121"/>
  <c r="Y8855" i="121"/>
  <c r="Y8856" i="121"/>
  <c r="Y8857" i="121"/>
  <c r="Y8858" i="121"/>
  <c r="Y8859" i="121"/>
  <c r="Y8860" i="121"/>
  <c r="Y8861" i="121"/>
  <c r="Y8862" i="121"/>
  <c r="Y8863" i="121"/>
  <c r="Y8864" i="121"/>
  <c r="Y8865" i="121"/>
  <c r="Y8866" i="121"/>
  <c r="Y8867" i="121"/>
  <c r="Y8868" i="121"/>
  <c r="Y8869" i="121"/>
  <c r="Y8870" i="121"/>
  <c r="Y8871" i="121"/>
  <c r="Y8872" i="121"/>
  <c r="Y8873" i="121"/>
  <c r="Y8874" i="121"/>
  <c r="Y8875" i="121"/>
  <c r="Y8876" i="121"/>
  <c r="Y8877" i="121"/>
  <c r="Y8878" i="121"/>
  <c r="Y8879" i="121"/>
  <c r="Y8880" i="121"/>
  <c r="Y8881" i="121"/>
  <c r="Y8882" i="121"/>
  <c r="Y8883" i="121"/>
  <c r="Y8884" i="121"/>
  <c r="Y8885" i="121"/>
  <c r="Y8886" i="121"/>
  <c r="Y8887" i="121"/>
  <c r="Y8888" i="121"/>
  <c r="Y8889" i="121"/>
  <c r="Y8890" i="121"/>
  <c r="Y8891" i="121"/>
  <c r="Y8892" i="121"/>
  <c r="Y8893" i="121"/>
  <c r="Y8894" i="121"/>
  <c r="Y8895" i="121"/>
  <c r="Y8896" i="121"/>
  <c r="Y8897" i="121"/>
  <c r="Y8898" i="121"/>
  <c r="Y8899" i="121"/>
  <c r="Y8900" i="121"/>
  <c r="Y8901" i="121"/>
  <c r="Y8902" i="121"/>
  <c r="Y8903" i="121"/>
  <c r="Y8904" i="121"/>
  <c r="Y8905" i="121"/>
  <c r="Y8906" i="121"/>
  <c r="Y8907" i="121"/>
  <c r="Y8908" i="121"/>
  <c r="Y8909" i="121"/>
  <c r="Y8910" i="121"/>
  <c r="Y8911" i="121"/>
  <c r="Y8912" i="121"/>
  <c r="Y8913" i="121"/>
  <c r="Y8914" i="121"/>
  <c r="Y8915" i="121"/>
  <c r="Y8916" i="121"/>
  <c r="Y8917" i="121"/>
  <c r="Y8918" i="121"/>
  <c r="Y8919" i="121"/>
  <c r="Y8920" i="121"/>
  <c r="Y8921" i="121"/>
  <c r="Y8922" i="121"/>
  <c r="Y8923" i="121"/>
  <c r="Y8924" i="121"/>
  <c r="Y8925" i="121"/>
  <c r="Y8926" i="121"/>
  <c r="Y8927" i="121"/>
  <c r="Y8928" i="121"/>
  <c r="Y8929" i="121"/>
  <c r="Y8930" i="121"/>
  <c r="Y8931" i="121"/>
  <c r="Y8932" i="121"/>
  <c r="Y8933" i="121"/>
  <c r="Y8934" i="121"/>
  <c r="Y8935" i="121"/>
  <c r="Y8936" i="121"/>
  <c r="Y8937" i="121"/>
  <c r="Y8938" i="121"/>
  <c r="Y8939" i="121"/>
  <c r="Y8940" i="121"/>
  <c r="Y8941" i="121"/>
  <c r="Y8942" i="121"/>
  <c r="Y8943" i="121"/>
  <c r="Y8944" i="121"/>
  <c r="Y8945" i="121"/>
  <c r="Y8946" i="121"/>
  <c r="Y8947" i="121"/>
  <c r="Y8948" i="121"/>
  <c r="Y8949" i="121"/>
  <c r="Y8950" i="121"/>
  <c r="Y8951" i="121"/>
  <c r="Y8952" i="121"/>
  <c r="Y8953" i="121"/>
  <c r="Y8954" i="121"/>
  <c r="Y8955" i="121"/>
  <c r="Y8956" i="121"/>
  <c r="Y8957" i="121"/>
  <c r="Y8958" i="121"/>
  <c r="Y8959" i="121"/>
  <c r="Y8960" i="121"/>
  <c r="Y8961" i="121"/>
  <c r="Y8962" i="121"/>
  <c r="Y8963" i="121"/>
  <c r="Y8964" i="121"/>
  <c r="Y8965" i="121"/>
  <c r="Y8966" i="121"/>
  <c r="Y8967" i="121"/>
  <c r="Y8968" i="121"/>
  <c r="Y8969" i="121"/>
  <c r="Y8970" i="121"/>
  <c r="Y8971" i="121"/>
  <c r="Y8972" i="121"/>
  <c r="Y8973" i="121"/>
  <c r="Y8974" i="121"/>
  <c r="Y8975" i="121"/>
  <c r="Y8976" i="121"/>
  <c r="Y8977" i="121"/>
  <c r="Y8978" i="121"/>
  <c r="Y8979" i="121"/>
  <c r="Y8980" i="121"/>
  <c r="Y8981" i="121"/>
  <c r="Y8982" i="121"/>
  <c r="Y8983" i="121"/>
  <c r="Y8984" i="121"/>
  <c r="Y8985" i="121"/>
  <c r="Y8986" i="121"/>
  <c r="Y8987" i="121"/>
  <c r="Y8988" i="121"/>
  <c r="Y8989" i="121"/>
  <c r="Y8990" i="121"/>
  <c r="Y8991" i="121"/>
  <c r="Y8992" i="121"/>
  <c r="Y8993" i="121"/>
  <c r="Y8994" i="121"/>
  <c r="Y8995" i="121"/>
  <c r="Y8996" i="121"/>
  <c r="Y8997" i="121"/>
  <c r="Y8998" i="121"/>
  <c r="Y8999" i="121"/>
  <c r="Y9000" i="121"/>
  <c r="Y9001" i="121"/>
  <c r="Y9002" i="121"/>
  <c r="Y9003" i="121"/>
  <c r="Y9004" i="121"/>
  <c r="Y9005" i="121"/>
  <c r="Y9006" i="121"/>
  <c r="Y9007" i="121"/>
  <c r="Y9008" i="121"/>
  <c r="Y9009" i="121"/>
  <c r="Y9010" i="121"/>
  <c r="Y9011" i="121"/>
  <c r="Y9012" i="121"/>
  <c r="Y9013" i="121"/>
  <c r="Y9014" i="121"/>
  <c r="Y9015" i="121"/>
  <c r="Y9016" i="121"/>
  <c r="Y9017" i="121"/>
  <c r="Y9018" i="121"/>
  <c r="Y9019" i="121"/>
  <c r="Y9020" i="121"/>
  <c r="Y9021" i="121"/>
  <c r="Y9022" i="121"/>
  <c r="Y9023" i="121"/>
  <c r="Y9024" i="121"/>
  <c r="Y9025" i="121"/>
  <c r="Y9026" i="121"/>
  <c r="Y9027" i="121"/>
  <c r="Y9028" i="121"/>
  <c r="Y9029" i="121"/>
  <c r="Y9030" i="121"/>
  <c r="Y9031" i="121"/>
  <c r="Y9032" i="121"/>
  <c r="Y9033" i="121"/>
  <c r="Y9034" i="121"/>
  <c r="Y9035" i="121"/>
  <c r="Y9036" i="121"/>
  <c r="Y9037" i="121"/>
  <c r="Y9038" i="121"/>
  <c r="Y9039" i="121"/>
  <c r="Y9040" i="121"/>
  <c r="Y9041" i="121"/>
  <c r="Y9042" i="121"/>
  <c r="Y9043" i="121"/>
  <c r="Y9044" i="121"/>
  <c r="Y9045" i="121"/>
  <c r="Y9046" i="121"/>
  <c r="Y9047" i="121"/>
  <c r="Y9048" i="121"/>
  <c r="Y9049" i="121"/>
  <c r="Y9050" i="121"/>
  <c r="Y9051" i="121"/>
  <c r="Y9052" i="121"/>
  <c r="Y9053" i="121"/>
  <c r="Y9054" i="121"/>
  <c r="Y9055" i="121"/>
  <c r="Y9056" i="121"/>
  <c r="Y9057" i="121"/>
  <c r="Y9058" i="121"/>
  <c r="Y9059" i="121"/>
  <c r="Y9060" i="121"/>
  <c r="Y9061" i="121"/>
  <c r="Y9062" i="121"/>
  <c r="Y9063" i="121"/>
  <c r="Y9064" i="121"/>
  <c r="Y9065" i="121"/>
  <c r="Y9066" i="121"/>
  <c r="Y9067" i="121"/>
  <c r="Y9068" i="121"/>
  <c r="Y9069" i="121"/>
  <c r="Y9070" i="121"/>
  <c r="Y9071" i="121"/>
  <c r="Y9072" i="121"/>
  <c r="Y9073" i="121"/>
  <c r="Y9074" i="121"/>
  <c r="Y9075" i="121"/>
  <c r="Y9076" i="121"/>
  <c r="Y9077" i="121"/>
  <c r="Y9078" i="121"/>
  <c r="Y9079" i="121"/>
  <c r="Y9080" i="121"/>
  <c r="Y9081" i="121"/>
  <c r="Y9082" i="121"/>
  <c r="Y9083" i="121"/>
  <c r="Y9084" i="121"/>
  <c r="Y9085" i="121"/>
  <c r="Y9086" i="121"/>
  <c r="Y9087" i="121"/>
  <c r="Y9088" i="121"/>
  <c r="Y9089" i="121"/>
  <c r="Y9090" i="121"/>
  <c r="Y9091" i="121"/>
  <c r="Y9092" i="121"/>
  <c r="Y9093" i="121"/>
  <c r="Y9094" i="121"/>
  <c r="Y9095" i="121"/>
  <c r="Y9096" i="121"/>
  <c r="Y9097" i="121"/>
  <c r="Y9098" i="121"/>
  <c r="Y9099" i="121"/>
  <c r="Y9100" i="121"/>
  <c r="Y9101" i="121"/>
  <c r="Y9102" i="121"/>
  <c r="Y9103" i="121"/>
  <c r="Y9104" i="121"/>
  <c r="Y9105" i="121"/>
  <c r="Y9106" i="121"/>
  <c r="Y9107" i="121"/>
  <c r="Y9108" i="121"/>
  <c r="Y9109" i="121"/>
  <c r="Y9110" i="121"/>
  <c r="Y9111" i="121"/>
  <c r="Y9112" i="121"/>
  <c r="Y9113" i="121"/>
  <c r="Y9114" i="121"/>
  <c r="Y9115" i="121"/>
  <c r="Y9116" i="121"/>
  <c r="Y9117" i="121"/>
  <c r="Y9118" i="121"/>
  <c r="Y9119" i="121"/>
  <c r="Y9120" i="121"/>
  <c r="Y9121" i="121"/>
  <c r="Y9122" i="121"/>
  <c r="Y9123" i="121"/>
  <c r="Y9124" i="121"/>
  <c r="Y9125" i="121"/>
  <c r="Y9126" i="121"/>
  <c r="Y9127" i="121"/>
  <c r="Y9128" i="121"/>
  <c r="Y9129" i="121"/>
  <c r="Y9130" i="121"/>
  <c r="Y9131" i="121"/>
  <c r="Y9132" i="121"/>
  <c r="Y9133" i="121"/>
  <c r="Y9134" i="121"/>
  <c r="Y9135" i="121"/>
  <c r="Y9136" i="121"/>
  <c r="Y9137" i="121"/>
  <c r="Y9138" i="121"/>
  <c r="Y9139" i="121"/>
  <c r="Y9140" i="121"/>
  <c r="Y9141" i="121"/>
  <c r="Y9142" i="121"/>
  <c r="Y9143" i="121"/>
  <c r="Y9144" i="121"/>
  <c r="Y9145" i="121"/>
  <c r="Y9146" i="121"/>
  <c r="Y9147" i="121"/>
  <c r="Y9148" i="121"/>
  <c r="Y9149" i="121"/>
  <c r="Y9150" i="121"/>
  <c r="Y9151" i="121"/>
  <c r="Y9152" i="121"/>
  <c r="Y9153" i="121"/>
  <c r="Y9154" i="121"/>
  <c r="Y9155" i="121"/>
  <c r="Y9156" i="121"/>
  <c r="Y9157" i="121"/>
  <c r="Y9158" i="121"/>
  <c r="Y9159" i="121"/>
  <c r="Y9160" i="121"/>
  <c r="Y9161" i="121"/>
  <c r="Y9162" i="121"/>
  <c r="Y9163" i="121"/>
  <c r="Y9164" i="121"/>
  <c r="Y9165" i="121"/>
  <c r="Y9166" i="121"/>
  <c r="Y9167" i="121"/>
  <c r="Y9168" i="121"/>
  <c r="Y9169" i="121"/>
  <c r="Y9170" i="121"/>
  <c r="Y9171" i="121"/>
  <c r="Y9172" i="121"/>
  <c r="Y9173" i="121"/>
  <c r="Y9174" i="121"/>
  <c r="Y9175" i="121"/>
  <c r="Y9176" i="121"/>
  <c r="Y9177" i="121"/>
  <c r="Y9178" i="121"/>
  <c r="Y9179" i="121"/>
  <c r="Y9180" i="121"/>
  <c r="Y9181" i="121"/>
  <c r="Y9182" i="121"/>
  <c r="Y9183" i="121"/>
  <c r="Y9184" i="121"/>
  <c r="Y9185" i="121"/>
  <c r="Y9186" i="121"/>
  <c r="Y9187" i="121"/>
  <c r="Y9188" i="121"/>
  <c r="Y9189" i="121"/>
  <c r="Y9190" i="121"/>
  <c r="Y9191" i="121"/>
  <c r="Y9192" i="121"/>
  <c r="Y9193" i="121"/>
  <c r="Y9194" i="121"/>
  <c r="Y9195" i="121"/>
  <c r="Y9196" i="121"/>
  <c r="Y9197" i="121"/>
  <c r="Y9198" i="121"/>
  <c r="Y9199" i="121"/>
  <c r="Y9200" i="121"/>
  <c r="Y9201" i="121"/>
  <c r="Y9202" i="121"/>
  <c r="Y9203" i="121"/>
  <c r="Y9204" i="121"/>
  <c r="Y9205" i="121"/>
  <c r="Y9206" i="121"/>
  <c r="Y9207" i="121"/>
  <c r="Y9208" i="121"/>
  <c r="Y9209" i="121"/>
  <c r="Y9210" i="121"/>
  <c r="Y9211" i="121"/>
  <c r="Y9212" i="121"/>
  <c r="Y9213" i="121"/>
  <c r="Y9214" i="121"/>
  <c r="Y9215" i="121"/>
  <c r="Y9216" i="121"/>
  <c r="Y9217" i="121"/>
  <c r="Y9218" i="121"/>
  <c r="Y9219" i="121"/>
  <c r="Y9220" i="121"/>
  <c r="Y9221" i="121"/>
  <c r="Y9222" i="121"/>
  <c r="Y9223" i="121"/>
  <c r="Y9224" i="121"/>
  <c r="Y9225" i="121"/>
  <c r="Y9226" i="121"/>
  <c r="Y9227" i="121"/>
  <c r="Y9228" i="121"/>
  <c r="Y9229" i="121"/>
  <c r="Y9230" i="121"/>
  <c r="Y9231" i="121"/>
  <c r="Y9232" i="121"/>
  <c r="Y9233" i="121"/>
  <c r="Y9234" i="121"/>
  <c r="Y9235" i="121"/>
  <c r="Y9236" i="121"/>
  <c r="Y9237" i="121"/>
  <c r="Y9238" i="121"/>
  <c r="Y9239" i="121"/>
  <c r="Y9240" i="121"/>
  <c r="Y9241" i="121"/>
  <c r="Y9242" i="121"/>
  <c r="Y9243" i="121"/>
  <c r="Y9244" i="121"/>
  <c r="Y9245" i="121"/>
  <c r="Y9246" i="121"/>
  <c r="Y9247" i="121"/>
  <c r="Y9248" i="121"/>
  <c r="Y9249" i="121"/>
  <c r="Y9250" i="121"/>
  <c r="Y9251" i="121"/>
  <c r="Y9252" i="121"/>
  <c r="Y9253" i="121"/>
  <c r="Y9254" i="121"/>
  <c r="Y9255" i="121"/>
  <c r="Y9256" i="121"/>
  <c r="Y9257" i="121"/>
  <c r="Y9258" i="121"/>
  <c r="Y9259" i="121"/>
  <c r="Y9260" i="121"/>
  <c r="Y9261" i="121"/>
  <c r="Y9262" i="121"/>
  <c r="Y9263" i="121"/>
  <c r="Y9264" i="121"/>
  <c r="Y9265" i="121"/>
  <c r="Y9266" i="121"/>
  <c r="Y9267" i="121"/>
  <c r="Y9268" i="121"/>
  <c r="Y9269" i="121"/>
  <c r="Y9270" i="121"/>
  <c r="Y9271" i="121"/>
  <c r="Y9272" i="121"/>
  <c r="Y9273" i="121"/>
  <c r="Y9274" i="121"/>
  <c r="Y9275" i="121"/>
  <c r="Y9276" i="121"/>
  <c r="Y9277" i="121"/>
  <c r="Y9278" i="121"/>
  <c r="Y9279" i="121"/>
  <c r="Y9280" i="121"/>
  <c r="Y9281" i="121"/>
  <c r="Y9282" i="121"/>
  <c r="Y9283" i="121"/>
  <c r="Y9284" i="121"/>
  <c r="Y9285" i="121"/>
  <c r="Y9286" i="121"/>
  <c r="Y9287" i="121"/>
  <c r="Y9288" i="121"/>
  <c r="Y9289" i="121"/>
  <c r="Y9290" i="121"/>
  <c r="Y9291" i="121"/>
  <c r="Y9292" i="121"/>
  <c r="Y9293" i="121"/>
  <c r="Y9294" i="121"/>
  <c r="Y9295" i="121"/>
  <c r="Y9296" i="121"/>
  <c r="Y9297" i="121"/>
  <c r="Y9298" i="121"/>
  <c r="Y9299" i="121"/>
  <c r="Y9300" i="121"/>
  <c r="Y9301" i="121"/>
  <c r="Y9302" i="121"/>
  <c r="Y9303" i="121"/>
  <c r="Y9304" i="121"/>
  <c r="Y9305" i="121"/>
  <c r="Y9306" i="121"/>
  <c r="Y9307" i="121"/>
  <c r="Y9308" i="121"/>
  <c r="Y9309" i="121"/>
  <c r="Y9310" i="121"/>
  <c r="Y9311" i="121"/>
  <c r="Y9312" i="121"/>
  <c r="Y9313" i="121"/>
  <c r="Y9314" i="121"/>
  <c r="Y9315" i="121"/>
  <c r="Y9316" i="121"/>
  <c r="Y9317" i="121"/>
  <c r="Y9318" i="121"/>
  <c r="Y9319" i="121"/>
  <c r="Y9320" i="121"/>
  <c r="Y9321" i="121"/>
  <c r="Y9322" i="121"/>
  <c r="Y9323" i="121"/>
  <c r="Y9324" i="121"/>
  <c r="Y9325" i="121"/>
  <c r="Y9326" i="121"/>
  <c r="Y9327" i="121"/>
  <c r="Y9328" i="121"/>
  <c r="Y9329" i="121"/>
  <c r="Y9330" i="121"/>
  <c r="Y9331" i="121"/>
  <c r="Y9332" i="121"/>
  <c r="Y9333" i="121"/>
  <c r="Y9334" i="121"/>
  <c r="Y9335" i="121"/>
  <c r="Y9336" i="121"/>
  <c r="Y9337" i="121"/>
  <c r="Y9338" i="121"/>
  <c r="Y9339" i="121"/>
  <c r="Y9340" i="121"/>
  <c r="Y9341" i="121"/>
  <c r="Y9342" i="121"/>
  <c r="Y9343" i="121"/>
  <c r="Y9344" i="121"/>
  <c r="Y9345" i="121"/>
  <c r="Y9346" i="121"/>
  <c r="Y9347" i="121"/>
  <c r="Y9348" i="121"/>
  <c r="Y9349" i="121"/>
  <c r="Y9350" i="121"/>
  <c r="Y9351" i="121"/>
  <c r="Y9352" i="121"/>
  <c r="Y9353" i="121"/>
  <c r="Y9354" i="121"/>
  <c r="Y9355" i="121"/>
  <c r="Y9356" i="121"/>
  <c r="Y9357" i="121"/>
  <c r="Y9358" i="121"/>
  <c r="Y9359" i="121"/>
  <c r="Y9360" i="121"/>
  <c r="Y9361" i="121"/>
  <c r="Y9362" i="121"/>
  <c r="Y9363" i="121"/>
  <c r="Y9364" i="121"/>
  <c r="Y9365" i="121"/>
  <c r="Y9366" i="121"/>
  <c r="Y9367" i="121"/>
  <c r="Y9368" i="121"/>
  <c r="Y9369" i="121"/>
  <c r="Y9370" i="121"/>
  <c r="Y9371" i="121"/>
  <c r="Y9372" i="121"/>
  <c r="Y9373" i="121"/>
  <c r="Y9374" i="121"/>
  <c r="Y9375" i="121"/>
  <c r="Y9376" i="121"/>
  <c r="Y9377" i="121"/>
  <c r="Y9378" i="121"/>
  <c r="Y9379" i="121"/>
  <c r="Y9380" i="121"/>
  <c r="Y9381" i="121"/>
  <c r="Y9382" i="121"/>
  <c r="Y9383" i="121"/>
  <c r="Y9384" i="121"/>
  <c r="Y9385" i="121"/>
  <c r="Y9386" i="121"/>
  <c r="Y9387" i="121"/>
  <c r="Y9388" i="121"/>
  <c r="Y9389" i="121"/>
  <c r="Y9390" i="121"/>
  <c r="Y9391" i="121"/>
  <c r="Y9392" i="121"/>
  <c r="Y9393" i="121"/>
  <c r="Y9394" i="121"/>
  <c r="Y9395" i="121"/>
  <c r="Y9396" i="121"/>
  <c r="Y9397" i="121"/>
  <c r="Y9398" i="121"/>
  <c r="Y9399" i="121"/>
  <c r="Y9400" i="121"/>
  <c r="Y9401" i="121"/>
  <c r="Y9402" i="121"/>
  <c r="Y9403" i="121"/>
  <c r="Y9404" i="121"/>
  <c r="Y9405" i="121"/>
  <c r="Y9406" i="121"/>
  <c r="Y9407" i="121"/>
  <c r="Y9408" i="121"/>
  <c r="Y9409" i="121"/>
  <c r="Y9410" i="121"/>
  <c r="Y9411" i="121"/>
  <c r="Y9412" i="121"/>
  <c r="Y9413" i="121"/>
  <c r="Y9414" i="121"/>
  <c r="Y9415" i="121"/>
  <c r="Y9416" i="121"/>
  <c r="Y9417" i="121"/>
  <c r="Y9418" i="121"/>
  <c r="Y9419" i="121"/>
  <c r="Y9420" i="121"/>
  <c r="Y9421" i="121"/>
  <c r="Y9422" i="121"/>
  <c r="Y9423" i="121"/>
  <c r="Y9424" i="121"/>
  <c r="Y9425" i="121"/>
  <c r="Y9426" i="121"/>
  <c r="Y9427" i="121"/>
  <c r="Y9428" i="121"/>
  <c r="Y9429" i="121"/>
  <c r="Y9430" i="121"/>
  <c r="Y9431" i="121"/>
  <c r="Y9432" i="121"/>
  <c r="Y9433" i="121"/>
  <c r="Y9434" i="121"/>
  <c r="Y9435" i="121"/>
  <c r="Y9436" i="121"/>
  <c r="Y9437" i="121"/>
  <c r="Y9438" i="121"/>
  <c r="Y9439" i="121"/>
  <c r="Y9440" i="121"/>
  <c r="Y9441" i="121"/>
  <c r="Y9442" i="121"/>
  <c r="Y9443" i="121"/>
  <c r="Y9444" i="121"/>
  <c r="Y9445" i="121"/>
  <c r="Y9446" i="121"/>
  <c r="Y9447" i="121"/>
  <c r="Y9448" i="121"/>
  <c r="Y9449" i="121"/>
  <c r="Y9450" i="121"/>
  <c r="Y9451" i="121"/>
  <c r="Y9452" i="121"/>
  <c r="Y9453" i="121"/>
  <c r="Y9454" i="121"/>
  <c r="Y9455" i="121"/>
  <c r="Y9456" i="121"/>
  <c r="Y9457" i="121"/>
  <c r="Y9458" i="121"/>
  <c r="Y9459" i="121"/>
  <c r="Y9460" i="121"/>
  <c r="Y9461" i="121"/>
  <c r="Y9462" i="121"/>
  <c r="Y9463" i="121"/>
  <c r="Y9464" i="121"/>
  <c r="Y9465" i="121"/>
  <c r="Y9466" i="121"/>
  <c r="Y9467" i="121"/>
  <c r="Y9468" i="121"/>
  <c r="Y9469" i="121"/>
  <c r="Y9470" i="121"/>
  <c r="Y9471" i="121"/>
  <c r="Y9472" i="121"/>
  <c r="Y9473" i="121"/>
  <c r="Y9474" i="121"/>
  <c r="Y9475" i="121"/>
  <c r="Y9476" i="121"/>
  <c r="Y9477" i="121"/>
  <c r="Y9478" i="121"/>
  <c r="Y9479" i="121"/>
  <c r="Y9480" i="121"/>
  <c r="Y9481" i="121"/>
  <c r="Y9482" i="121"/>
  <c r="Y9483" i="121"/>
  <c r="Y9484" i="121"/>
  <c r="Y9485" i="121"/>
  <c r="Y9486" i="121"/>
  <c r="Y9487" i="121"/>
  <c r="Y9488" i="121"/>
  <c r="Y9489" i="121"/>
  <c r="Y9490" i="121"/>
  <c r="Y9491" i="121"/>
  <c r="Y9492" i="121"/>
  <c r="Y9493" i="121"/>
  <c r="Y9494" i="121"/>
  <c r="Y9495" i="121"/>
  <c r="Y9496" i="121"/>
  <c r="Y9497" i="121"/>
  <c r="Y9498" i="121"/>
  <c r="Y9499" i="121"/>
  <c r="Y9500" i="121"/>
  <c r="Y9501" i="121"/>
  <c r="Y9502" i="121"/>
  <c r="Y9503" i="121"/>
  <c r="Y9504" i="121"/>
  <c r="Y9505" i="121"/>
  <c r="Y9506" i="121"/>
  <c r="Y9507" i="121"/>
  <c r="Y9508" i="121"/>
  <c r="Y9509" i="121"/>
  <c r="Y9510" i="121"/>
  <c r="Y9511" i="121"/>
  <c r="Y9512" i="121"/>
  <c r="Y9513" i="121"/>
  <c r="Y9514" i="121"/>
  <c r="Y9515" i="121"/>
  <c r="Y9516" i="121"/>
  <c r="Y9517" i="121"/>
  <c r="Y9518" i="121"/>
  <c r="Y9519" i="121"/>
  <c r="Y9520" i="121"/>
  <c r="Y9521" i="121"/>
  <c r="Y9522" i="121"/>
  <c r="Y9523" i="121"/>
  <c r="Y9524" i="121"/>
  <c r="Y9525" i="121"/>
  <c r="Y9526" i="121"/>
  <c r="Y9527" i="121"/>
  <c r="Y9528" i="121"/>
  <c r="Y9529" i="121"/>
  <c r="Y9530" i="121"/>
  <c r="Y9531" i="121"/>
  <c r="Y9532" i="121"/>
  <c r="Y9533" i="121"/>
  <c r="Y9534" i="121"/>
  <c r="Y9535" i="121"/>
  <c r="Y9536" i="121"/>
  <c r="Y9537" i="121"/>
  <c r="Y9538" i="121"/>
  <c r="Y9539" i="121"/>
  <c r="Y9540" i="121"/>
  <c r="Y9541" i="121"/>
  <c r="Y9542" i="121"/>
  <c r="Y9543" i="121"/>
  <c r="Y9544" i="121"/>
  <c r="Y9545" i="121"/>
  <c r="Y9546" i="121"/>
  <c r="Y9547" i="121"/>
  <c r="Y9548" i="121"/>
  <c r="Y9549" i="121"/>
  <c r="Y9550" i="121"/>
  <c r="Y9551" i="121"/>
  <c r="Y9552" i="121"/>
  <c r="Y9553" i="121"/>
  <c r="Y9554" i="121"/>
  <c r="Y9555" i="121"/>
  <c r="Y9556" i="121"/>
  <c r="Y9557" i="121"/>
  <c r="Y9558" i="121"/>
  <c r="Y9559" i="121"/>
  <c r="Y9560" i="121"/>
  <c r="Y9561" i="121"/>
  <c r="Y9562" i="121"/>
  <c r="Y9563" i="121"/>
  <c r="Y9564" i="121"/>
  <c r="Y9565" i="121"/>
  <c r="Y9566" i="121"/>
  <c r="Y9567" i="121"/>
  <c r="Y9568" i="121"/>
  <c r="Y9569" i="121"/>
  <c r="Y9570" i="121"/>
  <c r="Y9571" i="121"/>
  <c r="Y9572" i="121"/>
  <c r="Y9573" i="121"/>
  <c r="Y9574" i="121"/>
  <c r="Y9575" i="121"/>
  <c r="Y9576" i="121"/>
  <c r="Y9577" i="121"/>
  <c r="Y9578" i="121"/>
  <c r="Y9579" i="121"/>
  <c r="Y9580" i="121"/>
  <c r="Y9581" i="121"/>
  <c r="Y9582" i="121"/>
  <c r="Y9583" i="121"/>
  <c r="Y9584" i="121"/>
  <c r="Y9585" i="121"/>
  <c r="Y9586" i="121"/>
  <c r="Y9587" i="121"/>
  <c r="Y9588" i="121"/>
  <c r="Y9589" i="121"/>
  <c r="Y9590" i="121"/>
  <c r="Y9591" i="121"/>
  <c r="Y9592" i="121"/>
  <c r="Y9593" i="121"/>
  <c r="Y9594" i="121"/>
  <c r="Y9595" i="121"/>
  <c r="Y9596" i="121"/>
  <c r="Y9597" i="121"/>
  <c r="Y9598" i="121"/>
  <c r="Y9599" i="121"/>
  <c r="Y9600" i="121"/>
  <c r="Y9601" i="121"/>
  <c r="Y9602" i="121"/>
  <c r="Y9603" i="121"/>
  <c r="Y9604" i="121"/>
  <c r="Y9605" i="121"/>
  <c r="Y9606" i="121"/>
  <c r="Y9607" i="121"/>
  <c r="Y9608" i="121"/>
  <c r="Y9609" i="121"/>
  <c r="Y9610" i="121"/>
  <c r="Y9611" i="121"/>
  <c r="Y9612" i="121"/>
  <c r="Y9613" i="121"/>
  <c r="Y9614" i="121"/>
  <c r="Y9615" i="121"/>
  <c r="Y9616" i="121"/>
  <c r="Y9617" i="121"/>
  <c r="Y9618" i="121"/>
  <c r="Y9619" i="121"/>
  <c r="Y9620" i="121"/>
  <c r="Y9621" i="121"/>
  <c r="Y9622" i="121"/>
  <c r="Y9623" i="121"/>
  <c r="Y9624" i="121"/>
  <c r="Y9625" i="121"/>
  <c r="Y9626" i="121"/>
  <c r="Y9627" i="121"/>
  <c r="Y9628" i="121"/>
  <c r="Y9629" i="121"/>
  <c r="Y9630" i="121"/>
  <c r="Y9631" i="121"/>
  <c r="Y9632" i="121"/>
  <c r="Y9633" i="121"/>
  <c r="Y9634" i="121"/>
  <c r="Y9635" i="121"/>
  <c r="Y9636" i="121"/>
  <c r="Y9637" i="121"/>
  <c r="Y9638" i="121"/>
  <c r="Y9639" i="121"/>
  <c r="Y9640" i="121"/>
  <c r="Y9641" i="121"/>
  <c r="Y9642" i="121"/>
  <c r="Y9643" i="121"/>
  <c r="Y9644" i="121"/>
  <c r="Y9645" i="121"/>
  <c r="Y9646" i="121"/>
  <c r="Y9647" i="121"/>
  <c r="Y9648" i="121"/>
  <c r="Y9649" i="121"/>
  <c r="Y9650" i="121"/>
  <c r="Y9651" i="121"/>
  <c r="Y9652" i="121"/>
  <c r="Y9653" i="121"/>
  <c r="Y9654" i="121"/>
  <c r="Y9655" i="121"/>
  <c r="Y9656" i="121"/>
  <c r="Y9657" i="121"/>
  <c r="Y9658" i="121"/>
  <c r="Y9659" i="121"/>
  <c r="Y9660" i="121"/>
  <c r="Y9661" i="121"/>
  <c r="Y9662" i="121"/>
  <c r="Y9663" i="121"/>
  <c r="Y9664" i="121"/>
  <c r="Y9665" i="121"/>
  <c r="Y9666" i="121"/>
  <c r="Y9667" i="121"/>
  <c r="Y9668" i="121"/>
  <c r="Y9669" i="121"/>
  <c r="Y9670" i="121"/>
  <c r="Y9671" i="121"/>
  <c r="Y9672" i="121"/>
  <c r="Y9673" i="121"/>
  <c r="Y9674" i="121"/>
  <c r="Y9675" i="121"/>
  <c r="Y9676" i="121"/>
  <c r="Y9677" i="121"/>
  <c r="Y9678" i="121"/>
  <c r="Y9679" i="121"/>
  <c r="Y9680" i="121"/>
  <c r="Y9681" i="121"/>
  <c r="Y9682" i="121"/>
  <c r="Y9683" i="121"/>
  <c r="Y9684" i="121"/>
  <c r="Y9685" i="121"/>
  <c r="Y9686" i="121"/>
  <c r="Y9687" i="121"/>
  <c r="Y9688" i="121"/>
  <c r="Y9689" i="121"/>
  <c r="Y9690" i="121"/>
  <c r="Y9691" i="121"/>
  <c r="Y9692" i="121"/>
  <c r="Y9693" i="121"/>
  <c r="Y9694" i="121"/>
  <c r="Y9695" i="121"/>
  <c r="Y9696" i="121"/>
  <c r="Y9697" i="121"/>
  <c r="Y9698" i="121"/>
  <c r="Y9699" i="121"/>
  <c r="Y9700" i="121"/>
  <c r="Y9701" i="121"/>
  <c r="Y9702" i="121"/>
  <c r="Y9703" i="121"/>
  <c r="Y9704" i="121"/>
  <c r="Y9705" i="121"/>
  <c r="Y9706" i="121"/>
  <c r="Y9707" i="121"/>
  <c r="Y9708" i="121"/>
  <c r="Y9709" i="121"/>
  <c r="Y9710" i="121"/>
  <c r="Y9711" i="121"/>
  <c r="Y9712" i="121"/>
  <c r="Y9713" i="121"/>
  <c r="Y9714" i="121"/>
  <c r="Y9715" i="121"/>
  <c r="Y9716" i="121"/>
  <c r="Y9717" i="121"/>
  <c r="Y9718" i="121"/>
  <c r="Y9719" i="121"/>
  <c r="Y9720" i="121"/>
  <c r="Y9721" i="121"/>
  <c r="Y9722" i="121"/>
  <c r="Y9723" i="121"/>
  <c r="Y9724" i="121"/>
  <c r="Y9725" i="121"/>
  <c r="Y9726" i="121"/>
  <c r="Y9727" i="121"/>
  <c r="Y9728" i="121"/>
  <c r="Y9729" i="121"/>
  <c r="Y9730" i="121"/>
  <c r="Y9731" i="121"/>
  <c r="Y9732" i="121"/>
  <c r="Y9733" i="121"/>
  <c r="Y9734" i="121"/>
  <c r="Y9735" i="121"/>
  <c r="Y9736" i="121"/>
  <c r="Y9737" i="121"/>
  <c r="Y9738" i="121"/>
  <c r="Y9739" i="121"/>
  <c r="Y9740" i="121"/>
  <c r="Y9741" i="121"/>
  <c r="Y9742" i="121"/>
  <c r="Y9743" i="121"/>
  <c r="Y9744" i="121"/>
  <c r="Y9745" i="121"/>
  <c r="Y9746" i="121"/>
  <c r="Y9747" i="121"/>
  <c r="Y9748" i="121"/>
  <c r="Y9749" i="121"/>
  <c r="Y9750" i="121"/>
  <c r="Y9751" i="121"/>
  <c r="Y9752" i="121"/>
  <c r="Y9753" i="121"/>
  <c r="Y9754" i="121"/>
  <c r="Y9755" i="121"/>
  <c r="Y9756" i="121"/>
  <c r="Y9757" i="121"/>
  <c r="Y9758" i="121"/>
  <c r="Y9759" i="121"/>
  <c r="Y9760" i="121"/>
  <c r="Y9761" i="121"/>
  <c r="Y9762" i="121"/>
  <c r="Y9763" i="121"/>
  <c r="Y9764" i="121"/>
  <c r="Y9765" i="121"/>
  <c r="Y9766" i="121"/>
  <c r="Y9767" i="121"/>
  <c r="Y9768" i="121"/>
  <c r="Y9769" i="121"/>
  <c r="Y9770" i="121"/>
  <c r="Y9771" i="121"/>
  <c r="Y9772" i="121"/>
  <c r="Y9773" i="121"/>
  <c r="Y9774" i="121"/>
  <c r="Y9775" i="121"/>
  <c r="Y9776" i="121"/>
  <c r="Y9777" i="121"/>
  <c r="Y9778" i="121"/>
  <c r="Y9779" i="121"/>
  <c r="Y9780" i="121"/>
  <c r="Y9781" i="121"/>
  <c r="Y9782" i="121"/>
  <c r="Y9783" i="121"/>
  <c r="Y9784" i="121"/>
  <c r="Y9785" i="121"/>
  <c r="Y9786" i="121"/>
  <c r="Y9787" i="121"/>
  <c r="Y9788" i="121"/>
  <c r="Y9789" i="121"/>
  <c r="Y9790" i="121"/>
  <c r="Y9791" i="121"/>
  <c r="Y9792" i="121"/>
  <c r="Y9793" i="121"/>
  <c r="Y9794" i="121"/>
  <c r="Y9795" i="121"/>
  <c r="Y9796" i="121"/>
  <c r="Y9797" i="121"/>
  <c r="Y9798" i="121"/>
  <c r="Y9799" i="121"/>
  <c r="Y9800" i="121"/>
  <c r="Y9801" i="121"/>
  <c r="Y9802" i="121"/>
  <c r="Y9803" i="121"/>
  <c r="Y9804" i="121"/>
  <c r="Y9805" i="121"/>
  <c r="Y9806" i="121"/>
  <c r="Y9807" i="121"/>
  <c r="Y9808" i="121"/>
  <c r="Y9809" i="121"/>
  <c r="Y9810" i="121"/>
  <c r="Y9811" i="121"/>
  <c r="Y9812" i="121"/>
  <c r="Y9813" i="121"/>
  <c r="Y9814" i="121"/>
  <c r="Y9815" i="121"/>
  <c r="Y9816" i="121"/>
  <c r="Y9817" i="121"/>
  <c r="Y9818" i="121"/>
  <c r="Y9819" i="121"/>
  <c r="Y9820" i="121"/>
  <c r="Y9821" i="121"/>
  <c r="Y9822" i="121"/>
  <c r="Y9823" i="121"/>
  <c r="Y9824" i="121"/>
  <c r="Y9825" i="121"/>
  <c r="Y9826" i="121"/>
  <c r="Y9827" i="121"/>
  <c r="Y9828" i="121"/>
  <c r="Y9829" i="121"/>
  <c r="Y9830" i="121"/>
  <c r="Y9831" i="121"/>
  <c r="Y9832" i="121"/>
  <c r="Y9833" i="121"/>
  <c r="Y9834" i="121"/>
  <c r="Y9835" i="121"/>
  <c r="Y9836" i="121"/>
  <c r="Y9837" i="121"/>
  <c r="Y9838" i="121"/>
  <c r="Y9839" i="121"/>
  <c r="Y9840" i="121"/>
  <c r="Y9841" i="121"/>
  <c r="Y9842" i="121"/>
  <c r="Y9843" i="121"/>
  <c r="Y9844" i="121"/>
  <c r="Y9845" i="121"/>
  <c r="Y9846" i="121"/>
  <c r="Y9847" i="121"/>
  <c r="Y9848" i="121"/>
  <c r="Y9849" i="121"/>
  <c r="Y9850" i="121"/>
  <c r="Y9851" i="121"/>
  <c r="Y9852" i="121"/>
  <c r="Y9853" i="121"/>
  <c r="Y9854" i="121"/>
  <c r="Y9855" i="121"/>
  <c r="Y9856" i="121"/>
  <c r="Y9857" i="121"/>
  <c r="Y9858" i="121"/>
  <c r="Y9859" i="121"/>
  <c r="Y9860" i="121"/>
  <c r="Y9861" i="121"/>
  <c r="Y9862" i="121"/>
  <c r="Y9863" i="121"/>
  <c r="Y9864" i="121"/>
  <c r="Y9865" i="121"/>
  <c r="Y9866" i="121"/>
  <c r="Y9867" i="121"/>
  <c r="Y9868" i="121"/>
  <c r="Y9869" i="121"/>
  <c r="Y9870" i="121"/>
  <c r="Y9871" i="121"/>
  <c r="Y9872" i="121"/>
  <c r="Y9873" i="121"/>
  <c r="Y9874" i="121"/>
  <c r="Y9875" i="121"/>
  <c r="Y9876" i="121"/>
  <c r="Y9877" i="121"/>
  <c r="Y9878" i="121"/>
  <c r="Y9879" i="121"/>
  <c r="Y9880" i="121"/>
  <c r="Y9881" i="121"/>
  <c r="Y9882" i="121"/>
  <c r="Y9883" i="121"/>
  <c r="Y9884" i="121"/>
  <c r="Y9885" i="121"/>
  <c r="Y9886" i="121"/>
  <c r="Y9887" i="121"/>
  <c r="Y9888" i="121"/>
  <c r="Y9889" i="121"/>
  <c r="Y9890" i="121"/>
  <c r="Y9891" i="121"/>
  <c r="Y9892" i="121"/>
  <c r="Y9893" i="121"/>
  <c r="Y9894" i="121"/>
  <c r="Y9895" i="121"/>
  <c r="Y9896" i="121"/>
  <c r="Y9897" i="121"/>
  <c r="Y9898" i="121"/>
  <c r="Y9899" i="121"/>
  <c r="Y9900" i="121"/>
  <c r="Y9901" i="121"/>
  <c r="Y9902" i="121"/>
  <c r="Y9903" i="121"/>
  <c r="Y9904" i="121"/>
  <c r="Y9905" i="121"/>
  <c r="Y9906" i="121"/>
  <c r="Y9907" i="121"/>
  <c r="Y9908" i="121"/>
  <c r="Y9909" i="121"/>
  <c r="Y9910" i="121"/>
  <c r="Y9911" i="121"/>
  <c r="Y9912" i="121"/>
  <c r="Y9913" i="121"/>
  <c r="Y9914" i="121"/>
  <c r="Y9915" i="121"/>
  <c r="Y9916" i="121"/>
  <c r="Y9917" i="121"/>
  <c r="Y9918" i="121"/>
  <c r="Y9919" i="121"/>
  <c r="Y9920" i="121"/>
  <c r="Y9921" i="121"/>
  <c r="Y9922" i="121"/>
  <c r="Y9923" i="121"/>
  <c r="Y9924" i="121"/>
  <c r="Y9925" i="121"/>
  <c r="Y9926" i="121"/>
  <c r="Y9927" i="121"/>
  <c r="Y9928" i="121"/>
  <c r="Y9929" i="121"/>
  <c r="Y9930" i="121"/>
  <c r="Y9931" i="121"/>
  <c r="Y9932" i="121"/>
  <c r="Y9933" i="121"/>
  <c r="Y9934" i="121"/>
  <c r="Y9935" i="121"/>
  <c r="Y9936" i="121"/>
  <c r="Y9937" i="121"/>
  <c r="Y9938" i="121"/>
  <c r="Y9939" i="121"/>
  <c r="Y9940" i="121"/>
  <c r="Y9941" i="121"/>
  <c r="Y9942" i="121"/>
  <c r="Y9943" i="121"/>
  <c r="Y9944" i="121"/>
  <c r="Y9945" i="121"/>
  <c r="Y9946" i="121"/>
  <c r="Y9947" i="121"/>
  <c r="Y9948" i="121"/>
  <c r="Y9949" i="121"/>
  <c r="Y9950" i="121"/>
  <c r="Y9951" i="121"/>
  <c r="Y9952" i="121"/>
  <c r="Y9953" i="121"/>
  <c r="Y9954" i="121"/>
  <c r="Y9955" i="121"/>
  <c r="Y9956" i="121"/>
  <c r="Y9957" i="121"/>
  <c r="Y9958" i="121"/>
  <c r="Y9959" i="121"/>
  <c r="Y9960" i="121"/>
  <c r="Y9961" i="121"/>
  <c r="Y9962" i="121"/>
  <c r="Y9963" i="121"/>
  <c r="Y9964" i="121"/>
  <c r="Y9965" i="121"/>
  <c r="Y9966" i="121"/>
  <c r="Y9967" i="121"/>
  <c r="Y9968" i="121"/>
  <c r="Y9969" i="121"/>
  <c r="Y9970" i="121"/>
  <c r="Y9971" i="121"/>
  <c r="Y9972" i="121"/>
  <c r="Y9973" i="121"/>
  <c r="Y9974" i="121"/>
  <c r="Y9975" i="121"/>
  <c r="Y9976" i="121"/>
  <c r="Y9977" i="121"/>
  <c r="Y9978" i="121"/>
  <c r="Y9979" i="121"/>
  <c r="Y9980" i="121"/>
  <c r="Y9981" i="121"/>
  <c r="Y9982" i="121"/>
  <c r="Y9983" i="121"/>
  <c r="Y9984" i="121"/>
  <c r="Y9985" i="121"/>
  <c r="Y9986" i="121"/>
  <c r="Y9987" i="121"/>
  <c r="Y9988" i="121"/>
  <c r="Y9989" i="121"/>
  <c r="Y9990" i="121"/>
  <c r="Y9991" i="121"/>
  <c r="Y9992" i="121"/>
  <c r="Y9993" i="121"/>
  <c r="Y9994" i="121"/>
  <c r="Y9995" i="121"/>
  <c r="Y9996" i="121"/>
  <c r="Y9997" i="121"/>
  <c r="Y9998" i="121"/>
  <c r="Y9999" i="121"/>
  <c r="Y10000" i="121"/>
  <c r="Y10001" i="121"/>
  <c r="Y10002" i="121"/>
  <c r="Y10003" i="121"/>
  <c r="Y10004" i="121"/>
  <c r="Y10005" i="121"/>
  <c r="Y10006" i="121"/>
  <c r="Y10007" i="121"/>
  <c r="Y5008" i="121"/>
  <c r="Y3009" i="121"/>
  <c r="Y3010" i="121"/>
  <c r="Y3011" i="121"/>
  <c r="Y3012" i="121"/>
  <c r="Y3013" i="121"/>
  <c r="Y3014" i="121"/>
  <c r="Y3015" i="121"/>
  <c r="Y3016" i="121"/>
  <c r="Y3017" i="121"/>
  <c r="Y3018" i="121"/>
  <c r="Y3019" i="121"/>
  <c r="Y3020" i="121"/>
  <c r="Y3021" i="121"/>
  <c r="Y3022" i="121"/>
  <c r="Y3023" i="121"/>
  <c r="Y3024" i="121"/>
  <c r="Y3025" i="121"/>
  <c r="Y3026" i="121"/>
  <c r="Y3027" i="121"/>
  <c r="Y3028" i="121"/>
  <c r="Y3029" i="121"/>
  <c r="Y3030" i="121"/>
  <c r="Y3031" i="121"/>
  <c r="Y3032" i="121"/>
  <c r="Y3033" i="121"/>
  <c r="Y3034" i="121"/>
  <c r="Y3035" i="121"/>
  <c r="Y3036" i="121"/>
  <c r="Y3037" i="121"/>
  <c r="Y3038" i="121"/>
  <c r="Y3039" i="121"/>
  <c r="Y3040" i="121"/>
  <c r="Y3041" i="121"/>
  <c r="Y3042" i="121"/>
  <c r="Y3043" i="121"/>
  <c r="Y3044" i="121"/>
  <c r="Y3045" i="121"/>
  <c r="Y3046" i="121"/>
  <c r="Y3047" i="121"/>
  <c r="Y3048" i="121"/>
  <c r="Y3049" i="121"/>
  <c r="Y3050" i="121"/>
  <c r="Y3051" i="121"/>
  <c r="Y3052" i="121"/>
  <c r="Y3053" i="121"/>
  <c r="Y3054" i="121"/>
  <c r="Y3055" i="121"/>
  <c r="Y3056" i="121"/>
  <c r="Y3057" i="121"/>
  <c r="Y3058" i="121"/>
  <c r="Y3059" i="121"/>
  <c r="Y3060" i="121"/>
  <c r="Y3061" i="121"/>
  <c r="Y3062" i="121"/>
  <c r="Y3063" i="121"/>
  <c r="Y3064" i="121"/>
  <c r="Y3065" i="121"/>
  <c r="Y3066" i="121"/>
  <c r="Y3067" i="121"/>
  <c r="Y3068" i="121"/>
  <c r="Y3069" i="121"/>
  <c r="Y3070" i="121"/>
  <c r="Y3071" i="121"/>
  <c r="Y3072" i="121"/>
  <c r="Y3073" i="121"/>
  <c r="Y3074" i="121"/>
  <c r="Y3075" i="121"/>
  <c r="Y3076" i="121"/>
  <c r="Y3077" i="121"/>
  <c r="Y3078" i="121"/>
  <c r="Y3079" i="121"/>
  <c r="Y3080" i="121"/>
  <c r="Y3081" i="121"/>
  <c r="Y3082" i="121"/>
  <c r="Y3083" i="121"/>
  <c r="Y3084" i="121"/>
  <c r="Y3085" i="121"/>
  <c r="Y3086" i="121"/>
  <c r="Y3087" i="121"/>
  <c r="Y3088" i="121"/>
  <c r="Y3089" i="121"/>
  <c r="Y3090" i="121"/>
  <c r="Y3091" i="121"/>
  <c r="Y3092" i="121"/>
  <c r="Y3093" i="121"/>
  <c r="Y3094" i="121"/>
  <c r="Y3095" i="121"/>
  <c r="Y3096" i="121"/>
  <c r="Y3097" i="121"/>
  <c r="Y3098" i="121"/>
  <c r="Y3099" i="121"/>
  <c r="Y3100" i="121"/>
  <c r="Y3101" i="121"/>
  <c r="Y3102" i="121"/>
  <c r="Y3103" i="121"/>
  <c r="Y3104" i="121"/>
  <c r="Y3105" i="121"/>
  <c r="Y3106" i="121"/>
  <c r="Y3107" i="121"/>
  <c r="Y3108" i="121"/>
  <c r="Y3109" i="121"/>
  <c r="Y3110" i="121"/>
  <c r="Y3111" i="121"/>
  <c r="Y3112" i="121"/>
  <c r="Y3113" i="121"/>
  <c r="Y3114" i="121"/>
  <c r="Y3115" i="121"/>
  <c r="Y3116" i="121"/>
  <c r="Y3117" i="121"/>
  <c r="Y3118" i="121"/>
  <c r="Y3119" i="121"/>
  <c r="Y3120" i="121"/>
  <c r="Y3121" i="121"/>
  <c r="Y3122" i="121"/>
  <c r="Y3123" i="121"/>
  <c r="Y3124" i="121"/>
  <c r="Y3125" i="121"/>
  <c r="Y3126" i="121"/>
  <c r="Y3127" i="121"/>
  <c r="Y3128" i="121"/>
  <c r="Y3129" i="121"/>
  <c r="Y3130" i="121"/>
  <c r="Y3131" i="121"/>
  <c r="Y3132" i="121"/>
  <c r="Y3133" i="121"/>
  <c r="Y3134" i="121"/>
  <c r="Y3135" i="121"/>
  <c r="Y3136" i="121"/>
  <c r="Y3137" i="121"/>
  <c r="Y3138" i="121"/>
  <c r="Y3139" i="121"/>
  <c r="Y3140" i="121"/>
  <c r="Y3141" i="121"/>
  <c r="Y3142" i="121"/>
  <c r="Y3143" i="121"/>
  <c r="Y3144" i="121"/>
  <c r="Y3145" i="121"/>
  <c r="Y3146" i="121"/>
  <c r="Y3147" i="121"/>
  <c r="Y3148" i="121"/>
  <c r="Y3149" i="121"/>
  <c r="Y3150" i="121"/>
  <c r="Y3151" i="121"/>
  <c r="Y3152" i="121"/>
  <c r="Y3153" i="121"/>
  <c r="Y3154" i="121"/>
  <c r="Y3155" i="121"/>
  <c r="Y3156" i="121"/>
  <c r="Y3157" i="121"/>
  <c r="Y3158" i="121"/>
  <c r="Y3159" i="121"/>
  <c r="Y3160" i="121"/>
  <c r="Y3161" i="121"/>
  <c r="Y3162" i="121"/>
  <c r="Y3163" i="121"/>
  <c r="Y3164" i="121"/>
  <c r="Y3165" i="121"/>
  <c r="Y3166" i="121"/>
  <c r="Y3167" i="121"/>
  <c r="Y3168" i="121"/>
  <c r="Y3169" i="121"/>
  <c r="Y3170" i="121"/>
  <c r="Y3171" i="121"/>
  <c r="Y3172" i="121"/>
  <c r="Y3173" i="121"/>
  <c r="Y3174" i="121"/>
  <c r="Y3175" i="121"/>
  <c r="Y3176" i="121"/>
  <c r="Y3177" i="121"/>
  <c r="Y3178" i="121"/>
  <c r="Y3179" i="121"/>
  <c r="Y3180" i="121"/>
  <c r="Y3181" i="121"/>
  <c r="Y3182" i="121"/>
  <c r="Y3183" i="121"/>
  <c r="Y3184" i="121"/>
  <c r="Y3185" i="121"/>
  <c r="Y3186" i="121"/>
  <c r="Y3187" i="121"/>
  <c r="Y3188" i="121"/>
  <c r="Y3189" i="121"/>
  <c r="Y3190" i="121"/>
  <c r="Y3191" i="121"/>
  <c r="Y3192" i="121"/>
  <c r="Y3193" i="121"/>
  <c r="Y3194" i="121"/>
  <c r="Y3195" i="121"/>
  <c r="Y3196" i="121"/>
  <c r="Y3197" i="121"/>
  <c r="Y3198" i="121"/>
  <c r="Y3199" i="121"/>
  <c r="Y3200" i="121"/>
  <c r="Y3201" i="121"/>
  <c r="Y3202" i="121"/>
  <c r="Y3203" i="121"/>
  <c r="Y3204" i="121"/>
  <c r="Y3205" i="121"/>
  <c r="Y3206" i="121"/>
  <c r="Y3207" i="121"/>
  <c r="Y3208" i="121"/>
  <c r="Y3209" i="121"/>
  <c r="Y3210" i="121"/>
  <c r="Y3211" i="121"/>
  <c r="Y3212" i="121"/>
  <c r="Y3213" i="121"/>
  <c r="Y3214" i="121"/>
  <c r="Y3215" i="121"/>
  <c r="Y3216" i="121"/>
  <c r="Y3217" i="121"/>
  <c r="Y3218" i="121"/>
  <c r="Y3219" i="121"/>
  <c r="Y3220" i="121"/>
  <c r="Y3221" i="121"/>
  <c r="Y3222" i="121"/>
  <c r="Y3223" i="121"/>
  <c r="Y3224" i="121"/>
  <c r="Y3225" i="121"/>
  <c r="Y3226" i="121"/>
  <c r="Y3227" i="121"/>
  <c r="Y3228" i="121"/>
  <c r="Y3229" i="121"/>
  <c r="Y3230" i="121"/>
  <c r="Y3231" i="121"/>
  <c r="Y3232" i="121"/>
  <c r="Y3233" i="121"/>
  <c r="Y3234" i="121"/>
  <c r="Y3235" i="121"/>
  <c r="Y3236" i="121"/>
  <c r="Y3237" i="121"/>
  <c r="Y3238" i="121"/>
  <c r="Y3239" i="121"/>
  <c r="Y3240" i="121"/>
  <c r="Y3241" i="121"/>
  <c r="Y3242" i="121"/>
  <c r="Y3243" i="121"/>
  <c r="Y3244" i="121"/>
  <c r="Y3245" i="121"/>
  <c r="Y3246" i="121"/>
  <c r="Y3247" i="121"/>
  <c r="Y3248" i="121"/>
  <c r="Y3249" i="121"/>
  <c r="Y3250" i="121"/>
  <c r="Y3251" i="121"/>
  <c r="Y3252" i="121"/>
  <c r="Y3253" i="121"/>
  <c r="Y3254" i="121"/>
  <c r="Y3255" i="121"/>
  <c r="Y3256" i="121"/>
  <c r="Y3257" i="121"/>
  <c r="Y3258" i="121"/>
  <c r="Y3259" i="121"/>
  <c r="Y3260" i="121"/>
  <c r="Y3261" i="121"/>
  <c r="Y3262" i="121"/>
  <c r="Y3263" i="121"/>
  <c r="Y3264" i="121"/>
  <c r="Y3265" i="121"/>
  <c r="Y3266" i="121"/>
  <c r="Y3267" i="121"/>
  <c r="Y3268" i="121"/>
  <c r="Y3269" i="121"/>
  <c r="Y3270" i="121"/>
  <c r="Y3271" i="121"/>
  <c r="Y3272" i="121"/>
  <c r="Y3273" i="121"/>
  <c r="Y3274" i="121"/>
  <c r="Y3275" i="121"/>
  <c r="Y3276" i="121"/>
  <c r="Y3277" i="121"/>
  <c r="Y3278" i="121"/>
  <c r="Y3279" i="121"/>
  <c r="Y3280" i="121"/>
  <c r="Y3281" i="121"/>
  <c r="Y3282" i="121"/>
  <c r="Y3283" i="121"/>
  <c r="Y3284" i="121"/>
  <c r="Y3285" i="121"/>
  <c r="Y3286" i="121"/>
  <c r="Y3287" i="121"/>
  <c r="Y3288" i="121"/>
  <c r="Y3289" i="121"/>
  <c r="Y3290" i="121"/>
  <c r="Y3291" i="121"/>
  <c r="Y3292" i="121"/>
  <c r="Y3293" i="121"/>
  <c r="Y3294" i="121"/>
  <c r="Y3295" i="121"/>
  <c r="Y3296" i="121"/>
  <c r="Y3297" i="121"/>
  <c r="Y3298" i="121"/>
  <c r="Y3299" i="121"/>
  <c r="Y3300" i="121"/>
  <c r="Y3301" i="121"/>
  <c r="Y3302" i="121"/>
  <c r="Y3303" i="121"/>
  <c r="Y3304" i="121"/>
  <c r="Y3305" i="121"/>
  <c r="Y3306" i="121"/>
  <c r="Y3307" i="121"/>
  <c r="Y3308" i="121"/>
  <c r="Y3309" i="121"/>
  <c r="Y3310" i="121"/>
  <c r="Y3311" i="121"/>
  <c r="Y3312" i="121"/>
  <c r="Y3313" i="121"/>
  <c r="Y3314" i="121"/>
  <c r="Y3315" i="121"/>
  <c r="Y3316" i="121"/>
  <c r="Y3317" i="121"/>
  <c r="Y3318" i="121"/>
  <c r="Y3319" i="121"/>
  <c r="Y3320" i="121"/>
  <c r="Y3321" i="121"/>
  <c r="Y3322" i="121"/>
  <c r="Y3323" i="121"/>
  <c r="Y3324" i="121"/>
  <c r="Y3325" i="121"/>
  <c r="Y3326" i="121"/>
  <c r="Y3327" i="121"/>
  <c r="Y3328" i="121"/>
  <c r="Y3329" i="121"/>
  <c r="Y3330" i="121"/>
  <c r="Y3331" i="121"/>
  <c r="Y3332" i="121"/>
  <c r="Y3333" i="121"/>
  <c r="Y3334" i="121"/>
  <c r="Y3335" i="121"/>
  <c r="Y3336" i="121"/>
  <c r="Y3337" i="121"/>
  <c r="Y3338" i="121"/>
  <c r="Y3339" i="121"/>
  <c r="Y3340" i="121"/>
  <c r="Y3341" i="121"/>
  <c r="Y3342" i="121"/>
  <c r="Y3343" i="121"/>
  <c r="Y3344" i="121"/>
  <c r="Y3345" i="121"/>
  <c r="Y3346" i="121"/>
  <c r="Y3347" i="121"/>
  <c r="Y3348" i="121"/>
  <c r="Y3349" i="121"/>
  <c r="Y3350" i="121"/>
  <c r="Y3351" i="121"/>
  <c r="Y3352" i="121"/>
  <c r="Y3353" i="121"/>
  <c r="Y3354" i="121"/>
  <c r="Y3355" i="121"/>
  <c r="Y3356" i="121"/>
  <c r="Y3357" i="121"/>
  <c r="Y3358" i="121"/>
  <c r="Y3359" i="121"/>
  <c r="Y3360" i="121"/>
  <c r="Y3361" i="121"/>
  <c r="Y3362" i="121"/>
  <c r="Y3363" i="121"/>
  <c r="Y3364" i="121"/>
  <c r="Y3365" i="121"/>
  <c r="Y3366" i="121"/>
  <c r="Y3367" i="121"/>
  <c r="Y3368" i="121"/>
  <c r="Y3369" i="121"/>
  <c r="Y3370" i="121"/>
  <c r="Y3371" i="121"/>
  <c r="Y3372" i="121"/>
  <c r="Y3373" i="121"/>
  <c r="Y3374" i="121"/>
  <c r="Y3375" i="121"/>
  <c r="Y3376" i="121"/>
  <c r="Y3377" i="121"/>
  <c r="Y3378" i="121"/>
  <c r="Y3379" i="121"/>
  <c r="Y3380" i="121"/>
  <c r="Y3381" i="121"/>
  <c r="Y3382" i="121"/>
  <c r="Y3383" i="121"/>
  <c r="Y3384" i="121"/>
  <c r="Y3385" i="121"/>
  <c r="Y3386" i="121"/>
  <c r="Y3387" i="121"/>
  <c r="Y3388" i="121"/>
  <c r="Y3389" i="121"/>
  <c r="Y3390" i="121"/>
  <c r="Y3391" i="121"/>
  <c r="Y3392" i="121"/>
  <c r="Y3393" i="121"/>
  <c r="Y3394" i="121"/>
  <c r="Y3395" i="121"/>
  <c r="Y3396" i="121"/>
  <c r="Y3397" i="121"/>
  <c r="Y3398" i="121"/>
  <c r="Y3399" i="121"/>
  <c r="Y3400" i="121"/>
  <c r="Y3401" i="121"/>
  <c r="Y3402" i="121"/>
  <c r="Y3403" i="121"/>
  <c r="Y3404" i="121"/>
  <c r="Y3405" i="121"/>
  <c r="Y3406" i="121"/>
  <c r="Y3407" i="121"/>
  <c r="Y3408" i="121"/>
  <c r="Y3409" i="121"/>
  <c r="Y3410" i="121"/>
  <c r="Y3411" i="121"/>
  <c r="Y3412" i="121"/>
  <c r="Y3413" i="121"/>
  <c r="Y3414" i="121"/>
  <c r="Y3415" i="121"/>
  <c r="Y3416" i="121"/>
  <c r="Y3417" i="121"/>
  <c r="Y3418" i="121"/>
  <c r="Y3419" i="121"/>
  <c r="Y3420" i="121"/>
  <c r="Y3421" i="121"/>
  <c r="Y3422" i="121"/>
  <c r="Y3423" i="121"/>
  <c r="Y3424" i="121"/>
  <c r="Y3425" i="121"/>
  <c r="Y3426" i="121"/>
  <c r="Y3427" i="121"/>
  <c r="Y3428" i="121"/>
  <c r="Y3429" i="121"/>
  <c r="Y3430" i="121"/>
  <c r="Y3431" i="121"/>
  <c r="Y3432" i="121"/>
  <c r="Y3433" i="121"/>
  <c r="Y3434" i="121"/>
  <c r="Y3435" i="121"/>
  <c r="Y3436" i="121"/>
  <c r="Y3437" i="121"/>
  <c r="Y3438" i="121"/>
  <c r="Y3439" i="121"/>
  <c r="Y3440" i="121"/>
  <c r="Y3441" i="121"/>
  <c r="Y3442" i="121"/>
  <c r="Y3443" i="121"/>
  <c r="Y3444" i="121"/>
  <c r="Y3445" i="121"/>
  <c r="Y3446" i="121"/>
  <c r="Y3447" i="121"/>
  <c r="Y3448" i="121"/>
  <c r="Y3449" i="121"/>
  <c r="Y3450" i="121"/>
  <c r="Y3451" i="121"/>
  <c r="Y3452" i="121"/>
  <c r="Y3453" i="121"/>
  <c r="Y3454" i="121"/>
  <c r="Y3455" i="121"/>
  <c r="Y3456" i="121"/>
  <c r="Y3457" i="121"/>
  <c r="Y3458" i="121"/>
  <c r="Y3459" i="121"/>
  <c r="Y3460" i="121"/>
  <c r="Y3461" i="121"/>
  <c r="Y3462" i="121"/>
  <c r="Y3463" i="121"/>
  <c r="Y3464" i="121"/>
  <c r="Y3465" i="121"/>
  <c r="Y3466" i="121"/>
  <c r="Y3467" i="121"/>
  <c r="Y3468" i="121"/>
  <c r="Y3469" i="121"/>
  <c r="Y3470" i="121"/>
  <c r="Y3471" i="121"/>
  <c r="Y3472" i="121"/>
  <c r="Y3473" i="121"/>
  <c r="Y3474" i="121"/>
  <c r="Y3475" i="121"/>
  <c r="Y3476" i="121"/>
  <c r="Y3477" i="121"/>
  <c r="Y3478" i="121"/>
  <c r="Y3479" i="121"/>
  <c r="Y3480" i="121"/>
  <c r="Y3481" i="121"/>
  <c r="Y3482" i="121"/>
  <c r="Y3483" i="121"/>
  <c r="Y3484" i="121"/>
  <c r="Y3485" i="121"/>
  <c r="Y3486" i="121"/>
  <c r="Y3487" i="121"/>
  <c r="Y3488" i="121"/>
  <c r="Y3489" i="121"/>
  <c r="Y3490" i="121"/>
  <c r="Y3491" i="121"/>
  <c r="Y3492" i="121"/>
  <c r="Y3493" i="121"/>
  <c r="Y3494" i="121"/>
  <c r="Y3495" i="121"/>
  <c r="Y3496" i="121"/>
  <c r="Y3497" i="121"/>
  <c r="Y3498" i="121"/>
  <c r="Y3499" i="121"/>
  <c r="Y3500" i="121"/>
  <c r="Y3501" i="121"/>
  <c r="Y3502" i="121"/>
  <c r="Y3503" i="121"/>
  <c r="Y3504" i="121"/>
  <c r="Y3505" i="121"/>
  <c r="Y3506" i="121"/>
  <c r="Y3507" i="121"/>
  <c r="Y3508" i="121"/>
  <c r="Y3509" i="121"/>
  <c r="Y3510" i="121"/>
  <c r="Y3511" i="121"/>
  <c r="Y3512" i="121"/>
  <c r="Y3513" i="121"/>
  <c r="Y3514" i="121"/>
  <c r="Y3515" i="121"/>
  <c r="Y3516" i="121"/>
  <c r="Y3517" i="121"/>
  <c r="Y3518" i="121"/>
  <c r="Y3519" i="121"/>
  <c r="Y3520" i="121"/>
  <c r="Y3521" i="121"/>
  <c r="Y3522" i="121"/>
  <c r="Y3523" i="121"/>
  <c r="Y3524" i="121"/>
  <c r="Y3525" i="121"/>
  <c r="Y3526" i="121"/>
  <c r="Y3527" i="121"/>
  <c r="Y3528" i="121"/>
  <c r="Y3529" i="121"/>
  <c r="Y3530" i="121"/>
  <c r="Y3531" i="121"/>
  <c r="Y3532" i="121"/>
  <c r="Y3533" i="121"/>
  <c r="Y3534" i="121"/>
  <c r="Y3535" i="121"/>
  <c r="Y3536" i="121"/>
  <c r="Y3537" i="121"/>
  <c r="Y3538" i="121"/>
  <c r="Y3539" i="121"/>
  <c r="Y3540" i="121"/>
  <c r="Y3541" i="121"/>
  <c r="Y3542" i="121"/>
  <c r="Y3543" i="121"/>
  <c r="Y3544" i="121"/>
  <c r="Y3545" i="121"/>
  <c r="Y3546" i="121"/>
  <c r="Y3547" i="121"/>
  <c r="Y3548" i="121"/>
  <c r="Y3549" i="121"/>
  <c r="Y3550" i="121"/>
  <c r="Y3551" i="121"/>
  <c r="Y3552" i="121"/>
  <c r="Y3553" i="121"/>
  <c r="Y3554" i="121"/>
  <c r="Y3555" i="121"/>
  <c r="Y3556" i="121"/>
  <c r="Y3557" i="121"/>
  <c r="Y3558" i="121"/>
  <c r="Y3559" i="121"/>
  <c r="Y3560" i="121"/>
  <c r="Y3561" i="121"/>
  <c r="Y3562" i="121"/>
  <c r="Y3563" i="121"/>
  <c r="Y3564" i="121"/>
  <c r="Y3565" i="121"/>
  <c r="Y3566" i="121"/>
  <c r="Y3567" i="121"/>
  <c r="Y3568" i="121"/>
  <c r="Y3569" i="121"/>
  <c r="Y3570" i="121"/>
  <c r="Y3571" i="121"/>
  <c r="Y3572" i="121"/>
  <c r="Y3573" i="121"/>
  <c r="Y3574" i="121"/>
  <c r="Y3575" i="121"/>
  <c r="Y3576" i="121"/>
  <c r="Y3577" i="121"/>
  <c r="Y3578" i="121"/>
  <c r="Y3579" i="121"/>
  <c r="Y3580" i="121"/>
  <c r="Y3581" i="121"/>
  <c r="Y3582" i="121"/>
  <c r="Y3583" i="121"/>
  <c r="Y3584" i="121"/>
  <c r="Y3585" i="121"/>
  <c r="Y3586" i="121"/>
  <c r="Y3587" i="121"/>
  <c r="Y3588" i="121"/>
  <c r="Y3589" i="121"/>
  <c r="Y3590" i="121"/>
  <c r="Y3591" i="121"/>
  <c r="Y3592" i="121"/>
  <c r="Y3593" i="121"/>
  <c r="Y3594" i="121"/>
  <c r="Y3595" i="121"/>
  <c r="Y3596" i="121"/>
  <c r="Y3597" i="121"/>
  <c r="Y3598" i="121"/>
  <c r="Y3599" i="121"/>
  <c r="Y3600" i="121"/>
  <c r="Y3601" i="121"/>
  <c r="Y3602" i="121"/>
  <c r="Y3603" i="121"/>
  <c r="Y3604" i="121"/>
  <c r="Y3605" i="121"/>
  <c r="Y3606" i="121"/>
  <c r="Y3607" i="121"/>
  <c r="Y3608" i="121"/>
  <c r="Y3609" i="121"/>
  <c r="Y3610" i="121"/>
  <c r="Y3611" i="121"/>
  <c r="Y3612" i="121"/>
  <c r="Y3613" i="121"/>
  <c r="Y3614" i="121"/>
  <c r="Y3615" i="121"/>
  <c r="Y3616" i="121"/>
  <c r="Y3617" i="121"/>
  <c r="Y3618" i="121"/>
  <c r="Y3619" i="121"/>
  <c r="Y3620" i="121"/>
  <c r="Y3621" i="121"/>
  <c r="Y3622" i="121"/>
  <c r="Y3623" i="121"/>
  <c r="Y3624" i="121"/>
  <c r="Y3625" i="121"/>
  <c r="Y3626" i="121"/>
  <c r="Y3627" i="121"/>
  <c r="Y3628" i="121"/>
  <c r="Y3629" i="121"/>
  <c r="Y3630" i="121"/>
  <c r="Y3631" i="121"/>
  <c r="Y3632" i="121"/>
  <c r="Y3633" i="121"/>
  <c r="Y3634" i="121"/>
  <c r="Y3635" i="121"/>
  <c r="Y3636" i="121"/>
  <c r="Y3637" i="121"/>
  <c r="Y3638" i="121"/>
  <c r="Y3639" i="121"/>
  <c r="Y3640" i="121"/>
  <c r="Y3641" i="121"/>
  <c r="Y3642" i="121"/>
  <c r="Y3643" i="121"/>
  <c r="Y3644" i="121"/>
  <c r="Y3645" i="121"/>
  <c r="Y3646" i="121"/>
  <c r="Y3647" i="121"/>
  <c r="Y3648" i="121"/>
  <c r="Y3649" i="121"/>
  <c r="Y3650" i="121"/>
  <c r="Y3651" i="121"/>
  <c r="Y3652" i="121"/>
  <c r="Y3653" i="121"/>
  <c r="Y3654" i="121"/>
  <c r="Y3655" i="121"/>
  <c r="Y3656" i="121"/>
  <c r="Y3657" i="121"/>
  <c r="Y3658" i="121"/>
  <c r="Y3659" i="121"/>
  <c r="Y3660" i="121"/>
  <c r="Y3661" i="121"/>
  <c r="Y3662" i="121"/>
  <c r="Y3663" i="121"/>
  <c r="Y3664" i="121"/>
  <c r="Y3665" i="121"/>
  <c r="Y3666" i="121"/>
  <c r="Y3667" i="121"/>
  <c r="Y3668" i="121"/>
  <c r="Y3669" i="121"/>
  <c r="Y3670" i="121"/>
  <c r="Y3671" i="121"/>
  <c r="Y3672" i="121"/>
  <c r="Y3673" i="121"/>
  <c r="Y3674" i="121"/>
  <c r="Y3675" i="121"/>
  <c r="Y3676" i="121"/>
  <c r="Y3677" i="121"/>
  <c r="Y3678" i="121"/>
  <c r="Y3679" i="121"/>
  <c r="Y3680" i="121"/>
  <c r="Y3681" i="121"/>
  <c r="Y3682" i="121"/>
  <c r="Y3683" i="121"/>
  <c r="Y3684" i="121"/>
  <c r="Y3685" i="121"/>
  <c r="Y3686" i="121"/>
  <c r="Y3687" i="121"/>
  <c r="Y3688" i="121"/>
  <c r="Y3689" i="121"/>
  <c r="Y3690" i="121"/>
  <c r="Y3691" i="121"/>
  <c r="Y3692" i="121"/>
  <c r="Y3693" i="121"/>
  <c r="Y3694" i="121"/>
  <c r="Y3695" i="121"/>
  <c r="Y3696" i="121"/>
  <c r="Y3697" i="121"/>
  <c r="Y3698" i="121"/>
  <c r="Y3699" i="121"/>
  <c r="Y3700" i="121"/>
  <c r="Y3701" i="121"/>
  <c r="Y3702" i="121"/>
  <c r="Y3703" i="121"/>
  <c r="Y3704" i="121"/>
  <c r="Y3705" i="121"/>
  <c r="Y3706" i="121"/>
  <c r="Y3707" i="121"/>
  <c r="Y3708" i="121"/>
  <c r="Y3709" i="121"/>
  <c r="Y3710" i="121"/>
  <c r="Y3711" i="121"/>
  <c r="Y3712" i="121"/>
  <c r="Y3713" i="121"/>
  <c r="Y3714" i="121"/>
  <c r="Y3715" i="121"/>
  <c r="Y3716" i="121"/>
  <c r="Y3717" i="121"/>
  <c r="Y3718" i="121"/>
  <c r="Y3719" i="121"/>
  <c r="Y3720" i="121"/>
  <c r="Y3721" i="121"/>
  <c r="Y3722" i="121"/>
  <c r="Y3723" i="121"/>
  <c r="Y3724" i="121"/>
  <c r="Y3725" i="121"/>
  <c r="Y3726" i="121"/>
  <c r="Y3727" i="121"/>
  <c r="Y3728" i="121"/>
  <c r="Y3729" i="121"/>
  <c r="Y3730" i="121"/>
  <c r="Y3731" i="121"/>
  <c r="Y3732" i="121"/>
  <c r="Y3733" i="121"/>
  <c r="Y3734" i="121"/>
  <c r="Y3735" i="121"/>
  <c r="Y3736" i="121"/>
  <c r="Y3737" i="121"/>
  <c r="Y3738" i="121"/>
  <c r="Y3739" i="121"/>
  <c r="Y3740" i="121"/>
  <c r="Y3741" i="121"/>
  <c r="Y3742" i="121"/>
  <c r="Y3743" i="121"/>
  <c r="Y3744" i="121"/>
  <c r="Y3745" i="121"/>
  <c r="Y3746" i="121"/>
  <c r="Y3747" i="121"/>
  <c r="Y3748" i="121"/>
  <c r="Y3749" i="121"/>
  <c r="Y3750" i="121"/>
  <c r="Y3751" i="121"/>
  <c r="Y3752" i="121"/>
  <c r="Y3753" i="121"/>
  <c r="Y3754" i="121"/>
  <c r="Y3755" i="121"/>
  <c r="Y3756" i="121"/>
  <c r="Y3757" i="121"/>
  <c r="Y3758" i="121"/>
  <c r="Y3759" i="121"/>
  <c r="Y3760" i="121"/>
  <c r="Y3761" i="121"/>
  <c r="Y3762" i="121"/>
  <c r="Y3763" i="121"/>
  <c r="Y3764" i="121"/>
  <c r="Y3765" i="121"/>
  <c r="Y3766" i="121"/>
  <c r="Y3767" i="121"/>
  <c r="Y3768" i="121"/>
  <c r="Y3769" i="121"/>
  <c r="Y3770" i="121"/>
  <c r="Y3771" i="121"/>
  <c r="Y3772" i="121"/>
  <c r="Y3773" i="121"/>
  <c r="Y3774" i="121"/>
  <c r="Y3775" i="121"/>
  <c r="Y3776" i="121"/>
  <c r="Y3777" i="121"/>
  <c r="Y3778" i="121"/>
  <c r="Y3779" i="121"/>
  <c r="Y3780" i="121"/>
  <c r="Y3781" i="121"/>
  <c r="Y3782" i="121"/>
  <c r="Y3783" i="121"/>
  <c r="Y3784" i="121"/>
  <c r="Y3785" i="121"/>
  <c r="Y3786" i="121"/>
  <c r="Y3787" i="121"/>
  <c r="Y3788" i="121"/>
  <c r="Y3789" i="121"/>
  <c r="Y3790" i="121"/>
  <c r="Y3791" i="121"/>
  <c r="Y3792" i="121"/>
  <c r="Y3793" i="121"/>
  <c r="Y3794" i="121"/>
  <c r="Y3795" i="121"/>
  <c r="Y3796" i="121"/>
  <c r="Y3797" i="121"/>
  <c r="Y3798" i="121"/>
  <c r="Y3799" i="121"/>
  <c r="Y3800" i="121"/>
  <c r="Y3801" i="121"/>
  <c r="Y3802" i="121"/>
  <c r="Y3803" i="121"/>
  <c r="Y3804" i="121"/>
  <c r="Y3805" i="121"/>
  <c r="Y3806" i="121"/>
  <c r="Y3807" i="121"/>
  <c r="Y3808" i="121"/>
  <c r="Y3809" i="121"/>
  <c r="Y3810" i="121"/>
  <c r="Y3811" i="121"/>
  <c r="Y3812" i="121"/>
  <c r="Y3813" i="121"/>
  <c r="Y3814" i="121"/>
  <c r="Y3815" i="121"/>
  <c r="Y3816" i="121"/>
  <c r="Y3817" i="121"/>
  <c r="Y3818" i="121"/>
  <c r="Y3819" i="121"/>
  <c r="Y3820" i="121"/>
  <c r="Y3821" i="121"/>
  <c r="Y3822" i="121"/>
  <c r="Y3823" i="121"/>
  <c r="Y3824" i="121"/>
  <c r="Y3825" i="121"/>
  <c r="Y3826" i="121"/>
  <c r="Y3827" i="121"/>
  <c r="Y3828" i="121"/>
  <c r="Y3829" i="121"/>
  <c r="Y3830" i="121"/>
  <c r="Y3831" i="121"/>
  <c r="Y3832" i="121"/>
  <c r="Y3833" i="121"/>
  <c r="Y3834" i="121"/>
  <c r="Y3835" i="121"/>
  <c r="Y3836" i="121"/>
  <c r="Y3837" i="121"/>
  <c r="Y3838" i="121"/>
  <c r="Y3839" i="121"/>
  <c r="Y3840" i="121"/>
  <c r="Y3841" i="121"/>
  <c r="Y3842" i="121"/>
  <c r="Y3843" i="121"/>
  <c r="Y3844" i="121"/>
  <c r="Y3845" i="121"/>
  <c r="Y3846" i="121"/>
  <c r="Y3847" i="121"/>
  <c r="Y3848" i="121"/>
  <c r="Y3849" i="121"/>
  <c r="Y3850" i="121"/>
  <c r="Y3851" i="121"/>
  <c r="Y3852" i="121"/>
  <c r="Y3853" i="121"/>
  <c r="Y3854" i="121"/>
  <c r="Y3855" i="121"/>
  <c r="Y3856" i="121"/>
  <c r="Y3857" i="121"/>
  <c r="Y3858" i="121"/>
  <c r="Y3859" i="121"/>
  <c r="Y3860" i="121"/>
  <c r="Y3861" i="121"/>
  <c r="Y3862" i="121"/>
  <c r="Y3863" i="121"/>
  <c r="Y3864" i="121"/>
  <c r="Y3865" i="121"/>
  <c r="Y3866" i="121"/>
  <c r="Y3867" i="121"/>
  <c r="Y3868" i="121"/>
  <c r="Y3869" i="121"/>
  <c r="Y3870" i="121"/>
  <c r="Y3871" i="121"/>
  <c r="Y3872" i="121"/>
  <c r="Y3873" i="121"/>
  <c r="Y3874" i="121"/>
  <c r="Y3875" i="121"/>
  <c r="Y3876" i="121"/>
  <c r="Y3877" i="121"/>
  <c r="Y3878" i="121"/>
  <c r="Y3879" i="121"/>
  <c r="Y3880" i="121"/>
  <c r="Y3881" i="121"/>
  <c r="Y3882" i="121"/>
  <c r="Y3883" i="121"/>
  <c r="Y3884" i="121"/>
  <c r="Y3885" i="121"/>
  <c r="Y3886" i="121"/>
  <c r="Y3887" i="121"/>
  <c r="Y3888" i="121"/>
  <c r="Y3889" i="121"/>
  <c r="Y3890" i="121"/>
  <c r="Y3891" i="121"/>
  <c r="Y3892" i="121"/>
  <c r="Y3893" i="121"/>
  <c r="Y3894" i="121"/>
  <c r="Y3895" i="121"/>
  <c r="Y3896" i="121"/>
  <c r="Y3897" i="121"/>
  <c r="Y3898" i="121"/>
  <c r="Y3899" i="121"/>
  <c r="Y3900" i="121"/>
  <c r="Y3901" i="121"/>
  <c r="Y3902" i="121"/>
  <c r="Y3903" i="121"/>
  <c r="Y3904" i="121"/>
  <c r="Y3905" i="121"/>
  <c r="Y3906" i="121"/>
  <c r="Y3907" i="121"/>
  <c r="Y3908" i="121"/>
  <c r="Y3909" i="121"/>
  <c r="Y3910" i="121"/>
  <c r="Y3911" i="121"/>
  <c r="Y3912" i="121"/>
  <c r="Y3913" i="121"/>
  <c r="Y3914" i="121"/>
  <c r="Y3915" i="121"/>
  <c r="Y3916" i="121"/>
  <c r="Y3917" i="121"/>
  <c r="Y3918" i="121"/>
  <c r="Y3919" i="121"/>
  <c r="Y3920" i="121"/>
  <c r="Y3921" i="121"/>
  <c r="Y3922" i="121"/>
  <c r="Y3923" i="121"/>
  <c r="Y3924" i="121"/>
  <c r="Y3925" i="121"/>
  <c r="Y3926" i="121"/>
  <c r="Y3927" i="121"/>
  <c r="Y3928" i="121"/>
  <c r="Y3929" i="121"/>
  <c r="Y3930" i="121"/>
  <c r="Y3931" i="121"/>
  <c r="Y3932" i="121"/>
  <c r="Y3933" i="121"/>
  <c r="Y3934" i="121"/>
  <c r="Y3935" i="121"/>
  <c r="Y3936" i="121"/>
  <c r="Y3937" i="121"/>
  <c r="Y3938" i="121"/>
  <c r="Y3939" i="121"/>
  <c r="Y3940" i="121"/>
  <c r="Y3941" i="121"/>
  <c r="Y3942" i="121"/>
  <c r="Y3943" i="121"/>
  <c r="Y3944" i="121"/>
  <c r="Y3945" i="121"/>
  <c r="Y3946" i="121"/>
  <c r="Y3947" i="121"/>
  <c r="Y3948" i="121"/>
  <c r="Y3949" i="121"/>
  <c r="Y3950" i="121"/>
  <c r="Y3951" i="121"/>
  <c r="Y3952" i="121"/>
  <c r="Y3953" i="121"/>
  <c r="Y3954" i="121"/>
  <c r="Y3955" i="121"/>
  <c r="Y3956" i="121"/>
  <c r="Y3957" i="121"/>
  <c r="Y3958" i="121"/>
  <c r="Y3959" i="121"/>
  <c r="Y3960" i="121"/>
  <c r="Y3961" i="121"/>
  <c r="Y3962" i="121"/>
  <c r="Y3963" i="121"/>
  <c r="Y3964" i="121"/>
  <c r="Y3965" i="121"/>
  <c r="Y3966" i="121"/>
  <c r="Y3967" i="121"/>
  <c r="Y3968" i="121"/>
  <c r="Y3969" i="121"/>
  <c r="Y3970" i="121"/>
  <c r="Y3971" i="121"/>
  <c r="Y3972" i="121"/>
  <c r="Y3973" i="121"/>
  <c r="Y3974" i="121"/>
  <c r="Y3975" i="121"/>
  <c r="Y3976" i="121"/>
  <c r="Y3977" i="121"/>
  <c r="Y3978" i="121"/>
  <c r="Y3979" i="121"/>
  <c r="Y3980" i="121"/>
  <c r="Y3981" i="121"/>
  <c r="Y3982" i="121"/>
  <c r="Y3983" i="121"/>
  <c r="Y3984" i="121"/>
  <c r="Y3985" i="121"/>
  <c r="Y3986" i="121"/>
  <c r="Y3987" i="121"/>
  <c r="Y3988" i="121"/>
  <c r="Y3989" i="121"/>
  <c r="Y3990" i="121"/>
  <c r="Y3991" i="121"/>
  <c r="Y3992" i="121"/>
  <c r="Y3993" i="121"/>
  <c r="Y3994" i="121"/>
  <c r="Y3995" i="121"/>
  <c r="Y3996" i="121"/>
  <c r="Y3997" i="121"/>
  <c r="Y3998" i="121"/>
  <c r="Y3999" i="121"/>
  <c r="Y4000" i="121"/>
  <c r="Y4001" i="121"/>
  <c r="Y4002" i="121"/>
  <c r="Y4003" i="121"/>
  <c r="Y4004" i="121"/>
  <c r="Y4005" i="121"/>
  <c r="Y4006" i="121"/>
  <c r="Y4007" i="121"/>
  <c r="Y4008" i="121"/>
  <c r="Y4009" i="121"/>
  <c r="Y4010" i="121"/>
  <c r="Y4011" i="121"/>
  <c r="Y4012" i="121"/>
  <c r="Y4013" i="121"/>
  <c r="Y4014" i="121"/>
  <c r="Y4015" i="121"/>
  <c r="Y4016" i="121"/>
  <c r="Y4017" i="121"/>
  <c r="Y4018" i="121"/>
  <c r="Y4019" i="121"/>
  <c r="Y4020" i="121"/>
  <c r="Y4021" i="121"/>
  <c r="Y4022" i="121"/>
  <c r="Y4023" i="121"/>
  <c r="Y4024" i="121"/>
  <c r="Y4025" i="121"/>
  <c r="Y4026" i="121"/>
  <c r="Y4027" i="121"/>
  <c r="Y4028" i="121"/>
  <c r="Y4029" i="121"/>
  <c r="Y4030" i="121"/>
  <c r="Y4031" i="121"/>
  <c r="Y4032" i="121"/>
  <c r="Y4033" i="121"/>
  <c r="Y4034" i="121"/>
  <c r="Y4035" i="121"/>
  <c r="Y4036" i="121"/>
  <c r="Y4037" i="121"/>
  <c r="Y4038" i="121"/>
  <c r="Y4039" i="121"/>
  <c r="Y4040" i="121"/>
  <c r="Y4041" i="121"/>
  <c r="Y4042" i="121"/>
  <c r="Y4043" i="121"/>
  <c r="Y4044" i="121"/>
  <c r="Y4045" i="121"/>
  <c r="Y4046" i="121"/>
  <c r="Y4047" i="121"/>
  <c r="Y4048" i="121"/>
  <c r="Y4049" i="121"/>
  <c r="Y4050" i="121"/>
  <c r="Y4051" i="121"/>
  <c r="Y4052" i="121"/>
  <c r="Y4053" i="121"/>
  <c r="Y4054" i="121"/>
  <c r="Y4055" i="121"/>
  <c r="Y4056" i="121"/>
  <c r="Y4057" i="121"/>
  <c r="Y4058" i="121"/>
  <c r="Y4059" i="121"/>
  <c r="Y4060" i="121"/>
  <c r="Y4061" i="121"/>
  <c r="Y4062" i="121"/>
  <c r="Y4063" i="121"/>
  <c r="Y4064" i="121"/>
  <c r="Y4065" i="121"/>
  <c r="Y4066" i="121"/>
  <c r="Y4067" i="121"/>
  <c r="Y4068" i="121"/>
  <c r="Y4069" i="121"/>
  <c r="Y4070" i="121"/>
  <c r="Y4071" i="121"/>
  <c r="Y4072" i="121"/>
  <c r="Y4073" i="121"/>
  <c r="Y4074" i="121"/>
  <c r="Y4075" i="121"/>
  <c r="Y4076" i="121"/>
  <c r="Y4077" i="121"/>
  <c r="Y4078" i="121"/>
  <c r="Y4079" i="121"/>
  <c r="Y4080" i="121"/>
  <c r="Y4081" i="121"/>
  <c r="Y4082" i="121"/>
  <c r="Y4083" i="121"/>
  <c r="Y4084" i="121"/>
  <c r="Y4085" i="121"/>
  <c r="Y4086" i="121"/>
  <c r="Y4087" i="121"/>
  <c r="Y4088" i="121"/>
  <c r="Y4089" i="121"/>
  <c r="Y4090" i="121"/>
  <c r="Y4091" i="121"/>
  <c r="Y4092" i="121"/>
  <c r="Y4093" i="121"/>
  <c r="Y4094" i="121"/>
  <c r="Y4095" i="121"/>
  <c r="Y4096" i="121"/>
  <c r="Y4097" i="121"/>
  <c r="Y4098" i="121"/>
  <c r="Y4099" i="121"/>
  <c r="Y4100" i="121"/>
  <c r="Y4101" i="121"/>
  <c r="Y4102" i="121"/>
  <c r="Y4103" i="121"/>
  <c r="Y4104" i="121"/>
  <c r="Y4105" i="121"/>
  <c r="Y4106" i="121"/>
  <c r="Y4107" i="121"/>
  <c r="Y4108" i="121"/>
  <c r="Y4109" i="121"/>
  <c r="Y4110" i="121"/>
  <c r="Y4111" i="121"/>
  <c r="Y4112" i="121"/>
  <c r="Y4113" i="121"/>
  <c r="Y4114" i="121"/>
  <c r="Y4115" i="121"/>
  <c r="Y4116" i="121"/>
  <c r="Y4117" i="121"/>
  <c r="Y4118" i="121"/>
  <c r="Y4119" i="121"/>
  <c r="Y4120" i="121"/>
  <c r="Y4121" i="121"/>
  <c r="Y4122" i="121"/>
  <c r="Y4123" i="121"/>
  <c r="Y4124" i="121"/>
  <c r="Y4125" i="121"/>
  <c r="Y4126" i="121"/>
  <c r="Y4127" i="121"/>
  <c r="Y4128" i="121"/>
  <c r="Y4129" i="121"/>
  <c r="Y4130" i="121"/>
  <c r="Y4131" i="121"/>
  <c r="Y4132" i="121"/>
  <c r="Y4133" i="121"/>
  <c r="Y4134" i="121"/>
  <c r="Y4135" i="121"/>
  <c r="Y4136" i="121"/>
  <c r="Y4137" i="121"/>
  <c r="Y4138" i="121"/>
  <c r="Y4139" i="121"/>
  <c r="Y4140" i="121"/>
  <c r="Y4141" i="121"/>
  <c r="Y4142" i="121"/>
  <c r="Y4143" i="121"/>
  <c r="Y4144" i="121"/>
  <c r="Y4145" i="121"/>
  <c r="Y4146" i="121"/>
  <c r="Y4147" i="121"/>
  <c r="Y4148" i="121"/>
  <c r="Y4149" i="121"/>
  <c r="Y4150" i="121"/>
  <c r="Y4151" i="121"/>
  <c r="Y4152" i="121"/>
  <c r="Y4153" i="121"/>
  <c r="Y4154" i="121"/>
  <c r="Y4155" i="121"/>
  <c r="Y4156" i="121"/>
  <c r="Y4157" i="121"/>
  <c r="Y4158" i="121"/>
  <c r="Y4159" i="121"/>
  <c r="Y4160" i="121"/>
  <c r="Y4161" i="121"/>
  <c r="Y4162" i="121"/>
  <c r="Y4163" i="121"/>
  <c r="Y4164" i="121"/>
  <c r="Y4165" i="121"/>
  <c r="Y4166" i="121"/>
  <c r="Y4167" i="121"/>
  <c r="Y4168" i="121"/>
  <c r="Y4169" i="121"/>
  <c r="Y4170" i="121"/>
  <c r="Y4171" i="121"/>
  <c r="Y4172" i="121"/>
  <c r="Y4173" i="121"/>
  <c r="Y4174" i="121"/>
  <c r="Y4175" i="121"/>
  <c r="Y4176" i="121"/>
  <c r="Y4177" i="121"/>
  <c r="Y4178" i="121"/>
  <c r="Y4179" i="121"/>
  <c r="Y4180" i="121"/>
  <c r="Y4181" i="121"/>
  <c r="Y4182" i="121"/>
  <c r="Y4183" i="121"/>
  <c r="Y4184" i="121"/>
  <c r="Y4185" i="121"/>
  <c r="Y4186" i="121"/>
  <c r="Y4187" i="121"/>
  <c r="Y4188" i="121"/>
  <c r="Y4189" i="121"/>
  <c r="Y4190" i="121"/>
  <c r="Y4191" i="121"/>
  <c r="Y4192" i="121"/>
  <c r="Y4193" i="121"/>
  <c r="Y4194" i="121"/>
  <c r="Y4195" i="121"/>
  <c r="Y4196" i="121"/>
  <c r="Y4197" i="121"/>
  <c r="Y4198" i="121"/>
  <c r="Y4199" i="121"/>
  <c r="Y4200" i="121"/>
  <c r="Y4201" i="121"/>
  <c r="Y4202" i="121"/>
  <c r="Y4203" i="121"/>
  <c r="Y4204" i="121"/>
  <c r="Y4205" i="121"/>
  <c r="Y4206" i="121"/>
  <c r="Y4207" i="121"/>
  <c r="Y4208" i="121"/>
  <c r="Y4209" i="121"/>
  <c r="Y4210" i="121"/>
  <c r="Y4211" i="121"/>
  <c r="Y4212" i="121"/>
  <c r="Y4213" i="121"/>
  <c r="Y4214" i="121"/>
  <c r="Y4215" i="121"/>
  <c r="Y4216" i="121"/>
  <c r="Y4217" i="121"/>
  <c r="Y4218" i="121"/>
  <c r="Y4219" i="121"/>
  <c r="Y4220" i="121"/>
  <c r="Y4221" i="121"/>
  <c r="Y4222" i="121"/>
  <c r="Y4223" i="121"/>
  <c r="Y4224" i="121"/>
  <c r="Y4225" i="121"/>
  <c r="Y4226" i="121"/>
  <c r="Y4227" i="121"/>
  <c r="Y4228" i="121"/>
  <c r="Y4229" i="121"/>
  <c r="Y4230" i="121"/>
  <c r="Y4231" i="121"/>
  <c r="Y4232" i="121"/>
  <c r="Y4233" i="121"/>
  <c r="Y4234" i="121"/>
  <c r="Y4235" i="121"/>
  <c r="Y4236" i="121"/>
  <c r="Y4237" i="121"/>
  <c r="Y4238" i="121"/>
  <c r="Y4239" i="121"/>
  <c r="Y4240" i="121"/>
  <c r="Y4241" i="121"/>
  <c r="Y4242" i="121"/>
  <c r="Y4243" i="121"/>
  <c r="Y4244" i="121"/>
  <c r="Y4245" i="121"/>
  <c r="Y4246" i="121"/>
  <c r="Y4247" i="121"/>
  <c r="Y4248" i="121"/>
  <c r="Y4249" i="121"/>
  <c r="Y4250" i="121"/>
  <c r="Y4251" i="121"/>
  <c r="Y4252" i="121"/>
  <c r="Y4253" i="121"/>
  <c r="Y4254" i="121"/>
  <c r="Y4255" i="121"/>
  <c r="Y4256" i="121"/>
  <c r="Y4257" i="121"/>
  <c r="Y4258" i="121"/>
  <c r="Y4259" i="121"/>
  <c r="Y4260" i="121"/>
  <c r="Y4261" i="121"/>
  <c r="Y4262" i="121"/>
  <c r="Y4263" i="121"/>
  <c r="Y4264" i="121"/>
  <c r="Y4265" i="121"/>
  <c r="Y4266" i="121"/>
  <c r="Y4267" i="121"/>
  <c r="Y4268" i="121"/>
  <c r="Y4269" i="121"/>
  <c r="Y4270" i="121"/>
  <c r="Y4271" i="121"/>
  <c r="Y4272" i="121"/>
  <c r="Y4273" i="121"/>
  <c r="Y4274" i="121"/>
  <c r="Y4275" i="121"/>
  <c r="Y4276" i="121"/>
  <c r="Y4277" i="121"/>
  <c r="Y4278" i="121"/>
  <c r="Y4279" i="121"/>
  <c r="Y4280" i="121"/>
  <c r="Y4281" i="121"/>
  <c r="Y4282" i="121"/>
  <c r="Y4283" i="121"/>
  <c r="Y4284" i="121"/>
  <c r="Y4285" i="121"/>
  <c r="Y4286" i="121"/>
  <c r="Y4287" i="121"/>
  <c r="Y4288" i="121"/>
  <c r="Y4289" i="121"/>
  <c r="Y4290" i="121"/>
  <c r="Y4291" i="121"/>
  <c r="Y4292" i="121"/>
  <c r="Y4293" i="121"/>
  <c r="Y4294" i="121"/>
  <c r="Y4295" i="121"/>
  <c r="Y4296" i="121"/>
  <c r="Y4297" i="121"/>
  <c r="Y4298" i="121"/>
  <c r="Y4299" i="121"/>
  <c r="Y4300" i="121"/>
  <c r="Y4301" i="121"/>
  <c r="Y4302" i="121"/>
  <c r="Y4303" i="121"/>
  <c r="Y4304" i="121"/>
  <c r="Y4305" i="121"/>
  <c r="Y4306" i="121"/>
  <c r="Y4307" i="121"/>
  <c r="Y4308" i="121"/>
  <c r="Y4309" i="121"/>
  <c r="Y4310" i="121"/>
  <c r="Y4311" i="121"/>
  <c r="Y4312" i="121"/>
  <c r="Y4313" i="121"/>
  <c r="Y4314" i="121"/>
  <c r="Y4315" i="121"/>
  <c r="Y4316" i="121"/>
  <c r="Y4317" i="121"/>
  <c r="Y4318" i="121"/>
  <c r="Y4319" i="121"/>
  <c r="Y4320" i="121"/>
  <c r="Y4321" i="121"/>
  <c r="Y4322" i="121"/>
  <c r="Y4323" i="121"/>
  <c r="Y4324" i="121"/>
  <c r="Y4325" i="121"/>
  <c r="Y4326" i="121"/>
  <c r="Y4327" i="121"/>
  <c r="Y4328" i="121"/>
  <c r="Y4329" i="121"/>
  <c r="Y4330" i="121"/>
  <c r="Y4331" i="121"/>
  <c r="Y4332" i="121"/>
  <c r="Y4333" i="121"/>
  <c r="Y4334" i="121"/>
  <c r="Y4335" i="121"/>
  <c r="Y4336" i="121"/>
  <c r="Y4337" i="121"/>
  <c r="Y4338" i="121"/>
  <c r="Y4339" i="121"/>
  <c r="Y4340" i="121"/>
  <c r="Y4341" i="121"/>
  <c r="Y4342" i="121"/>
  <c r="Y4343" i="121"/>
  <c r="Y4344" i="121"/>
  <c r="Y4345" i="121"/>
  <c r="Y4346" i="121"/>
  <c r="Y4347" i="121"/>
  <c r="Y4348" i="121"/>
  <c r="Y4349" i="121"/>
  <c r="Y4350" i="121"/>
  <c r="Y4351" i="121"/>
  <c r="Y4352" i="121"/>
  <c r="Y4353" i="121"/>
  <c r="Y4354" i="121"/>
  <c r="Y4355" i="121"/>
  <c r="Y4356" i="121"/>
  <c r="Y4357" i="121"/>
  <c r="Y4358" i="121"/>
  <c r="Y4359" i="121"/>
  <c r="Y4360" i="121"/>
  <c r="Y4361" i="121"/>
  <c r="Y4362" i="121"/>
  <c r="Y4363" i="121"/>
  <c r="Y4364" i="121"/>
  <c r="Y4365" i="121"/>
  <c r="Y4366" i="121"/>
  <c r="Y4367" i="121"/>
  <c r="Y4368" i="121"/>
  <c r="Y4369" i="121"/>
  <c r="Y4370" i="121"/>
  <c r="Y4371" i="121"/>
  <c r="Y4372" i="121"/>
  <c r="Y4373" i="121"/>
  <c r="Y4374" i="121"/>
  <c r="Y4375" i="121"/>
  <c r="Y4376" i="121"/>
  <c r="Y4377" i="121"/>
  <c r="Y4378" i="121"/>
  <c r="Y4379" i="121"/>
  <c r="Y4380" i="121"/>
  <c r="Y4381" i="121"/>
  <c r="Y4382" i="121"/>
  <c r="Y4383" i="121"/>
  <c r="Y4384" i="121"/>
  <c r="Y4385" i="121"/>
  <c r="Y4386" i="121"/>
  <c r="Y4387" i="121"/>
  <c r="Y4388" i="121"/>
  <c r="Y4389" i="121"/>
  <c r="Y4390" i="121"/>
  <c r="Y4391" i="121"/>
  <c r="Y4392" i="121"/>
  <c r="Y4393" i="121"/>
  <c r="Y4394" i="121"/>
  <c r="Y4395" i="121"/>
  <c r="Y4396" i="121"/>
  <c r="Y4397" i="121"/>
  <c r="Y4398" i="121"/>
  <c r="Y4399" i="121"/>
  <c r="Y4400" i="121"/>
  <c r="Y4401" i="121"/>
  <c r="Y4402" i="121"/>
  <c r="Y4403" i="121"/>
  <c r="Y4404" i="121"/>
  <c r="Y4405" i="121"/>
  <c r="Y4406" i="121"/>
  <c r="Y4407" i="121"/>
  <c r="Y4408" i="121"/>
  <c r="Y4409" i="121"/>
  <c r="Y4410" i="121"/>
  <c r="Y4411" i="121"/>
  <c r="Y4412" i="121"/>
  <c r="Y4413" i="121"/>
  <c r="Y4414" i="121"/>
  <c r="Y4415" i="121"/>
  <c r="Y4416" i="121"/>
  <c r="Y4417" i="121"/>
  <c r="Y4418" i="121"/>
  <c r="Y4419" i="121"/>
  <c r="Y4420" i="121"/>
  <c r="Y4421" i="121"/>
  <c r="Y4422" i="121"/>
  <c r="Y4423" i="121"/>
  <c r="Y4424" i="121"/>
  <c r="Y4425" i="121"/>
  <c r="Y4426" i="121"/>
  <c r="Y4427" i="121"/>
  <c r="Y4428" i="121"/>
  <c r="Y4429" i="121"/>
  <c r="Y4430" i="121"/>
  <c r="Y4431" i="121"/>
  <c r="Y4432" i="121"/>
  <c r="Y4433" i="121"/>
  <c r="Y4434" i="121"/>
  <c r="Y4435" i="121"/>
  <c r="Y4436" i="121"/>
  <c r="Y4437" i="121"/>
  <c r="Y4438" i="121"/>
  <c r="Y4439" i="121"/>
  <c r="Y4440" i="121"/>
  <c r="Y4441" i="121"/>
  <c r="Y4442" i="121"/>
  <c r="Y4443" i="121"/>
  <c r="Y4444" i="121"/>
  <c r="Y4445" i="121"/>
  <c r="Y4446" i="121"/>
  <c r="Y4447" i="121"/>
  <c r="Y4448" i="121"/>
  <c r="Y4449" i="121"/>
  <c r="Y4450" i="121"/>
  <c r="Y4451" i="121"/>
  <c r="Y4452" i="121"/>
  <c r="Y4453" i="121"/>
  <c r="Y4454" i="121"/>
  <c r="Y4455" i="121"/>
  <c r="Y4456" i="121"/>
  <c r="Y4457" i="121"/>
  <c r="Y4458" i="121"/>
  <c r="Y4459" i="121"/>
  <c r="Y4460" i="121"/>
  <c r="Y4461" i="121"/>
  <c r="Y4462" i="121"/>
  <c r="Y4463" i="121"/>
  <c r="Y4464" i="121"/>
  <c r="Y4465" i="121"/>
  <c r="Y4466" i="121"/>
  <c r="Y4467" i="121"/>
  <c r="Y4468" i="121"/>
  <c r="Y4469" i="121"/>
  <c r="Y4470" i="121"/>
  <c r="Y4471" i="121"/>
  <c r="Y4472" i="121"/>
  <c r="Y4473" i="121"/>
  <c r="Y4474" i="121"/>
  <c r="Y4475" i="121"/>
  <c r="Y4476" i="121"/>
  <c r="Y4477" i="121"/>
  <c r="Y4478" i="121"/>
  <c r="Y4479" i="121"/>
  <c r="Y4480" i="121"/>
  <c r="Y4481" i="121"/>
  <c r="Y4482" i="121"/>
  <c r="Y4483" i="121"/>
  <c r="Y4484" i="121"/>
  <c r="Y4485" i="121"/>
  <c r="Y4486" i="121"/>
  <c r="Y4487" i="121"/>
  <c r="Y4488" i="121"/>
  <c r="Y4489" i="121"/>
  <c r="Y4490" i="121"/>
  <c r="Y4491" i="121"/>
  <c r="Y4492" i="121"/>
  <c r="Y4493" i="121"/>
  <c r="Y4494" i="121"/>
  <c r="Y4495" i="121"/>
  <c r="Y4496" i="121"/>
  <c r="Y4497" i="121"/>
  <c r="Y4498" i="121"/>
  <c r="Y4499" i="121"/>
  <c r="Y4500" i="121"/>
  <c r="Y4501" i="121"/>
  <c r="Y4502" i="121"/>
  <c r="Y4503" i="121"/>
  <c r="Y4504" i="121"/>
  <c r="Y4505" i="121"/>
  <c r="Y4506" i="121"/>
  <c r="Y4507" i="121"/>
  <c r="Y4508" i="121"/>
  <c r="Y4509" i="121"/>
  <c r="Y4510" i="121"/>
  <c r="Y4511" i="121"/>
  <c r="Y4512" i="121"/>
  <c r="Y4513" i="121"/>
  <c r="Y4514" i="121"/>
  <c r="Y4515" i="121"/>
  <c r="Y4516" i="121"/>
  <c r="Y4517" i="121"/>
  <c r="Y4518" i="121"/>
  <c r="Y4519" i="121"/>
  <c r="Y4520" i="121"/>
  <c r="Y4521" i="121"/>
  <c r="Y4522" i="121"/>
  <c r="Y4523" i="121"/>
  <c r="Y4524" i="121"/>
  <c r="Y4525" i="121"/>
  <c r="Y4526" i="121"/>
  <c r="Y4527" i="121"/>
  <c r="Y4528" i="121"/>
  <c r="Y4529" i="121"/>
  <c r="Y4530" i="121"/>
  <c r="Y4531" i="121"/>
  <c r="Y4532" i="121"/>
  <c r="Y4533" i="121"/>
  <c r="Y4534" i="121"/>
  <c r="Y4535" i="121"/>
  <c r="Y4536" i="121"/>
  <c r="Y4537" i="121"/>
  <c r="Y4538" i="121"/>
  <c r="Y4539" i="121"/>
  <c r="Y4540" i="121"/>
  <c r="Y4541" i="121"/>
  <c r="Y4542" i="121"/>
  <c r="Y4543" i="121"/>
  <c r="Y4544" i="121"/>
  <c r="Y4545" i="121"/>
  <c r="Y4546" i="121"/>
  <c r="Y4547" i="121"/>
  <c r="Y4548" i="121"/>
  <c r="Y4549" i="121"/>
  <c r="Y4550" i="121"/>
  <c r="Y4551" i="121"/>
  <c r="Y4552" i="121"/>
  <c r="Y4553" i="121"/>
  <c r="Y4554" i="121"/>
  <c r="Y4555" i="121"/>
  <c r="Y4556" i="121"/>
  <c r="Y4557" i="121"/>
  <c r="Y4558" i="121"/>
  <c r="Y4559" i="121"/>
  <c r="Y4560" i="121"/>
  <c r="Y4561" i="121"/>
  <c r="Y4562" i="121"/>
  <c r="Y4563" i="121"/>
  <c r="Y4564" i="121"/>
  <c r="Y4565" i="121"/>
  <c r="Y4566" i="121"/>
  <c r="Y4567" i="121"/>
  <c r="Y4568" i="121"/>
  <c r="Y4569" i="121"/>
  <c r="Y4570" i="121"/>
  <c r="Y4571" i="121"/>
  <c r="Y4572" i="121"/>
  <c r="Y4573" i="121"/>
  <c r="Y4574" i="121"/>
  <c r="Y4575" i="121"/>
  <c r="Y4576" i="121"/>
  <c r="Y4577" i="121"/>
  <c r="Y4578" i="121"/>
  <c r="Y4579" i="121"/>
  <c r="Y4580" i="121"/>
  <c r="Y4581" i="121"/>
  <c r="Y4582" i="121"/>
  <c r="Y4583" i="121"/>
  <c r="Y4584" i="121"/>
  <c r="Y4585" i="121"/>
  <c r="Y4586" i="121"/>
  <c r="Y4587" i="121"/>
  <c r="Y4588" i="121"/>
  <c r="Y4589" i="121"/>
  <c r="Y4590" i="121"/>
  <c r="Y4591" i="121"/>
  <c r="Y4592" i="121"/>
  <c r="Y4593" i="121"/>
  <c r="Y4594" i="121"/>
  <c r="Y4595" i="121"/>
  <c r="Y4596" i="121"/>
  <c r="Y4597" i="121"/>
  <c r="Y4598" i="121"/>
  <c r="Y4599" i="121"/>
  <c r="Y4600" i="121"/>
  <c r="Y4601" i="121"/>
  <c r="Y4602" i="121"/>
  <c r="Y4603" i="121"/>
  <c r="Y4604" i="121"/>
  <c r="Y4605" i="121"/>
  <c r="Y4606" i="121"/>
  <c r="Y4607" i="121"/>
  <c r="Y4608" i="121"/>
  <c r="Y4609" i="121"/>
  <c r="Y4610" i="121"/>
  <c r="Y4611" i="121"/>
  <c r="Y4612" i="121"/>
  <c r="Y4613" i="121"/>
  <c r="Y4614" i="121"/>
  <c r="Y4615" i="121"/>
  <c r="Y4616" i="121"/>
  <c r="Y4617" i="121"/>
  <c r="Y4618" i="121"/>
  <c r="Y4619" i="121"/>
  <c r="Y4620" i="121"/>
  <c r="Y4621" i="121"/>
  <c r="Y4622" i="121"/>
  <c r="Y4623" i="121"/>
  <c r="Y4624" i="121"/>
  <c r="Y4625" i="121"/>
  <c r="Y4626" i="121"/>
  <c r="Y4627" i="121"/>
  <c r="Y4628" i="121"/>
  <c r="Y4629" i="121"/>
  <c r="Y4630" i="121"/>
  <c r="Y4631" i="121"/>
  <c r="Y4632" i="121"/>
  <c r="Y4633" i="121"/>
  <c r="Y4634" i="121"/>
  <c r="Y4635" i="121"/>
  <c r="Y4636" i="121"/>
  <c r="Y4637" i="121"/>
  <c r="Y4638" i="121"/>
  <c r="Y4639" i="121"/>
  <c r="Y4640" i="121"/>
  <c r="Y4641" i="121"/>
  <c r="Y4642" i="121"/>
  <c r="Y4643" i="121"/>
  <c r="Y4644" i="121"/>
  <c r="Y4645" i="121"/>
  <c r="Y4646" i="121"/>
  <c r="Y4647" i="121"/>
  <c r="Y4648" i="121"/>
  <c r="Y4649" i="121"/>
  <c r="Y4650" i="121"/>
  <c r="Y4651" i="121"/>
  <c r="Y4652" i="121"/>
  <c r="Y4653" i="121"/>
  <c r="Y4654" i="121"/>
  <c r="Y4655" i="121"/>
  <c r="Y4656" i="121"/>
  <c r="Y4657" i="121"/>
  <c r="Y4658" i="121"/>
  <c r="Y4659" i="121"/>
  <c r="Y4660" i="121"/>
  <c r="Y4661" i="121"/>
  <c r="Y4662" i="121"/>
  <c r="Y4663" i="121"/>
  <c r="Y4664" i="121"/>
  <c r="Y4665" i="121"/>
  <c r="Y4666" i="121"/>
  <c r="Y4667" i="121"/>
  <c r="Y4668" i="121"/>
  <c r="Y4669" i="121"/>
  <c r="Y4670" i="121"/>
  <c r="Y4671" i="121"/>
  <c r="Y4672" i="121"/>
  <c r="Y4673" i="121"/>
  <c r="Y4674" i="121"/>
  <c r="Y4675" i="121"/>
  <c r="Y4676" i="121"/>
  <c r="Y4677" i="121"/>
  <c r="Y4678" i="121"/>
  <c r="Y4679" i="121"/>
  <c r="Y4680" i="121"/>
  <c r="Y4681" i="121"/>
  <c r="Y4682" i="121"/>
  <c r="Y4683" i="121"/>
  <c r="Y4684" i="121"/>
  <c r="Y4685" i="121"/>
  <c r="Y4686" i="121"/>
  <c r="Y4687" i="121"/>
  <c r="Y4688" i="121"/>
  <c r="Y4689" i="121"/>
  <c r="Y4690" i="121"/>
  <c r="Y4691" i="121"/>
  <c r="Y4692" i="121"/>
  <c r="Y4693" i="121"/>
  <c r="Y4694" i="121"/>
  <c r="Y4695" i="121"/>
  <c r="Y4696" i="121"/>
  <c r="Y4697" i="121"/>
  <c r="Y4698" i="121"/>
  <c r="Y4699" i="121"/>
  <c r="Y4700" i="121"/>
  <c r="Y4701" i="121"/>
  <c r="Y4702" i="121"/>
  <c r="Y4703" i="121"/>
  <c r="Y4704" i="121"/>
  <c r="Y4705" i="121"/>
  <c r="Y4706" i="121"/>
  <c r="Y4707" i="121"/>
  <c r="Y4708" i="121"/>
  <c r="Y4709" i="121"/>
  <c r="Y4710" i="121"/>
  <c r="Y4711" i="121"/>
  <c r="Y4712" i="121"/>
  <c r="Y4713" i="121"/>
  <c r="Y4714" i="121"/>
  <c r="Y4715" i="121"/>
  <c r="Y4716" i="121"/>
  <c r="Y4717" i="121"/>
  <c r="Y4718" i="121"/>
  <c r="Y4719" i="121"/>
  <c r="Y4720" i="121"/>
  <c r="Y4721" i="121"/>
  <c r="Y4722" i="121"/>
  <c r="Y4723" i="121"/>
  <c r="Y4724" i="121"/>
  <c r="Y4725" i="121"/>
  <c r="Y4726" i="121"/>
  <c r="Y4727" i="121"/>
  <c r="Y4728" i="121"/>
  <c r="Y4729" i="121"/>
  <c r="Y4730" i="121"/>
  <c r="Y4731" i="121"/>
  <c r="Y4732" i="121"/>
  <c r="Y4733" i="121"/>
  <c r="Y4734" i="121"/>
  <c r="Y4735" i="121"/>
  <c r="Y4736" i="121"/>
  <c r="Y4737" i="121"/>
  <c r="Y4738" i="121"/>
  <c r="Y4739" i="121"/>
  <c r="Y4740" i="121"/>
  <c r="Y4741" i="121"/>
  <c r="Y4742" i="121"/>
  <c r="Y4743" i="121"/>
  <c r="Y4744" i="121"/>
  <c r="Y4745" i="121"/>
  <c r="Y4746" i="121"/>
  <c r="Y4747" i="121"/>
  <c r="Y4748" i="121"/>
  <c r="Y4749" i="121"/>
  <c r="Y4750" i="121"/>
  <c r="Y4751" i="121"/>
  <c r="Y4752" i="121"/>
  <c r="Y4753" i="121"/>
  <c r="Y4754" i="121"/>
  <c r="Y4755" i="121"/>
  <c r="Y4756" i="121"/>
  <c r="Y4757" i="121"/>
  <c r="Y4758" i="121"/>
  <c r="Y4759" i="121"/>
  <c r="Y4760" i="121"/>
  <c r="Y4761" i="121"/>
  <c r="Y4762" i="121"/>
  <c r="Y4763" i="121"/>
  <c r="Y4764" i="121"/>
  <c r="Y4765" i="121"/>
  <c r="Y4766" i="121"/>
  <c r="Y4767" i="121"/>
  <c r="Y4768" i="121"/>
  <c r="Y4769" i="121"/>
  <c r="Y4770" i="121"/>
  <c r="Y4771" i="121"/>
  <c r="Y4772" i="121"/>
  <c r="Y4773" i="121"/>
  <c r="Y4774" i="121"/>
  <c r="Y4775" i="121"/>
  <c r="Y4776" i="121"/>
  <c r="Y4777" i="121"/>
  <c r="Y4778" i="121"/>
  <c r="Y4779" i="121"/>
  <c r="Y4780" i="121"/>
  <c r="Y4781" i="121"/>
  <c r="Y4782" i="121"/>
  <c r="Y4783" i="121"/>
  <c r="Y4784" i="121"/>
  <c r="Y4785" i="121"/>
  <c r="Y4786" i="121"/>
  <c r="Y4787" i="121"/>
  <c r="Y4788" i="121"/>
  <c r="Y4789" i="121"/>
  <c r="Y4790" i="121"/>
  <c r="Y4791" i="121"/>
  <c r="Y4792" i="121"/>
  <c r="Y4793" i="121"/>
  <c r="Y4794" i="121"/>
  <c r="Y4795" i="121"/>
  <c r="Y4796" i="121"/>
  <c r="Y4797" i="121"/>
  <c r="Y4798" i="121"/>
  <c r="Y4799" i="121"/>
  <c r="Y4800" i="121"/>
  <c r="Y4801" i="121"/>
  <c r="Y4802" i="121"/>
  <c r="Y4803" i="121"/>
  <c r="Y4804" i="121"/>
  <c r="Y4805" i="121"/>
  <c r="Y4806" i="121"/>
  <c r="Y4807" i="121"/>
  <c r="Y4808" i="121"/>
  <c r="Y4809" i="121"/>
  <c r="Y4810" i="121"/>
  <c r="Y4811" i="121"/>
  <c r="Y4812" i="121"/>
  <c r="Y4813" i="121"/>
  <c r="Y4814" i="121"/>
  <c r="Y4815" i="121"/>
  <c r="Y4816" i="121"/>
  <c r="Y4817" i="121"/>
  <c r="Y4818" i="121"/>
  <c r="Y4819" i="121"/>
  <c r="Y4820" i="121"/>
  <c r="Y4821" i="121"/>
  <c r="Y4822" i="121"/>
  <c r="Y4823" i="121"/>
  <c r="Y4824" i="121"/>
  <c r="Y4825" i="121"/>
  <c r="Y4826" i="121"/>
  <c r="Y4827" i="121"/>
  <c r="Y4828" i="121"/>
  <c r="Y4829" i="121"/>
  <c r="Y4830" i="121"/>
  <c r="Y4831" i="121"/>
  <c r="Y4832" i="121"/>
  <c r="Y4833" i="121"/>
  <c r="Y4834" i="121"/>
  <c r="Y4835" i="121"/>
  <c r="Y4836" i="121"/>
  <c r="Y4837" i="121"/>
  <c r="Y4838" i="121"/>
  <c r="Y4839" i="121"/>
  <c r="Y4840" i="121"/>
  <c r="Y4841" i="121"/>
  <c r="Y4842" i="121"/>
  <c r="Y4843" i="121"/>
  <c r="Y4844" i="121"/>
  <c r="Y4845" i="121"/>
  <c r="Y4846" i="121"/>
  <c r="Y4847" i="121"/>
  <c r="Y4848" i="121"/>
  <c r="Y4849" i="121"/>
  <c r="Y4850" i="121"/>
  <c r="Y4851" i="121"/>
  <c r="Y4852" i="121"/>
  <c r="Y4853" i="121"/>
  <c r="Y4854" i="121"/>
  <c r="Y4855" i="121"/>
  <c r="Y4856" i="121"/>
  <c r="Y4857" i="121"/>
  <c r="Y4858" i="121"/>
  <c r="Y4859" i="121"/>
  <c r="Y4860" i="121"/>
  <c r="Y4861" i="121"/>
  <c r="Y4862" i="121"/>
  <c r="Y4863" i="121"/>
  <c r="Y4864" i="121"/>
  <c r="Y4865" i="121"/>
  <c r="Y4866" i="121"/>
  <c r="Y4867" i="121"/>
  <c r="Y4868" i="121"/>
  <c r="Y4869" i="121"/>
  <c r="Y4870" i="121"/>
  <c r="Y4871" i="121"/>
  <c r="Y4872" i="121"/>
  <c r="Y4873" i="121"/>
  <c r="Y4874" i="121"/>
  <c r="Y4875" i="121"/>
  <c r="Y4876" i="121"/>
  <c r="Y4877" i="121"/>
  <c r="Y4878" i="121"/>
  <c r="Y4879" i="121"/>
  <c r="Y4880" i="121"/>
  <c r="Y4881" i="121"/>
  <c r="Y4882" i="121"/>
  <c r="Y4883" i="121"/>
  <c r="Y4884" i="121"/>
  <c r="Y4885" i="121"/>
  <c r="Y4886" i="121"/>
  <c r="Y4887" i="121"/>
  <c r="Y4888" i="121"/>
  <c r="Y4889" i="121"/>
  <c r="Y4890" i="121"/>
  <c r="Y4891" i="121"/>
  <c r="Y4892" i="121"/>
  <c r="Y4893" i="121"/>
  <c r="Y4894" i="121"/>
  <c r="Y4895" i="121"/>
  <c r="Y4896" i="121"/>
  <c r="Y4897" i="121"/>
  <c r="Y4898" i="121"/>
  <c r="Y4899" i="121"/>
  <c r="Y4900" i="121"/>
  <c r="Y4901" i="121"/>
  <c r="Y4902" i="121"/>
  <c r="Y4903" i="121"/>
  <c r="Y4904" i="121"/>
  <c r="Y4905" i="121"/>
  <c r="Y4906" i="121"/>
  <c r="Y4907" i="121"/>
  <c r="Y4908" i="121"/>
  <c r="Y4909" i="121"/>
  <c r="Y4910" i="121"/>
  <c r="Y4911" i="121"/>
  <c r="Y4912" i="121"/>
  <c r="Y4913" i="121"/>
  <c r="Y4914" i="121"/>
  <c r="Y4915" i="121"/>
  <c r="Y4916" i="121"/>
  <c r="Y4917" i="121"/>
  <c r="Y4918" i="121"/>
  <c r="Y4919" i="121"/>
  <c r="Y4920" i="121"/>
  <c r="Y4921" i="121"/>
  <c r="Y4922" i="121"/>
  <c r="Y4923" i="121"/>
  <c r="Y4924" i="121"/>
  <c r="Y4925" i="121"/>
  <c r="Y4926" i="121"/>
  <c r="Y4927" i="121"/>
  <c r="Y4928" i="121"/>
  <c r="Y4929" i="121"/>
  <c r="Y4930" i="121"/>
  <c r="Y4931" i="121"/>
  <c r="Y4932" i="121"/>
  <c r="Y4933" i="121"/>
  <c r="Y4934" i="121"/>
  <c r="Y4935" i="121"/>
  <c r="Y4936" i="121"/>
  <c r="Y4937" i="121"/>
  <c r="Y4938" i="121"/>
  <c r="Y4939" i="121"/>
  <c r="Y4940" i="121"/>
  <c r="Y4941" i="121"/>
  <c r="Y4942" i="121"/>
  <c r="Y4943" i="121"/>
  <c r="Y4944" i="121"/>
  <c r="Y4945" i="121"/>
  <c r="Y4946" i="121"/>
  <c r="Y4947" i="121"/>
  <c r="Y4948" i="121"/>
  <c r="Y4949" i="121"/>
  <c r="Y4950" i="121"/>
  <c r="Y4951" i="121"/>
  <c r="Y4952" i="121"/>
  <c r="Y4953" i="121"/>
  <c r="Y4954" i="121"/>
  <c r="Y4955" i="121"/>
  <c r="Y4956" i="121"/>
  <c r="Y4957" i="121"/>
  <c r="Y4958" i="121"/>
  <c r="Y4959" i="121"/>
  <c r="Y4960" i="121"/>
  <c r="Y4961" i="121"/>
  <c r="Y4962" i="121"/>
  <c r="Y4963" i="121"/>
  <c r="Y4964" i="121"/>
  <c r="Y4965" i="121"/>
  <c r="Y4966" i="121"/>
  <c r="Y4967" i="121"/>
  <c r="Y4968" i="121"/>
  <c r="Y4969" i="121"/>
  <c r="Y4970" i="121"/>
  <c r="Y4971" i="121"/>
  <c r="Y4972" i="121"/>
  <c r="Y4973" i="121"/>
  <c r="Y4974" i="121"/>
  <c r="Y4975" i="121"/>
  <c r="Y4976" i="121"/>
  <c r="Y4977" i="121"/>
  <c r="Y4978" i="121"/>
  <c r="Y4979" i="121"/>
  <c r="Y4980" i="121"/>
  <c r="Y4981" i="121"/>
  <c r="Y4982" i="121"/>
  <c r="Y4983" i="121"/>
  <c r="Y4984" i="121"/>
  <c r="Y4985" i="121"/>
  <c r="Y4986" i="121"/>
  <c r="Y4987" i="121"/>
  <c r="Y4988" i="121"/>
  <c r="Y4989" i="121"/>
  <c r="Y4990" i="121"/>
  <c r="Y4991" i="121"/>
  <c r="Y4992" i="121"/>
  <c r="Y4993" i="121"/>
  <c r="Y4994" i="121"/>
  <c r="Y4995" i="121"/>
  <c r="Y4996" i="121"/>
  <c r="Y4997" i="121"/>
  <c r="Y4998" i="121"/>
  <c r="Y4999" i="121"/>
  <c r="Y5000" i="121"/>
  <c r="Y5001" i="121"/>
  <c r="Y5002" i="121"/>
  <c r="Y5003" i="121"/>
  <c r="Y5004" i="121"/>
  <c r="Y5005" i="121"/>
  <c r="Y5006" i="121"/>
  <c r="Y5007" i="121"/>
  <c r="Y3008" i="121"/>
  <c r="Y2009" i="121"/>
  <c r="Y2010" i="121"/>
  <c r="Y2011" i="121"/>
  <c r="Y2012" i="121"/>
  <c r="Y2013" i="121"/>
  <c r="Y2014" i="121"/>
  <c r="Y2015" i="121"/>
  <c r="Y2016" i="121"/>
  <c r="Y2017" i="121"/>
  <c r="Y2018" i="121"/>
  <c r="Y2019" i="121"/>
  <c r="Y2020" i="121"/>
  <c r="Y2021" i="121"/>
  <c r="Y2022" i="121"/>
  <c r="Y2023" i="121"/>
  <c r="Y2024" i="121"/>
  <c r="Y2025" i="121"/>
  <c r="Y2026" i="121"/>
  <c r="Y2027" i="121"/>
  <c r="Y2028" i="121"/>
  <c r="Y2029" i="121"/>
  <c r="Y2030" i="121"/>
  <c r="Y2031" i="121"/>
  <c r="Y2032" i="121"/>
  <c r="Y2033" i="121"/>
  <c r="Y2034" i="121"/>
  <c r="Y2035" i="121"/>
  <c r="Y2036" i="121"/>
  <c r="Y2037" i="121"/>
  <c r="Y2038" i="121"/>
  <c r="Y2039" i="121"/>
  <c r="Y2040" i="121"/>
  <c r="Y2041" i="121"/>
  <c r="Y2042" i="121"/>
  <c r="Y2043" i="121"/>
  <c r="Y2044" i="121"/>
  <c r="Y2045" i="121"/>
  <c r="Y2046" i="121"/>
  <c r="Y2047" i="121"/>
  <c r="Y2048" i="121"/>
  <c r="Y2049" i="121"/>
  <c r="Y2050" i="121"/>
  <c r="Y2051" i="121"/>
  <c r="Y2052" i="121"/>
  <c r="Y2053" i="121"/>
  <c r="Y2054" i="121"/>
  <c r="Y2055" i="121"/>
  <c r="Y2056" i="121"/>
  <c r="Y2057" i="121"/>
  <c r="Y2058" i="121"/>
  <c r="Y2059" i="121"/>
  <c r="Y2060" i="121"/>
  <c r="Y2061" i="121"/>
  <c r="Y2062" i="121"/>
  <c r="Y2063" i="121"/>
  <c r="Y2064" i="121"/>
  <c r="Y2065" i="121"/>
  <c r="Y2066" i="121"/>
  <c r="Y2067" i="121"/>
  <c r="Y2068" i="121"/>
  <c r="Y2069" i="121"/>
  <c r="Y2070" i="121"/>
  <c r="Y2071" i="121"/>
  <c r="Y2072" i="121"/>
  <c r="Y2073" i="121"/>
  <c r="Y2074" i="121"/>
  <c r="Y2075" i="121"/>
  <c r="Y2076" i="121"/>
  <c r="Y2077" i="121"/>
  <c r="Y2078" i="121"/>
  <c r="Y2079" i="121"/>
  <c r="Y2080" i="121"/>
  <c r="Y2081" i="121"/>
  <c r="Y2082" i="121"/>
  <c r="Y2083" i="121"/>
  <c r="Y2084" i="121"/>
  <c r="Y2085" i="121"/>
  <c r="Y2086" i="121"/>
  <c r="Y2087" i="121"/>
  <c r="Y2088" i="121"/>
  <c r="Y2089" i="121"/>
  <c r="Y2090" i="121"/>
  <c r="Y2091" i="121"/>
  <c r="Y2092" i="121"/>
  <c r="Y2093" i="121"/>
  <c r="Y2094" i="121"/>
  <c r="Y2095" i="121"/>
  <c r="Y2096" i="121"/>
  <c r="Y2097" i="121"/>
  <c r="Y2098" i="121"/>
  <c r="Y2099" i="121"/>
  <c r="Y2100" i="121"/>
  <c r="Y2101" i="121"/>
  <c r="Y2102" i="121"/>
  <c r="Y2103" i="121"/>
  <c r="Y2104" i="121"/>
  <c r="Y2105" i="121"/>
  <c r="Y2106" i="121"/>
  <c r="Y2107" i="121"/>
  <c r="Y2108" i="121"/>
  <c r="Y2109" i="121"/>
  <c r="Y2110" i="121"/>
  <c r="Y2111" i="121"/>
  <c r="Y2112" i="121"/>
  <c r="Y2113" i="121"/>
  <c r="Y2114" i="121"/>
  <c r="Y2115" i="121"/>
  <c r="Y2116" i="121"/>
  <c r="Y2117" i="121"/>
  <c r="Y2118" i="121"/>
  <c r="Y2119" i="121"/>
  <c r="Y2120" i="121"/>
  <c r="Y2121" i="121"/>
  <c r="Y2122" i="121"/>
  <c r="Y2123" i="121"/>
  <c r="Y2124" i="121"/>
  <c r="Y2125" i="121"/>
  <c r="Y2126" i="121"/>
  <c r="Y2127" i="121"/>
  <c r="Y2128" i="121"/>
  <c r="Y2129" i="121"/>
  <c r="Y2130" i="121"/>
  <c r="Y2131" i="121"/>
  <c r="Y2132" i="121"/>
  <c r="Y2133" i="121"/>
  <c r="Y2134" i="121"/>
  <c r="Y2135" i="121"/>
  <c r="Y2136" i="121"/>
  <c r="Y2137" i="121"/>
  <c r="Y2138" i="121"/>
  <c r="Y2139" i="121"/>
  <c r="Y2140" i="121"/>
  <c r="Y2141" i="121"/>
  <c r="Y2142" i="121"/>
  <c r="Y2143" i="121"/>
  <c r="Y2144" i="121"/>
  <c r="Y2145" i="121"/>
  <c r="Y2146" i="121"/>
  <c r="Y2147" i="121"/>
  <c r="Y2148" i="121"/>
  <c r="Y2149" i="121"/>
  <c r="Y2150" i="121"/>
  <c r="Y2151" i="121"/>
  <c r="Y2152" i="121"/>
  <c r="Y2153" i="121"/>
  <c r="Y2154" i="121"/>
  <c r="Y2155" i="121"/>
  <c r="Y2156" i="121"/>
  <c r="Y2157" i="121"/>
  <c r="Y2158" i="121"/>
  <c r="Y2159" i="121"/>
  <c r="Y2160" i="121"/>
  <c r="Y2161" i="121"/>
  <c r="Y2162" i="121"/>
  <c r="Y2163" i="121"/>
  <c r="Y2164" i="121"/>
  <c r="Y2165" i="121"/>
  <c r="Y2166" i="121"/>
  <c r="Y2167" i="121"/>
  <c r="Y2168" i="121"/>
  <c r="Y2169" i="121"/>
  <c r="Y2170" i="121"/>
  <c r="Y2171" i="121"/>
  <c r="Y2172" i="121"/>
  <c r="Y2173" i="121"/>
  <c r="Y2174" i="121"/>
  <c r="Y2175" i="121"/>
  <c r="Y2176" i="121"/>
  <c r="Y2177" i="121"/>
  <c r="Y2178" i="121"/>
  <c r="Y2179" i="121"/>
  <c r="Y2180" i="121"/>
  <c r="Y2181" i="121"/>
  <c r="Y2182" i="121"/>
  <c r="Y2183" i="121"/>
  <c r="Y2184" i="121"/>
  <c r="Y2185" i="121"/>
  <c r="Y2186" i="121"/>
  <c r="Y2187" i="121"/>
  <c r="Y2188" i="121"/>
  <c r="Y2189" i="121"/>
  <c r="Y2190" i="121"/>
  <c r="Y2191" i="121"/>
  <c r="Y2192" i="121"/>
  <c r="Y2193" i="121"/>
  <c r="Y2194" i="121"/>
  <c r="Y2195" i="121"/>
  <c r="Y2196" i="121"/>
  <c r="Y2197" i="121"/>
  <c r="Y2198" i="121"/>
  <c r="Y2199" i="121"/>
  <c r="Y2200" i="121"/>
  <c r="Y2201" i="121"/>
  <c r="Y2202" i="121"/>
  <c r="Y2203" i="121"/>
  <c r="Y2204" i="121"/>
  <c r="Y2205" i="121"/>
  <c r="Y2206" i="121"/>
  <c r="Y2207" i="121"/>
  <c r="Y2208" i="121"/>
  <c r="Y2209" i="121"/>
  <c r="Y2210" i="121"/>
  <c r="Y2211" i="121"/>
  <c r="Y2212" i="121"/>
  <c r="Y2213" i="121"/>
  <c r="Y2214" i="121"/>
  <c r="Y2215" i="121"/>
  <c r="Y2216" i="121"/>
  <c r="Y2217" i="121"/>
  <c r="Y2218" i="121"/>
  <c r="Y2219" i="121"/>
  <c r="Y2220" i="121"/>
  <c r="Y2221" i="121"/>
  <c r="Y2222" i="121"/>
  <c r="Y2223" i="121"/>
  <c r="Y2224" i="121"/>
  <c r="Y2225" i="121"/>
  <c r="Y2226" i="121"/>
  <c r="Y2227" i="121"/>
  <c r="Y2228" i="121"/>
  <c r="Y2229" i="121"/>
  <c r="Y2230" i="121"/>
  <c r="Y2231" i="121"/>
  <c r="Y2232" i="121"/>
  <c r="Y2233" i="121"/>
  <c r="Y2234" i="121"/>
  <c r="Y2235" i="121"/>
  <c r="Y2236" i="121"/>
  <c r="Y2237" i="121"/>
  <c r="Y2238" i="121"/>
  <c r="Y2239" i="121"/>
  <c r="Y2240" i="121"/>
  <c r="Y2241" i="121"/>
  <c r="Y2242" i="121"/>
  <c r="Y2243" i="121"/>
  <c r="Y2244" i="121"/>
  <c r="Y2245" i="121"/>
  <c r="Y2246" i="121"/>
  <c r="Y2247" i="121"/>
  <c r="Y2248" i="121"/>
  <c r="Y2249" i="121"/>
  <c r="Y2250" i="121"/>
  <c r="Y2251" i="121"/>
  <c r="Y2252" i="121"/>
  <c r="Y2253" i="121"/>
  <c r="Y2254" i="121"/>
  <c r="Y2255" i="121"/>
  <c r="Y2256" i="121"/>
  <c r="Y2257" i="121"/>
  <c r="Y2258" i="121"/>
  <c r="Y2259" i="121"/>
  <c r="Y2260" i="121"/>
  <c r="Y2261" i="121"/>
  <c r="Y2262" i="121"/>
  <c r="Y2263" i="121"/>
  <c r="Y2264" i="121"/>
  <c r="Y2265" i="121"/>
  <c r="Y2266" i="121"/>
  <c r="Y2267" i="121"/>
  <c r="Y2268" i="121"/>
  <c r="Y2269" i="121"/>
  <c r="Y2270" i="121"/>
  <c r="Y2271" i="121"/>
  <c r="Y2272" i="121"/>
  <c r="Y2273" i="121"/>
  <c r="Y2274" i="121"/>
  <c r="Y2275" i="121"/>
  <c r="Y2276" i="121"/>
  <c r="Y2277" i="121"/>
  <c r="Y2278" i="121"/>
  <c r="Y2279" i="121"/>
  <c r="Y2280" i="121"/>
  <c r="Y2281" i="121"/>
  <c r="Y2282" i="121"/>
  <c r="Y2283" i="121"/>
  <c r="Y2284" i="121"/>
  <c r="Y2285" i="121"/>
  <c r="Y2286" i="121"/>
  <c r="Y2287" i="121"/>
  <c r="Y2288" i="121"/>
  <c r="Y2289" i="121"/>
  <c r="Y2290" i="121"/>
  <c r="Y2291" i="121"/>
  <c r="Y2292" i="121"/>
  <c r="Y2293" i="121"/>
  <c r="Y2294" i="121"/>
  <c r="Y2295" i="121"/>
  <c r="Y2296" i="121"/>
  <c r="Y2297" i="121"/>
  <c r="Y2298" i="121"/>
  <c r="Y2299" i="121"/>
  <c r="Y2300" i="121"/>
  <c r="Y2301" i="121"/>
  <c r="Y2302" i="121"/>
  <c r="Y2303" i="121"/>
  <c r="Y2304" i="121"/>
  <c r="Y2305" i="121"/>
  <c r="Y2306" i="121"/>
  <c r="Y2307" i="121"/>
  <c r="Y2308" i="121"/>
  <c r="Y2309" i="121"/>
  <c r="Y2310" i="121"/>
  <c r="Y2311" i="121"/>
  <c r="Y2312" i="121"/>
  <c r="Y2313" i="121"/>
  <c r="Y2314" i="121"/>
  <c r="Y2315" i="121"/>
  <c r="Y2316" i="121"/>
  <c r="Y2317" i="121"/>
  <c r="Y2318" i="121"/>
  <c r="Y2319" i="121"/>
  <c r="Y2320" i="121"/>
  <c r="Y2321" i="121"/>
  <c r="Y2322" i="121"/>
  <c r="Y2323" i="121"/>
  <c r="Y2324" i="121"/>
  <c r="Y2325" i="121"/>
  <c r="Y2326" i="121"/>
  <c r="Y2327" i="121"/>
  <c r="Y2328" i="121"/>
  <c r="Y2329" i="121"/>
  <c r="Y2330" i="121"/>
  <c r="Y2331" i="121"/>
  <c r="Y2332" i="121"/>
  <c r="Y2333" i="121"/>
  <c r="Y2334" i="121"/>
  <c r="Y2335" i="121"/>
  <c r="Y2336" i="121"/>
  <c r="Y2337" i="121"/>
  <c r="Y2338" i="121"/>
  <c r="Y2339" i="121"/>
  <c r="Y2340" i="121"/>
  <c r="Y2341" i="121"/>
  <c r="Y2342" i="121"/>
  <c r="Y2343" i="121"/>
  <c r="Y2344" i="121"/>
  <c r="Y2345" i="121"/>
  <c r="Y2346" i="121"/>
  <c r="Y2347" i="121"/>
  <c r="Y2348" i="121"/>
  <c r="Y2349" i="121"/>
  <c r="Y2350" i="121"/>
  <c r="Y2351" i="121"/>
  <c r="Y2352" i="121"/>
  <c r="Y2353" i="121"/>
  <c r="Y2354" i="121"/>
  <c r="Y2355" i="121"/>
  <c r="Y2356" i="121"/>
  <c r="Y2357" i="121"/>
  <c r="Y2358" i="121"/>
  <c r="Y2359" i="121"/>
  <c r="Y2360" i="121"/>
  <c r="Y2361" i="121"/>
  <c r="Y2362" i="121"/>
  <c r="Y2363" i="121"/>
  <c r="Y2364" i="121"/>
  <c r="Y2365" i="121"/>
  <c r="Y2366" i="121"/>
  <c r="Y2367" i="121"/>
  <c r="Y2368" i="121"/>
  <c r="Y2369" i="121"/>
  <c r="Y2370" i="121"/>
  <c r="Y2371" i="121"/>
  <c r="Y2372" i="121"/>
  <c r="Y2373" i="121"/>
  <c r="Y2374" i="121"/>
  <c r="Y2375" i="121"/>
  <c r="Y2376" i="121"/>
  <c r="Y2377" i="121"/>
  <c r="Y2378" i="121"/>
  <c r="Y2379" i="121"/>
  <c r="Y2380" i="121"/>
  <c r="Y2381" i="121"/>
  <c r="Y2382" i="121"/>
  <c r="Y2383" i="121"/>
  <c r="Y2384" i="121"/>
  <c r="Y2385" i="121"/>
  <c r="Y2386" i="121"/>
  <c r="Y2387" i="121"/>
  <c r="Y2388" i="121"/>
  <c r="Y2389" i="121"/>
  <c r="Y2390" i="121"/>
  <c r="Y2391" i="121"/>
  <c r="Y2392" i="121"/>
  <c r="Y2393" i="121"/>
  <c r="Y2394" i="121"/>
  <c r="Y2395" i="121"/>
  <c r="Y2396" i="121"/>
  <c r="Y2397" i="121"/>
  <c r="Y2398" i="121"/>
  <c r="Y2399" i="121"/>
  <c r="Y2400" i="121"/>
  <c r="Y2401" i="121"/>
  <c r="Y2402" i="121"/>
  <c r="Y2403" i="121"/>
  <c r="Y2404" i="121"/>
  <c r="Y2405" i="121"/>
  <c r="Y2406" i="121"/>
  <c r="Y2407" i="121"/>
  <c r="Y2408" i="121"/>
  <c r="Y2409" i="121"/>
  <c r="Y2410" i="121"/>
  <c r="Y2411" i="121"/>
  <c r="Y2412" i="121"/>
  <c r="Y2413" i="121"/>
  <c r="Y2414" i="121"/>
  <c r="Y2415" i="121"/>
  <c r="Y2416" i="121"/>
  <c r="Y2417" i="121"/>
  <c r="Y2418" i="121"/>
  <c r="Y2419" i="121"/>
  <c r="Y2420" i="121"/>
  <c r="Y2421" i="121"/>
  <c r="Y2422" i="121"/>
  <c r="Y2423" i="121"/>
  <c r="Y2424" i="121"/>
  <c r="Y2425" i="121"/>
  <c r="Y2426" i="121"/>
  <c r="Y2427" i="121"/>
  <c r="Y2428" i="121"/>
  <c r="Y2429" i="121"/>
  <c r="Y2430" i="121"/>
  <c r="Y2431" i="121"/>
  <c r="Y2432" i="121"/>
  <c r="Y2433" i="121"/>
  <c r="Y2434" i="121"/>
  <c r="Y2435" i="121"/>
  <c r="Y2436" i="121"/>
  <c r="Y2437" i="121"/>
  <c r="Y2438" i="121"/>
  <c r="Y2439" i="121"/>
  <c r="Y2440" i="121"/>
  <c r="Y2441" i="121"/>
  <c r="Y2442" i="121"/>
  <c r="Y2443" i="121"/>
  <c r="Y2444" i="121"/>
  <c r="Y2445" i="121"/>
  <c r="Y2446" i="121"/>
  <c r="Y2447" i="121"/>
  <c r="Y2448" i="121"/>
  <c r="Y2449" i="121"/>
  <c r="Y2450" i="121"/>
  <c r="Y2451" i="121"/>
  <c r="Y2452" i="121"/>
  <c r="Y2453" i="121"/>
  <c r="Y2454" i="121"/>
  <c r="Y2455" i="121"/>
  <c r="Y2456" i="121"/>
  <c r="Y2457" i="121"/>
  <c r="Y2458" i="121"/>
  <c r="Y2459" i="121"/>
  <c r="Y2460" i="121"/>
  <c r="Y2461" i="121"/>
  <c r="Y2462" i="121"/>
  <c r="Y2463" i="121"/>
  <c r="Y2464" i="121"/>
  <c r="Y2465" i="121"/>
  <c r="Y2466" i="121"/>
  <c r="Y2467" i="121"/>
  <c r="Y2468" i="121"/>
  <c r="Y2469" i="121"/>
  <c r="Y2470" i="121"/>
  <c r="Y2471" i="121"/>
  <c r="Y2472" i="121"/>
  <c r="Y2473" i="121"/>
  <c r="Y2474" i="121"/>
  <c r="Y2475" i="121"/>
  <c r="Y2476" i="121"/>
  <c r="Y2477" i="121"/>
  <c r="Y2478" i="121"/>
  <c r="Y2479" i="121"/>
  <c r="Y2480" i="121"/>
  <c r="Y2481" i="121"/>
  <c r="Y2482" i="121"/>
  <c r="Y2483" i="121"/>
  <c r="Y2484" i="121"/>
  <c r="Y2485" i="121"/>
  <c r="Y2486" i="121"/>
  <c r="Y2487" i="121"/>
  <c r="Y2488" i="121"/>
  <c r="Y2489" i="121"/>
  <c r="Y2490" i="121"/>
  <c r="Y2491" i="121"/>
  <c r="Y2492" i="121"/>
  <c r="Y2493" i="121"/>
  <c r="Y2494" i="121"/>
  <c r="Y2495" i="121"/>
  <c r="Y2496" i="121"/>
  <c r="Y2497" i="121"/>
  <c r="Y2498" i="121"/>
  <c r="Y2499" i="121"/>
  <c r="Y2500" i="121"/>
  <c r="Y2501" i="121"/>
  <c r="Y2502" i="121"/>
  <c r="Y2503" i="121"/>
  <c r="Y2504" i="121"/>
  <c r="Y2505" i="121"/>
  <c r="Y2506" i="121"/>
  <c r="Y2507" i="121"/>
  <c r="Y2508" i="121"/>
  <c r="Y2509" i="121"/>
  <c r="Y2510" i="121"/>
  <c r="Y2511" i="121"/>
  <c r="Y2512" i="121"/>
  <c r="Y2513" i="121"/>
  <c r="Y2514" i="121"/>
  <c r="Y2515" i="121"/>
  <c r="Y2516" i="121"/>
  <c r="Y2517" i="121"/>
  <c r="Y2518" i="121"/>
  <c r="Y2519" i="121"/>
  <c r="Y2520" i="121"/>
  <c r="Y2521" i="121"/>
  <c r="Y2522" i="121"/>
  <c r="Y2523" i="121"/>
  <c r="Y2524" i="121"/>
  <c r="Y2525" i="121"/>
  <c r="Y2526" i="121"/>
  <c r="Y2527" i="121"/>
  <c r="Y2528" i="121"/>
  <c r="Y2529" i="121"/>
  <c r="Y2530" i="121"/>
  <c r="Y2531" i="121"/>
  <c r="Y2532" i="121"/>
  <c r="Y2533" i="121"/>
  <c r="Y2534" i="121"/>
  <c r="Y2535" i="121"/>
  <c r="Y2536" i="121"/>
  <c r="Y2537" i="121"/>
  <c r="Y2538" i="121"/>
  <c r="Y2539" i="121"/>
  <c r="Y2540" i="121"/>
  <c r="Y2541" i="121"/>
  <c r="Y2542" i="121"/>
  <c r="Y2543" i="121"/>
  <c r="Y2544" i="121"/>
  <c r="Y2545" i="121"/>
  <c r="Y2546" i="121"/>
  <c r="Y2547" i="121"/>
  <c r="Y2548" i="121"/>
  <c r="Y2549" i="121"/>
  <c r="Y2550" i="121"/>
  <c r="Y2551" i="121"/>
  <c r="Y2552" i="121"/>
  <c r="Y2553" i="121"/>
  <c r="Y2554" i="121"/>
  <c r="Y2555" i="121"/>
  <c r="Y2556" i="121"/>
  <c r="Y2557" i="121"/>
  <c r="Y2558" i="121"/>
  <c r="Y2559" i="121"/>
  <c r="Y2560" i="121"/>
  <c r="Y2561" i="121"/>
  <c r="Y2562" i="121"/>
  <c r="Y2563" i="121"/>
  <c r="Y2564" i="121"/>
  <c r="Y2565" i="121"/>
  <c r="Y2566" i="121"/>
  <c r="Y2567" i="121"/>
  <c r="Y2568" i="121"/>
  <c r="Y2569" i="121"/>
  <c r="Y2570" i="121"/>
  <c r="Y2571" i="121"/>
  <c r="Y2572" i="121"/>
  <c r="Y2573" i="121"/>
  <c r="Y2574" i="121"/>
  <c r="Y2575" i="121"/>
  <c r="Y2576" i="121"/>
  <c r="Y2577" i="121"/>
  <c r="Y2578" i="121"/>
  <c r="Y2579" i="121"/>
  <c r="Y2580" i="121"/>
  <c r="Y2581" i="121"/>
  <c r="Y2582" i="121"/>
  <c r="Y2583" i="121"/>
  <c r="Y2584" i="121"/>
  <c r="Y2585" i="121"/>
  <c r="Y2586" i="121"/>
  <c r="Y2587" i="121"/>
  <c r="Y2588" i="121"/>
  <c r="Y2589" i="121"/>
  <c r="Y2590" i="121"/>
  <c r="Y2591" i="121"/>
  <c r="Y2592" i="121"/>
  <c r="Y2593" i="121"/>
  <c r="Y2594" i="121"/>
  <c r="Y2595" i="121"/>
  <c r="Y2596" i="121"/>
  <c r="Y2597" i="121"/>
  <c r="Y2598" i="121"/>
  <c r="Y2599" i="121"/>
  <c r="Y2600" i="121"/>
  <c r="Y2601" i="121"/>
  <c r="Y2602" i="121"/>
  <c r="Y2603" i="121"/>
  <c r="Y2604" i="121"/>
  <c r="Y2605" i="121"/>
  <c r="Y2606" i="121"/>
  <c r="Y2607" i="121"/>
  <c r="Y2608" i="121"/>
  <c r="Y2609" i="121"/>
  <c r="Y2610" i="121"/>
  <c r="Y2611" i="121"/>
  <c r="Y2612" i="121"/>
  <c r="Y2613" i="121"/>
  <c r="Y2614" i="121"/>
  <c r="Y2615" i="121"/>
  <c r="Y2616" i="121"/>
  <c r="Y2617" i="121"/>
  <c r="Y2618" i="121"/>
  <c r="Y2619" i="121"/>
  <c r="Y2620" i="121"/>
  <c r="Y2621" i="121"/>
  <c r="Y2622" i="121"/>
  <c r="Y2623" i="121"/>
  <c r="Y2624" i="121"/>
  <c r="Y2625" i="121"/>
  <c r="Y2626" i="121"/>
  <c r="Y2627" i="121"/>
  <c r="Y2628" i="121"/>
  <c r="Y2629" i="121"/>
  <c r="Y2630" i="121"/>
  <c r="Y2631" i="121"/>
  <c r="Y2632" i="121"/>
  <c r="Y2633" i="121"/>
  <c r="Y2634" i="121"/>
  <c r="Y2635" i="121"/>
  <c r="Y2636" i="121"/>
  <c r="Y2637" i="121"/>
  <c r="Y2638" i="121"/>
  <c r="Y2639" i="121"/>
  <c r="Y2640" i="121"/>
  <c r="Y2641" i="121"/>
  <c r="Y2642" i="121"/>
  <c r="Y2643" i="121"/>
  <c r="Y2644" i="121"/>
  <c r="Y2645" i="121"/>
  <c r="Y2646" i="121"/>
  <c r="Y2647" i="121"/>
  <c r="Y2648" i="121"/>
  <c r="Y2649" i="121"/>
  <c r="Y2650" i="121"/>
  <c r="Y2651" i="121"/>
  <c r="Y2652" i="121"/>
  <c r="Y2653" i="121"/>
  <c r="Y2654" i="121"/>
  <c r="Y2655" i="121"/>
  <c r="Y2656" i="121"/>
  <c r="Y2657" i="121"/>
  <c r="Y2658" i="121"/>
  <c r="Y2659" i="121"/>
  <c r="Y2660" i="121"/>
  <c r="Y2661" i="121"/>
  <c r="Y2662" i="121"/>
  <c r="Y2663" i="121"/>
  <c r="Y2664" i="121"/>
  <c r="Y2665" i="121"/>
  <c r="Y2666" i="121"/>
  <c r="Y2667" i="121"/>
  <c r="Y2668" i="121"/>
  <c r="Y2669" i="121"/>
  <c r="Y2670" i="121"/>
  <c r="Y2671" i="121"/>
  <c r="Y2672" i="121"/>
  <c r="Y2673" i="121"/>
  <c r="Y2674" i="121"/>
  <c r="Y2675" i="121"/>
  <c r="Y2676" i="121"/>
  <c r="Y2677" i="121"/>
  <c r="Y2678" i="121"/>
  <c r="Y2679" i="121"/>
  <c r="Y2680" i="121"/>
  <c r="Y2681" i="121"/>
  <c r="Y2682" i="121"/>
  <c r="Y2683" i="121"/>
  <c r="Y2684" i="121"/>
  <c r="Y2685" i="121"/>
  <c r="Y2686" i="121"/>
  <c r="Y2687" i="121"/>
  <c r="Y2688" i="121"/>
  <c r="Y2689" i="121"/>
  <c r="Y2690" i="121"/>
  <c r="Y2691" i="121"/>
  <c r="Y2692" i="121"/>
  <c r="Y2693" i="121"/>
  <c r="Y2694" i="121"/>
  <c r="Y2695" i="121"/>
  <c r="Y2696" i="121"/>
  <c r="Y2697" i="121"/>
  <c r="Y2698" i="121"/>
  <c r="Y2699" i="121"/>
  <c r="Y2700" i="121"/>
  <c r="Y2701" i="121"/>
  <c r="Y2702" i="121"/>
  <c r="Y2703" i="121"/>
  <c r="Y2704" i="121"/>
  <c r="Y2705" i="121"/>
  <c r="Y2706" i="121"/>
  <c r="Y2707" i="121"/>
  <c r="Y2708" i="121"/>
  <c r="Y2709" i="121"/>
  <c r="Y2710" i="121"/>
  <c r="Y2711" i="121"/>
  <c r="Y2712" i="121"/>
  <c r="Y2713" i="121"/>
  <c r="Y2714" i="121"/>
  <c r="Y2715" i="121"/>
  <c r="Y2716" i="121"/>
  <c r="Y2717" i="121"/>
  <c r="Y2718" i="121"/>
  <c r="Y2719" i="121"/>
  <c r="Y2720" i="121"/>
  <c r="Y2721" i="121"/>
  <c r="Y2722" i="121"/>
  <c r="Y2723" i="121"/>
  <c r="Y2724" i="121"/>
  <c r="Y2725" i="121"/>
  <c r="Y2726" i="121"/>
  <c r="Y2727" i="121"/>
  <c r="Y2728" i="121"/>
  <c r="Y2729" i="121"/>
  <c r="Y2730" i="121"/>
  <c r="Y2731" i="121"/>
  <c r="Y2732" i="121"/>
  <c r="Y2733" i="121"/>
  <c r="Y2734" i="121"/>
  <c r="Y2735" i="121"/>
  <c r="Y2736" i="121"/>
  <c r="Y2737" i="121"/>
  <c r="Y2738" i="121"/>
  <c r="Y2739" i="121"/>
  <c r="Y2740" i="121"/>
  <c r="Y2741" i="121"/>
  <c r="Y2742" i="121"/>
  <c r="Y2743" i="121"/>
  <c r="Y2744" i="121"/>
  <c r="Y2745" i="121"/>
  <c r="Y2746" i="121"/>
  <c r="Y2747" i="121"/>
  <c r="Y2748" i="121"/>
  <c r="Y2749" i="121"/>
  <c r="Y2750" i="121"/>
  <c r="Y2751" i="121"/>
  <c r="Y2752" i="121"/>
  <c r="Y2753" i="121"/>
  <c r="Y2754" i="121"/>
  <c r="Y2755" i="121"/>
  <c r="Y2756" i="121"/>
  <c r="Y2757" i="121"/>
  <c r="Y2758" i="121"/>
  <c r="Y2759" i="121"/>
  <c r="Y2760" i="121"/>
  <c r="Y2761" i="121"/>
  <c r="Y2762" i="121"/>
  <c r="Y2763" i="121"/>
  <c r="Y2764" i="121"/>
  <c r="Y2765" i="121"/>
  <c r="Y2766" i="121"/>
  <c r="Y2767" i="121"/>
  <c r="Y2768" i="121"/>
  <c r="Y2769" i="121"/>
  <c r="Y2770" i="121"/>
  <c r="Y2771" i="121"/>
  <c r="Y2772" i="121"/>
  <c r="Y2773" i="121"/>
  <c r="Y2774" i="121"/>
  <c r="Y2775" i="121"/>
  <c r="Y2776" i="121"/>
  <c r="Y2777" i="121"/>
  <c r="Y2778" i="121"/>
  <c r="Y2779" i="121"/>
  <c r="Y2780" i="121"/>
  <c r="Y2781" i="121"/>
  <c r="Y2782" i="121"/>
  <c r="Y2783" i="121"/>
  <c r="Y2784" i="121"/>
  <c r="Y2785" i="121"/>
  <c r="Y2786" i="121"/>
  <c r="Y2787" i="121"/>
  <c r="Y2788" i="121"/>
  <c r="Y2789" i="121"/>
  <c r="Y2790" i="121"/>
  <c r="Y2791" i="121"/>
  <c r="Y2792" i="121"/>
  <c r="Y2793" i="121"/>
  <c r="Y2794" i="121"/>
  <c r="Y2795" i="121"/>
  <c r="Y2796" i="121"/>
  <c r="Y2797" i="121"/>
  <c r="Y2798" i="121"/>
  <c r="Y2799" i="121"/>
  <c r="Y2800" i="121"/>
  <c r="Y2801" i="121"/>
  <c r="Y2802" i="121"/>
  <c r="Y2803" i="121"/>
  <c r="Y2804" i="121"/>
  <c r="Y2805" i="121"/>
  <c r="Y2806" i="121"/>
  <c r="Y2807" i="121"/>
  <c r="Y2808" i="121"/>
  <c r="Y2809" i="121"/>
  <c r="Y2810" i="121"/>
  <c r="Y2811" i="121"/>
  <c r="Y2812" i="121"/>
  <c r="Y2813" i="121"/>
  <c r="Y2814" i="121"/>
  <c r="Y2815" i="121"/>
  <c r="Y2816" i="121"/>
  <c r="Y2817" i="121"/>
  <c r="Y2818" i="121"/>
  <c r="Y2819" i="121"/>
  <c r="Y2820" i="121"/>
  <c r="Y2821" i="121"/>
  <c r="Y2822" i="121"/>
  <c r="Y2823" i="121"/>
  <c r="Y2824" i="121"/>
  <c r="Y2825" i="121"/>
  <c r="Y2826" i="121"/>
  <c r="Y2827" i="121"/>
  <c r="Y2828" i="121"/>
  <c r="Y2829" i="121"/>
  <c r="Y2830" i="121"/>
  <c r="Y2831" i="121"/>
  <c r="Y2832" i="121"/>
  <c r="Y2833" i="121"/>
  <c r="Y2834" i="121"/>
  <c r="Y2835" i="121"/>
  <c r="Y2836" i="121"/>
  <c r="Y2837" i="121"/>
  <c r="Y2838" i="121"/>
  <c r="Y2839" i="121"/>
  <c r="Y2840" i="121"/>
  <c r="Y2841" i="121"/>
  <c r="Y2842" i="121"/>
  <c r="Y2843" i="121"/>
  <c r="Y2844" i="121"/>
  <c r="Y2845" i="121"/>
  <c r="Y2846" i="121"/>
  <c r="Y2847" i="121"/>
  <c r="Y2848" i="121"/>
  <c r="Y2849" i="121"/>
  <c r="Y2850" i="121"/>
  <c r="Y2851" i="121"/>
  <c r="Y2852" i="121"/>
  <c r="Y2853" i="121"/>
  <c r="Y2854" i="121"/>
  <c r="Y2855" i="121"/>
  <c r="Y2856" i="121"/>
  <c r="Y2857" i="121"/>
  <c r="Y2858" i="121"/>
  <c r="Y2859" i="121"/>
  <c r="Y2860" i="121"/>
  <c r="Y2861" i="121"/>
  <c r="Y2862" i="121"/>
  <c r="Y2863" i="121"/>
  <c r="Y2864" i="121"/>
  <c r="Y2865" i="121"/>
  <c r="Y2866" i="121"/>
  <c r="Y2867" i="121"/>
  <c r="Y2868" i="121"/>
  <c r="Y2869" i="121"/>
  <c r="Y2870" i="121"/>
  <c r="Y2871" i="121"/>
  <c r="Y2872" i="121"/>
  <c r="Y2873" i="121"/>
  <c r="Y2874" i="121"/>
  <c r="Y2875" i="121"/>
  <c r="Y2876" i="121"/>
  <c r="Y2877" i="121"/>
  <c r="Y2878" i="121"/>
  <c r="Y2879" i="121"/>
  <c r="Y2880" i="121"/>
  <c r="Y2881" i="121"/>
  <c r="Y2882" i="121"/>
  <c r="Y2883" i="121"/>
  <c r="Y2884" i="121"/>
  <c r="Y2885" i="121"/>
  <c r="Y2886" i="121"/>
  <c r="Y2887" i="121"/>
  <c r="Y2888" i="121"/>
  <c r="Y2889" i="121"/>
  <c r="Y2890" i="121"/>
  <c r="Y2891" i="121"/>
  <c r="Y2892" i="121"/>
  <c r="Y2893" i="121"/>
  <c r="Y2894" i="121"/>
  <c r="Y2895" i="121"/>
  <c r="Y2896" i="121"/>
  <c r="Y2897" i="121"/>
  <c r="Y2898" i="121"/>
  <c r="Y2899" i="121"/>
  <c r="Y2900" i="121"/>
  <c r="Y2901" i="121"/>
  <c r="Y2902" i="121"/>
  <c r="Y2903" i="121"/>
  <c r="Y2904" i="121"/>
  <c r="Y2905" i="121"/>
  <c r="Y2906" i="121"/>
  <c r="Y2907" i="121"/>
  <c r="Y2908" i="121"/>
  <c r="Y2909" i="121"/>
  <c r="Y2910" i="121"/>
  <c r="Y2911" i="121"/>
  <c r="Y2912" i="121"/>
  <c r="Y2913" i="121"/>
  <c r="Y2914" i="121"/>
  <c r="Y2915" i="121"/>
  <c r="Y2916" i="121"/>
  <c r="Y2917" i="121"/>
  <c r="Y2918" i="121"/>
  <c r="Y2919" i="121"/>
  <c r="Y2920" i="121"/>
  <c r="Y2921" i="121"/>
  <c r="Y2922" i="121"/>
  <c r="Y2923" i="121"/>
  <c r="Y2924" i="121"/>
  <c r="Y2925" i="121"/>
  <c r="Y2926" i="121"/>
  <c r="Y2927" i="121"/>
  <c r="Y2928" i="121"/>
  <c r="Y2929" i="121"/>
  <c r="Y2930" i="121"/>
  <c r="Y2931" i="121"/>
  <c r="Y2932" i="121"/>
  <c r="Y2933" i="121"/>
  <c r="Y2934" i="121"/>
  <c r="Y2935" i="121"/>
  <c r="Y2936" i="121"/>
  <c r="Y2937" i="121"/>
  <c r="Y2938" i="121"/>
  <c r="Y2939" i="121"/>
  <c r="Y2940" i="121"/>
  <c r="Y2941" i="121"/>
  <c r="Y2942" i="121"/>
  <c r="Y2943" i="121"/>
  <c r="Y2944" i="121"/>
  <c r="Y2945" i="121"/>
  <c r="Y2946" i="121"/>
  <c r="Y2947" i="121"/>
  <c r="Y2948" i="121"/>
  <c r="Y2949" i="121"/>
  <c r="Y2950" i="121"/>
  <c r="Y2951" i="121"/>
  <c r="Y2952" i="121"/>
  <c r="Y2953" i="121"/>
  <c r="Y2954" i="121"/>
  <c r="Y2955" i="121"/>
  <c r="Y2956" i="121"/>
  <c r="Y2957" i="121"/>
  <c r="Y2958" i="121"/>
  <c r="Y2959" i="121"/>
  <c r="Y2960" i="121"/>
  <c r="Y2961" i="121"/>
  <c r="Y2962" i="121"/>
  <c r="Y2963" i="121"/>
  <c r="Y2964" i="121"/>
  <c r="Y2965" i="121"/>
  <c r="Y2966" i="121"/>
  <c r="Y2967" i="121"/>
  <c r="Y2968" i="121"/>
  <c r="Y2969" i="121"/>
  <c r="Y2970" i="121"/>
  <c r="Y2971" i="121"/>
  <c r="Y2972" i="121"/>
  <c r="Y2973" i="121"/>
  <c r="Y2974" i="121"/>
  <c r="Y2975" i="121"/>
  <c r="Y2976" i="121"/>
  <c r="Y2977" i="121"/>
  <c r="Y2978" i="121"/>
  <c r="Y2979" i="121"/>
  <c r="Y2980" i="121"/>
  <c r="Y2981" i="121"/>
  <c r="Y2982" i="121"/>
  <c r="Y2983" i="121"/>
  <c r="Y2984" i="121"/>
  <c r="Y2985" i="121"/>
  <c r="Y2986" i="121"/>
  <c r="Y2987" i="121"/>
  <c r="Y2988" i="121"/>
  <c r="Y2989" i="121"/>
  <c r="Y2990" i="121"/>
  <c r="Y2991" i="121"/>
  <c r="Y2992" i="121"/>
  <c r="Y2993" i="121"/>
  <c r="Y2994" i="121"/>
  <c r="Y2995" i="121"/>
  <c r="Y2996" i="121"/>
  <c r="Y2997" i="121"/>
  <c r="Y2998" i="121"/>
  <c r="Y2999" i="121"/>
  <c r="Y3000" i="121"/>
  <c r="Y3001" i="121"/>
  <c r="Y3002" i="121"/>
  <c r="Y3003" i="121"/>
  <c r="Y3004" i="121"/>
  <c r="Y3005" i="121"/>
  <c r="Y3006" i="121"/>
  <c r="Y3007" i="121"/>
  <c r="Y2008" i="121"/>
  <c r="Y1509" i="121"/>
  <c r="Y1510" i="121"/>
  <c r="Y1511" i="121"/>
  <c r="Y1512" i="121"/>
  <c r="Y1513" i="121"/>
  <c r="Y1514" i="121"/>
  <c r="Y1515" i="121"/>
  <c r="Y1516" i="121"/>
  <c r="Y1517" i="121"/>
  <c r="Y1518" i="121"/>
  <c r="Y1519" i="121"/>
  <c r="Y1520" i="121"/>
  <c r="Y1521" i="121"/>
  <c r="Y1522" i="121"/>
  <c r="Y1523" i="121"/>
  <c r="Y1524" i="121"/>
  <c r="Y1525" i="121"/>
  <c r="Y1526" i="121"/>
  <c r="Y1527" i="121"/>
  <c r="Y1528" i="121"/>
  <c r="Y1529" i="121"/>
  <c r="Y1530" i="121"/>
  <c r="Y1531" i="121"/>
  <c r="Y1532" i="121"/>
  <c r="Y1533" i="121"/>
  <c r="Y1534" i="121"/>
  <c r="Y1535" i="121"/>
  <c r="Y1536" i="121"/>
  <c r="Y1537" i="121"/>
  <c r="Y1538" i="121"/>
  <c r="Y1539" i="121"/>
  <c r="Y1540" i="121"/>
  <c r="Y1541" i="121"/>
  <c r="Y1542" i="121"/>
  <c r="Y1543" i="121"/>
  <c r="Y1544" i="121"/>
  <c r="Y1545" i="121"/>
  <c r="Y1546" i="121"/>
  <c r="Y1547" i="121"/>
  <c r="Y1548" i="121"/>
  <c r="Y1549" i="121"/>
  <c r="Y1550" i="121"/>
  <c r="Y1551" i="121"/>
  <c r="Y1552" i="121"/>
  <c r="Y1553" i="121"/>
  <c r="Y1554" i="121"/>
  <c r="Y1555" i="121"/>
  <c r="Y1556" i="121"/>
  <c r="Y1557" i="121"/>
  <c r="Y1558" i="121"/>
  <c r="Y1559" i="121"/>
  <c r="Y1560" i="121"/>
  <c r="Y1561" i="121"/>
  <c r="Y1562" i="121"/>
  <c r="Y1563" i="121"/>
  <c r="Y1564" i="121"/>
  <c r="Y1565" i="121"/>
  <c r="Y1566" i="121"/>
  <c r="Y1567" i="121"/>
  <c r="Y1568" i="121"/>
  <c r="Y1569" i="121"/>
  <c r="Y1570" i="121"/>
  <c r="Y1571" i="121"/>
  <c r="Y1572" i="121"/>
  <c r="Y1573" i="121"/>
  <c r="Y1574" i="121"/>
  <c r="Y1575" i="121"/>
  <c r="Y1576" i="121"/>
  <c r="Y1577" i="121"/>
  <c r="Y1578" i="121"/>
  <c r="Y1579" i="121"/>
  <c r="Y1580" i="121"/>
  <c r="Y1581" i="121"/>
  <c r="Y1582" i="121"/>
  <c r="Y1583" i="121"/>
  <c r="Y1584" i="121"/>
  <c r="Y1585" i="121"/>
  <c r="Y1586" i="121"/>
  <c r="Y1587" i="121"/>
  <c r="Y1588" i="121"/>
  <c r="Y1589" i="121"/>
  <c r="Y1590" i="121"/>
  <c r="Y1591" i="121"/>
  <c r="Y1592" i="121"/>
  <c r="Y1593" i="121"/>
  <c r="Y1594" i="121"/>
  <c r="Y1595" i="121"/>
  <c r="Y1596" i="121"/>
  <c r="Y1597" i="121"/>
  <c r="Y1598" i="121"/>
  <c r="Y1599" i="121"/>
  <c r="Y1600" i="121"/>
  <c r="Y1601" i="121"/>
  <c r="Y1602" i="121"/>
  <c r="Y1603" i="121"/>
  <c r="Y1604" i="121"/>
  <c r="Y1605" i="121"/>
  <c r="Y1606" i="121"/>
  <c r="Y1607" i="121"/>
  <c r="Y1608" i="121"/>
  <c r="Y1609" i="121"/>
  <c r="Y1610" i="121"/>
  <c r="Y1611" i="121"/>
  <c r="Y1612" i="121"/>
  <c r="Y1613" i="121"/>
  <c r="Y1614" i="121"/>
  <c r="Y1615" i="121"/>
  <c r="Y1616" i="121"/>
  <c r="Y1617" i="121"/>
  <c r="Y1618" i="121"/>
  <c r="Y1619" i="121"/>
  <c r="Y1620" i="121"/>
  <c r="Y1621" i="121"/>
  <c r="Y1622" i="121"/>
  <c r="Y1623" i="121"/>
  <c r="Y1624" i="121"/>
  <c r="Y1625" i="121"/>
  <c r="Y1626" i="121"/>
  <c r="Y1627" i="121"/>
  <c r="Y1628" i="121"/>
  <c r="Y1629" i="121"/>
  <c r="Y1630" i="121"/>
  <c r="Y1631" i="121"/>
  <c r="Y1632" i="121"/>
  <c r="Y1633" i="121"/>
  <c r="Y1634" i="121"/>
  <c r="Y1635" i="121"/>
  <c r="Y1636" i="121"/>
  <c r="Y1637" i="121"/>
  <c r="Y1638" i="121"/>
  <c r="Y1639" i="121"/>
  <c r="Y1640" i="121"/>
  <c r="Y1641" i="121"/>
  <c r="Y1642" i="121"/>
  <c r="Y1643" i="121"/>
  <c r="Y1644" i="121"/>
  <c r="Y1645" i="121"/>
  <c r="Y1646" i="121"/>
  <c r="Y1647" i="121"/>
  <c r="Y1648" i="121"/>
  <c r="Y1649" i="121"/>
  <c r="Y1650" i="121"/>
  <c r="Y1651" i="121"/>
  <c r="Y1652" i="121"/>
  <c r="Y1653" i="121"/>
  <c r="Y1654" i="121"/>
  <c r="Y1655" i="121"/>
  <c r="Y1656" i="121"/>
  <c r="Y1657" i="121"/>
  <c r="Y1658" i="121"/>
  <c r="Y1659" i="121"/>
  <c r="Y1660" i="121"/>
  <c r="Y1661" i="121"/>
  <c r="Y1662" i="121"/>
  <c r="Y1663" i="121"/>
  <c r="Y1664" i="121"/>
  <c r="Y1665" i="121"/>
  <c r="Y1666" i="121"/>
  <c r="Y1667" i="121"/>
  <c r="Y1668" i="121"/>
  <c r="Y1669" i="121"/>
  <c r="Y1670" i="121"/>
  <c r="Y1671" i="121"/>
  <c r="Y1672" i="121"/>
  <c r="Y1673" i="121"/>
  <c r="Y1674" i="121"/>
  <c r="Y1675" i="121"/>
  <c r="Y1676" i="121"/>
  <c r="Y1677" i="121"/>
  <c r="Y1678" i="121"/>
  <c r="Y1679" i="121"/>
  <c r="Y1680" i="121"/>
  <c r="Y1681" i="121"/>
  <c r="Y1682" i="121"/>
  <c r="Y1683" i="121"/>
  <c r="Y1684" i="121"/>
  <c r="Y1685" i="121"/>
  <c r="Y1686" i="121"/>
  <c r="Y1687" i="121"/>
  <c r="Y1688" i="121"/>
  <c r="Y1689" i="121"/>
  <c r="Y1690" i="121"/>
  <c r="Y1691" i="121"/>
  <c r="Y1692" i="121"/>
  <c r="Y1693" i="121"/>
  <c r="Y1694" i="121"/>
  <c r="Y1695" i="121"/>
  <c r="Y1696" i="121"/>
  <c r="Y1697" i="121"/>
  <c r="Y1698" i="121"/>
  <c r="Y1699" i="121"/>
  <c r="Y1700" i="121"/>
  <c r="Y1701" i="121"/>
  <c r="Y1702" i="121"/>
  <c r="Y1703" i="121"/>
  <c r="Y1704" i="121"/>
  <c r="Y1705" i="121"/>
  <c r="Y1706" i="121"/>
  <c r="Y1707" i="121"/>
  <c r="Y1708" i="121"/>
  <c r="Y1709" i="121"/>
  <c r="Y1710" i="121"/>
  <c r="Y1711" i="121"/>
  <c r="Y1712" i="121"/>
  <c r="Y1713" i="121"/>
  <c r="Y1714" i="121"/>
  <c r="Y1715" i="121"/>
  <c r="Y1716" i="121"/>
  <c r="Y1717" i="121"/>
  <c r="Y1718" i="121"/>
  <c r="Y1719" i="121"/>
  <c r="Y1720" i="121"/>
  <c r="Y1721" i="121"/>
  <c r="Y1722" i="121"/>
  <c r="Y1723" i="121"/>
  <c r="Y1724" i="121"/>
  <c r="Y1725" i="121"/>
  <c r="Y1726" i="121"/>
  <c r="Y1727" i="121"/>
  <c r="Y1728" i="121"/>
  <c r="Y1729" i="121"/>
  <c r="Y1730" i="121"/>
  <c r="Y1731" i="121"/>
  <c r="Y1732" i="121"/>
  <c r="Y1733" i="121"/>
  <c r="Y1734" i="121"/>
  <c r="Y1735" i="121"/>
  <c r="Y1736" i="121"/>
  <c r="Y1737" i="121"/>
  <c r="Y1738" i="121"/>
  <c r="Y1739" i="121"/>
  <c r="Y1740" i="121"/>
  <c r="Y1741" i="121"/>
  <c r="Y1742" i="121"/>
  <c r="Y1743" i="121"/>
  <c r="Y1744" i="121"/>
  <c r="Y1745" i="121"/>
  <c r="Y1746" i="121"/>
  <c r="Y1747" i="121"/>
  <c r="Y1748" i="121"/>
  <c r="Y1749" i="121"/>
  <c r="Y1750" i="121"/>
  <c r="Y1751" i="121"/>
  <c r="Y1752" i="121"/>
  <c r="Y1753" i="121"/>
  <c r="Y1754" i="121"/>
  <c r="Y1755" i="121"/>
  <c r="Y1756" i="121"/>
  <c r="Y1757" i="121"/>
  <c r="Y1758" i="121"/>
  <c r="Y1759" i="121"/>
  <c r="Y1760" i="121"/>
  <c r="Y1761" i="121"/>
  <c r="Y1762" i="121"/>
  <c r="Y1763" i="121"/>
  <c r="Y1764" i="121"/>
  <c r="Y1765" i="121"/>
  <c r="Y1766" i="121"/>
  <c r="Y1767" i="121"/>
  <c r="Y1768" i="121"/>
  <c r="Y1769" i="121"/>
  <c r="Y1770" i="121"/>
  <c r="Y1771" i="121"/>
  <c r="Y1772" i="121"/>
  <c r="Y1773" i="121"/>
  <c r="Y1774" i="121"/>
  <c r="Y1775" i="121"/>
  <c r="Y1776" i="121"/>
  <c r="Y1777" i="121"/>
  <c r="Y1778" i="121"/>
  <c r="Y1779" i="121"/>
  <c r="Y1780" i="121"/>
  <c r="Y1781" i="121"/>
  <c r="Y1782" i="121"/>
  <c r="Y1783" i="121"/>
  <c r="Y1784" i="121"/>
  <c r="Y1785" i="121"/>
  <c r="Y1786" i="121"/>
  <c r="Y1787" i="121"/>
  <c r="Y1788" i="121"/>
  <c r="Y1789" i="121"/>
  <c r="Y1790" i="121"/>
  <c r="Y1791" i="121"/>
  <c r="Y1792" i="121"/>
  <c r="Y1793" i="121"/>
  <c r="Y1794" i="121"/>
  <c r="Y1795" i="121"/>
  <c r="Y1796" i="121"/>
  <c r="Y1797" i="121"/>
  <c r="Y1798" i="121"/>
  <c r="Y1799" i="121"/>
  <c r="Y1800" i="121"/>
  <c r="Y1801" i="121"/>
  <c r="Y1802" i="121"/>
  <c r="Y1803" i="121"/>
  <c r="Y1804" i="121"/>
  <c r="Y1805" i="121"/>
  <c r="Y1806" i="121"/>
  <c r="Y1807" i="121"/>
  <c r="Y1808" i="121"/>
  <c r="Y1809" i="121"/>
  <c r="Y1810" i="121"/>
  <c r="Y1811" i="121"/>
  <c r="Y1812" i="121"/>
  <c r="Y1813" i="121"/>
  <c r="Y1814" i="121"/>
  <c r="Y1815" i="121"/>
  <c r="Y1816" i="121"/>
  <c r="Y1817" i="121"/>
  <c r="Y1818" i="121"/>
  <c r="Y1819" i="121"/>
  <c r="Y1820" i="121"/>
  <c r="Y1821" i="121"/>
  <c r="Y1822" i="121"/>
  <c r="Y1823" i="121"/>
  <c r="Y1824" i="121"/>
  <c r="Y1825" i="121"/>
  <c r="Y1826" i="121"/>
  <c r="Y1827" i="121"/>
  <c r="Y1828" i="121"/>
  <c r="Y1829" i="121"/>
  <c r="Y1830" i="121"/>
  <c r="Y1831" i="121"/>
  <c r="Y1832" i="121"/>
  <c r="Y1833" i="121"/>
  <c r="Y1834" i="121"/>
  <c r="Y1835" i="121"/>
  <c r="Y1836" i="121"/>
  <c r="Y1837" i="121"/>
  <c r="Y1838" i="121"/>
  <c r="Y1839" i="121"/>
  <c r="Y1840" i="121"/>
  <c r="Y1841" i="121"/>
  <c r="Y1842" i="121"/>
  <c r="Y1843" i="121"/>
  <c r="Y1844" i="121"/>
  <c r="Y1845" i="121"/>
  <c r="Y1846" i="121"/>
  <c r="Y1847" i="121"/>
  <c r="Y1848" i="121"/>
  <c r="Y1849" i="121"/>
  <c r="Y1850" i="121"/>
  <c r="Y1851" i="121"/>
  <c r="Y1852" i="121"/>
  <c r="Y1853" i="121"/>
  <c r="Y1854" i="121"/>
  <c r="Y1855" i="121"/>
  <c r="Y1856" i="121"/>
  <c r="Y1857" i="121"/>
  <c r="Y1858" i="121"/>
  <c r="Y1859" i="121"/>
  <c r="Y1860" i="121"/>
  <c r="Y1861" i="121"/>
  <c r="Y1862" i="121"/>
  <c r="Y1863" i="121"/>
  <c r="Y1864" i="121"/>
  <c r="Y1865" i="121"/>
  <c r="Y1866" i="121"/>
  <c r="Y1867" i="121"/>
  <c r="Y1868" i="121"/>
  <c r="Y1869" i="121"/>
  <c r="Y1870" i="121"/>
  <c r="Y1871" i="121"/>
  <c r="Y1872" i="121"/>
  <c r="Y1873" i="121"/>
  <c r="Y1874" i="121"/>
  <c r="Y1875" i="121"/>
  <c r="Y1876" i="121"/>
  <c r="Y1877" i="121"/>
  <c r="Y1878" i="121"/>
  <c r="Y1879" i="121"/>
  <c r="Y1880" i="121"/>
  <c r="Y1881" i="121"/>
  <c r="Y1882" i="121"/>
  <c r="Y1883" i="121"/>
  <c r="Y1884" i="121"/>
  <c r="Y1885" i="121"/>
  <c r="Y1886" i="121"/>
  <c r="Y1887" i="121"/>
  <c r="Y1888" i="121"/>
  <c r="Y1889" i="121"/>
  <c r="Y1890" i="121"/>
  <c r="Y1891" i="121"/>
  <c r="Y1892" i="121"/>
  <c r="Y1893" i="121"/>
  <c r="Y1894" i="121"/>
  <c r="Y1895" i="121"/>
  <c r="Y1896" i="121"/>
  <c r="Y1897" i="121"/>
  <c r="Y1898" i="121"/>
  <c r="Y1899" i="121"/>
  <c r="Y1900" i="121"/>
  <c r="Y1901" i="121"/>
  <c r="Y1902" i="121"/>
  <c r="Y1903" i="121"/>
  <c r="Y1904" i="121"/>
  <c r="Y1905" i="121"/>
  <c r="Y1906" i="121"/>
  <c r="Y1907" i="121"/>
  <c r="Y1908" i="121"/>
  <c r="Y1909" i="121"/>
  <c r="Y1910" i="121"/>
  <c r="Y1911" i="121"/>
  <c r="Y1912" i="121"/>
  <c r="Y1913" i="121"/>
  <c r="Y1914" i="121"/>
  <c r="Y1915" i="121"/>
  <c r="Y1916" i="121"/>
  <c r="Y1917" i="121"/>
  <c r="Y1918" i="121"/>
  <c r="Y1919" i="121"/>
  <c r="Y1920" i="121"/>
  <c r="Y1921" i="121"/>
  <c r="Y1922" i="121"/>
  <c r="Y1923" i="121"/>
  <c r="Y1924" i="121"/>
  <c r="Y1925" i="121"/>
  <c r="Y1926" i="121"/>
  <c r="Y1927" i="121"/>
  <c r="Y1928" i="121"/>
  <c r="Y1929" i="121"/>
  <c r="Y1930" i="121"/>
  <c r="Y1931" i="121"/>
  <c r="Y1932" i="121"/>
  <c r="Y1933" i="121"/>
  <c r="Y1934" i="121"/>
  <c r="Y1935" i="121"/>
  <c r="Y1936" i="121"/>
  <c r="Y1937" i="121"/>
  <c r="Y1938" i="121"/>
  <c r="Y1939" i="121"/>
  <c r="Y1940" i="121"/>
  <c r="Y1941" i="121"/>
  <c r="Y1942" i="121"/>
  <c r="Y1943" i="121"/>
  <c r="Y1944" i="121"/>
  <c r="Y1945" i="121"/>
  <c r="Y1946" i="121"/>
  <c r="Y1947" i="121"/>
  <c r="Y1948" i="121"/>
  <c r="Y1949" i="121"/>
  <c r="Y1950" i="121"/>
  <c r="Y1951" i="121"/>
  <c r="Y1952" i="121"/>
  <c r="Y1953" i="121"/>
  <c r="Y1954" i="121"/>
  <c r="Y1955" i="121"/>
  <c r="Y1956" i="121"/>
  <c r="Y1957" i="121"/>
  <c r="Y1958" i="121"/>
  <c r="Y1959" i="121"/>
  <c r="Y1960" i="121"/>
  <c r="Y1961" i="121"/>
  <c r="Y1962" i="121"/>
  <c r="Y1963" i="121"/>
  <c r="Y1964" i="121"/>
  <c r="Y1965" i="121"/>
  <c r="Y1966" i="121"/>
  <c r="Y1967" i="121"/>
  <c r="Y1968" i="121"/>
  <c r="Y1969" i="121"/>
  <c r="Y1970" i="121"/>
  <c r="Y1971" i="121"/>
  <c r="Y1972" i="121"/>
  <c r="Y1973" i="121"/>
  <c r="Y1974" i="121"/>
  <c r="Y1975" i="121"/>
  <c r="Y1976" i="121"/>
  <c r="Y1977" i="121"/>
  <c r="Y1978" i="121"/>
  <c r="Y1979" i="121"/>
  <c r="Y1980" i="121"/>
  <c r="Y1981" i="121"/>
  <c r="Y1982" i="121"/>
  <c r="Y1983" i="121"/>
  <c r="Y1984" i="121"/>
  <c r="Y1985" i="121"/>
  <c r="Y1986" i="121"/>
  <c r="Y1987" i="121"/>
  <c r="Y1988" i="121"/>
  <c r="Y1989" i="121"/>
  <c r="Y1990" i="121"/>
  <c r="Y1991" i="121"/>
  <c r="Y1992" i="121"/>
  <c r="Y1993" i="121"/>
  <c r="Y1994" i="121"/>
  <c r="Y1995" i="121"/>
  <c r="Y1996" i="121"/>
  <c r="Y1997" i="121"/>
  <c r="Y1998" i="121"/>
  <c r="Y1999" i="121"/>
  <c r="Y2000" i="121"/>
  <c r="Y2001" i="121"/>
  <c r="Y2002" i="121"/>
  <c r="Y2003" i="121"/>
  <c r="Y2004" i="121"/>
  <c r="Y2005" i="121"/>
  <c r="Y2006" i="121"/>
  <c r="Y2007" i="121"/>
  <c r="Y1508" i="121"/>
  <c r="Y1009" i="121"/>
  <c r="Y1010" i="121"/>
  <c r="Y1011" i="121"/>
  <c r="Y1012" i="121"/>
  <c r="Y1013" i="121"/>
  <c r="Y1014" i="121"/>
  <c r="Y1015" i="121"/>
  <c r="Y1016" i="121"/>
  <c r="Y1017" i="121"/>
  <c r="Y1018" i="121"/>
  <c r="Y1019" i="121"/>
  <c r="Y1020" i="121"/>
  <c r="Y1021" i="121"/>
  <c r="Y1022" i="121"/>
  <c r="Y1023" i="121"/>
  <c r="Y1024" i="121"/>
  <c r="Y1025" i="121"/>
  <c r="Y1026" i="121"/>
  <c r="Y1027" i="121"/>
  <c r="Y1028" i="121"/>
  <c r="Y1029" i="121"/>
  <c r="Y1030" i="121"/>
  <c r="Y1031" i="121"/>
  <c r="Y1032" i="121"/>
  <c r="Y1033" i="121"/>
  <c r="Y1034" i="121"/>
  <c r="Y1035" i="121"/>
  <c r="Y1036" i="121"/>
  <c r="Y1037" i="121"/>
  <c r="Y1038" i="121"/>
  <c r="Y1039" i="121"/>
  <c r="Y1040" i="121"/>
  <c r="Y1041" i="121"/>
  <c r="Y1042" i="121"/>
  <c r="Y1043" i="121"/>
  <c r="Y1044" i="121"/>
  <c r="Y1045" i="121"/>
  <c r="Y1046" i="121"/>
  <c r="Y1047" i="121"/>
  <c r="Y1048" i="121"/>
  <c r="Y1049" i="121"/>
  <c r="Y1050" i="121"/>
  <c r="Y1051" i="121"/>
  <c r="Y1052" i="121"/>
  <c r="Y1053" i="121"/>
  <c r="Y1054" i="121"/>
  <c r="Y1055" i="121"/>
  <c r="Y1056" i="121"/>
  <c r="Y1057" i="121"/>
  <c r="Y1058" i="121"/>
  <c r="Y1059" i="121"/>
  <c r="Y1060" i="121"/>
  <c r="Y1061" i="121"/>
  <c r="Y1062" i="121"/>
  <c r="Y1063" i="121"/>
  <c r="Y1064" i="121"/>
  <c r="Y1065" i="121"/>
  <c r="Y1066" i="121"/>
  <c r="Y1067" i="121"/>
  <c r="Y1068" i="121"/>
  <c r="Y1069" i="121"/>
  <c r="Y1070" i="121"/>
  <c r="Y1071" i="121"/>
  <c r="Y1072" i="121"/>
  <c r="Y1073" i="121"/>
  <c r="Y1074" i="121"/>
  <c r="Y1075" i="121"/>
  <c r="Y1076" i="121"/>
  <c r="Y1077" i="121"/>
  <c r="Y1078" i="121"/>
  <c r="Y1079" i="121"/>
  <c r="Y1080" i="121"/>
  <c r="Y1081" i="121"/>
  <c r="Y1082" i="121"/>
  <c r="Y1083" i="121"/>
  <c r="Y1084" i="121"/>
  <c r="Y1085" i="121"/>
  <c r="Y1086" i="121"/>
  <c r="Y1087" i="121"/>
  <c r="Y1088" i="121"/>
  <c r="Y1089" i="121"/>
  <c r="Y1090" i="121"/>
  <c r="Y1091" i="121"/>
  <c r="Y1092" i="121"/>
  <c r="Y1093" i="121"/>
  <c r="Y1094" i="121"/>
  <c r="Y1095" i="121"/>
  <c r="Y1096" i="121"/>
  <c r="Y1097" i="121"/>
  <c r="Y1098" i="121"/>
  <c r="Y1099" i="121"/>
  <c r="Y1100" i="121"/>
  <c r="Y1101" i="121"/>
  <c r="Y1102" i="121"/>
  <c r="Y1103" i="121"/>
  <c r="Y1104" i="121"/>
  <c r="Y1105" i="121"/>
  <c r="Y1106" i="121"/>
  <c r="Y1107" i="121"/>
  <c r="Y1108" i="121"/>
  <c r="Y1109" i="121"/>
  <c r="Y1110" i="121"/>
  <c r="Y1111" i="121"/>
  <c r="Y1112" i="121"/>
  <c r="Y1113" i="121"/>
  <c r="Y1114" i="121"/>
  <c r="Y1115" i="121"/>
  <c r="Y1116" i="121"/>
  <c r="Y1117" i="121"/>
  <c r="Y1118" i="121"/>
  <c r="Y1119" i="121"/>
  <c r="Y1120" i="121"/>
  <c r="Y1121" i="121"/>
  <c r="Y1122" i="121"/>
  <c r="Y1123" i="121"/>
  <c r="Y1124" i="121"/>
  <c r="Y1125" i="121"/>
  <c r="Y1126" i="121"/>
  <c r="Y1127" i="121"/>
  <c r="Y1128" i="121"/>
  <c r="Y1129" i="121"/>
  <c r="Y1130" i="121"/>
  <c r="Y1131" i="121"/>
  <c r="Y1132" i="121"/>
  <c r="Y1133" i="121"/>
  <c r="Y1134" i="121"/>
  <c r="Y1135" i="121"/>
  <c r="Y1136" i="121"/>
  <c r="Y1137" i="121"/>
  <c r="Y1138" i="121"/>
  <c r="Y1139" i="121"/>
  <c r="Y1140" i="121"/>
  <c r="Y1141" i="121"/>
  <c r="Y1142" i="121"/>
  <c r="Y1143" i="121"/>
  <c r="Y1144" i="121"/>
  <c r="Y1145" i="121"/>
  <c r="Y1146" i="121"/>
  <c r="Y1147" i="121"/>
  <c r="Y1148" i="121"/>
  <c r="Y1149" i="121"/>
  <c r="Y1150" i="121"/>
  <c r="Y1151" i="121"/>
  <c r="Y1152" i="121"/>
  <c r="Y1153" i="121"/>
  <c r="Y1154" i="121"/>
  <c r="Y1155" i="121"/>
  <c r="Y1156" i="121"/>
  <c r="Y1157" i="121"/>
  <c r="Y1158" i="121"/>
  <c r="Y1159" i="121"/>
  <c r="Y1160" i="121"/>
  <c r="Y1161" i="121"/>
  <c r="Y1162" i="121"/>
  <c r="Y1163" i="121"/>
  <c r="Y1164" i="121"/>
  <c r="Y1165" i="121"/>
  <c r="Y1166" i="121"/>
  <c r="Y1167" i="121"/>
  <c r="Y1168" i="121"/>
  <c r="Y1169" i="121"/>
  <c r="Y1170" i="121"/>
  <c r="Y1171" i="121"/>
  <c r="Y1172" i="121"/>
  <c r="Y1173" i="121"/>
  <c r="Y1174" i="121"/>
  <c r="Y1175" i="121"/>
  <c r="Y1176" i="121"/>
  <c r="Y1177" i="121"/>
  <c r="Y1178" i="121"/>
  <c r="Y1179" i="121"/>
  <c r="Y1180" i="121"/>
  <c r="Y1181" i="121"/>
  <c r="Y1182" i="121"/>
  <c r="Y1183" i="121"/>
  <c r="Y1184" i="121"/>
  <c r="Y1185" i="121"/>
  <c r="Y1186" i="121"/>
  <c r="Y1187" i="121"/>
  <c r="Y1188" i="121"/>
  <c r="Y1189" i="121"/>
  <c r="Y1190" i="121"/>
  <c r="Y1191" i="121"/>
  <c r="Y1192" i="121"/>
  <c r="Y1193" i="121"/>
  <c r="Y1194" i="121"/>
  <c r="Y1195" i="121"/>
  <c r="Y1196" i="121"/>
  <c r="Y1197" i="121"/>
  <c r="Y1198" i="121"/>
  <c r="Y1199" i="121"/>
  <c r="Y1200" i="121"/>
  <c r="Y1201" i="121"/>
  <c r="Y1202" i="121"/>
  <c r="Y1203" i="121"/>
  <c r="Y1204" i="121"/>
  <c r="Y1205" i="121"/>
  <c r="Y1206" i="121"/>
  <c r="Y1207" i="121"/>
  <c r="Y1208" i="121"/>
  <c r="Y1209" i="121"/>
  <c r="Y1210" i="121"/>
  <c r="Y1211" i="121"/>
  <c r="Y1212" i="121"/>
  <c r="Y1213" i="121"/>
  <c r="Y1214" i="121"/>
  <c r="Y1215" i="121"/>
  <c r="Y1216" i="121"/>
  <c r="Y1217" i="121"/>
  <c r="Y1218" i="121"/>
  <c r="Y1219" i="121"/>
  <c r="Y1220" i="121"/>
  <c r="Y1221" i="121"/>
  <c r="Y1222" i="121"/>
  <c r="Y1223" i="121"/>
  <c r="Y1224" i="121"/>
  <c r="Y1225" i="121"/>
  <c r="Y1226" i="121"/>
  <c r="Y1227" i="121"/>
  <c r="Y1228" i="121"/>
  <c r="Y1229" i="121"/>
  <c r="Y1230" i="121"/>
  <c r="Y1231" i="121"/>
  <c r="Y1232" i="121"/>
  <c r="Y1233" i="121"/>
  <c r="Y1234" i="121"/>
  <c r="Y1235" i="121"/>
  <c r="Y1236" i="121"/>
  <c r="Y1237" i="121"/>
  <c r="Y1238" i="121"/>
  <c r="Y1239" i="121"/>
  <c r="Y1240" i="121"/>
  <c r="Y1241" i="121"/>
  <c r="Y1242" i="121"/>
  <c r="Y1243" i="121"/>
  <c r="Y1244" i="121"/>
  <c r="Y1245" i="121"/>
  <c r="Y1246" i="121"/>
  <c r="Y1247" i="121"/>
  <c r="Y1248" i="121"/>
  <c r="Y1249" i="121"/>
  <c r="Y1250" i="121"/>
  <c r="Y1251" i="121"/>
  <c r="Y1252" i="121"/>
  <c r="Y1253" i="121"/>
  <c r="Y1254" i="121"/>
  <c r="Y1255" i="121"/>
  <c r="Y1256" i="121"/>
  <c r="Y1257" i="121"/>
  <c r="Y1258" i="121"/>
  <c r="Y1259" i="121"/>
  <c r="Y1260" i="121"/>
  <c r="Y1261" i="121"/>
  <c r="Y1262" i="121"/>
  <c r="Y1263" i="121"/>
  <c r="Y1264" i="121"/>
  <c r="Y1265" i="121"/>
  <c r="Y1266" i="121"/>
  <c r="Y1267" i="121"/>
  <c r="Y1268" i="121"/>
  <c r="Y1269" i="121"/>
  <c r="Y1270" i="121"/>
  <c r="Y1271" i="121"/>
  <c r="Y1272" i="121"/>
  <c r="Y1273" i="121"/>
  <c r="Y1274" i="121"/>
  <c r="Y1275" i="121"/>
  <c r="Y1276" i="121"/>
  <c r="Y1277" i="121"/>
  <c r="Y1278" i="121"/>
  <c r="Y1279" i="121"/>
  <c r="Y1280" i="121"/>
  <c r="Y1281" i="121"/>
  <c r="Y1282" i="121"/>
  <c r="Y1283" i="121"/>
  <c r="Y1284" i="121"/>
  <c r="Y1285" i="121"/>
  <c r="Y1286" i="121"/>
  <c r="Y1287" i="121"/>
  <c r="Y1288" i="121"/>
  <c r="Y1289" i="121"/>
  <c r="Y1290" i="121"/>
  <c r="Y1291" i="121"/>
  <c r="Y1292" i="121"/>
  <c r="Y1293" i="121"/>
  <c r="Y1294" i="121"/>
  <c r="Y1295" i="121"/>
  <c r="Y1296" i="121"/>
  <c r="Y1297" i="121"/>
  <c r="Y1298" i="121"/>
  <c r="Y1299" i="121"/>
  <c r="Y1300" i="121"/>
  <c r="Y1301" i="121"/>
  <c r="Y1302" i="121"/>
  <c r="Y1303" i="121"/>
  <c r="Y1304" i="121"/>
  <c r="Y1305" i="121"/>
  <c r="Y1306" i="121"/>
  <c r="Y1307" i="121"/>
  <c r="Y1308" i="121"/>
  <c r="Y1309" i="121"/>
  <c r="Y1310" i="121"/>
  <c r="Y1311" i="121"/>
  <c r="Y1312" i="121"/>
  <c r="Y1313" i="121"/>
  <c r="Y1314" i="121"/>
  <c r="Y1315" i="121"/>
  <c r="Y1316" i="121"/>
  <c r="Y1317" i="121"/>
  <c r="Y1318" i="121"/>
  <c r="Y1319" i="121"/>
  <c r="Y1320" i="121"/>
  <c r="Y1321" i="121"/>
  <c r="Y1322" i="121"/>
  <c r="Y1323" i="121"/>
  <c r="Y1324" i="121"/>
  <c r="Y1325" i="121"/>
  <c r="Y1326" i="121"/>
  <c r="Y1327" i="121"/>
  <c r="Y1328" i="121"/>
  <c r="Y1329" i="121"/>
  <c r="Y1330" i="121"/>
  <c r="Y1331" i="121"/>
  <c r="Y1332" i="121"/>
  <c r="Y1333" i="121"/>
  <c r="Y1334" i="121"/>
  <c r="Y1335" i="121"/>
  <c r="Y1336" i="121"/>
  <c r="Y1337" i="121"/>
  <c r="Y1338" i="121"/>
  <c r="Y1339" i="121"/>
  <c r="Y1340" i="121"/>
  <c r="Y1341" i="121"/>
  <c r="Y1342" i="121"/>
  <c r="Y1343" i="121"/>
  <c r="Y1344" i="121"/>
  <c r="Y1345" i="121"/>
  <c r="Y1346" i="121"/>
  <c r="Y1347" i="121"/>
  <c r="Y1348" i="121"/>
  <c r="Y1349" i="121"/>
  <c r="Y1350" i="121"/>
  <c r="Y1351" i="121"/>
  <c r="Y1352" i="121"/>
  <c r="Y1353" i="121"/>
  <c r="Y1354" i="121"/>
  <c r="Y1355" i="121"/>
  <c r="Y1356" i="121"/>
  <c r="Y1357" i="121"/>
  <c r="Y1358" i="121"/>
  <c r="Y1359" i="121"/>
  <c r="Y1360" i="121"/>
  <c r="Y1361" i="121"/>
  <c r="Y1362" i="121"/>
  <c r="Y1363" i="121"/>
  <c r="Y1364" i="121"/>
  <c r="Y1365" i="121"/>
  <c r="Y1366" i="121"/>
  <c r="Y1367" i="121"/>
  <c r="Y1368" i="121"/>
  <c r="Y1369" i="121"/>
  <c r="Y1370" i="121"/>
  <c r="Y1371" i="121"/>
  <c r="Y1372" i="121"/>
  <c r="Y1373" i="121"/>
  <c r="Y1374" i="121"/>
  <c r="Y1375" i="121"/>
  <c r="Y1376" i="121"/>
  <c r="Y1377" i="121"/>
  <c r="Y1378" i="121"/>
  <c r="Y1379" i="121"/>
  <c r="Y1380" i="121"/>
  <c r="Y1381" i="121"/>
  <c r="Y1382" i="121"/>
  <c r="Y1383" i="121"/>
  <c r="Y1384" i="121"/>
  <c r="Y1385" i="121"/>
  <c r="Y1386" i="121"/>
  <c r="Y1387" i="121"/>
  <c r="Y1388" i="121"/>
  <c r="Y1389" i="121"/>
  <c r="Y1390" i="121"/>
  <c r="Y1391" i="121"/>
  <c r="Y1392" i="121"/>
  <c r="Y1393" i="121"/>
  <c r="Y1394" i="121"/>
  <c r="Y1395" i="121"/>
  <c r="Y1396" i="121"/>
  <c r="Y1397" i="121"/>
  <c r="Y1398" i="121"/>
  <c r="Y1399" i="121"/>
  <c r="Y1400" i="121"/>
  <c r="Y1401" i="121"/>
  <c r="Y1402" i="121"/>
  <c r="Y1403" i="121"/>
  <c r="Y1404" i="121"/>
  <c r="Y1405" i="121"/>
  <c r="Y1406" i="121"/>
  <c r="Y1407" i="121"/>
  <c r="Y1408" i="121"/>
  <c r="Y1409" i="121"/>
  <c r="Y1410" i="121"/>
  <c r="Y1411" i="121"/>
  <c r="Y1412" i="121"/>
  <c r="Y1413" i="121"/>
  <c r="Y1414" i="121"/>
  <c r="Y1415" i="121"/>
  <c r="Y1416" i="121"/>
  <c r="Y1417" i="121"/>
  <c r="Y1418" i="121"/>
  <c r="Y1419" i="121"/>
  <c r="Y1420" i="121"/>
  <c r="Y1421" i="121"/>
  <c r="Y1422" i="121"/>
  <c r="Y1423" i="121"/>
  <c r="Y1424" i="121"/>
  <c r="Y1425" i="121"/>
  <c r="Y1426" i="121"/>
  <c r="Y1427" i="121"/>
  <c r="Y1428" i="121"/>
  <c r="Y1429" i="121"/>
  <c r="Y1430" i="121"/>
  <c r="Y1431" i="121"/>
  <c r="Y1432" i="121"/>
  <c r="Y1433" i="121"/>
  <c r="Y1434" i="121"/>
  <c r="Y1435" i="121"/>
  <c r="Y1436" i="121"/>
  <c r="Y1437" i="121"/>
  <c r="Y1438" i="121"/>
  <c r="Y1439" i="121"/>
  <c r="Y1440" i="121"/>
  <c r="Y1441" i="121"/>
  <c r="Y1442" i="121"/>
  <c r="Y1443" i="121"/>
  <c r="Y1444" i="121"/>
  <c r="Y1445" i="121"/>
  <c r="Y1446" i="121"/>
  <c r="Y1447" i="121"/>
  <c r="Y1448" i="121"/>
  <c r="Y1449" i="121"/>
  <c r="Y1450" i="121"/>
  <c r="Y1451" i="121"/>
  <c r="Y1452" i="121"/>
  <c r="Y1453" i="121"/>
  <c r="Y1454" i="121"/>
  <c r="Y1455" i="121"/>
  <c r="Y1456" i="121"/>
  <c r="Y1457" i="121"/>
  <c r="Y1458" i="121"/>
  <c r="Y1459" i="121"/>
  <c r="Y1460" i="121"/>
  <c r="Y1461" i="121"/>
  <c r="Y1462" i="121"/>
  <c r="Y1463" i="121"/>
  <c r="Y1464" i="121"/>
  <c r="Y1465" i="121"/>
  <c r="Y1466" i="121"/>
  <c r="Y1467" i="121"/>
  <c r="Y1468" i="121"/>
  <c r="Y1469" i="121"/>
  <c r="Y1470" i="121"/>
  <c r="Y1471" i="121"/>
  <c r="Y1472" i="121"/>
  <c r="Y1473" i="121"/>
  <c r="Y1474" i="121"/>
  <c r="Y1475" i="121"/>
  <c r="Y1476" i="121"/>
  <c r="Y1477" i="121"/>
  <c r="Y1478" i="121"/>
  <c r="Y1479" i="121"/>
  <c r="Y1480" i="121"/>
  <c r="Y1481" i="121"/>
  <c r="Y1482" i="121"/>
  <c r="Y1483" i="121"/>
  <c r="Y1484" i="121"/>
  <c r="Y1485" i="121"/>
  <c r="Y1486" i="121"/>
  <c r="Y1487" i="121"/>
  <c r="Y1488" i="121"/>
  <c r="Y1489" i="121"/>
  <c r="Y1490" i="121"/>
  <c r="Y1491" i="121"/>
  <c r="Y1492" i="121"/>
  <c r="Y1493" i="121"/>
  <c r="Y1494" i="121"/>
  <c r="Y1495" i="121"/>
  <c r="Y1496" i="121"/>
  <c r="Y1497" i="121"/>
  <c r="Y1498" i="121"/>
  <c r="Y1499" i="121"/>
  <c r="Y1500" i="121"/>
  <c r="Y1501" i="121"/>
  <c r="Y1502" i="121"/>
  <c r="Y1503" i="121"/>
  <c r="Y1504" i="121"/>
  <c r="Y1505" i="121"/>
  <c r="Y1506" i="121"/>
  <c r="Y1507" i="121"/>
  <c r="Y1008" i="121"/>
  <c r="Y759" i="121"/>
  <c r="Y760" i="121"/>
  <c r="Y761" i="121"/>
  <c r="Y762" i="121"/>
  <c r="Y763" i="121"/>
  <c r="Y764" i="121"/>
  <c r="Y765" i="121"/>
  <c r="Y766" i="121"/>
  <c r="Y767" i="121"/>
  <c r="Y768" i="121"/>
  <c r="Y769" i="121"/>
  <c r="Y770" i="121"/>
  <c r="Y771" i="121"/>
  <c r="Y772" i="121"/>
  <c r="Y773" i="121"/>
  <c r="Y774" i="121"/>
  <c r="Y775" i="121"/>
  <c r="Y776" i="121"/>
  <c r="Y777" i="121"/>
  <c r="Y778" i="121"/>
  <c r="Y779" i="121"/>
  <c r="Y780" i="121"/>
  <c r="Y781" i="121"/>
  <c r="Y782" i="121"/>
  <c r="Y783" i="121"/>
  <c r="Y784" i="121"/>
  <c r="Y785" i="121"/>
  <c r="Y786" i="121"/>
  <c r="Y787" i="121"/>
  <c r="Y788" i="121"/>
  <c r="Y789" i="121"/>
  <c r="Y790" i="121"/>
  <c r="Y791" i="121"/>
  <c r="Y792" i="121"/>
  <c r="Y793" i="121"/>
  <c r="Y794" i="121"/>
  <c r="Y795" i="121"/>
  <c r="Y796" i="121"/>
  <c r="Y797" i="121"/>
  <c r="Y798" i="121"/>
  <c r="Y799" i="121"/>
  <c r="Y800" i="121"/>
  <c r="Y801" i="121"/>
  <c r="Y802" i="121"/>
  <c r="Y803" i="121"/>
  <c r="Y804" i="121"/>
  <c r="Y805" i="121"/>
  <c r="Y806" i="121"/>
  <c r="Y807" i="121"/>
  <c r="Y808" i="121"/>
  <c r="Y809" i="121"/>
  <c r="Y810" i="121"/>
  <c r="Y811" i="121"/>
  <c r="Y812" i="121"/>
  <c r="Y813" i="121"/>
  <c r="Y814" i="121"/>
  <c r="Y815" i="121"/>
  <c r="Y816" i="121"/>
  <c r="Y817" i="121"/>
  <c r="Y818" i="121"/>
  <c r="Y819" i="121"/>
  <c r="Y820" i="121"/>
  <c r="Y821" i="121"/>
  <c r="Y822" i="121"/>
  <c r="Y823" i="121"/>
  <c r="Y824" i="121"/>
  <c r="Y825" i="121"/>
  <c r="Y826" i="121"/>
  <c r="Y827" i="121"/>
  <c r="Y828" i="121"/>
  <c r="Y829" i="121"/>
  <c r="Y830" i="121"/>
  <c r="Y831" i="121"/>
  <c r="Y832" i="121"/>
  <c r="Y833" i="121"/>
  <c r="Y834" i="121"/>
  <c r="Y835" i="121"/>
  <c r="Y836" i="121"/>
  <c r="Y837" i="121"/>
  <c r="Y838" i="121"/>
  <c r="Y839" i="121"/>
  <c r="Y840" i="121"/>
  <c r="Y841" i="121"/>
  <c r="Y842" i="121"/>
  <c r="Y843" i="121"/>
  <c r="Y844" i="121"/>
  <c r="Y845" i="121"/>
  <c r="Y846" i="121"/>
  <c r="Y847" i="121"/>
  <c r="Y848" i="121"/>
  <c r="Y849" i="121"/>
  <c r="Y850" i="121"/>
  <c r="Y851" i="121"/>
  <c r="Y852" i="121"/>
  <c r="Y853" i="121"/>
  <c r="Y854" i="121"/>
  <c r="Y855" i="121"/>
  <c r="Y856" i="121"/>
  <c r="Y857" i="121"/>
  <c r="Y858" i="121"/>
  <c r="Y859" i="121"/>
  <c r="Y860" i="121"/>
  <c r="Y861" i="121"/>
  <c r="Y862" i="121"/>
  <c r="Y863" i="121"/>
  <c r="Y864" i="121"/>
  <c r="Y865" i="121"/>
  <c r="Y866" i="121"/>
  <c r="Y867" i="121"/>
  <c r="Y868" i="121"/>
  <c r="Y869" i="121"/>
  <c r="Y870" i="121"/>
  <c r="Y871" i="121"/>
  <c r="Y872" i="121"/>
  <c r="Y873" i="121"/>
  <c r="Y874" i="121"/>
  <c r="Y875" i="121"/>
  <c r="Y876" i="121"/>
  <c r="Y877" i="121"/>
  <c r="Y878" i="121"/>
  <c r="Y879" i="121"/>
  <c r="Y880" i="121"/>
  <c r="Y881" i="121"/>
  <c r="Y882" i="121"/>
  <c r="Y883" i="121"/>
  <c r="Y884" i="121"/>
  <c r="Y885" i="121"/>
  <c r="Y886" i="121"/>
  <c r="Y887" i="121"/>
  <c r="Y888" i="121"/>
  <c r="Y889" i="121"/>
  <c r="Y890" i="121"/>
  <c r="Y891" i="121"/>
  <c r="Y892" i="121"/>
  <c r="Y893" i="121"/>
  <c r="Y894" i="121"/>
  <c r="Y895" i="121"/>
  <c r="Y896" i="121"/>
  <c r="Y897" i="121"/>
  <c r="Y898" i="121"/>
  <c r="Y899" i="121"/>
  <c r="Y900" i="121"/>
  <c r="Y901" i="121"/>
  <c r="Y902" i="121"/>
  <c r="Y903" i="121"/>
  <c r="Y904" i="121"/>
  <c r="Y905" i="121"/>
  <c r="Y906" i="121"/>
  <c r="Y907" i="121"/>
  <c r="Y908" i="121"/>
  <c r="Y909" i="121"/>
  <c r="Y910" i="121"/>
  <c r="Y911" i="121"/>
  <c r="Y912" i="121"/>
  <c r="Y913" i="121"/>
  <c r="Y914" i="121"/>
  <c r="Y915" i="121"/>
  <c r="Y916" i="121"/>
  <c r="Y917" i="121"/>
  <c r="Y918" i="121"/>
  <c r="Y919" i="121"/>
  <c r="Y920" i="121"/>
  <c r="Y921" i="121"/>
  <c r="Y922" i="121"/>
  <c r="Y923" i="121"/>
  <c r="Y924" i="121"/>
  <c r="Y925" i="121"/>
  <c r="Y926" i="121"/>
  <c r="Y927" i="121"/>
  <c r="Y928" i="121"/>
  <c r="Y929" i="121"/>
  <c r="Y930" i="121"/>
  <c r="Y931" i="121"/>
  <c r="Y932" i="121"/>
  <c r="Y933" i="121"/>
  <c r="Y934" i="121"/>
  <c r="Y935" i="121"/>
  <c r="Y936" i="121"/>
  <c r="Y937" i="121"/>
  <c r="Y938" i="121"/>
  <c r="Y939" i="121"/>
  <c r="Y940" i="121"/>
  <c r="Y941" i="121"/>
  <c r="Y942" i="121"/>
  <c r="Y943" i="121"/>
  <c r="Y944" i="121"/>
  <c r="Y945" i="121"/>
  <c r="Y946" i="121"/>
  <c r="Y947" i="121"/>
  <c r="Y948" i="121"/>
  <c r="Y949" i="121"/>
  <c r="Y950" i="121"/>
  <c r="Y951" i="121"/>
  <c r="Y952" i="121"/>
  <c r="Y953" i="121"/>
  <c r="Y954" i="121"/>
  <c r="Y955" i="121"/>
  <c r="Y956" i="121"/>
  <c r="Y957" i="121"/>
  <c r="Y958" i="121"/>
  <c r="Y959" i="121"/>
  <c r="Y960" i="121"/>
  <c r="Y961" i="121"/>
  <c r="Y962" i="121"/>
  <c r="Y963" i="121"/>
  <c r="Y964" i="121"/>
  <c r="Y965" i="121"/>
  <c r="Y966" i="121"/>
  <c r="Y967" i="121"/>
  <c r="Y968" i="121"/>
  <c r="Y969" i="121"/>
  <c r="Y970" i="121"/>
  <c r="Y971" i="121"/>
  <c r="Y972" i="121"/>
  <c r="Y973" i="121"/>
  <c r="Y974" i="121"/>
  <c r="Y975" i="121"/>
  <c r="Y976" i="121"/>
  <c r="Y977" i="121"/>
  <c r="Y978" i="121"/>
  <c r="Y979" i="121"/>
  <c r="Y980" i="121"/>
  <c r="Y981" i="121"/>
  <c r="Y982" i="121"/>
  <c r="Y983" i="121"/>
  <c r="Y984" i="121"/>
  <c r="Y985" i="121"/>
  <c r="Y986" i="121"/>
  <c r="Y987" i="121"/>
  <c r="Y988" i="121"/>
  <c r="Y989" i="121"/>
  <c r="Y990" i="121"/>
  <c r="Y991" i="121"/>
  <c r="Y992" i="121"/>
  <c r="Y993" i="121"/>
  <c r="Y994" i="121"/>
  <c r="Y995" i="121"/>
  <c r="Y996" i="121"/>
  <c r="Y997" i="121"/>
  <c r="Y998" i="121"/>
  <c r="Y999" i="121"/>
  <c r="Y1000" i="121"/>
  <c r="Y1001" i="121"/>
  <c r="Y1002" i="121"/>
  <c r="Y1003" i="121"/>
  <c r="Y1004" i="121"/>
  <c r="Y1005" i="121"/>
  <c r="Y1006" i="121"/>
  <c r="Y1007" i="121"/>
  <c r="Y758" i="121"/>
  <c r="Y4" i="121"/>
  <c r="Y5" i="121"/>
  <c r="Y6" i="121"/>
  <c r="Y7" i="121"/>
  <c r="Y8" i="121"/>
  <c r="Y9" i="121"/>
  <c r="Y10" i="121"/>
  <c r="Y11" i="121"/>
  <c r="Y13" i="121"/>
  <c r="Y14" i="121"/>
  <c r="Y15" i="121"/>
  <c r="Y16" i="121"/>
  <c r="Y17" i="121"/>
  <c r="Y18" i="121"/>
  <c r="Y20" i="121"/>
  <c r="Y21" i="121"/>
  <c r="Y22" i="121"/>
  <c r="Y23" i="121"/>
  <c r="Y25" i="121"/>
  <c r="Y26" i="121"/>
  <c r="Y28" i="121"/>
  <c r="Y29" i="121"/>
  <c r="Y30" i="121"/>
  <c r="Y31" i="121"/>
  <c r="Y32" i="121"/>
  <c r="Y33" i="121"/>
  <c r="Y35" i="121"/>
  <c r="Y36" i="121"/>
  <c r="Y37" i="121"/>
  <c r="Y38" i="121"/>
  <c r="Y39" i="121"/>
  <c r="Y40" i="121"/>
  <c r="Y41" i="121"/>
  <c r="Y42" i="121"/>
  <c r="Y43" i="121"/>
  <c r="Y44" i="121"/>
  <c r="Y45" i="121"/>
  <c r="Y46" i="121"/>
  <c r="Y47" i="121"/>
  <c r="Y48" i="121"/>
  <c r="Y49" i="121"/>
  <c r="Y50" i="121"/>
  <c r="Y51" i="121"/>
  <c r="Y52" i="121"/>
  <c r="Y53" i="121"/>
  <c r="Y54" i="121"/>
  <c r="Y55" i="121"/>
  <c r="Y56" i="121"/>
  <c r="Y57" i="121"/>
  <c r="Y58" i="121"/>
  <c r="Y59" i="121"/>
  <c r="Y60" i="121"/>
  <c r="Y61" i="121"/>
  <c r="Y62" i="121"/>
  <c r="Y63" i="121"/>
  <c r="Y64" i="121"/>
  <c r="Y65" i="121"/>
  <c r="Y66" i="121"/>
  <c r="Y67" i="121"/>
  <c r="Y68" i="121"/>
  <c r="Y69" i="121"/>
  <c r="Y70" i="121"/>
  <c r="Y71" i="121"/>
  <c r="Y72" i="121"/>
  <c r="Y73" i="121"/>
  <c r="Y74" i="121"/>
  <c r="Y75" i="121"/>
  <c r="Y76" i="121"/>
  <c r="Y77" i="121"/>
  <c r="Y78" i="121"/>
  <c r="Y79" i="121"/>
  <c r="Y80" i="121"/>
  <c r="Y81" i="121"/>
  <c r="Y82" i="121"/>
  <c r="Y83" i="121"/>
  <c r="Y84" i="121"/>
  <c r="Y85" i="121"/>
  <c r="Y86" i="121"/>
  <c r="Y87" i="121"/>
  <c r="Y88" i="121"/>
  <c r="Y89" i="121"/>
  <c r="Y90" i="121"/>
  <c r="Y91" i="121"/>
  <c r="Y92" i="121"/>
  <c r="Y93" i="121"/>
  <c r="Y94" i="121"/>
  <c r="Y95" i="121"/>
  <c r="Y96" i="121"/>
  <c r="Y97" i="121"/>
  <c r="Y98" i="121"/>
  <c r="Y99" i="121"/>
  <c r="Y100" i="121"/>
  <c r="Y101" i="121"/>
  <c r="Y102" i="121"/>
  <c r="Y103" i="121"/>
  <c r="Y104" i="121"/>
  <c r="Y105" i="121"/>
  <c r="Y106" i="121"/>
  <c r="Y107" i="121"/>
  <c r="Y108" i="121"/>
  <c r="Y109" i="121"/>
  <c r="Y110" i="121"/>
  <c r="Y111" i="121"/>
  <c r="Y112" i="121"/>
  <c r="Y113" i="121"/>
  <c r="Y114" i="121"/>
  <c r="Y115" i="121"/>
  <c r="Y116" i="121"/>
  <c r="Y117" i="121"/>
  <c r="Y118" i="121"/>
  <c r="Y119" i="121"/>
  <c r="Y120" i="121"/>
  <c r="Y121" i="121"/>
  <c r="Y122" i="121"/>
  <c r="Y123" i="121"/>
  <c r="Y124" i="121"/>
  <c r="Y125" i="121"/>
  <c r="Y126" i="121"/>
  <c r="Y127" i="121"/>
  <c r="Y128" i="121"/>
  <c r="Y129" i="121"/>
  <c r="Y130" i="121"/>
  <c r="Y131" i="121"/>
  <c r="Y132" i="121"/>
  <c r="Y133" i="121"/>
  <c r="Y134" i="121"/>
  <c r="Y135" i="121"/>
  <c r="Y136" i="121"/>
  <c r="Y137" i="121"/>
  <c r="Y138" i="121"/>
  <c r="Y139" i="121"/>
  <c r="Y140" i="121"/>
  <c r="Y141" i="121"/>
  <c r="Y142" i="121"/>
  <c r="Y143" i="121"/>
  <c r="Y144" i="121"/>
  <c r="Y145" i="121"/>
  <c r="Y146" i="121"/>
  <c r="Y147" i="121"/>
  <c r="Y148" i="121"/>
  <c r="Y149" i="121"/>
  <c r="Y150" i="121"/>
  <c r="Y151" i="121"/>
  <c r="Y152" i="121"/>
  <c r="Y153" i="121"/>
  <c r="Y154" i="121"/>
  <c r="Y155" i="121"/>
  <c r="Y156" i="121"/>
  <c r="Y157" i="121"/>
  <c r="Y158" i="121"/>
  <c r="Y159" i="121"/>
  <c r="Y160" i="121"/>
  <c r="Y161" i="121"/>
  <c r="Y162" i="121"/>
  <c r="Y163" i="121"/>
  <c r="Y164" i="121"/>
  <c r="Y165" i="121"/>
  <c r="Y166" i="121"/>
  <c r="Y167" i="121"/>
  <c r="Y168" i="121"/>
  <c r="Y169" i="121"/>
  <c r="Y170" i="121"/>
  <c r="Y171" i="121"/>
  <c r="Y172" i="121"/>
  <c r="Y173" i="121"/>
  <c r="Y174" i="121"/>
  <c r="Y175" i="121"/>
  <c r="Y176" i="121"/>
  <c r="Y177" i="121"/>
  <c r="Y178" i="121"/>
  <c r="Y179" i="121"/>
  <c r="Y180" i="121"/>
  <c r="Y181" i="121"/>
  <c r="Y182" i="121"/>
  <c r="Y183" i="121"/>
  <c r="Y184" i="121"/>
  <c r="Y185" i="121"/>
  <c r="Y186" i="121"/>
  <c r="Y187" i="121"/>
  <c r="Y188" i="121"/>
  <c r="Y189" i="121"/>
  <c r="Y190" i="121"/>
  <c r="Y191" i="121"/>
  <c r="Y192" i="121"/>
  <c r="Y193" i="121"/>
  <c r="Y194" i="121"/>
  <c r="Y195" i="121"/>
  <c r="Y196" i="121"/>
  <c r="Y197" i="121"/>
  <c r="Y198" i="121"/>
  <c r="Y199" i="121"/>
  <c r="Y200" i="121"/>
  <c r="Y201" i="121"/>
  <c r="Y202" i="121"/>
  <c r="Y203" i="121"/>
  <c r="Y204" i="121"/>
  <c r="Y205" i="121"/>
  <c r="Y206" i="121"/>
  <c r="Y207" i="121"/>
  <c r="Y208" i="121"/>
  <c r="Y209" i="121"/>
  <c r="Y210" i="121"/>
  <c r="Y211" i="121"/>
  <c r="Y212" i="121"/>
  <c r="Y213" i="121"/>
  <c r="Y214" i="121"/>
  <c r="Y215" i="121"/>
  <c r="Y216" i="121"/>
  <c r="Y217" i="121"/>
  <c r="Y218" i="121"/>
  <c r="Y219" i="121"/>
  <c r="Y220" i="121"/>
  <c r="Y221" i="121"/>
  <c r="Y222" i="121"/>
  <c r="Y223" i="121"/>
  <c r="Y224" i="121"/>
  <c r="Y225" i="121"/>
  <c r="Y226" i="121"/>
  <c r="Y227" i="121"/>
  <c r="Y228" i="121"/>
  <c r="Y229" i="121"/>
  <c r="Y230" i="121"/>
  <c r="Y231" i="121"/>
  <c r="Y232" i="121"/>
  <c r="Y233" i="121"/>
  <c r="Y234" i="121"/>
  <c r="Y235" i="121"/>
  <c r="Y236" i="121"/>
  <c r="Y237" i="121"/>
  <c r="Y238" i="121"/>
  <c r="Y239" i="121"/>
  <c r="Y240" i="121"/>
  <c r="Y241" i="121"/>
  <c r="Y242" i="121"/>
  <c r="Y243" i="121"/>
  <c r="Y244" i="121"/>
  <c r="Y245" i="121"/>
  <c r="Y246" i="121"/>
  <c r="Y247" i="121"/>
  <c r="Y248" i="121"/>
  <c r="Y249" i="121"/>
  <c r="Y250" i="121"/>
  <c r="Y251" i="121"/>
  <c r="Y252" i="121"/>
  <c r="Y253" i="121"/>
  <c r="Y254" i="121"/>
  <c r="Y255" i="121"/>
  <c r="Y256" i="121"/>
  <c r="Y257" i="121"/>
  <c r="Y258" i="121"/>
  <c r="Y259" i="121"/>
  <c r="Y260" i="121"/>
  <c r="Y261" i="121"/>
  <c r="Y262" i="121"/>
  <c r="Y263" i="121"/>
  <c r="Y264" i="121"/>
  <c r="Y265" i="121"/>
  <c r="Y266" i="121"/>
  <c r="Y267" i="121"/>
  <c r="Y268" i="121"/>
  <c r="Y269" i="121"/>
  <c r="Y270" i="121"/>
  <c r="Y271" i="121"/>
  <c r="Y272" i="121"/>
  <c r="Y273" i="121"/>
  <c r="Y274" i="121"/>
  <c r="Y275" i="121"/>
  <c r="Y276" i="121"/>
  <c r="Y277" i="121"/>
  <c r="Y278" i="121"/>
  <c r="Y279" i="121"/>
  <c r="Y280" i="121"/>
  <c r="Y281" i="121"/>
  <c r="Y282" i="121"/>
  <c r="Y283" i="121"/>
  <c r="Y284" i="121"/>
  <c r="Y285" i="121"/>
  <c r="Y286" i="121"/>
  <c r="Y287" i="121"/>
  <c r="Y288" i="121"/>
  <c r="Y289" i="121"/>
  <c r="Y290" i="121"/>
  <c r="Y291" i="121"/>
  <c r="Y292" i="121"/>
  <c r="Y293" i="121"/>
  <c r="Y294" i="121"/>
  <c r="Y295" i="121"/>
  <c r="Y296" i="121"/>
  <c r="Y297" i="121"/>
  <c r="Y298" i="121"/>
  <c r="Y299" i="121"/>
  <c r="Y300" i="121"/>
  <c r="Y301" i="121"/>
  <c r="Y302" i="121"/>
  <c r="Y303" i="121"/>
  <c r="Y304" i="121"/>
  <c r="Y305" i="121"/>
  <c r="Y306" i="121"/>
  <c r="Y307" i="121"/>
  <c r="Y308" i="121"/>
  <c r="Y309" i="121"/>
  <c r="Y310" i="121"/>
  <c r="Y311" i="121"/>
  <c r="Y312" i="121"/>
  <c r="Y313" i="121"/>
  <c r="Y314" i="121"/>
  <c r="Y315" i="121"/>
  <c r="Y316" i="121"/>
  <c r="Y317" i="121"/>
  <c r="Y318" i="121"/>
  <c r="Y319" i="121"/>
  <c r="Y320" i="121"/>
  <c r="Y321" i="121"/>
  <c r="Y322" i="121"/>
  <c r="Y323" i="121"/>
  <c r="Y324" i="121"/>
  <c r="Y325" i="121"/>
  <c r="Y326" i="121"/>
  <c r="Y327" i="121"/>
  <c r="Y328" i="121"/>
  <c r="Y329" i="121"/>
  <c r="Y330" i="121"/>
  <c r="Y331" i="121"/>
  <c r="Y332" i="121"/>
  <c r="Y333" i="121"/>
  <c r="Y334" i="121"/>
  <c r="Y335" i="121"/>
  <c r="Y336" i="121"/>
  <c r="Y337" i="121"/>
  <c r="Y338" i="121"/>
  <c r="Y339" i="121"/>
  <c r="Y340" i="121"/>
  <c r="Y341" i="121"/>
  <c r="Y342" i="121"/>
  <c r="Y343" i="121"/>
  <c r="Y344" i="121"/>
  <c r="Y345" i="121"/>
  <c r="Y346" i="121"/>
  <c r="Y347" i="121"/>
  <c r="Y348" i="121"/>
  <c r="Y349" i="121"/>
  <c r="Y350" i="121"/>
  <c r="Y351" i="121"/>
  <c r="Y352" i="121"/>
  <c r="Y353" i="121"/>
  <c r="Y354" i="121"/>
  <c r="Y355" i="121"/>
  <c r="Y356" i="121"/>
  <c r="Y357" i="121"/>
  <c r="Y358" i="121"/>
  <c r="Y359" i="121"/>
  <c r="Y360" i="121"/>
  <c r="Y361" i="121"/>
  <c r="Y362" i="121"/>
  <c r="Y363" i="121"/>
  <c r="Y364" i="121"/>
  <c r="Y365" i="121"/>
  <c r="Y366" i="121"/>
  <c r="Y367" i="121"/>
  <c r="Y368" i="121"/>
  <c r="Y369" i="121"/>
  <c r="Y370" i="121"/>
  <c r="Y371" i="121"/>
  <c r="Y372" i="121"/>
  <c r="Y373" i="121"/>
  <c r="Y374" i="121"/>
  <c r="Y375" i="121"/>
  <c r="Y376" i="121"/>
  <c r="Y377" i="121"/>
  <c r="Y378" i="121"/>
  <c r="Y379" i="121"/>
  <c r="Y380" i="121"/>
  <c r="Y381" i="121"/>
  <c r="Y382" i="121"/>
  <c r="Y383" i="121"/>
  <c r="Y384" i="121"/>
  <c r="Y385" i="121"/>
  <c r="Y386" i="121"/>
  <c r="Y387" i="121"/>
  <c r="Y388" i="121"/>
  <c r="Y389" i="121"/>
  <c r="Y390" i="121"/>
  <c r="Y391" i="121"/>
  <c r="Y392" i="121"/>
  <c r="Y393" i="121"/>
  <c r="Y394" i="121"/>
  <c r="Y395" i="121"/>
  <c r="Y396" i="121"/>
  <c r="Y397" i="121"/>
  <c r="Y398" i="121"/>
  <c r="Y399" i="121"/>
  <c r="Y400" i="121"/>
  <c r="Y401" i="121"/>
  <c r="Y402" i="121"/>
  <c r="Y403" i="121"/>
  <c r="Y404" i="121"/>
  <c r="Y405" i="121"/>
  <c r="Y406" i="121"/>
  <c r="Y407" i="121"/>
  <c r="Y408" i="121"/>
  <c r="Y409" i="121"/>
  <c r="Y410" i="121"/>
  <c r="Y411" i="121"/>
  <c r="Y412" i="121"/>
  <c r="Y413" i="121"/>
  <c r="Y414" i="121"/>
  <c r="Y415" i="121"/>
  <c r="Y416" i="121"/>
  <c r="Y417" i="121"/>
  <c r="Y418" i="121"/>
  <c r="Y419" i="121"/>
  <c r="Y420" i="121"/>
  <c r="Y421" i="121"/>
  <c r="Y422" i="121"/>
  <c r="Y423" i="121"/>
  <c r="Y424" i="121"/>
  <c r="Y425" i="121"/>
  <c r="Y426" i="121"/>
  <c r="Y427" i="121"/>
  <c r="Y428" i="121"/>
  <c r="Y429" i="121"/>
  <c r="Y430" i="121"/>
  <c r="Y431" i="121"/>
  <c r="Y432" i="121"/>
  <c r="Y433" i="121"/>
  <c r="Y434" i="121"/>
  <c r="Y435" i="121"/>
  <c r="Y436" i="121"/>
  <c r="Y437" i="121"/>
  <c r="Y438" i="121"/>
  <c r="Y439" i="121"/>
  <c r="Y440" i="121"/>
  <c r="Y441" i="121"/>
  <c r="Y442" i="121"/>
  <c r="Y443" i="121"/>
  <c r="Y444" i="121"/>
  <c r="Y445" i="121"/>
  <c r="Y446" i="121"/>
  <c r="Y447" i="121"/>
  <c r="Y448" i="121"/>
  <c r="Y449" i="121"/>
  <c r="Y450" i="121"/>
  <c r="Y451" i="121"/>
  <c r="Y452" i="121"/>
  <c r="Y453" i="121"/>
  <c r="Y454" i="121"/>
  <c r="Y455" i="121"/>
  <c r="Y456" i="121"/>
  <c r="Y457" i="121"/>
  <c r="Y458" i="121"/>
  <c r="Y459" i="121"/>
  <c r="Y460" i="121"/>
  <c r="Y461" i="121"/>
  <c r="Y462" i="121"/>
  <c r="Y463" i="121"/>
  <c r="Y464" i="121"/>
  <c r="Y465" i="121"/>
  <c r="Y466" i="121"/>
  <c r="Y467" i="121"/>
  <c r="Y468" i="121"/>
  <c r="Y469" i="121"/>
  <c r="Y470" i="121"/>
  <c r="Y471" i="121"/>
  <c r="Y472" i="121"/>
  <c r="Y473" i="121"/>
  <c r="Y474" i="121"/>
  <c r="Y475" i="121"/>
  <c r="Y476" i="121"/>
  <c r="Y477" i="121"/>
  <c r="Y478" i="121"/>
  <c r="Y479" i="121"/>
  <c r="Y480" i="121"/>
  <c r="Y481" i="121"/>
  <c r="Y482" i="121"/>
  <c r="Y483" i="121"/>
  <c r="Y484" i="121"/>
  <c r="Y485" i="121"/>
  <c r="Y486" i="121"/>
  <c r="Y487" i="121"/>
  <c r="Y488" i="121"/>
  <c r="Y489" i="121"/>
  <c r="Y490" i="121"/>
  <c r="Y491" i="121"/>
  <c r="Y492" i="121"/>
  <c r="Y493" i="121"/>
  <c r="Y494" i="121"/>
  <c r="Y495" i="121"/>
  <c r="Y496" i="121"/>
  <c r="Y497" i="121"/>
  <c r="Y498" i="121"/>
  <c r="Y499" i="121"/>
  <c r="Y500" i="121"/>
  <c r="Y501" i="121"/>
  <c r="Y502" i="121"/>
  <c r="Y503" i="121"/>
  <c r="Y504" i="121"/>
  <c r="Y505" i="121"/>
  <c r="Y506" i="121"/>
  <c r="Y507" i="121"/>
  <c r="Y508" i="121"/>
  <c r="Y509" i="121"/>
  <c r="Y510" i="121"/>
  <c r="Y511" i="121"/>
  <c r="Y512" i="121"/>
  <c r="Y513" i="121"/>
  <c r="Y514" i="121"/>
  <c r="Y515" i="121"/>
  <c r="Y516" i="121"/>
  <c r="Y517" i="121"/>
  <c r="Y518" i="121"/>
  <c r="Y519" i="121"/>
  <c r="Y520" i="121"/>
  <c r="Y521" i="121"/>
  <c r="Y522" i="121"/>
  <c r="Y523" i="121"/>
  <c r="Y524" i="121"/>
  <c r="Y525" i="121"/>
  <c r="Y526" i="121"/>
  <c r="Y527" i="121"/>
  <c r="Y528" i="121"/>
  <c r="Y529" i="121"/>
  <c r="Y530" i="121"/>
  <c r="Y531" i="121"/>
  <c r="Y532" i="121"/>
  <c r="Y533" i="121"/>
  <c r="Y534" i="121"/>
  <c r="Y535" i="121"/>
  <c r="Y536" i="121"/>
  <c r="Y537" i="121"/>
  <c r="Y538" i="121"/>
  <c r="Y539" i="121"/>
  <c r="Y540" i="121"/>
  <c r="Y541" i="121"/>
  <c r="Y542" i="121"/>
  <c r="Y543" i="121"/>
  <c r="Y544" i="121"/>
  <c r="Y545" i="121"/>
  <c r="Y546" i="121"/>
  <c r="Y547" i="121"/>
  <c r="Y548" i="121"/>
  <c r="Y549" i="121"/>
  <c r="Y550" i="121"/>
  <c r="Y551" i="121"/>
  <c r="Y552" i="121"/>
  <c r="Y553" i="121"/>
  <c r="Y554" i="121"/>
  <c r="Y555" i="121"/>
  <c r="Y556" i="121"/>
  <c r="Y557" i="121"/>
  <c r="Y558" i="121"/>
  <c r="Y559" i="121"/>
  <c r="Y560" i="121"/>
  <c r="Y561" i="121"/>
  <c r="Y562" i="121"/>
  <c r="Y563" i="121"/>
  <c r="Y564" i="121"/>
  <c r="Y565" i="121"/>
  <c r="Y566" i="121"/>
  <c r="Y567" i="121"/>
  <c r="Y568" i="121"/>
  <c r="Y569" i="121"/>
  <c r="Y570" i="121"/>
  <c r="Y571" i="121"/>
  <c r="Y572" i="121"/>
  <c r="Y573" i="121"/>
  <c r="Y574" i="121"/>
  <c r="Y575" i="121"/>
  <c r="Y576" i="121"/>
  <c r="Y577" i="121"/>
  <c r="Y578" i="121"/>
  <c r="Y579" i="121"/>
  <c r="Y580" i="121"/>
  <c r="Y581" i="121"/>
  <c r="Y582" i="121"/>
  <c r="Y583" i="121"/>
  <c r="Y584" i="121"/>
  <c r="Y585" i="121"/>
  <c r="Y586" i="121"/>
  <c r="Y587" i="121"/>
  <c r="Y588" i="121"/>
  <c r="Y589" i="121"/>
  <c r="Y590" i="121"/>
  <c r="Y591" i="121"/>
  <c r="Y592" i="121"/>
  <c r="Y593" i="121"/>
  <c r="Y594" i="121"/>
  <c r="Y595" i="121"/>
  <c r="Y596" i="121"/>
  <c r="Y597" i="121"/>
  <c r="Y598" i="121"/>
  <c r="Y599" i="121"/>
  <c r="Y600" i="121"/>
  <c r="Y601" i="121"/>
  <c r="Y602" i="121"/>
  <c r="Y603" i="121"/>
  <c r="Y604" i="121"/>
  <c r="Y605" i="121"/>
  <c r="Y606" i="121"/>
  <c r="Y607" i="121"/>
  <c r="Y608" i="121"/>
  <c r="Y609" i="121"/>
  <c r="Y610" i="121"/>
  <c r="Y611" i="121"/>
  <c r="Y612" i="121"/>
  <c r="Y613" i="121"/>
  <c r="Y614" i="121"/>
  <c r="Y615" i="121"/>
  <c r="Y616" i="121"/>
  <c r="Y617" i="121"/>
  <c r="Y618" i="121"/>
  <c r="Y619" i="121"/>
  <c r="Y620" i="121"/>
  <c r="Y621" i="121"/>
  <c r="Y622" i="121"/>
  <c r="Y623" i="121"/>
  <c r="Y624" i="121"/>
  <c r="Y625" i="121"/>
  <c r="Y626" i="121"/>
  <c r="Y627" i="121"/>
  <c r="Y628" i="121"/>
  <c r="Y629" i="121"/>
  <c r="Y630" i="121"/>
  <c r="Y631" i="121"/>
  <c r="Y632" i="121"/>
  <c r="Y633" i="121"/>
  <c r="Y634" i="121"/>
  <c r="Y635" i="121"/>
  <c r="Y636" i="121"/>
  <c r="Y637" i="121"/>
  <c r="Y638" i="121"/>
  <c r="Y639" i="121"/>
  <c r="Y640" i="121"/>
  <c r="Y641" i="121"/>
  <c r="Y642" i="121"/>
  <c r="Y643" i="121"/>
  <c r="Y644" i="121"/>
  <c r="Y645" i="121"/>
  <c r="Y646" i="121"/>
  <c r="Y647" i="121"/>
  <c r="Y648" i="121"/>
  <c r="Y649" i="121"/>
  <c r="Y650" i="121"/>
  <c r="Y651" i="121"/>
  <c r="Y652" i="121"/>
  <c r="Y653" i="121"/>
  <c r="Y654" i="121"/>
  <c r="Y655" i="121"/>
  <c r="Y656" i="121"/>
  <c r="Y657" i="121"/>
  <c r="Y658" i="121"/>
  <c r="Y659" i="121"/>
  <c r="Y660" i="121"/>
  <c r="Y661" i="121"/>
  <c r="Y662" i="121"/>
  <c r="Y663" i="121"/>
  <c r="Y664" i="121"/>
  <c r="Y665" i="121"/>
  <c r="Y666" i="121"/>
  <c r="Y667" i="121"/>
  <c r="Y668" i="121"/>
  <c r="Y669" i="121"/>
  <c r="Y670" i="121"/>
  <c r="Y671" i="121"/>
  <c r="Y672" i="121"/>
  <c r="Y673" i="121"/>
  <c r="Y674" i="121"/>
  <c r="Y675" i="121"/>
  <c r="Y676" i="121"/>
  <c r="Y677" i="121"/>
  <c r="Y678" i="121"/>
  <c r="Y679" i="121"/>
  <c r="Y680" i="121"/>
  <c r="Y681" i="121"/>
  <c r="Y682" i="121"/>
  <c r="Y683" i="121"/>
  <c r="Y684" i="121"/>
  <c r="Y685" i="121"/>
  <c r="Y686" i="121"/>
  <c r="Y687" i="121"/>
  <c r="Y688" i="121"/>
  <c r="Y689" i="121"/>
  <c r="Y690" i="121"/>
  <c r="Y691" i="121"/>
  <c r="Y692" i="121"/>
  <c r="Y693" i="121"/>
  <c r="Y694" i="121"/>
  <c r="Y695" i="121"/>
  <c r="Y696" i="121"/>
  <c r="Y697" i="121"/>
  <c r="Y698" i="121"/>
  <c r="Y699" i="121"/>
  <c r="Y700" i="121"/>
  <c r="Y701" i="121"/>
  <c r="Y702" i="121"/>
  <c r="Y703" i="121"/>
  <c r="Y704" i="121"/>
  <c r="Y705" i="121"/>
  <c r="Y706" i="121"/>
  <c r="Y707" i="121"/>
  <c r="Y708" i="121"/>
  <c r="Y709" i="121"/>
  <c r="Y710" i="121"/>
  <c r="Y711" i="121"/>
  <c r="Y712" i="121"/>
  <c r="Y713" i="121"/>
  <c r="Y714" i="121"/>
  <c r="Y715" i="121"/>
  <c r="Y716" i="121"/>
  <c r="Y717" i="121"/>
  <c r="Y718" i="121"/>
  <c r="Y719" i="121"/>
  <c r="Y720" i="121"/>
  <c r="Y721" i="121"/>
  <c r="Y722" i="121"/>
  <c r="Y723" i="121"/>
  <c r="Y724" i="121"/>
  <c r="Y725" i="121"/>
  <c r="Y726" i="121"/>
  <c r="Y727" i="121"/>
  <c r="Y728" i="121"/>
  <c r="Y729" i="121"/>
  <c r="Y730" i="121"/>
  <c r="Y731" i="121"/>
  <c r="Y732" i="121"/>
  <c r="Y733" i="121"/>
  <c r="Y734" i="121"/>
  <c r="Y735" i="121"/>
  <c r="Y736" i="121"/>
  <c r="Y737" i="121"/>
  <c r="Y738" i="121"/>
  <c r="Y739" i="121"/>
  <c r="Y740" i="121"/>
  <c r="Y741" i="121"/>
  <c r="Y742" i="121"/>
  <c r="Y743" i="121"/>
  <c r="Y744" i="121"/>
  <c r="Y745" i="121"/>
  <c r="Y746" i="121"/>
  <c r="Y747" i="121"/>
  <c r="Y748" i="121"/>
  <c r="Y749" i="121"/>
  <c r="Y750" i="121"/>
  <c r="Y751" i="121"/>
  <c r="Y752" i="121"/>
  <c r="Y753" i="121"/>
  <c r="Y754" i="121"/>
  <c r="Y755" i="121"/>
  <c r="Y756" i="121"/>
  <c r="Y757" i="121"/>
  <c r="Y3" i="121"/>
  <c r="G24" i="1"/>
  <c r="G23" i="1"/>
  <c r="G22" i="1"/>
  <c r="G21" i="1"/>
  <c r="G19" i="1"/>
  <c r="G20" i="1"/>
  <c r="G18" i="1"/>
  <c r="G17" i="1"/>
  <c r="C499" i="101"/>
  <c r="B499" i="101"/>
  <c r="A499" i="101"/>
  <c r="C472" i="101"/>
  <c r="B472" i="101"/>
  <c r="A472" i="101"/>
  <c r="C445" i="101"/>
  <c r="B445" i="101"/>
  <c r="A445" i="101"/>
  <c r="C418" i="101"/>
  <c r="B418" i="101"/>
  <c r="A418" i="101"/>
  <c r="C391" i="101"/>
  <c r="B391" i="101"/>
  <c r="A391" i="101"/>
  <c r="C364" i="101"/>
  <c r="B364" i="101"/>
  <c r="A364" i="101"/>
  <c r="C337" i="101"/>
  <c r="B337" i="101"/>
  <c r="A337" i="101"/>
  <c r="B310" i="101"/>
  <c r="A310" i="101"/>
  <c r="B283" i="101"/>
  <c r="A283" i="101"/>
  <c r="B256" i="101"/>
  <c r="A256" i="101"/>
  <c r="B229" i="101"/>
  <c r="A229" i="101"/>
  <c r="B202" i="101"/>
  <c r="A202" i="101"/>
  <c r="B175" i="101"/>
  <c r="A175" i="101"/>
  <c r="B148" i="101"/>
  <c r="A148" i="101"/>
  <c r="B121" i="101"/>
  <c r="A121" i="101"/>
  <c r="B94" i="101"/>
  <c r="A94" i="101"/>
  <c r="B67" i="101"/>
  <c r="A67" i="101"/>
  <c r="B40" i="101"/>
  <c r="B14" i="101"/>
  <c r="A40" i="101"/>
  <c r="B501" i="101"/>
  <c r="B502" i="101"/>
  <c r="B503" i="101"/>
  <c r="B504" i="101"/>
  <c r="B500" i="101"/>
  <c r="B495" i="101"/>
  <c r="B496" i="101"/>
  <c r="B497" i="101"/>
  <c r="B494" i="101"/>
  <c r="B491" i="101"/>
  <c r="B492" i="101"/>
  <c r="B490" i="101"/>
  <c r="A488" i="101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A54" i="125"/>
  <c r="A54" i="127"/>
  <c r="A54" i="129"/>
  <c r="A54" i="131"/>
  <c r="A54" i="133"/>
  <c r="A54" i="135"/>
  <c r="A54" i="137"/>
  <c r="A54" i="139"/>
  <c r="A54" i="141"/>
  <c r="A54" i="143"/>
  <c r="A54" i="145"/>
  <c r="A53" i="147"/>
  <c r="A53" i="149"/>
  <c r="A53" i="151"/>
  <c r="A53" i="153"/>
  <c r="A53" i="155"/>
  <c r="A53" i="157"/>
  <c r="A53" i="159"/>
  <c r="A53" i="161"/>
  <c r="A53" i="163"/>
  <c r="A53" i="165"/>
  <c r="A53" i="167"/>
  <c r="A53" i="169"/>
  <c r="A53" i="171"/>
  <c r="A53" i="173"/>
  <c r="A53" i="175"/>
  <c r="A53" i="177"/>
  <c r="A53" i="179"/>
  <c r="A53" i="181"/>
  <c r="A53" i="183"/>
  <c r="A53" i="185"/>
  <c r="A53" i="187"/>
  <c r="A53" i="189"/>
  <c r="A53" i="191"/>
  <c r="A53" i="193"/>
  <c r="A53" i="195"/>
  <c r="A53" i="197"/>
  <c r="A53" i="199"/>
  <c r="A53" i="201"/>
  <c r="A53" i="203"/>
  <c r="A53" i="205"/>
  <c r="A53" i="207"/>
  <c r="A53" i="209"/>
  <c r="A53" i="211"/>
  <c r="A53" i="213"/>
  <c r="A53" i="215"/>
  <c r="A53" i="217"/>
  <c r="A53" i="219"/>
  <c r="A53" i="221"/>
  <c r="A54" i="4"/>
  <c r="E8" i="221"/>
  <c r="E8" i="219"/>
  <c r="E8" i="217"/>
  <c r="E8" i="215"/>
  <c r="E8" i="213"/>
  <c r="E8" i="211"/>
  <c r="E8" i="209"/>
  <c r="E8" i="207"/>
  <c r="E8" i="205"/>
  <c r="E8" i="203"/>
  <c r="E8" i="201"/>
  <c r="E8" i="199"/>
  <c r="E8" i="197"/>
  <c r="E8" i="195"/>
  <c r="E8" i="193"/>
  <c r="E8" i="191"/>
  <c r="E8" i="189"/>
  <c r="E8" i="187"/>
  <c r="E8" i="185"/>
  <c r="E8" i="183"/>
  <c r="E8" i="181"/>
  <c r="E8" i="179"/>
  <c r="E8" i="177"/>
  <c r="E8" i="175"/>
  <c r="E8" i="173"/>
  <c r="E8" i="171"/>
  <c r="E8" i="169"/>
  <c r="E8" i="167"/>
  <c r="E8" i="165"/>
  <c r="E8" i="163"/>
  <c r="E8" i="161"/>
  <c r="E8" i="159"/>
  <c r="I43" i="159"/>
  <c r="H43" i="159"/>
  <c r="B510" i="101" s="1"/>
  <c r="I42" i="159"/>
  <c r="H42" i="159"/>
  <c r="B509" i="101" s="1"/>
  <c r="G42" i="159"/>
  <c r="I41" i="159"/>
  <c r="H41" i="159"/>
  <c r="B508" i="101" s="1"/>
  <c r="G41" i="159"/>
  <c r="I40" i="159"/>
  <c r="H40" i="159"/>
  <c r="B507" i="101" s="1"/>
  <c r="G40" i="159"/>
  <c r="I39" i="159"/>
  <c r="H39" i="159"/>
  <c r="B506" i="101" s="1"/>
  <c r="G39" i="159"/>
  <c r="I38" i="159"/>
  <c r="H38" i="159"/>
  <c r="B505" i="101" s="1"/>
  <c r="G38" i="159"/>
  <c r="I37" i="159"/>
  <c r="G37" i="159"/>
  <c r="I36" i="159"/>
  <c r="G36" i="159"/>
  <c r="I35" i="159"/>
  <c r="G35" i="159"/>
  <c r="I34" i="159"/>
  <c r="G34" i="159"/>
  <c r="I33" i="159"/>
  <c r="G33" i="159"/>
  <c r="L43" i="134"/>
  <c r="D43" i="134"/>
  <c r="F43" i="134" s="1"/>
  <c r="J43" i="134" s="1"/>
  <c r="L42" i="134"/>
  <c r="D42" i="134"/>
  <c r="F42" i="134" s="1"/>
  <c r="J42" i="134" s="1"/>
  <c r="L41" i="134"/>
  <c r="D41" i="134"/>
  <c r="F41" i="134" s="1"/>
  <c r="J41" i="134" s="1"/>
  <c r="L38" i="134"/>
  <c r="D38" i="134"/>
  <c r="F38" i="134" s="1"/>
  <c r="J38" i="134" s="1"/>
  <c r="K38" i="134" s="1"/>
  <c r="L37" i="134"/>
  <c r="D37" i="134"/>
  <c r="F37" i="134" s="1"/>
  <c r="J37" i="134" s="1"/>
  <c r="L36" i="134"/>
  <c r="D36" i="134"/>
  <c r="F36" i="134" s="1"/>
  <c r="J36" i="134" s="1"/>
  <c r="L35" i="134"/>
  <c r="D35" i="134"/>
  <c r="F35" i="134" s="1"/>
  <c r="J35" i="134" s="1"/>
  <c r="K35" i="134" s="1"/>
  <c r="L34" i="134"/>
  <c r="D34" i="134"/>
  <c r="F34" i="134" s="1"/>
  <c r="J34" i="134" s="1"/>
  <c r="L33" i="134"/>
  <c r="D33" i="134"/>
  <c r="F33" i="134" s="1"/>
  <c r="J33" i="134" s="1"/>
  <c r="L32" i="134"/>
  <c r="D32" i="134"/>
  <c r="F32" i="134" s="1"/>
  <c r="J32" i="134" s="1"/>
  <c r="K32" i="134" s="1"/>
  <c r="L31" i="134"/>
  <c r="D31" i="134"/>
  <c r="F31" i="134" s="1"/>
  <c r="J31" i="134" s="1"/>
  <c r="L30" i="134"/>
  <c r="D30" i="134"/>
  <c r="F30" i="134" s="1"/>
  <c r="J30" i="134" s="1"/>
  <c r="K30" i="134" s="1"/>
  <c r="L29" i="134"/>
  <c r="D29" i="134"/>
  <c r="F29" i="134" s="1"/>
  <c r="J29" i="134" s="1"/>
  <c r="K29" i="134" s="1"/>
  <c r="L28" i="134"/>
  <c r="D28" i="134"/>
  <c r="F28" i="134" s="1"/>
  <c r="J28" i="134" s="1"/>
  <c r="L27" i="134"/>
  <c r="D27" i="134"/>
  <c r="F27" i="134" s="1"/>
  <c r="J27" i="134" s="1"/>
  <c r="K27" i="134" s="1"/>
  <c r="L26" i="134"/>
  <c r="D26" i="134"/>
  <c r="F26" i="134" s="1"/>
  <c r="J26" i="134" s="1"/>
  <c r="L25" i="134"/>
  <c r="D25" i="134"/>
  <c r="F25" i="134" s="1"/>
  <c r="J25" i="134" s="1"/>
  <c r="L23" i="134"/>
  <c r="D23" i="134"/>
  <c r="F23" i="134" s="1"/>
  <c r="J23" i="134" s="1"/>
  <c r="K23" i="134" s="1"/>
  <c r="L22" i="134"/>
  <c r="F22" i="134"/>
  <c r="J22" i="134" s="1"/>
  <c r="L21" i="134"/>
  <c r="D21" i="134"/>
  <c r="F21" i="134" s="1"/>
  <c r="J21" i="134" s="1"/>
  <c r="L19" i="134"/>
  <c r="D19" i="134"/>
  <c r="F19" i="134" s="1"/>
  <c r="J19" i="134" s="1"/>
  <c r="K19" i="134" s="1"/>
  <c r="L18" i="134"/>
  <c r="D18" i="134"/>
  <c r="F18" i="134" s="1"/>
  <c r="J18" i="134" s="1"/>
  <c r="L17" i="134"/>
  <c r="D17" i="134"/>
  <c r="F17" i="134" s="1"/>
  <c r="J17" i="134" s="1"/>
  <c r="L16" i="134"/>
  <c r="D16" i="134"/>
  <c r="F16" i="134" s="1"/>
  <c r="J16" i="134" s="1"/>
  <c r="L12" i="134"/>
  <c r="D12" i="134"/>
  <c r="F12" i="134" s="1"/>
  <c r="J12" i="134" s="1"/>
  <c r="L11" i="134"/>
  <c r="D11" i="134"/>
  <c r="F11" i="134" s="1"/>
  <c r="J11" i="134" s="1"/>
  <c r="L10" i="134"/>
  <c r="D10" i="134"/>
  <c r="F10" i="134" s="1"/>
  <c r="J10" i="134" s="1"/>
  <c r="L9" i="134"/>
  <c r="D9" i="134"/>
  <c r="F9" i="134" s="1"/>
  <c r="J9" i="134" s="1"/>
  <c r="L8" i="134"/>
  <c r="D8" i="134"/>
  <c r="F8" i="134" s="1"/>
  <c r="J8" i="134" s="1"/>
  <c r="L7" i="134"/>
  <c r="D7" i="134"/>
  <c r="F7" i="134" s="1"/>
  <c r="J7" i="134" s="1"/>
  <c r="L6" i="134"/>
  <c r="D6" i="134"/>
  <c r="F6" i="134" s="1"/>
  <c r="J6" i="134" s="1"/>
  <c r="L5" i="134"/>
  <c r="D5" i="134"/>
  <c r="F5" i="134" s="1"/>
  <c r="J5" i="134" s="1"/>
  <c r="D37" i="136"/>
  <c r="F37" i="136" s="1"/>
  <c r="J37" i="136" s="1"/>
  <c r="K37" i="136" s="1"/>
  <c r="D36" i="136"/>
  <c r="F36" i="136" s="1"/>
  <c r="J36" i="136" s="1"/>
  <c r="D35" i="136"/>
  <c r="F35" i="136" s="1"/>
  <c r="J35" i="136" s="1"/>
  <c r="D34" i="136"/>
  <c r="F34" i="136" s="1"/>
  <c r="J34" i="136" s="1"/>
  <c r="D33" i="136"/>
  <c r="F33" i="136" s="1"/>
  <c r="J33" i="136" s="1"/>
  <c r="K33" i="136" s="1"/>
  <c r="D32" i="136"/>
  <c r="F32" i="136" s="1"/>
  <c r="J32" i="136" s="1"/>
  <c r="K32" i="136" s="1"/>
  <c r="D31" i="136"/>
  <c r="F31" i="136" s="1"/>
  <c r="J31" i="136" s="1"/>
  <c r="K31" i="136" s="1"/>
  <c r="D30" i="136"/>
  <c r="F30" i="136" s="1"/>
  <c r="J30" i="136" s="1"/>
  <c r="D29" i="136"/>
  <c r="F29" i="136" s="1"/>
  <c r="J29" i="136" s="1"/>
  <c r="D28" i="136"/>
  <c r="F28" i="136" s="1"/>
  <c r="J28" i="136" s="1"/>
  <c r="D27" i="136"/>
  <c r="F27" i="136" s="1"/>
  <c r="J27" i="136" s="1"/>
  <c r="D26" i="136"/>
  <c r="F26" i="136" s="1"/>
  <c r="J26" i="136" s="1"/>
  <c r="D25" i="136"/>
  <c r="L22" i="136"/>
  <c r="D22" i="136"/>
  <c r="F22" i="136" s="1"/>
  <c r="J22" i="136" s="1"/>
  <c r="L20" i="136"/>
  <c r="D20" i="136"/>
  <c r="F20" i="136" s="1"/>
  <c r="J20" i="136" s="1"/>
  <c r="L18" i="136"/>
  <c r="D18" i="136"/>
  <c r="F18" i="136" s="1"/>
  <c r="J18" i="136" s="1"/>
  <c r="K18" i="136" s="1"/>
  <c r="L17" i="136"/>
  <c r="D17" i="136"/>
  <c r="F17" i="136" s="1"/>
  <c r="J17" i="136" s="1"/>
  <c r="L16" i="136"/>
  <c r="D16" i="136"/>
  <c r="F16" i="136" s="1"/>
  <c r="J16" i="136" s="1"/>
  <c r="L15" i="136"/>
  <c r="D15" i="136"/>
  <c r="L14" i="136"/>
  <c r="D14" i="136"/>
  <c r="F14" i="136" s="1"/>
  <c r="J14" i="136" s="1"/>
  <c r="L13" i="136"/>
  <c r="D13" i="136"/>
  <c r="F13" i="136" s="1"/>
  <c r="J13" i="136" s="1"/>
  <c r="D12" i="136"/>
  <c r="L11" i="136"/>
  <c r="D11" i="136"/>
  <c r="F11" i="136" s="1"/>
  <c r="J11" i="136" s="1"/>
  <c r="L10" i="136"/>
  <c r="D10" i="136"/>
  <c r="F10" i="136" s="1"/>
  <c r="J10" i="136" s="1"/>
  <c r="L8" i="136"/>
  <c r="D8" i="136"/>
  <c r="F8" i="136" s="1"/>
  <c r="J8" i="136" s="1"/>
  <c r="L7" i="136"/>
  <c r="D7" i="136"/>
  <c r="F7" i="136" s="1"/>
  <c r="J7" i="136" s="1"/>
  <c r="L6" i="136"/>
  <c r="D6" i="136"/>
  <c r="F6" i="136" s="1"/>
  <c r="J6" i="136" s="1"/>
  <c r="L5" i="136"/>
  <c r="D5" i="136"/>
  <c r="F5" i="136" s="1"/>
  <c r="J5" i="136" s="1"/>
  <c r="L26" i="138"/>
  <c r="D26" i="138"/>
  <c r="F26" i="138" s="1"/>
  <c r="J26" i="138" s="1"/>
  <c r="K26" i="138" s="1"/>
  <c r="L24" i="138"/>
  <c r="D24" i="138"/>
  <c r="F24" i="138" s="1"/>
  <c r="J24" i="138" s="1"/>
  <c r="L23" i="138"/>
  <c r="D23" i="138"/>
  <c r="F23" i="138" s="1"/>
  <c r="J23" i="138" s="1"/>
  <c r="K23" i="138" s="1"/>
  <c r="L22" i="138"/>
  <c r="D22" i="138"/>
  <c r="F22" i="138" s="1"/>
  <c r="J22" i="138" s="1"/>
  <c r="L21" i="138"/>
  <c r="D21" i="138"/>
  <c r="F21" i="138" s="1"/>
  <c r="J21" i="138" s="1"/>
  <c r="L20" i="138"/>
  <c r="D20" i="138"/>
  <c r="F20" i="138" s="1"/>
  <c r="J20" i="138" s="1"/>
  <c r="L19" i="138"/>
  <c r="D19" i="138"/>
  <c r="F19" i="138" s="1"/>
  <c r="J19" i="138" s="1"/>
  <c r="L18" i="138"/>
  <c r="D18" i="138"/>
  <c r="F18" i="138" s="1"/>
  <c r="J18" i="138" s="1"/>
  <c r="L17" i="138"/>
  <c r="D17" i="138"/>
  <c r="F17" i="138" s="1"/>
  <c r="J17" i="138" s="1"/>
  <c r="L16" i="138"/>
  <c r="D16" i="138"/>
  <c r="F16" i="138" s="1"/>
  <c r="J16" i="138" s="1"/>
  <c r="K16" i="138" s="1"/>
  <c r="L15" i="138"/>
  <c r="D15" i="138"/>
  <c r="F15" i="138" s="1"/>
  <c r="J15" i="138" s="1"/>
  <c r="L14" i="138"/>
  <c r="D14" i="138"/>
  <c r="F14" i="138" s="1"/>
  <c r="J14" i="138" s="1"/>
  <c r="L13" i="138"/>
  <c r="D13" i="138"/>
  <c r="F13" i="138" s="1"/>
  <c r="J13" i="138" s="1"/>
  <c r="L12" i="138"/>
  <c r="D12" i="138"/>
  <c r="F12" i="138" s="1"/>
  <c r="J12" i="138" s="1"/>
  <c r="L11" i="138"/>
  <c r="D11" i="138"/>
  <c r="F11" i="138" s="1"/>
  <c r="J11" i="138" s="1"/>
  <c r="L9" i="138"/>
  <c r="D9" i="138"/>
  <c r="F9" i="138" s="1"/>
  <c r="J9" i="138" s="1"/>
  <c r="K9" i="138" s="1"/>
  <c r="L8" i="138"/>
  <c r="D8" i="138"/>
  <c r="F8" i="138" s="1"/>
  <c r="J8" i="138" s="1"/>
  <c r="K8" i="138" s="1"/>
  <c r="L7" i="138"/>
  <c r="D7" i="138"/>
  <c r="F7" i="138" s="1"/>
  <c r="J7" i="138" s="1"/>
  <c r="L6" i="138"/>
  <c r="D6" i="138"/>
  <c r="F6" i="138" s="1"/>
  <c r="J6" i="138" s="1"/>
  <c r="L5" i="138"/>
  <c r="D5" i="138"/>
  <c r="F5" i="138" s="1"/>
  <c r="J5" i="138" s="1"/>
  <c r="L16" i="140"/>
  <c r="D16" i="140"/>
  <c r="F16" i="140" s="1"/>
  <c r="J16" i="140" s="1"/>
  <c r="K16" i="140" s="1"/>
  <c r="L14" i="140"/>
  <c r="D14" i="140"/>
  <c r="F14" i="140" s="1"/>
  <c r="J14" i="140" s="1"/>
  <c r="L13" i="140"/>
  <c r="D13" i="140"/>
  <c r="F13" i="140" s="1"/>
  <c r="J13" i="140" s="1"/>
  <c r="L12" i="140"/>
  <c r="D12" i="140"/>
  <c r="L11" i="140"/>
  <c r="D11" i="140"/>
  <c r="F11" i="140" s="1"/>
  <c r="J11" i="140" s="1"/>
  <c r="K11" i="140" s="1"/>
  <c r="L10" i="140"/>
  <c r="D10" i="140"/>
  <c r="F10" i="140" s="1"/>
  <c r="J10" i="140" s="1"/>
  <c r="K10" i="140" s="1"/>
  <c r="L9" i="140"/>
  <c r="D9" i="140"/>
  <c r="F9" i="140" s="1"/>
  <c r="J9" i="140" s="1"/>
  <c r="L8" i="140"/>
  <c r="D8" i="140"/>
  <c r="F8" i="140" s="1"/>
  <c r="J8" i="140" s="1"/>
  <c r="L7" i="140"/>
  <c r="D7" i="140"/>
  <c r="F7" i="140" s="1"/>
  <c r="J7" i="140" s="1"/>
  <c r="L6" i="140"/>
  <c r="D6" i="140"/>
  <c r="F6" i="140" s="1"/>
  <c r="J6" i="140" s="1"/>
  <c r="L5" i="140"/>
  <c r="D5" i="140"/>
  <c r="F5" i="140" s="1"/>
  <c r="J5" i="140" s="1"/>
  <c r="J37" i="142"/>
  <c r="L35" i="142"/>
  <c r="D35" i="142"/>
  <c r="F35" i="142" s="1"/>
  <c r="J35" i="142" s="1"/>
  <c r="L33" i="142"/>
  <c r="D33" i="142"/>
  <c r="F33" i="142" s="1"/>
  <c r="J33" i="142" s="1"/>
  <c r="L32" i="142"/>
  <c r="D32" i="142"/>
  <c r="F32" i="142" s="1"/>
  <c r="J32" i="142" s="1"/>
  <c r="L31" i="142"/>
  <c r="D31" i="142"/>
  <c r="F31" i="142" s="1"/>
  <c r="J31" i="142" s="1"/>
  <c r="L30" i="142"/>
  <c r="D30" i="142"/>
  <c r="F30" i="142" s="1"/>
  <c r="J30" i="142" s="1"/>
  <c r="L29" i="142"/>
  <c r="D29" i="142"/>
  <c r="F29" i="142" s="1"/>
  <c r="J29" i="142" s="1"/>
  <c r="L28" i="142"/>
  <c r="D28" i="142"/>
  <c r="F28" i="142" s="1"/>
  <c r="J28" i="142" s="1"/>
  <c r="L26" i="142"/>
  <c r="D26" i="142"/>
  <c r="F26" i="142" s="1"/>
  <c r="J26" i="142" s="1"/>
  <c r="L24" i="142"/>
  <c r="D24" i="142"/>
  <c r="F24" i="142" s="1"/>
  <c r="J24" i="142" s="1"/>
  <c r="L23" i="142"/>
  <c r="D23" i="142"/>
  <c r="F23" i="142" s="1"/>
  <c r="J23" i="142" s="1"/>
  <c r="K23" i="142" s="1"/>
  <c r="L22" i="142"/>
  <c r="D22" i="142"/>
  <c r="F22" i="142" s="1"/>
  <c r="J22" i="142" s="1"/>
  <c r="K22" i="142" s="1"/>
  <c r="L21" i="142"/>
  <c r="D21" i="142"/>
  <c r="F21" i="142" s="1"/>
  <c r="J21" i="142" s="1"/>
  <c r="L20" i="142"/>
  <c r="D20" i="142"/>
  <c r="F20" i="142" s="1"/>
  <c r="J20" i="142" s="1"/>
  <c r="K20" i="142" s="1"/>
  <c r="L19" i="142"/>
  <c r="D19" i="142"/>
  <c r="F19" i="142" s="1"/>
  <c r="J19" i="142" s="1"/>
  <c r="L18" i="142"/>
  <c r="D18" i="142"/>
  <c r="F18" i="142" s="1"/>
  <c r="J18" i="142" s="1"/>
  <c r="L17" i="142"/>
  <c r="D17" i="142"/>
  <c r="F17" i="142" s="1"/>
  <c r="J17" i="142" s="1"/>
  <c r="L16" i="142"/>
  <c r="D16" i="142"/>
  <c r="F16" i="142" s="1"/>
  <c r="J16" i="142" s="1"/>
  <c r="L15" i="142"/>
  <c r="D15" i="142"/>
  <c r="F15" i="142" s="1"/>
  <c r="J15" i="142" s="1"/>
  <c r="K15" i="142" s="1"/>
  <c r="L14" i="142"/>
  <c r="D14" i="142"/>
  <c r="F14" i="142" s="1"/>
  <c r="J14" i="142" s="1"/>
  <c r="K14" i="142" s="1"/>
  <c r="L13" i="142"/>
  <c r="D13" i="142"/>
  <c r="F13" i="142" s="1"/>
  <c r="J13" i="142" s="1"/>
  <c r="L12" i="142"/>
  <c r="D12" i="142"/>
  <c r="F12" i="142" s="1"/>
  <c r="J12" i="142" s="1"/>
  <c r="L11" i="142"/>
  <c r="D11" i="142"/>
  <c r="F11" i="142" s="1"/>
  <c r="J11" i="142" s="1"/>
  <c r="L10" i="142"/>
  <c r="D10" i="142"/>
  <c r="F10" i="142" s="1"/>
  <c r="J10" i="142" s="1"/>
  <c r="L9" i="142"/>
  <c r="D9" i="142"/>
  <c r="F9" i="142" s="1"/>
  <c r="J9" i="142" s="1"/>
  <c r="K9" i="142" s="1"/>
  <c r="L8" i="142"/>
  <c r="D8" i="142"/>
  <c r="F8" i="142" s="1"/>
  <c r="J8" i="142" s="1"/>
  <c r="K8" i="142" s="1"/>
  <c r="L7" i="142"/>
  <c r="D7" i="142"/>
  <c r="F7" i="142" s="1"/>
  <c r="J7" i="142" s="1"/>
  <c r="L6" i="142"/>
  <c r="D6" i="142"/>
  <c r="F6" i="142" s="1"/>
  <c r="J6" i="142" s="1"/>
  <c r="L5" i="142"/>
  <c r="D5" i="142"/>
  <c r="F5" i="142" s="1"/>
  <c r="J5" i="142" s="1"/>
  <c r="L19" i="144"/>
  <c r="D19" i="144"/>
  <c r="F19" i="144" s="1"/>
  <c r="J19" i="144" s="1"/>
  <c r="L17" i="144"/>
  <c r="D17" i="144"/>
  <c r="F17" i="144" s="1"/>
  <c r="J17" i="144" s="1"/>
  <c r="K17" i="144" s="1"/>
  <c r="L16" i="144"/>
  <c r="D16" i="144"/>
  <c r="F16" i="144" s="1"/>
  <c r="J16" i="144" s="1"/>
  <c r="K16" i="144" s="1"/>
  <c r="L15" i="144"/>
  <c r="D15" i="144"/>
  <c r="F15" i="144" s="1"/>
  <c r="J15" i="144" s="1"/>
  <c r="K15" i="144" s="1"/>
  <c r="L14" i="144"/>
  <c r="D14" i="144"/>
  <c r="F14" i="144" s="1"/>
  <c r="J14" i="144" s="1"/>
  <c r="K14" i="144" s="1"/>
  <c r="L12" i="144"/>
  <c r="D12" i="144"/>
  <c r="F12" i="144" s="1"/>
  <c r="J12" i="144" s="1"/>
  <c r="K12" i="144" s="1"/>
  <c r="L11" i="144"/>
  <c r="D11" i="144"/>
  <c r="F11" i="144" s="1"/>
  <c r="J11" i="144" s="1"/>
  <c r="K11" i="144" s="1"/>
  <c r="L10" i="144"/>
  <c r="D10" i="144"/>
  <c r="F10" i="144" s="1"/>
  <c r="J10" i="144" s="1"/>
  <c r="K10" i="144" s="1"/>
  <c r="L9" i="144"/>
  <c r="D9" i="144"/>
  <c r="F9" i="144" s="1"/>
  <c r="J9" i="144" s="1"/>
  <c r="K9" i="144" s="1"/>
  <c r="L8" i="144"/>
  <c r="D8" i="144"/>
  <c r="F8" i="144" s="1"/>
  <c r="J8" i="144" s="1"/>
  <c r="K8" i="144" s="1"/>
  <c r="L7" i="144"/>
  <c r="D7" i="144"/>
  <c r="F7" i="144" s="1"/>
  <c r="J7" i="144" s="1"/>
  <c r="K7" i="144" s="1"/>
  <c r="L6" i="144"/>
  <c r="D6" i="144"/>
  <c r="F6" i="144" s="1"/>
  <c r="J6" i="144" s="1"/>
  <c r="K6" i="144" s="1"/>
  <c r="L5" i="144"/>
  <c r="D5" i="144"/>
  <c r="F5" i="144" s="1"/>
  <c r="J5" i="144" s="1"/>
  <c r="K5" i="144" s="1"/>
  <c r="L16" i="146"/>
  <c r="D16" i="146"/>
  <c r="F16" i="146" s="1"/>
  <c r="J16" i="146" s="1"/>
  <c r="L15" i="146"/>
  <c r="D15" i="146"/>
  <c r="F15" i="146" s="1"/>
  <c r="J15" i="146" s="1"/>
  <c r="L14" i="146"/>
  <c r="D14" i="146"/>
  <c r="F14" i="146" s="1"/>
  <c r="J14" i="146" s="1"/>
  <c r="L13" i="146"/>
  <c r="D13" i="146"/>
  <c r="F13" i="146" s="1"/>
  <c r="J13" i="146" s="1"/>
  <c r="L12" i="146"/>
  <c r="D12" i="146"/>
  <c r="F12" i="146" s="1"/>
  <c r="J12" i="146" s="1"/>
  <c r="L11" i="146"/>
  <c r="D11" i="146"/>
  <c r="F11" i="146" s="1"/>
  <c r="J11" i="146" s="1"/>
  <c r="L10" i="146"/>
  <c r="D10" i="146"/>
  <c r="F10" i="146" s="1"/>
  <c r="J10" i="146" s="1"/>
  <c r="L8" i="146"/>
  <c r="D8" i="146"/>
  <c r="F8" i="146" s="1"/>
  <c r="J8" i="146" s="1"/>
  <c r="L7" i="146"/>
  <c r="D7" i="146"/>
  <c r="F7" i="146" s="1"/>
  <c r="J7" i="146" s="1"/>
  <c r="L6" i="146"/>
  <c r="D6" i="146"/>
  <c r="F6" i="146" s="1"/>
  <c r="J6" i="146" s="1"/>
  <c r="L5" i="146"/>
  <c r="D5" i="146"/>
  <c r="F5" i="146" s="1"/>
  <c r="J5" i="146" s="1"/>
  <c r="L199" i="148"/>
  <c r="D199" i="148"/>
  <c r="F199" i="148" s="1"/>
  <c r="J199" i="148" s="1"/>
  <c r="K199" i="148" s="1"/>
  <c r="M199" i="148" s="1"/>
  <c r="L198" i="148"/>
  <c r="D198" i="148"/>
  <c r="F198" i="148" s="1"/>
  <c r="J198" i="148" s="1"/>
  <c r="K198" i="148" s="1"/>
  <c r="M198" i="148" s="1"/>
  <c r="L197" i="148"/>
  <c r="D197" i="148"/>
  <c r="F197" i="148" s="1"/>
  <c r="J197" i="148" s="1"/>
  <c r="K197" i="148" s="1"/>
  <c r="M197" i="148" s="1"/>
  <c r="L196" i="148"/>
  <c r="D196" i="148"/>
  <c r="F196" i="148" s="1"/>
  <c r="J196" i="148" s="1"/>
  <c r="K196" i="148" s="1"/>
  <c r="M196" i="148" s="1"/>
  <c r="L195" i="148"/>
  <c r="D195" i="148"/>
  <c r="F195" i="148" s="1"/>
  <c r="J195" i="148" s="1"/>
  <c r="K195" i="148" s="1"/>
  <c r="M195" i="148" s="1"/>
  <c r="L194" i="148"/>
  <c r="D194" i="148"/>
  <c r="F194" i="148" s="1"/>
  <c r="J194" i="148" s="1"/>
  <c r="K194" i="148" s="1"/>
  <c r="M194" i="148" s="1"/>
  <c r="L193" i="148"/>
  <c r="D193" i="148"/>
  <c r="F193" i="148" s="1"/>
  <c r="J193" i="148" s="1"/>
  <c r="K193" i="148" s="1"/>
  <c r="M193" i="148" s="1"/>
  <c r="L192" i="148"/>
  <c r="D192" i="148"/>
  <c r="F192" i="148" s="1"/>
  <c r="J192" i="148" s="1"/>
  <c r="K192" i="148" s="1"/>
  <c r="M192" i="148" s="1"/>
  <c r="L191" i="148"/>
  <c r="D191" i="148"/>
  <c r="F191" i="148" s="1"/>
  <c r="J191" i="148" s="1"/>
  <c r="K191" i="148" s="1"/>
  <c r="M191" i="148" s="1"/>
  <c r="L190" i="148"/>
  <c r="D190" i="148"/>
  <c r="F190" i="148" s="1"/>
  <c r="J190" i="148" s="1"/>
  <c r="K190" i="148" s="1"/>
  <c r="M190" i="148" s="1"/>
  <c r="L189" i="148"/>
  <c r="D189" i="148"/>
  <c r="F189" i="148" s="1"/>
  <c r="J189" i="148" s="1"/>
  <c r="K189" i="148" s="1"/>
  <c r="M189" i="148" s="1"/>
  <c r="L188" i="148"/>
  <c r="D188" i="148"/>
  <c r="F188" i="148" s="1"/>
  <c r="J188" i="148" s="1"/>
  <c r="K188" i="148" s="1"/>
  <c r="M188" i="148" s="1"/>
  <c r="L187" i="148"/>
  <c r="D187" i="148"/>
  <c r="F187" i="148" s="1"/>
  <c r="J187" i="148" s="1"/>
  <c r="K187" i="148" s="1"/>
  <c r="M187" i="148" s="1"/>
  <c r="L186" i="148"/>
  <c r="D186" i="148"/>
  <c r="F186" i="148" s="1"/>
  <c r="J186" i="148" s="1"/>
  <c r="K186" i="148" s="1"/>
  <c r="M186" i="148" s="1"/>
  <c r="L185" i="148"/>
  <c r="D185" i="148"/>
  <c r="F185" i="148" s="1"/>
  <c r="J185" i="148" s="1"/>
  <c r="K185" i="148" s="1"/>
  <c r="M185" i="148" s="1"/>
  <c r="L184" i="148"/>
  <c r="D184" i="148"/>
  <c r="F184" i="148" s="1"/>
  <c r="J184" i="148" s="1"/>
  <c r="K184" i="148" s="1"/>
  <c r="M184" i="148" s="1"/>
  <c r="L183" i="148"/>
  <c r="D183" i="148"/>
  <c r="F183" i="148" s="1"/>
  <c r="J183" i="148" s="1"/>
  <c r="K183" i="148" s="1"/>
  <c r="M183" i="148" s="1"/>
  <c r="L182" i="148"/>
  <c r="D182" i="148"/>
  <c r="F182" i="148" s="1"/>
  <c r="J182" i="148" s="1"/>
  <c r="K182" i="148" s="1"/>
  <c r="M182" i="148" s="1"/>
  <c r="L181" i="148"/>
  <c r="D181" i="148"/>
  <c r="F181" i="148" s="1"/>
  <c r="J181" i="148" s="1"/>
  <c r="K181" i="148" s="1"/>
  <c r="M181" i="148" s="1"/>
  <c r="L180" i="148"/>
  <c r="D180" i="148"/>
  <c r="F180" i="148" s="1"/>
  <c r="J180" i="148" s="1"/>
  <c r="K180" i="148" s="1"/>
  <c r="M180" i="148" s="1"/>
  <c r="L179" i="148"/>
  <c r="D179" i="148"/>
  <c r="F179" i="148" s="1"/>
  <c r="J179" i="148" s="1"/>
  <c r="K179" i="148" s="1"/>
  <c r="M179" i="148" s="1"/>
  <c r="L178" i="148"/>
  <c r="D178" i="148"/>
  <c r="F178" i="148" s="1"/>
  <c r="J178" i="148" s="1"/>
  <c r="K178" i="148" s="1"/>
  <c r="M178" i="148" s="1"/>
  <c r="L177" i="148"/>
  <c r="D177" i="148"/>
  <c r="F177" i="148" s="1"/>
  <c r="J177" i="148" s="1"/>
  <c r="K177" i="148" s="1"/>
  <c r="M177" i="148" s="1"/>
  <c r="L176" i="148"/>
  <c r="D176" i="148"/>
  <c r="F176" i="148" s="1"/>
  <c r="J176" i="148" s="1"/>
  <c r="K176" i="148" s="1"/>
  <c r="M176" i="148" s="1"/>
  <c r="L175" i="148"/>
  <c r="D175" i="148"/>
  <c r="F175" i="148" s="1"/>
  <c r="J175" i="148" s="1"/>
  <c r="K175" i="148" s="1"/>
  <c r="M175" i="148" s="1"/>
  <c r="L174" i="148"/>
  <c r="D174" i="148"/>
  <c r="F174" i="148" s="1"/>
  <c r="J174" i="148" s="1"/>
  <c r="K174" i="148" s="1"/>
  <c r="M174" i="148" s="1"/>
  <c r="L173" i="148"/>
  <c r="D173" i="148"/>
  <c r="F173" i="148" s="1"/>
  <c r="J173" i="148" s="1"/>
  <c r="K173" i="148" s="1"/>
  <c r="M173" i="148" s="1"/>
  <c r="L172" i="148"/>
  <c r="D172" i="148"/>
  <c r="F172" i="148" s="1"/>
  <c r="J172" i="148" s="1"/>
  <c r="K172" i="148" s="1"/>
  <c r="M172" i="148" s="1"/>
  <c r="L171" i="148"/>
  <c r="D171" i="148"/>
  <c r="F171" i="148" s="1"/>
  <c r="J171" i="148" s="1"/>
  <c r="K171" i="148" s="1"/>
  <c r="M171" i="148" s="1"/>
  <c r="L170" i="148"/>
  <c r="D170" i="148"/>
  <c r="F170" i="148" s="1"/>
  <c r="J170" i="148" s="1"/>
  <c r="K170" i="148" s="1"/>
  <c r="M170" i="148" s="1"/>
  <c r="L169" i="148"/>
  <c r="D169" i="148"/>
  <c r="F169" i="148" s="1"/>
  <c r="J169" i="148" s="1"/>
  <c r="K169" i="148" s="1"/>
  <c r="M169" i="148" s="1"/>
  <c r="L168" i="148"/>
  <c r="D168" i="148"/>
  <c r="F168" i="148" s="1"/>
  <c r="J168" i="148" s="1"/>
  <c r="K168" i="148" s="1"/>
  <c r="M168" i="148" s="1"/>
  <c r="L167" i="148"/>
  <c r="D167" i="148"/>
  <c r="F167" i="148" s="1"/>
  <c r="J167" i="148" s="1"/>
  <c r="K167" i="148" s="1"/>
  <c r="M167" i="148" s="1"/>
  <c r="L166" i="148"/>
  <c r="D166" i="148"/>
  <c r="F166" i="148" s="1"/>
  <c r="J166" i="148" s="1"/>
  <c r="K166" i="148" s="1"/>
  <c r="M166" i="148" s="1"/>
  <c r="L165" i="148"/>
  <c r="D165" i="148"/>
  <c r="F165" i="148" s="1"/>
  <c r="J165" i="148" s="1"/>
  <c r="K165" i="148" s="1"/>
  <c r="M165" i="148" s="1"/>
  <c r="L164" i="148"/>
  <c r="D164" i="148"/>
  <c r="F164" i="148" s="1"/>
  <c r="J164" i="148" s="1"/>
  <c r="K164" i="148" s="1"/>
  <c r="M164" i="148" s="1"/>
  <c r="L163" i="148"/>
  <c r="D163" i="148"/>
  <c r="F163" i="148" s="1"/>
  <c r="J163" i="148" s="1"/>
  <c r="K163" i="148" s="1"/>
  <c r="M163" i="148" s="1"/>
  <c r="L162" i="148"/>
  <c r="D162" i="148"/>
  <c r="F162" i="148" s="1"/>
  <c r="J162" i="148" s="1"/>
  <c r="K162" i="148" s="1"/>
  <c r="M162" i="148" s="1"/>
  <c r="L161" i="148"/>
  <c r="D161" i="148"/>
  <c r="F161" i="148" s="1"/>
  <c r="J161" i="148" s="1"/>
  <c r="K161" i="148" s="1"/>
  <c r="M161" i="148" s="1"/>
  <c r="L160" i="148"/>
  <c r="D160" i="148"/>
  <c r="F160" i="148" s="1"/>
  <c r="J160" i="148" s="1"/>
  <c r="K160" i="148" s="1"/>
  <c r="M160" i="148" s="1"/>
  <c r="L159" i="148"/>
  <c r="D159" i="148"/>
  <c r="F159" i="148" s="1"/>
  <c r="J159" i="148" s="1"/>
  <c r="K159" i="148" s="1"/>
  <c r="M159" i="148" s="1"/>
  <c r="L158" i="148"/>
  <c r="D158" i="148"/>
  <c r="F158" i="148" s="1"/>
  <c r="J158" i="148" s="1"/>
  <c r="K158" i="148" s="1"/>
  <c r="M158" i="148" s="1"/>
  <c r="L157" i="148"/>
  <c r="D157" i="148"/>
  <c r="F157" i="148" s="1"/>
  <c r="J157" i="148" s="1"/>
  <c r="K157" i="148" s="1"/>
  <c r="M157" i="148" s="1"/>
  <c r="L156" i="148"/>
  <c r="D156" i="148"/>
  <c r="F156" i="148" s="1"/>
  <c r="J156" i="148" s="1"/>
  <c r="K156" i="148" s="1"/>
  <c r="M156" i="148" s="1"/>
  <c r="L155" i="148"/>
  <c r="D155" i="148"/>
  <c r="F155" i="148" s="1"/>
  <c r="J155" i="148" s="1"/>
  <c r="K155" i="148" s="1"/>
  <c r="M155" i="148" s="1"/>
  <c r="L154" i="148"/>
  <c r="D154" i="148"/>
  <c r="F154" i="148" s="1"/>
  <c r="J154" i="148" s="1"/>
  <c r="K154" i="148" s="1"/>
  <c r="M154" i="148" s="1"/>
  <c r="L153" i="148"/>
  <c r="D153" i="148"/>
  <c r="F153" i="148" s="1"/>
  <c r="J153" i="148" s="1"/>
  <c r="K153" i="148" s="1"/>
  <c r="M153" i="148" s="1"/>
  <c r="L152" i="148"/>
  <c r="D152" i="148"/>
  <c r="F152" i="148" s="1"/>
  <c r="J152" i="148" s="1"/>
  <c r="K152" i="148" s="1"/>
  <c r="M152" i="148" s="1"/>
  <c r="L151" i="148"/>
  <c r="D151" i="148"/>
  <c r="F151" i="148" s="1"/>
  <c r="J151" i="148" s="1"/>
  <c r="K151" i="148" s="1"/>
  <c r="M151" i="148" s="1"/>
  <c r="L150" i="148"/>
  <c r="D150" i="148"/>
  <c r="F150" i="148" s="1"/>
  <c r="J150" i="148" s="1"/>
  <c r="K150" i="148" s="1"/>
  <c r="M150" i="148" s="1"/>
  <c r="L149" i="148"/>
  <c r="D149" i="148"/>
  <c r="F149" i="148" s="1"/>
  <c r="J149" i="148" s="1"/>
  <c r="K149" i="148" s="1"/>
  <c r="M149" i="148" s="1"/>
  <c r="L148" i="148"/>
  <c r="D148" i="148"/>
  <c r="F148" i="148" s="1"/>
  <c r="J148" i="148" s="1"/>
  <c r="K148" i="148" s="1"/>
  <c r="M148" i="148" s="1"/>
  <c r="L147" i="148"/>
  <c r="D147" i="148"/>
  <c r="F147" i="148" s="1"/>
  <c r="J147" i="148" s="1"/>
  <c r="K147" i="148" s="1"/>
  <c r="M147" i="148" s="1"/>
  <c r="L146" i="148"/>
  <c r="D146" i="148"/>
  <c r="F146" i="148" s="1"/>
  <c r="J146" i="148" s="1"/>
  <c r="K146" i="148" s="1"/>
  <c r="M146" i="148" s="1"/>
  <c r="L145" i="148"/>
  <c r="D145" i="148"/>
  <c r="F145" i="148" s="1"/>
  <c r="J145" i="148" s="1"/>
  <c r="K145" i="148" s="1"/>
  <c r="M145" i="148" s="1"/>
  <c r="L144" i="148"/>
  <c r="D144" i="148"/>
  <c r="F144" i="148" s="1"/>
  <c r="J144" i="148" s="1"/>
  <c r="K144" i="148" s="1"/>
  <c r="M144" i="148" s="1"/>
  <c r="L143" i="148"/>
  <c r="D143" i="148"/>
  <c r="F143" i="148" s="1"/>
  <c r="J143" i="148" s="1"/>
  <c r="K143" i="148" s="1"/>
  <c r="M143" i="148" s="1"/>
  <c r="L142" i="148"/>
  <c r="D142" i="148"/>
  <c r="F142" i="148" s="1"/>
  <c r="J142" i="148" s="1"/>
  <c r="K142" i="148" s="1"/>
  <c r="M142" i="148" s="1"/>
  <c r="L141" i="148"/>
  <c r="D141" i="148"/>
  <c r="F141" i="148" s="1"/>
  <c r="J141" i="148" s="1"/>
  <c r="K141" i="148" s="1"/>
  <c r="M141" i="148" s="1"/>
  <c r="L140" i="148"/>
  <c r="D140" i="148"/>
  <c r="F140" i="148" s="1"/>
  <c r="J140" i="148" s="1"/>
  <c r="K140" i="148" s="1"/>
  <c r="M140" i="148" s="1"/>
  <c r="L139" i="148"/>
  <c r="D139" i="148"/>
  <c r="F139" i="148" s="1"/>
  <c r="J139" i="148" s="1"/>
  <c r="K139" i="148" s="1"/>
  <c r="M139" i="148" s="1"/>
  <c r="L138" i="148"/>
  <c r="D138" i="148"/>
  <c r="F138" i="148" s="1"/>
  <c r="J138" i="148" s="1"/>
  <c r="K138" i="148" s="1"/>
  <c r="M138" i="148" s="1"/>
  <c r="L137" i="148"/>
  <c r="D137" i="148"/>
  <c r="F137" i="148" s="1"/>
  <c r="J137" i="148" s="1"/>
  <c r="K137" i="148" s="1"/>
  <c r="M137" i="148" s="1"/>
  <c r="L136" i="148"/>
  <c r="D136" i="148"/>
  <c r="F136" i="148" s="1"/>
  <c r="J136" i="148" s="1"/>
  <c r="K136" i="148" s="1"/>
  <c r="M136" i="148" s="1"/>
  <c r="L135" i="148"/>
  <c r="D135" i="148"/>
  <c r="F135" i="148" s="1"/>
  <c r="J135" i="148" s="1"/>
  <c r="K135" i="148" s="1"/>
  <c r="M135" i="148" s="1"/>
  <c r="L134" i="148"/>
  <c r="D134" i="148"/>
  <c r="F134" i="148" s="1"/>
  <c r="J134" i="148" s="1"/>
  <c r="K134" i="148" s="1"/>
  <c r="M134" i="148" s="1"/>
  <c r="L133" i="148"/>
  <c r="D133" i="148"/>
  <c r="F133" i="148" s="1"/>
  <c r="J133" i="148" s="1"/>
  <c r="K133" i="148" s="1"/>
  <c r="M133" i="148" s="1"/>
  <c r="L132" i="148"/>
  <c r="D132" i="148"/>
  <c r="F132" i="148" s="1"/>
  <c r="J132" i="148" s="1"/>
  <c r="K132" i="148" s="1"/>
  <c r="M132" i="148" s="1"/>
  <c r="L131" i="148"/>
  <c r="D131" i="148"/>
  <c r="F131" i="148" s="1"/>
  <c r="J131" i="148" s="1"/>
  <c r="K131" i="148" s="1"/>
  <c r="M131" i="148" s="1"/>
  <c r="L130" i="148"/>
  <c r="D130" i="148"/>
  <c r="F130" i="148" s="1"/>
  <c r="J130" i="148" s="1"/>
  <c r="K130" i="148" s="1"/>
  <c r="M130" i="148" s="1"/>
  <c r="L129" i="148"/>
  <c r="D129" i="148"/>
  <c r="F129" i="148" s="1"/>
  <c r="J129" i="148" s="1"/>
  <c r="K129" i="148" s="1"/>
  <c r="M129" i="148" s="1"/>
  <c r="L128" i="148"/>
  <c r="D128" i="148"/>
  <c r="F128" i="148" s="1"/>
  <c r="J128" i="148" s="1"/>
  <c r="K128" i="148" s="1"/>
  <c r="M128" i="148" s="1"/>
  <c r="L127" i="148"/>
  <c r="D127" i="148"/>
  <c r="F127" i="148" s="1"/>
  <c r="J127" i="148" s="1"/>
  <c r="K127" i="148" s="1"/>
  <c r="M127" i="148" s="1"/>
  <c r="L126" i="148"/>
  <c r="D126" i="148"/>
  <c r="F126" i="148" s="1"/>
  <c r="J126" i="148" s="1"/>
  <c r="K126" i="148" s="1"/>
  <c r="M126" i="148" s="1"/>
  <c r="L125" i="148"/>
  <c r="D125" i="148"/>
  <c r="F125" i="148" s="1"/>
  <c r="J125" i="148" s="1"/>
  <c r="K125" i="148" s="1"/>
  <c r="M125" i="148" s="1"/>
  <c r="L124" i="148"/>
  <c r="D124" i="148"/>
  <c r="F124" i="148" s="1"/>
  <c r="J124" i="148" s="1"/>
  <c r="K124" i="148" s="1"/>
  <c r="M124" i="148" s="1"/>
  <c r="L123" i="148"/>
  <c r="D123" i="148"/>
  <c r="F123" i="148" s="1"/>
  <c r="J123" i="148" s="1"/>
  <c r="K123" i="148" s="1"/>
  <c r="M123" i="148" s="1"/>
  <c r="L122" i="148"/>
  <c r="D122" i="148"/>
  <c r="F122" i="148" s="1"/>
  <c r="J122" i="148" s="1"/>
  <c r="K122" i="148" s="1"/>
  <c r="M122" i="148" s="1"/>
  <c r="L121" i="148"/>
  <c r="D121" i="148"/>
  <c r="F121" i="148" s="1"/>
  <c r="J121" i="148" s="1"/>
  <c r="K121" i="148" s="1"/>
  <c r="M121" i="148" s="1"/>
  <c r="L120" i="148"/>
  <c r="D120" i="148"/>
  <c r="F120" i="148" s="1"/>
  <c r="J120" i="148" s="1"/>
  <c r="K120" i="148" s="1"/>
  <c r="M120" i="148" s="1"/>
  <c r="L119" i="148"/>
  <c r="D119" i="148"/>
  <c r="F119" i="148" s="1"/>
  <c r="J119" i="148" s="1"/>
  <c r="K119" i="148" s="1"/>
  <c r="M119" i="148" s="1"/>
  <c r="L118" i="148"/>
  <c r="D118" i="148"/>
  <c r="F118" i="148" s="1"/>
  <c r="J118" i="148" s="1"/>
  <c r="K118" i="148" s="1"/>
  <c r="M118" i="148" s="1"/>
  <c r="L117" i="148"/>
  <c r="D117" i="148"/>
  <c r="F117" i="148" s="1"/>
  <c r="J117" i="148" s="1"/>
  <c r="K117" i="148" s="1"/>
  <c r="M117" i="148" s="1"/>
  <c r="L116" i="148"/>
  <c r="D116" i="148"/>
  <c r="F116" i="148" s="1"/>
  <c r="J116" i="148" s="1"/>
  <c r="K116" i="148" s="1"/>
  <c r="M116" i="148" s="1"/>
  <c r="L115" i="148"/>
  <c r="D115" i="148"/>
  <c r="F115" i="148" s="1"/>
  <c r="J115" i="148" s="1"/>
  <c r="K115" i="148" s="1"/>
  <c r="M115" i="148" s="1"/>
  <c r="L114" i="148"/>
  <c r="D114" i="148"/>
  <c r="F114" i="148" s="1"/>
  <c r="J114" i="148" s="1"/>
  <c r="K114" i="148" s="1"/>
  <c r="M114" i="148" s="1"/>
  <c r="L113" i="148"/>
  <c r="D113" i="148"/>
  <c r="F113" i="148" s="1"/>
  <c r="J113" i="148" s="1"/>
  <c r="K113" i="148" s="1"/>
  <c r="M113" i="148" s="1"/>
  <c r="L112" i="148"/>
  <c r="D112" i="148"/>
  <c r="F112" i="148" s="1"/>
  <c r="J112" i="148" s="1"/>
  <c r="K112" i="148" s="1"/>
  <c r="M112" i="148" s="1"/>
  <c r="L111" i="148"/>
  <c r="D111" i="148"/>
  <c r="F111" i="148" s="1"/>
  <c r="J111" i="148" s="1"/>
  <c r="K111" i="148" s="1"/>
  <c r="M111" i="148" s="1"/>
  <c r="L110" i="148"/>
  <c r="D110" i="148"/>
  <c r="F110" i="148" s="1"/>
  <c r="J110" i="148" s="1"/>
  <c r="K110" i="148" s="1"/>
  <c r="M110" i="148" s="1"/>
  <c r="L109" i="148"/>
  <c r="D109" i="148"/>
  <c r="F109" i="148" s="1"/>
  <c r="J109" i="148" s="1"/>
  <c r="K109" i="148" s="1"/>
  <c r="M109" i="148" s="1"/>
  <c r="L108" i="148"/>
  <c r="D108" i="148"/>
  <c r="F108" i="148" s="1"/>
  <c r="J108" i="148" s="1"/>
  <c r="K108" i="148" s="1"/>
  <c r="M108" i="148" s="1"/>
  <c r="L107" i="148"/>
  <c r="D107" i="148"/>
  <c r="F107" i="148" s="1"/>
  <c r="J107" i="148" s="1"/>
  <c r="K107" i="148" s="1"/>
  <c r="M107" i="148" s="1"/>
  <c r="L106" i="148"/>
  <c r="D106" i="148"/>
  <c r="F106" i="148" s="1"/>
  <c r="J106" i="148" s="1"/>
  <c r="K106" i="148" s="1"/>
  <c r="M106" i="148" s="1"/>
  <c r="L105" i="148"/>
  <c r="D105" i="148"/>
  <c r="F105" i="148" s="1"/>
  <c r="J105" i="148" s="1"/>
  <c r="K105" i="148" s="1"/>
  <c r="M105" i="148" s="1"/>
  <c r="L104" i="148"/>
  <c r="D104" i="148"/>
  <c r="F104" i="148" s="1"/>
  <c r="J104" i="148" s="1"/>
  <c r="K104" i="148" s="1"/>
  <c r="M104" i="148" s="1"/>
  <c r="L103" i="148"/>
  <c r="D103" i="148"/>
  <c r="F103" i="148" s="1"/>
  <c r="J103" i="148" s="1"/>
  <c r="K103" i="148" s="1"/>
  <c r="M103" i="148" s="1"/>
  <c r="L102" i="148"/>
  <c r="D102" i="148"/>
  <c r="F102" i="148" s="1"/>
  <c r="J102" i="148" s="1"/>
  <c r="K102" i="148" s="1"/>
  <c r="M102" i="148" s="1"/>
  <c r="L101" i="148"/>
  <c r="D101" i="148"/>
  <c r="F101" i="148" s="1"/>
  <c r="J101" i="148" s="1"/>
  <c r="K101" i="148" s="1"/>
  <c r="M101" i="148" s="1"/>
  <c r="L100" i="148"/>
  <c r="D100" i="148"/>
  <c r="F100" i="148" s="1"/>
  <c r="J100" i="148" s="1"/>
  <c r="K100" i="148" s="1"/>
  <c r="M100" i="148" s="1"/>
  <c r="L99" i="148"/>
  <c r="D99" i="148"/>
  <c r="F99" i="148" s="1"/>
  <c r="J99" i="148" s="1"/>
  <c r="K99" i="148" s="1"/>
  <c r="M99" i="148" s="1"/>
  <c r="L98" i="148"/>
  <c r="D98" i="148"/>
  <c r="F98" i="148" s="1"/>
  <c r="J98" i="148" s="1"/>
  <c r="K98" i="148" s="1"/>
  <c r="M98" i="148" s="1"/>
  <c r="L97" i="148"/>
  <c r="D97" i="148"/>
  <c r="F97" i="148" s="1"/>
  <c r="J97" i="148" s="1"/>
  <c r="K97" i="148" s="1"/>
  <c r="M97" i="148" s="1"/>
  <c r="L96" i="148"/>
  <c r="D96" i="148"/>
  <c r="F96" i="148" s="1"/>
  <c r="J96" i="148" s="1"/>
  <c r="K96" i="148" s="1"/>
  <c r="M96" i="148" s="1"/>
  <c r="L95" i="148"/>
  <c r="D95" i="148"/>
  <c r="F95" i="148" s="1"/>
  <c r="J95" i="148" s="1"/>
  <c r="K95" i="148" s="1"/>
  <c r="M95" i="148" s="1"/>
  <c r="L94" i="148"/>
  <c r="D94" i="148"/>
  <c r="F94" i="148" s="1"/>
  <c r="J94" i="148" s="1"/>
  <c r="K94" i="148" s="1"/>
  <c r="M94" i="148" s="1"/>
  <c r="L93" i="148"/>
  <c r="D93" i="148"/>
  <c r="F93" i="148" s="1"/>
  <c r="J93" i="148" s="1"/>
  <c r="K93" i="148" s="1"/>
  <c r="M93" i="148" s="1"/>
  <c r="L92" i="148"/>
  <c r="D92" i="148"/>
  <c r="F92" i="148" s="1"/>
  <c r="J92" i="148" s="1"/>
  <c r="K92" i="148" s="1"/>
  <c r="M92" i="148" s="1"/>
  <c r="L91" i="148"/>
  <c r="D91" i="148"/>
  <c r="F91" i="148" s="1"/>
  <c r="J91" i="148" s="1"/>
  <c r="K91" i="148" s="1"/>
  <c r="M91" i="148" s="1"/>
  <c r="L90" i="148"/>
  <c r="D90" i="148"/>
  <c r="F90" i="148" s="1"/>
  <c r="J90" i="148" s="1"/>
  <c r="K90" i="148" s="1"/>
  <c r="M90" i="148" s="1"/>
  <c r="L89" i="148"/>
  <c r="D89" i="148"/>
  <c r="F89" i="148" s="1"/>
  <c r="J89" i="148" s="1"/>
  <c r="K89" i="148" s="1"/>
  <c r="M89" i="148" s="1"/>
  <c r="L88" i="148"/>
  <c r="D88" i="148"/>
  <c r="F88" i="148" s="1"/>
  <c r="J88" i="148" s="1"/>
  <c r="K88" i="148" s="1"/>
  <c r="M88" i="148" s="1"/>
  <c r="L87" i="148"/>
  <c r="D87" i="148"/>
  <c r="F87" i="148" s="1"/>
  <c r="J87" i="148" s="1"/>
  <c r="K87" i="148" s="1"/>
  <c r="M87" i="148" s="1"/>
  <c r="L86" i="148"/>
  <c r="D86" i="148"/>
  <c r="F86" i="148" s="1"/>
  <c r="J86" i="148" s="1"/>
  <c r="K86" i="148" s="1"/>
  <c r="M86" i="148" s="1"/>
  <c r="L85" i="148"/>
  <c r="D85" i="148"/>
  <c r="F85" i="148" s="1"/>
  <c r="J85" i="148" s="1"/>
  <c r="K85" i="148" s="1"/>
  <c r="M85" i="148" s="1"/>
  <c r="L84" i="148"/>
  <c r="D84" i="148"/>
  <c r="F84" i="148" s="1"/>
  <c r="J84" i="148" s="1"/>
  <c r="K84" i="148" s="1"/>
  <c r="M84" i="148" s="1"/>
  <c r="L83" i="148"/>
  <c r="D83" i="148"/>
  <c r="F83" i="148" s="1"/>
  <c r="J83" i="148" s="1"/>
  <c r="K83" i="148" s="1"/>
  <c r="M83" i="148" s="1"/>
  <c r="L82" i="148"/>
  <c r="D82" i="148"/>
  <c r="F82" i="148" s="1"/>
  <c r="J82" i="148" s="1"/>
  <c r="K82" i="148" s="1"/>
  <c r="M82" i="148" s="1"/>
  <c r="L81" i="148"/>
  <c r="D81" i="148"/>
  <c r="F81" i="148" s="1"/>
  <c r="J81" i="148" s="1"/>
  <c r="K81" i="148" s="1"/>
  <c r="M81" i="148" s="1"/>
  <c r="L80" i="148"/>
  <c r="D80" i="148"/>
  <c r="F80" i="148" s="1"/>
  <c r="J80" i="148" s="1"/>
  <c r="K80" i="148" s="1"/>
  <c r="M80" i="148" s="1"/>
  <c r="L79" i="148"/>
  <c r="D79" i="148"/>
  <c r="F79" i="148" s="1"/>
  <c r="J79" i="148" s="1"/>
  <c r="K79" i="148" s="1"/>
  <c r="M79" i="148" s="1"/>
  <c r="L78" i="148"/>
  <c r="D78" i="148"/>
  <c r="F78" i="148" s="1"/>
  <c r="J78" i="148" s="1"/>
  <c r="K78" i="148" s="1"/>
  <c r="M78" i="148" s="1"/>
  <c r="L77" i="148"/>
  <c r="D77" i="148"/>
  <c r="F77" i="148" s="1"/>
  <c r="J77" i="148" s="1"/>
  <c r="K77" i="148" s="1"/>
  <c r="M77" i="148" s="1"/>
  <c r="L76" i="148"/>
  <c r="D76" i="148"/>
  <c r="F76" i="148" s="1"/>
  <c r="J76" i="148" s="1"/>
  <c r="K76" i="148" s="1"/>
  <c r="M76" i="148" s="1"/>
  <c r="L75" i="148"/>
  <c r="D75" i="148"/>
  <c r="F75" i="148" s="1"/>
  <c r="J75" i="148" s="1"/>
  <c r="K75" i="148" s="1"/>
  <c r="M75" i="148" s="1"/>
  <c r="L74" i="148"/>
  <c r="D74" i="148"/>
  <c r="F74" i="148" s="1"/>
  <c r="J74" i="148" s="1"/>
  <c r="K74" i="148" s="1"/>
  <c r="M74" i="148" s="1"/>
  <c r="L73" i="148"/>
  <c r="D73" i="148"/>
  <c r="F73" i="148" s="1"/>
  <c r="J73" i="148" s="1"/>
  <c r="K73" i="148" s="1"/>
  <c r="M73" i="148" s="1"/>
  <c r="L72" i="148"/>
  <c r="D72" i="148"/>
  <c r="F72" i="148" s="1"/>
  <c r="J72" i="148" s="1"/>
  <c r="K72" i="148" s="1"/>
  <c r="M72" i="148" s="1"/>
  <c r="L71" i="148"/>
  <c r="D71" i="148"/>
  <c r="F71" i="148" s="1"/>
  <c r="J71" i="148" s="1"/>
  <c r="K71" i="148" s="1"/>
  <c r="M71" i="148" s="1"/>
  <c r="L70" i="148"/>
  <c r="D70" i="148"/>
  <c r="F70" i="148" s="1"/>
  <c r="J70" i="148" s="1"/>
  <c r="K70" i="148" s="1"/>
  <c r="M70" i="148" s="1"/>
  <c r="L69" i="148"/>
  <c r="D69" i="148"/>
  <c r="F69" i="148" s="1"/>
  <c r="J69" i="148" s="1"/>
  <c r="K69" i="148" s="1"/>
  <c r="M69" i="148" s="1"/>
  <c r="L68" i="148"/>
  <c r="D68" i="148"/>
  <c r="F68" i="148" s="1"/>
  <c r="J68" i="148" s="1"/>
  <c r="K68" i="148" s="1"/>
  <c r="M68" i="148" s="1"/>
  <c r="L67" i="148"/>
  <c r="D67" i="148"/>
  <c r="F67" i="148" s="1"/>
  <c r="J67" i="148" s="1"/>
  <c r="K67" i="148" s="1"/>
  <c r="M67" i="148" s="1"/>
  <c r="L66" i="148"/>
  <c r="D66" i="148"/>
  <c r="F66" i="148" s="1"/>
  <c r="J66" i="148" s="1"/>
  <c r="K66" i="148" s="1"/>
  <c r="M66" i="148" s="1"/>
  <c r="L65" i="148"/>
  <c r="D65" i="148"/>
  <c r="F65" i="148" s="1"/>
  <c r="J65" i="148" s="1"/>
  <c r="K65" i="148" s="1"/>
  <c r="M65" i="148" s="1"/>
  <c r="L64" i="148"/>
  <c r="D64" i="148"/>
  <c r="F64" i="148" s="1"/>
  <c r="J64" i="148" s="1"/>
  <c r="K64" i="148" s="1"/>
  <c r="M64" i="148" s="1"/>
  <c r="L63" i="148"/>
  <c r="D63" i="148"/>
  <c r="F63" i="148" s="1"/>
  <c r="J63" i="148" s="1"/>
  <c r="K63" i="148" s="1"/>
  <c r="M63" i="148" s="1"/>
  <c r="L62" i="148"/>
  <c r="D62" i="148"/>
  <c r="F62" i="148" s="1"/>
  <c r="J62" i="148" s="1"/>
  <c r="K62" i="148" s="1"/>
  <c r="M62" i="148" s="1"/>
  <c r="L61" i="148"/>
  <c r="D61" i="148"/>
  <c r="F61" i="148" s="1"/>
  <c r="J61" i="148" s="1"/>
  <c r="K61" i="148" s="1"/>
  <c r="M61" i="148" s="1"/>
  <c r="L60" i="148"/>
  <c r="D60" i="148"/>
  <c r="F60" i="148" s="1"/>
  <c r="J60" i="148" s="1"/>
  <c r="K60" i="148" s="1"/>
  <c r="M60" i="148" s="1"/>
  <c r="L59" i="148"/>
  <c r="D59" i="148"/>
  <c r="F59" i="148" s="1"/>
  <c r="J59" i="148" s="1"/>
  <c r="K59" i="148" s="1"/>
  <c r="M59" i="148" s="1"/>
  <c r="L58" i="148"/>
  <c r="D58" i="148"/>
  <c r="F58" i="148" s="1"/>
  <c r="J58" i="148" s="1"/>
  <c r="K58" i="148" s="1"/>
  <c r="M58" i="148" s="1"/>
  <c r="L57" i="148"/>
  <c r="D57" i="148"/>
  <c r="F57" i="148" s="1"/>
  <c r="J57" i="148" s="1"/>
  <c r="K57" i="148" s="1"/>
  <c r="M57" i="148" s="1"/>
  <c r="L56" i="148"/>
  <c r="D56" i="148"/>
  <c r="F56" i="148" s="1"/>
  <c r="J56" i="148" s="1"/>
  <c r="K56" i="148" s="1"/>
  <c r="M56" i="148" s="1"/>
  <c r="L55" i="148"/>
  <c r="D55" i="148"/>
  <c r="F55" i="148" s="1"/>
  <c r="J55" i="148" s="1"/>
  <c r="K55" i="148" s="1"/>
  <c r="M55" i="148" s="1"/>
  <c r="L54" i="148"/>
  <c r="D54" i="148"/>
  <c r="F54" i="148" s="1"/>
  <c r="J54" i="148" s="1"/>
  <c r="K54" i="148" s="1"/>
  <c r="M54" i="148" s="1"/>
  <c r="L53" i="148"/>
  <c r="D53" i="148"/>
  <c r="F53" i="148" s="1"/>
  <c r="J53" i="148" s="1"/>
  <c r="K53" i="148" s="1"/>
  <c r="M53" i="148" s="1"/>
  <c r="L52" i="148"/>
  <c r="D52" i="148"/>
  <c r="F52" i="148" s="1"/>
  <c r="J52" i="148" s="1"/>
  <c r="K52" i="148" s="1"/>
  <c r="M52" i="148" s="1"/>
  <c r="L51" i="148"/>
  <c r="D51" i="148"/>
  <c r="F51" i="148" s="1"/>
  <c r="J51" i="148" s="1"/>
  <c r="K51" i="148" s="1"/>
  <c r="M51" i="148" s="1"/>
  <c r="L50" i="148"/>
  <c r="D50" i="148"/>
  <c r="F50" i="148" s="1"/>
  <c r="J50" i="148" s="1"/>
  <c r="K50" i="148" s="1"/>
  <c r="M50" i="148" s="1"/>
  <c r="L49" i="148"/>
  <c r="D49" i="148"/>
  <c r="F49" i="148" s="1"/>
  <c r="J49" i="148" s="1"/>
  <c r="K49" i="148" s="1"/>
  <c r="M49" i="148" s="1"/>
  <c r="L48" i="148"/>
  <c r="D48" i="148"/>
  <c r="F48" i="148" s="1"/>
  <c r="J48" i="148" s="1"/>
  <c r="K48" i="148" s="1"/>
  <c r="M48" i="148" s="1"/>
  <c r="L47" i="148"/>
  <c r="D47" i="148"/>
  <c r="F47" i="148" s="1"/>
  <c r="J47" i="148" s="1"/>
  <c r="K47" i="148" s="1"/>
  <c r="M47" i="148" s="1"/>
  <c r="L46" i="148"/>
  <c r="D46" i="148"/>
  <c r="F46" i="148" s="1"/>
  <c r="J46" i="148" s="1"/>
  <c r="K46" i="148" s="1"/>
  <c r="M46" i="148" s="1"/>
  <c r="L45" i="148"/>
  <c r="D45" i="148"/>
  <c r="F45" i="148" s="1"/>
  <c r="J45" i="148" s="1"/>
  <c r="K45" i="148" s="1"/>
  <c r="M45" i="148" s="1"/>
  <c r="L44" i="148"/>
  <c r="D44" i="148"/>
  <c r="F44" i="148" s="1"/>
  <c r="J44" i="148" s="1"/>
  <c r="K44" i="148" s="1"/>
  <c r="M44" i="148" s="1"/>
  <c r="L43" i="148"/>
  <c r="D43" i="148"/>
  <c r="F43" i="148" s="1"/>
  <c r="J43" i="148" s="1"/>
  <c r="K43" i="148" s="1"/>
  <c r="M43" i="148" s="1"/>
  <c r="L42" i="148"/>
  <c r="D42" i="148"/>
  <c r="F42" i="148" s="1"/>
  <c r="J42" i="148" s="1"/>
  <c r="K42" i="148" s="1"/>
  <c r="M42" i="148" s="1"/>
  <c r="L41" i="148"/>
  <c r="D41" i="148"/>
  <c r="F41" i="148" s="1"/>
  <c r="J41" i="148" s="1"/>
  <c r="K41" i="148" s="1"/>
  <c r="M41" i="148" s="1"/>
  <c r="L40" i="148"/>
  <c r="D40" i="148"/>
  <c r="F40" i="148" s="1"/>
  <c r="J40" i="148" s="1"/>
  <c r="K40" i="148" s="1"/>
  <c r="M40" i="148" s="1"/>
  <c r="L39" i="148"/>
  <c r="D39" i="148"/>
  <c r="F39" i="148" s="1"/>
  <c r="J39" i="148" s="1"/>
  <c r="K39" i="148" s="1"/>
  <c r="M39" i="148" s="1"/>
  <c r="L38" i="148"/>
  <c r="D38" i="148"/>
  <c r="F38" i="148" s="1"/>
  <c r="J38" i="148" s="1"/>
  <c r="K38" i="148" s="1"/>
  <c r="M38" i="148" s="1"/>
  <c r="L37" i="148"/>
  <c r="D37" i="148"/>
  <c r="F37" i="148" s="1"/>
  <c r="J37" i="148" s="1"/>
  <c r="K37" i="148" s="1"/>
  <c r="M37" i="148" s="1"/>
  <c r="L36" i="148"/>
  <c r="D36" i="148"/>
  <c r="F36" i="148" s="1"/>
  <c r="J36" i="148" s="1"/>
  <c r="K36" i="148" s="1"/>
  <c r="M36" i="148" s="1"/>
  <c r="L35" i="148"/>
  <c r="D35" i="148"/>
  <c r="F35" i="148" s="1"/>
  <c r="J35" i="148" s="1"/>
  <c r="K35" i="148" s="1"/>
  <c r="M35" i="148" s="1"/>
  <c r="L34" i="148"/>
  <c r="D34" i="148"/>
  <c r="F34" i="148" s="1"/>
  <c r="J34" i="148" s="1"/>
  <c r="K34" i="148" s="1"/>
  <c r="M34" i="148" s="1"/>
  <c r="L33" i="148"/>
  <c r="D33" i="148"/>
  <c r="F33" i="148" s="1"/>
  <c r="J33" i="148" s="1"/>
  <c r="K33" i="148" s="1"/>
  <c r="M33" i="148" s="1"/>
  <c r="L32" i="148"/>
  <c r="D32" i="148"/>
  <c r="F32" i="148" s="1"/>
  <c r="J32" i="148" s="1"/>
  <c r="K32" i="148" s="1"/>
  <c r="M32" i="148" s="1"/>
  <c r="L31" i="148"/>
  <c r="D31" i="148"/>
  <c r="F31" i="148" s="1"/>
  <c r="J31" i="148" s="1"/>
  <c r="K31" i="148" s="1"/>
  <c r="M31" i="148" s="1"/>
  <c r="L30" i="148"/>
  <c r="D30" i="148"/>
  <c r="F30" i="148" s="1"/>
  <c r="J30" i="148" s="1"/>
  <c r="K30" i="148" s="1"/>
  <c r="M30" i="148" s="1"/>
  <c r="L29" i="148"/>
  <c r="D29" i="148"/>
  <c r="F29" i="148" s="1"/>
  <c r="J29" i="148" s="1"/>
  <c r="K29" i="148" s="1"/>
  <c r="M29" i="148" s="1"/>
  <c r="L28" i="148"/>
  <c r="D28" i="148"/>
  <c r="F28" i="148" s="1"/>
  <c r="J28" i="148" s="1"/>
  <c r="K28" i="148" s="1"/>
  <c r="M28" i="148" s="1"/>
  <c r="L27" i="148"/>
  <c r="D27" i="148"/>
  <c r="F27" i="148" s="1"/>
  <c r="J27" i="148" s="1"/>
  <c r="K27" i="148" s="1"/>
  <c r="M27" i="148" s="1"/>
  <c r="L26" i="148"/>
  <c r="D26" i="148"/>
  <c r="F26" i="148" s="1"/>
  <c r="J26" i="148" s="1"/>
  <c r="K26" i="148" s="1"/>
  <c r="M26" i="148" s="1"/>
  <c r="L25" i="148"/>
  <c r="D25" i="148"/>
  <c r="F25" i="148" s="1"/>
  <c r="J25" i="148" s="1"/>
  <c r="K25" i="148" s="1"/>
  <c r="M25" i="148" s="1"/>
  <c r="L24" i="148"/>
  <c r="D24" i="148"/>
  <c r="F24" i="148" s="1"/>
  <c r="J24" i="148" s="1"/>
  <c r="K24" i="148" s="1"/>
  <c r="M24" i="148" s="1"/>
  <c r="L23" i="148"/>
  <c r="D23" i="148"/>
  <c r="F23" i="148" s="1"/>
  <c r="J23" i="148" s="1"/>
  <c r="K23" i="148" s="1"/>
  <c r="M23" i="148" s="1"/>
  <c r="L22" i="148"/>
  <c r="D22" i="148"/>
  <c r="F22" i="148" s="1"/>
  <c r="J22" i="148" s="1"/>
  <c r="K22" i="148" s="1"/>
  <c r="M22" i="148" s="1"/>
  <c r="L21" i="148"/>
  <c r="D21" i="148"/>
  <c r="F21" i="148" s="1"/>
  <c r="J21" i="148" s="1"/>
  <c r="K21" i="148" s="1"/>
  <c r="M21" i="148" s="1"/>
  <c r="L20" i="148"/>
  <c r="D20" i="148"/>
  <c r="F20" i="148" s="1"/>
  <c r="J20" i="148" s="1"/>
  <c r="K20" i="148" s="1"/>
  <c r="M20" i="148" s="1"/>
  <c r="L19" i="148"/>
  <c r="D19" i="148"/>
  <c r="F19" i="148" s="1"/>
  <c r="J19" i="148" s="1"/>
  <c r="K19" i="148" s="1"/>
  <c r="M19" i="148" s="1"/>
  <c r="L18" i="148"/>
  <c r="D18" i="148"/>
  <c r="F18" i="148" s="1"/>
  <c r="J18" i="148" s="1"/>
  <c r="K18" i="148" s="1"/>
  <c r="M18" i="148" s="1"/>
  <c r="L17" i="148"/>
  <c r="D17" i="148"/>
  <c r="F17" i="148" s="1"/>
  <c r="J17" i="148" s="1"/>
  <c r="K17" i="148" s="1"/>
  <c r="M17" i="148" s="1"/>
  <c r="L16" i="148"/>
  <c r="D16" i="148"/>
  <c r="F16" i="148" s="1"/>
  <c r="J16" i="148" s="1"/>
  <c r="K16" i="148" s="1"/>
  <c r="M16" i="148" s="1"/>
  <c r="L15" i="148"/>
  <c r="D15" i="148"/>
  <c r="F15" i="148" s="1"/>
  <c r="J15" i="148" s="1"/>
  <c r="K15" i="148" s="1"/>
  <c r="M15" i="148" s="1"/>
  <c r="L14" i="148"/>
  <c r="D14" i="148"/>
  <c r="F14" i="148" s="1"/>
  <c r="J14" i="148" s="1"/>
  <c r="K14" i="148" s="1"/>
  <c r="M14" i="148" s="1"/>
  <c r="L13" i="148"/>
  <c r="D13" i="148"/>
  <c r="F13" i="148" s="1"/>
  <c r="J13" i="148" s="1"/>
  <c r="K13" i="148" s="1"/>
  <c r="M13" i="148" s="1"/>
  <c r="L12" i="148"/>
  <c r="D12" i="148"/>
  <c r="F12" i="148" s="1"/>
  <c r="J12" i="148" s="1"/>
  <c r="K12" i="148" s="1"/>
  <c r="M12" i="148" s="1"/>
  <c r="L11" i="148"/>
  <c r="D11" i="148"/>
  <c r="F11" i="148" s="1"/>
  <c r="J11" i="148" s="1"/>
  <c r="K11" i="148" s="1"/>
  <c r="M11" i="148" s="1"/>
  <c r="L10" i="148"/>
  <c r="D10" i="148"/>
  <c r="F10" i="148" s="1"/>
  <c r="J10" i="148" s="1"/>
  <c r="K10" i="148" s="1"/>
  <c r="M10" i="148" s="1"/>
  <c r="L9" i="148"/>
  <c r="D9" i="148"/>
  <c r="F9" i="148" s="1"/>
  <c r="J9" i="148" s="1"/>
  <c r="K9" i="148" s="1"/>
  <c r="M9" i="148" s="1"/>
  <c r="L8" i="148"/>
  <c r="D8" i="148"/>
  <c r="F8" i="148" s="1"/>
  <c r="J8" i="148" s="1"/>
  <c r="K8" i="148" s="1"/>
  <c r="M8" i="148" s="1"/>
  <c r="L7" i="148"/>
  <c r="D7" i="148"/>
  <c r="F7" i="148" s="1"/>
  <c r="J7" i="148" s="1"/>
  <c r="K7" i="148" s="1"/>
  <c r="M7" i="148" s="1"/>
  <c r="L6" i="148"/>
  <c r="D6" i="148"/>
  <c r="F6" i="148" s="1"/>
  <c r="J6" i="148" s="1"/>
  <c r="K6" i="148" s="1"/>
  <c r="M6" i="148" s="1"/>
  <c r="L5" i="148"/>
  <c r="D5" i="148"/>
  <c r="F5" i="148" s="1"/>
  <c r="J5" i="148" s="1"/>
  <c r="K5" i="148" s="1"/>
  <c r="M5" i="148" s="1"/>
  <c r="L199" i="150"/>
  <c r="D199" i="150"/>
  <c r="F199" i="150" s="1"/>
  <c r="J199" i="150" s="1"/>
  <c r="K199" i="150" s="1"/>
  <c r="M199" i="150" s="1"/>
  <c r="L198" i="150"/>
  <c r="D198" i="150"/>
  <c r="F198" i="150" s="1"/>
  <c r="J198" i="150" s="1"/>
  <c r="K198" i="150" s="1"/>
  <c r="M198" i="150" s="1"/>
  <c r="L197" i="150"/>
  <c r="D197" i="150"/>
  <c r="F197" i="150" s="1"/>
  <c r="J197" i="150" s="1"/>
  <c r="K197" i="150" s="1"/>
  <c r="M197" i="150" s="1"/>
  <c r="L196" i="150"/>
  <c r="D196" i="150"/>
  <c r="F196" i="150" s="1"/>
  <c r="J196" i="150" s="1"/>
  <c r="K196" i="150" s="1"/>
  <c r="M196" i="150" s="1"/>
  <c r="L195" i="150"/>
  <c r="D195" i="150"/>
  <c r="F195" i="150" s="1"/>
  <c r="J195" i="150" s="1"/>
  <c r="K195" i="150" s="1"/>
  <c r="M195" i="150" s="1"/>
  <c r="L194" i="150"/>
  <c r="D194" i="150"/>
  <c r="F194" i="150" s="1"/>
  <c r="J194" i="150" s="1"/>
  <c r="K194" i="150" s="1"/>
  <c r="M194" i="150" s="1"/>
  <c r="L193" i="150"/>
  <c r="D193" i="150"/>
  <c r="F193" i="150" s="1"/>
  <c r="J193" i="150" s="1"/>
  <c r="K193" i="150" s="1"/>
  <c r="M193" i="150" s="1"/>
  <c r="L192" i="150"/>
  <c r="D192" i="150"/>
  <c r="F192" i="150" s="1"/>
  <c r="J192" i="150" s="1"/>
  <c r="K192" i="150" s="1"/>
  <c r="M192" i="150" s="1"/>
  <c r="L191" i="150"/>
  <c r="D191" i="150"/>
  <c r="F191" i="150" s="1"/>
  <c r="J191" i="150" s="1"/>
  <c r="K191" i="150" s="1"/>
  <c r="M191" i="150" s="1"/>
  <c r="L190" i="150"/>
  <c r="D190" i="150"/>
  <c r="F190" i="150" s="1"/>
  <c r="J190" i="150" s="1"/>
  <c r="K190" i="150" s="1"/>
  <c r="M190" i="150" s="1"/>
  <c r="L189" i="150"/>
  <c r="D189" i="150"/>
  <c r="F189" i="150" s="1"/>
  <c r="J189" i="150" s="1"/>
  <c r="K189" i="150" s="1"/>
  <c r="M189" i="150" s="1"/>
  <c r="L188" i="150"/>
  <c r="D188" i="150"/>
  <c r="F188" i="150" s="1"/>
  <c r="J188" i="150" s="1"/>
  <c r="K188" i="150" s="1"/>
  <c r="M188" i="150" s="1"/>
  <c r="L187" i="150"/>
  <c r="D187" i="150"/>
  <c r="F187" i="150" s="1"/>
  <c r="J187" i="150" s="1"/>
  <c r="K187" i="150" s="1"/>
  <c r="M187" i="150" s="1"/>
  <c r="L186" i="150"/>
  <c r="D186" i="150"/>
  <c r="F186" i="150" s="1"/>
  <c r="J186" i="150" s="1"/>
  <c r="K186" i="150" s="1"/>
  <c r="M186" i="150" s="1"/>
  <c r="L185" i="150"/>
  <c r="D185" i="150"/>
  <c r="F185" i="150" s="1"/>
  <c r="J185" i="150" s="1"/>
  <c r="K185" i="150" s="1"/>
  <c r="M185" i="150" s="1"/>
  <c r="L184" i="150"/>
  <c r="D184" i="150"/>
  <c r="F184" i="150" s="1"/>
  <c r="J184" i="150" s="1"/>
  <c r="K184" i="150" s="1"/>
  <c r="M184" i="150" s="1"/>
  <c r="L183" i="150"/>
  <c r="D183" i="150"/>
  <c r="F183" i="150" s="1"/>
  <c r="J183" i="150" s="1"/>
  <c r="K183" i="150" s="1"/>
  <c r="M183" i="150" s="1"/>
  <c r="L182" i="150"/>
  <c r="D182" i="150"/>
  <c r="F182" i="150" s="1"/>
  <c r="J182" i="150" s="1"/>
  <c r="K182" i="150" s="1"/>
  <c r="M182" i="150" s="1"/>
  <c r="L181" i="150"/>
  <c r="D181" i="150"/>
  <c r="F181" i="150" s="1"/>
  <c r="J181" i="150" s="1"/>
  <c r="K181" i="150" s="1"/>
  <c r="M181" i="150" s="1"/>
  <c r="L180" i="150"/>
  <c r="D180" i="150"/>
  <c r="F180" i="150" s="1"/>
  <c r="J180" i="150" s="1"/>
  <c r="K180" i="150" s="1"/>
  <c r="M180" i="150" s="1"/>
  <c r="L179" i="150"/>
  <c r="D179" i="150"/>
  <c r="F179" i="150" s="1"/>
  <c r="J179" i="150" s="1"/>
  <c r="K179" i="150" s="1"/>
  <c r="M179" i="150" s="1"/>
  <c r="L178" i="150"/>
  <c r="D178" i="150"/>
  <c r="F178" i="150" s="1"/>
  <c r="J178" i="150" s="1"/>
  <c r="K178" i="150" s="1"/>
  <c r="M178" i="150" s="1"/>
  <c r="L177" i="150"/>
  <c r="D177" i="150"/>
  <c r="F177" i="150" s="1"/>
  <c r="J177" i="150" s="1"/>
  <c r="K177" i="150" s="1"/>
  <c r="M177" i="150" s="1"/>
  <c r="L176" i="150"/>
  <c r="D176" i="150"/>
  <c r="F176" i="150" s="1"/>
  <c r="J176" i="150" s="1"/>
  <c r="K176" i="150" s="1"/>
  <c r="M176" i="150" s="1"/>
  <c r="L175" i="150"/>
  <c r="D175" i="150"/>
  <c r="F175" i="150" s="1"/>
  <c r="J175" i="150" s="1"/>
  <c r="K175" i="150" s="1"/>
  <c r="M175" i="150" s="1"/>
  <c r="L174" i="150"/>
  <c r="D174" i="150"/>
  <c r="F174" i="150" s="1"/>
  <c r="J174" i="150" s="1"/>
  <c r="K174" i="150" s="1"/>
  <c r="M174" i="150" s="1"/>
  <c r="L173" i="150"/>
  <c r="D173" i="150"/>
  <c r="F173" i="150" s="1"/>
  <c r="J173" i="150" s="1"/>
  <c r="K173" i="150" s="1"/>
  <c r="M173" i="150" s="1"/>
  <c r="L172" i="150"/>
  <c r="D172" i="150"/>
  <c r="F172" i="150" s="1"/>
  <c r="J172" i="150" s="1"/>
  <c r="K172" i="150" s="1"/>
  <c r="M172" i="150" s="1"/>
  <c r="L171" i="150"/>
  <c r="D171" i="150"/>
  <c r="F171" i="150" s="1"/>
  <c r="J171" i="150" s="1"/>
  <c r="K171" i="150" s="1"/>
  <c r="M171" i="150" s="1"/>
  <c r="L170" i="150"/>
  <c r="D170" i="150"/>
  <c r="F170" i="150" s="1"/>
  <c r="J170" i="150" s="1"/>
  <c r="K170" i="150" s="1"/>
  <c r="M170" i="150" s="1"/>
  <c r="L169" i="150"/>
  <c r="D169" i="150"/>
  <c r="F169" i="150" s="1"/>
  <c r="J169" i="150" s="1"/>
  <c r="K169" i="150" s="1"/>
  <c r="M169" i="150" s="1"/>
  <c r="L168" i="150"/>
  <c r="D168" i="150"/>
  <c r="F168" i="150" s="1"/>
  <c r="J168" i="150" s="1"/>
  <c r="K168" i="150" s="1"/>
  <c r="M168" i="150" s="1"/>
  <c r="L167" i="150"/>
  <c r="D167" i="150"/>
  <c r="F167" i="150" s="1"/>
  <c r="J167" i="150" s="1"/>
  <c r="K167" i="150" s="1"/>
  <c r="M167" i="150" s="1"/>
  <c r="L166" i="150"/>
  <c r="D166" i="150"/>
  <c r="F166" i="150" s="1"/>
  <c r="J166" i="150" s="1"/>
  <c r="K166" i="150" s="1"/>
  <c r="M166" i="150" s="1"/>
  <c r="L165" i="150"/>
  <c r="D165" i="150"/>
  <c r="F165" i="150" s="1"/>
  <c r="J165" i="150" s="1"/>
  <c r="K165" i="150" s="1"/>
  <c r="M165" i="150" s="1"/>
  <c r="L164" i="150"/>
  <c r="D164" i="150"/>
  <c r="F164" i="150" s="1"/>
  <c r="J164" i="150" s="1"/>
  <c r="K164" i="150" s="1"/>
  <c r="M164" i="150" s="1"/>
  <c r="L163" i="150"/>
  <c r="D163" i="150"/>
  <c r="F163" i="150" s="1"/>
  <c r="J163" i="150" s="1"/>
  <c r="K163" i="150" s="1"/>
  <c r="M163" i="150" s="1"/>
  <c r="L162" i="150"/>
  <c r="D162" i="150"/>
  <c r="F162" i="150" s="1"/>
  <c r="J162" i="150" s="1"/>
  <c r="K162" i="150" s="1"/>
  <c r="M162" i="150" s="1"/>
  <c r="L161" i="150"/>
  <c r="D161" i="150"/>
  <c r="F161" i="150" s="1"/>
  <c r="J161" i="150" s="1"/>
  <c r="K161" i="150" s="1"/>
  <c r="M161" i="150" s="1"/>
  <c r="L160" i="150"/>
  <c r="D160" i="150"/>
  <c r="F160" i="150" s="1"/>
  <c r="J160" i="150" s="1"/>
  <c r="K160" i="150" s="1"/>
  <c r="M160" i="150" s="1"/>
  <c r="L159" i="150"/>
  <c r="D159" i="150"/>
  <c r="F159" i="150" s="1"/>
  <c r="J159" i="150" s="1"/>
  <c r="K159" i="150" s="1"/>
  <c r="M159" i="150" s="1"/>
  <c r="L158" i="150"/>
  <c r="D158" i="150"/>
  <c r="F158" i="150" s="1"/>
  <c r="J158" i="150" s="1"/>
  <c r="K158" i="150" s="1"/>
  <c r="M158" i="150" s="1"/>
  <c r="L157" i="150"/>
  <c r="D157" i="150"/>
  <c r="F157" i="150" s="1"/>
  <c r="J157" i="150" s="1"/>
  <c r="K157" i="150" s="1"/>
  <c r="M157" i="150" s="1"/>
  <c r="L156" i="150"/>
  <c r="D156" i="150"/>
  <c r="F156" i="150" s="1"/>
  <c r="J156" i="150" s="1"/>
  <c r="K156" i="150" s="1"/>
  <c r="M156" i="150" s="1"/>
  <c r="L155" i="150"/>
  <c r="D155" i="150"/>
  <c r="F155" i="150" s="1"/>
  <c r="J155" i="150" s="1"/>
  <c r="K155" i="150" s="1"/>
  <c r="M155" i="150" s="1"/>
  <c r="L154" i="150"/>
  <c r="D154" i="150"/>
  <c r="F154" i="150" s="1"/>
  <c r="J154" i="150" s="1"/>
  <c r="K154" i="150" s="1"/>
  <c r="M154" i="150" s="1"/>
  <c r="L153" i="150"/>
  <c r="D153" i="150"/>
  <c r="F153" i="150" s="1"/>
  <c r="J153" i="150" s="1"/>
  <c r="K153" i="150" s="1"/>
  <c r="M153" i="150" s="1"/>
  <c r="L152" i="150"/>
  <c r="D152" i="150"/>
  <c r="F152" i="150" s="1"/>
  <c r="J152" i="150" s="1"/>
  <c r="K152" i="150" s="1"/>
  <c r="M152" i="150" s="1"/>
  <c r="L151" i="150"/>
  <c r="D151" i="150"/>
  <c r="F151" i="150" s="1"/>
  <c r="J151" i="150" s="1"/>
  <c r="K151" i="150" s="1"/>
  <c r="M151" i="150" s="1"/>
  <c r="L150" i="150"/>
  <c r="D150" i="150"/>
  <c r="F150" i="150" s="1"/>
  <c r="J150" i="150" s="1"/>
  <c r="K150" i="150" s="1"/>
  <c r="M150" i="150" s="1"/>
  <c r="L149" i="150"/>
  <c r="D149" i="150"/>
  <c r="F149" i="150" s="1"/>
  <c r="J149" i="150" s="1"/>
  <c r="K149" i="150" s="1"/>
  <c r="M149" i="150" s="1"/>
  <c r="L148" i="150"/>
  <c r="D148" i="150"/>
  <c r="F148" i="150" s="1"/>
  <c r="J148" i="150" s="1"/>
  <c r="K148" i="150" s="1"/>
  <c r="M148" i="150" s="1"/>
  <c r="L147" i="150"/>
  <c r="D147" i="150"/>
  <c r="F147" i="150" s="1"/>
  <c r="J147" i="150" s="1"/>
  <c r="K147" i="150" s="1"/>
  <c r="M147" i="150" s="1"/>
  <c r="L146" i="150"/>
  <c r="D146" i="150"/>
  <c r="F146" i="150" s="1"/>
  <c r="J146" i="150" s="1"/>
  <c r="K146" i="150" s="1"/>
  <c r="M146" i="150" s="1"/>
  <c r="L145" i="150"/>
  <c r="D145" i="150"/>
  <c r="F145" i="150" s="1"/>
  <c r="J145" i="150" s="1"/>
  <c r="K145" i="150" s="1"/>
  <c r="M145" i="150" s="1"/>
  <c r="L144" i="150"/>
  <c r="D144" i="150"/>
  <c r="F144" i="150" s="1"/>
  <c r="J144" i="150" s="1"/>
  <c r="K144" i="150" s="1"/>
  <c r="M144" i="150" s="1"/>
  <c r="L143" i="150"/>
  <c r="D143" i="150"/>
  <c r="F143" i="150" s="1"/>
  <c r="J143" i="150" s="1"/>
  <c r="K143" i="150" s="1"/>
  <c r="M143" i="150" s="1"/>
  <c r="L142" i="150"/>
  <c r="D142" i="150"/>
  <c r="F142" i="150" s="1"/>
  <c r="J142" i="150" s="1"/>
  <c r="K142" i="150" s="1"/>
  <c r="M142" i="150" s="1"/>
  <c r="L141" i="150"/>
  <c r="D141" i="150"/>
  <c r="F141" i="150" s="1"/>
  <c r="J141" i="150" s="1"/>
  <c r="K141" i="150" s="1"/>
  <c r="M141" i="150" s="1"/>
  <c r="L140" i="150"/>
  <c r="D140" i="150"/>
  <c r="F140" i="150" s="1"/>
  <c r="J140" i="150" s="1"/>
  <c r="K140" i="150" s="1"/>
  <c r="M140" i="150" s="1"/>
  <c r="L139" i="150"/>
  <c r="D139" i="150"/>
  <c r="F139" i="150" s="1"/>
  <c r="J139" i="150" s="1"/>
  <c r="K139" i="150" s="1"/>
  <c r="M139" i="150" s="1"/>
  <c r="L138" i="150"/>
  <c r="D138" i="150"/>
  <c r="F138" i="150" s="1"/>
  <c r="J138" i="150" s="1"/>
  <c r="K138" i="150" s="1"/>
  <c r="M138" i="150" s="1"/>
  <c r="L137" i="150"/>
  <c r="D137" i="150"/>
  <c r="F137" i="150" s="1"/>
  <c r="J137" i="150" s="1"/>
  <c r="K137" i="150" s="1"/>
  <c r="M137" i="150" s="1"/>
  <c r="L136" i="150"/>
  <c r="D136" i="150"/>
  <c r="F136" i="150" s="1"/>
  <c r="J136" i="150" s="1"/>
  <c r="K136" i="150" s="1"/>
  <c r="M136" i="150" s="1"/>
  <c r="L135" i="150"/>
  <c r="D135" i="150"/>
  <c r="F135" i="150" s="1"/>
  <c r="J135" i="150" s="1"/>
  <c r="K135" i="150" s="1"/>
  <c r="M135" i="150" s="1"/>
  <c r="L134" i="150"/>
  <c r="D134" i="150"/>
  <c r="F134" i="150" s="1"/>
  <c r="J134" i="150" s="1"/>
  <c r="K134" i="150" s="1"/>
  <c r="M134" i="150" s="1"/>
  <c r="L133" i="150"/>
  <c r="D133" i="150"/>
  <c r="F133" i="150" s="1"/>
  <c r="J133" i="150" s="1"/>
  <c r="K133" i="150" s="1"/>
  <c r="M133" i="150" s="1"/>
  <c r="L132" i="150"/>
  <c r="D132" i="150"/>
  <c r="F132" i="150" s="1"/>
  <c r="J132" i="150" s="1"/>
  <c r="K132" i="150" s="1"/>
  <c r="M132" i="150" s="1"/>
  <c r="L131" i="150"/>
  <c r="D131" i="150"/>
  <c r="F131" i="150" s="1"/>
  <c r="J131" i="150" s="1"/>
  <c r="K131" i="150" s="1"/>
  <c r="M131" i="150" s="1"/>
  <c r="L130" i="150"/>
  <c r="D130" i="150"/>
  <c r="F130" i="150" s="1"/>
  <c r="J130" i="150" s="1"/>
  <c r="K130" i="150" s="1"/>
  <c r="M130" i="150" s="1"/>
  <c r="L129" i="150"/>
  <c r="D129" i="150"/>
  <c r="F129" i="150" s="1"/>
  <c r="J129" i="150" s="1"/>
  <c r="K129" i="150" s="1"/>
  <c r="M129" i="150" s="1"/>
  <c r="L128" i="150"/>
  <c r="D128" i="150"/>
  <c r="F128" i="150" s="1"/>
  <c r="J128" i="150" s="1"/>
  <c r="K128" i="150" s="1"/>
  <c r="M128" i="150" s="1"/>
  <c r="L127" i="150"/>
  <c r="D127" i="150"/>
  <c r="F127" i="150" s="1"/>
  <c r="J127" i="150" s="1"/>
  <c r="K127" i="150" s="1"/>
  <c r="M127" i="150" s="1"/>
  <c r="L126" i="150"/>
  <c r="D126" i="150"/>
  <c r="F126" i="150" s="1"/>
  <c r="J126" i="150" s="1"/>
  <c r="K126" i="150" s="1"/>
  <c r="M126" i="150" s="1"/>
  <c r="L125" i="150"/>
  <c r="D125" i="150"/>
  <c r="F125" i="150" s="1"/>
  <c r="J125" i="150" s="1"/>
  <c r="K125" i="150" s="1"/>
  <c r="M125" i="150" s="1"/>
  <c r="L124" i="150"/>
  <c r="D124" i="150"/>
  <c r="F124" i="150" s="1"/>
  <c r="J124" i="150" s="1"/>
  <c r="K124" i="150" s="1"/>
  <c r="M124" i="150" s="1"/>
  <c r="L123" i="150"/>
  <c r="D123" i="150"/>
  <c r="F123" i="150" s="1"/>
  <c r="J123" i="150" s="1"/>
  <c r="K123" i="150" s="1"/>
  <c r="M123" i="150" s="1"/>
  <c r="L122" i="150"/>
  <c r="D122" i="150"/>
  <c r="F122" i="150" s="1"/>
  <c r="J122" i="150" s="1"/>
  <c r="K122" i="150" s="1"/>
  <c r="M122" i="150" s="1"/>
  <c r="L121" i="150"/>
  <c r="D121" i="150"/>
  <c r="F121" i="150" s="1"/>
  <c r="J121" i="150" s="1"/>
  <c r="K121" i="150" s="1"/>
  <c r="M121" i="150" s="1"/>
  <c r="L120" i="150"/>
  <c r="D120" i="150"/>
  <c r="F120" i="150" s="1"/>
  <c r="J120" i="150" s="1"/>
  <c r="K120" i="150" s="1"/>
  <c r="M120" i="150" s="1"/>
  <c r="L119" i="150"/>
  <c r="D119" i="150"/>
  <c r="F119" i="150" s="1"/>
  <c r="J119" i="150" s="1"/>
  <c r="K119" i="150" s="1"/>
  <c r="M119" i="150" s="1"/>
  <c r="L118" i="150"/>
  <c r="D118" i="150"/>
  <c r="F118" i="150" s="1"/>
  <c r="J118" i="150" s="1"/>
  <c r="K118" i="150" s="1"/>
  <c r="M118" i="150" s="1"/>
  <c r="L117" i="150"/>
  <c r="D117" i="150"/>
  <c r="F117" i="150" s="1"/>
  <c r="J117" i="150" s="1"/>
  <c r="K117" i="150" s="1"/>
  <c r="M117" i="150" s="1"/>
  <c r="L116" i="150"/>
  <c r="D116" i="150"/>
  <c r="F116" i="150" s="1"/>
  <c r="J116" i="150" s="1"/>
  <c r="K116" i="150" s="1"/>
  <c r="M116" i="150" s="1"/>
  <c r="L115" i="150"/>
  <c r="D115" i="150"/>
  <c r="F115" i="150" s="1"/>
  <c r="J115" i="150" s="1"/>
  <c r="K115" i="150" s="1"/>
  <c r="M115" i="150" s="1"/>
  <c r="L114" i="150"/>
  <c r="D114" i="150"/>
  <c r="F114" i="150" s="1"/>
  <c r="J114" i="150" s="1"/>
  <c r="K114" i="150" s="1"/>
  <c r="M114" i="150" s="1"/>
  <c r="L113" i="150"/>
  <c r="D113" i="150"/>
  <c r="F113" i="150" s="1"/>
  <c r="J113" i="150" s="1"/>
  <c r="K113" i="150" s="1"/>
  <c r="M113" i="150" s="1"/>
  <c r="L112" i="150"/>
  <c r="D112" i="150"/>
  <c r="F112" i="150" s="1"/>
  <c r="J112" i="150" s="1"/>
  <c r="K112" i="150" s="1"/>
  <c r="M112" i="150" s="1"/>
  <c r="L111" i="150"/>
  <c r="D111" i="150"/>
  <c r="F111" i="150" s="1"/>
  <c r="J111" i="150" s="1"/>
  <c r="K111" i="150" s="1"/>
  <c r="M111" i="150" s="1"/>
  <c r="L110" i="150"/>
  <c r="D110" i="150"/>
  <c r="F110" i="150" s="1"/>
  <c r="J110" i="150" s="1"/>
  <c r="K110" i="150" s="1"/>
  <c r="M110" i="150" s="1"/>
  <c r="L109" i="150"/>
  <c r="D109" i="150"/>
  <c r="F109" i="150" s="1"/>
  <c r="J109" i="150" s="1"/>
  <c r="K109" i="150" s="1"/>
  <c r="M109" i="150" s="1"/>
  <c r="L108" i="150"/>
  <c r="D108" i="150"/>
  <c r="F108" i="150" s="1"/>
  <c r="J108" i="150" s="1"/>
  <c r="K108" i="150" s="1"/>
  <c r="M108" i="150" s="1"/>
  <c r="L107" i="150"/>
  <c r="D107" i="150"/>
  <c r="F107" i="150" s="1"/>
  <c r="J107" i="150" s="1"/>
  <c r="K107" i="150" s="1"/>
  <c r="M107" i="150" s="1"/>
  <c r="L106" i="150"/>
  <c r="D106" i="150"/>
  <c r="F106" i="150" s="1"/>
  <c r="J106" i="150" s="1"/>
  <c r="K106" i="150" s="1"/>
  <c r="M106" i="150" s="1"/>
  <c r="L105" i="150"/>
  <c r="D105" i="150"/>
  <c r="F105" i="150" s="1"/>
  <c r="J105" i="150" s="1"/>
  <c r="K105" i="150" s="1"/>
  <c r="M105" i="150" s="1"/>
  <c r="L104" i="150"/>
  <c r="D104" i="150"/>
  <c r="F104" i="150" s="1"/>
  <c r="J104" i="150" s="1"/>
  <c r="K104" i="150" s="1"/>
  <c r="M104" i="150" s="1"/>
  <c r="L103" i="150"/>
  <c r="D103" i="150"/>
  <c r="F103" i="150" s="1"/>
  <c r="J103" i="150" s="1"/>
  <c r="K103" i="150" s="1"/>
  <c r="M103" i="150" s="1"/>
  <c r="L102" i="150"/>
  <c r="D102" i="150"/>
  <c r="F102" i="150" s="1"/>
  <c r="J102" i="150" s="1"/>
  <c r="K102" i="150" s="1"/>
  <c r="M102" i="150" s="1"/>
  <c r="L101" i="150"/>
  <c r="D101" i="150"/>
  <c r="F101" i="150" s="1"/>
  <c r="J101" i="150" s="1"/>
  <c r="K101" i="150" s="1"/>
  <c r="M101" i="150" s="1"/>
  <c r="L100" i="150"/>
  <c r="D100" i="150"/>
  <c r="F100" i="150" s="1"/>
  <c r="J100" i="150" s="1"/>
  <c r="K100" i="150" s="1"/>
  <c r="M100" i="150" s="1"/>
  <c r="L99" i="150"/>
  <c r="D99" i="150"/>
  <c r="F99" i="150" s="1"/>
  <c r="J99" i="150" s="1"/>
  <c r="K99" i="150" s="1"/>
  <c r="M99" i="150" s="1"/>
  <c r="L98" i="150"/>
  <c r="D98" i="150"/>
  <c r="F98" i="150" s="1"/>
  <c r="J98" i="150" s="1"/>
  <c r="K98" i="150" s="1"/>
  <c r="M98" i="150" s="1"/>
  <c r="L97" i="150"/>
  <c r="D97" i="150"/>
  <c r="F97" i="150" s="1"/>
  <c r="J97" i="150" s="1"/>
  <c r="K97" i="150" s="1"/>
  <c r="M97" i="150" s="1"/>
  <c r="L96" i="150"/>
  <c r="D96" i="150"/>
  <c r="F96" i="150" s="1"/>
  <c r="J96" i="150" s="1"/>
  <c r="K96" i="150" s="1"/>
  <c r="M96" i="150" s="1"/>
  <c r="L95" i="150"/>
  <c r="D95" i="150"/>
  <c r="F95" i="150" s="1"/>
  <c r="J95" i="150" s="1"/>
  <c r="K95" i="150" s="1"/>
  <c r="M95" i="150" s="1"/>
  <c r="L94" i="150"/>
  <c r="D94" i="150"/>
  <c r="F94" i="150" s="1"/>
  <c r="J94" i="150" s="1"/>
  <c r="K94" i="150" s="1"/>
  <c r="M94" i="150" s="1"/>
  <c r="L93" i="150"/>
  <c r="D93" i="150"/>
  <c r="F93" i="150" s="1"/>
  <c r="J93" i="150" s="1"/>
  <c r="K93" i="150" s="1"/>
  <c r="M93" i="150" s="1"/>
  <c r="L92" i="150"/>
  <c r="D92" i="150"/>
  <c r="F92" i="150" s="1"/>
  <c r="J92" i="150" s="1"/>
  <c r="K92" i="150" s="1"/>
  <c r="M92" i="150" s="1"/>
  <c r="L91" i="150"/>
  <c r="D91" i="150"/>
  <c r="F91" i="150" s="1"/>
  <c r="J91" i="150" s="1"/>
  <c r="K91" i="150" s="1"/>
  <c r="M91" i="150" s="1"/>
  <c r="L90" i="150"/>
  <c r="D90" i="150"/>
  <c r="F90" i="150" s="1"/>
  <c r="J90" i="150" s="1"/>
  <c r="K90" i="150" s="1"/>
  <c r="M90" i="150" s="1"/>
  <c r="L89" i="150"/>
  <c r="D89" i="150"/>
  <c r="F89" i="150" s="1"/>
  <c r="J89" i="150" s="1"/>
  <c r="K89" i="150" s="1"/>
  <c r="M89" i="150" s="1"/>
  <c r="L88" i="150"/>
  <c r="D88" i="150"/>
  <c r="F88" i="150" s="1"/>
  <c r="J88" i="150" s="1"/>
  <c r="K88" i="150" s="1"/>
  <c r="M88" i="150" s="1"/>
  <c r="L87" i="150"/>
  <c r="D87" i="150"/>
  <c r="F87" i="150" s="1"/>
  <c r="J87" i="150" s="1"/>
  <c r="K87" i="150" s="1"/>
  <c r="M87" i="150" s="1"/>
  <c r="L86" i="150"/>
  <c r="D86" i="150"/>
  <c r="F86" i="150" s="1"/>
  <c r="J86" i="150" s="1"/>
  <c r="K86" i="150" s="1"/>
  <c r="M86" i="150" s="1"/>
  <c r="L85" i="150"/>
  <c r="D85" i="150"/>
  <c r="F85" i="150" s="1"/>
  <c r="J85" i="150" s="1"/>
  <c r="K85" i="150" s="1"/>
  <c r="M85" i="150" s="1"/>
  <c r="L84" i="150"/>
  <c r="D84" i="150"/>
  <c r="F84" i="150" s="1"/>
  <c r="J84" i="150" s="1"/>
  <c r="K84" i="150" s="1"/>
  <c r="M84" i="150" s="1"/>
  <c r="L83" i="150"/>
  <c r="D83" i="150"/>
  <c r="F83" i="150" s="1"/>
  <c r="J83" i="150" s="1"/>
  <c r="K83" i="150" s="1"/>
  <c r="M83" i="150" s="1"/>
  <c r="L82" i="150"/>
  <c r="D82" i="150"/>
  <c r="F82" i="150" s="1"/>
  <c r="J82" i="150" s="1"/>
  <c r="K82" i="150" s="1"/>
  <c r="M82" i="150" s="1"/>
  <c r="L81" i="150"/>
  <c r="D81" i="150"/>
  <c r="F81" i="150" s="1"/>
  <c r="J81" i="150" s="1"/>
  <c r="K81" i="150" s="1"/>
  <c r="M81" i="150" s="1"/>
  <c r="L80" i="150"/>
  <c r="D80" i="150"/>
  <c r="F80" i="150" s="1"/>
  <c r="J80" i="150" s="1"/>
  <c r="K80" i="150" s="1"/>
  <c r="M80" i="150" s="1"/>
  <c r="L79" i="150"/>
  <c r="D79" i="150"/>
  <c r="F79" i="150" s="1"/>
  <c r="J79" i="150" s="1"/>
  <c r="K79" i="150" s="1"/>
  <c r="M79" i="150" s="1"/>
  <c r="L78" i="150"/>
  <c r="D78" i="150"/>
  <c r="F78" i="150" s="1"/>
  <c r="J78" i="150" s="1"/>
  <c r="K78" i="150" s="1"/>
  <c r="M78" i="150" s="1"/>
  <c r="L77" i="150"/>
  <c r="D77" i="150"/>
  <c r="F77" i="150" s="1"/>
  <c r="J77" i="150" s="1"/>
  <c r="K77" i="150" s="1"/>
  <c r="M77" i="150" s="1"/>
  <c r="L76" i="150"/>
  <c r="D76" i="150"/>
  <c r="F76" i="150" s="1"/>
  <c r="J76" i="150" s="1"/>
  <c r="K76" i="150" s="1"/>
  <c r="M76" i="150" s="1"/>
  <c r="L75" i="150"/>
  <c r="D75" i="150"/>
  <c r="F75" i="150" s="1"/>
  <c r="J75" i="150" s="1"/>
  <c r="K75" i="150" s="1"/>
  <c r="M75" i="150" s="1"/>
  <c r="L74" i="150"/>
  <c r="D74" i="150"/>
  <c r="F74" i="150" s="1"/>
  <c r="J74" i="150" s="1"/>
  <c r="K74" i="150" s="1"/>
  <c r="M74" i="150" s="1"/>
  <c r="L73" i="150"/>
  <c r="D73" i="150"/>
  <c r="F73" i="150" s="1"/>
  <c r="J73" i="150" s="1"/>
  <c r="K73" i="150" s="1"/>
  <c r="M73" i="150" s="1"/>
  <c r="L72" i="150"/>
  <c r="D72" i="150"/>
  <c r="F72" i="150" s="1"/>
  <c r="J72" i="150" s="1"/>
  <c r="K72" i="150" s="1"/>
  <c r="M72" i="150" s="1"/>
  <c r="L71" i="150"/>
  <c r="D71" i="150"/>
  <c r="F71" i="150" s="1"/>
  <c r="J71" i="150" s="1"/>
  <c r="K71" i="150" s="1"/>
  <c r="M71" i="150" s="1"/>
  <c r="L70" i="150"/>
  <c r="D70" i="150"/>
  <c r="F70" i="150" s="1"/>
  <c r="J70" i="150" s="1"/>
  <c r="K70" i="150" s="1"/>
  <c r="M70" i="150" s="1"/>
  <c r="L69" i="150"/>
  <c r="D69" i="150"/>
  <c r="F69" i="150" s="1"/>
  <c r="J69" i="150" s="1"/>
  <c r="K69" i="150" s="1"/>
  <c r="M69" i="150" s="1"/>
  <c r="L68" i="150"/>
  <c r="D68" i="150"/>
  <c r="F68" i="150" s="1"/>
  <c r="J68" i="150" s="1"/>
  <c r="K68" i="150" s="1"/>
  <c r="M68" i="150" s="1"/>
  <c r="L67" i="150"/>
  <c r="D67" i="150"/>
  <c r="F67" i="150" s="1"/>
  <c r="J67" i="150" s="1"/>
  <c r="K67" i="150" s="1"/>
  <c r="M67" i="150" s="1"/>
  <c r="L66" i="150"/>
  <c r="D66" i="150"/>
  <c r="F66" i="150" s="1"/>
  <c r="J66" i="150" s="1"/>
  <c r="K66" i="150" s="1"/>
  <c r="M66" i="150" s="1"/>
  <c r="L65" i="150"/>
  <c r="D65" i="150"/>
  <c r="F65" i="150" s="1"/>
  <c r="J65" i="150" s="1"/>
  <c r="K65" i="150" s="1"/>
  <c r="M65" i="150" s="1"/>
  <c r="L64" i="150"/>
  <c r="D64" i="150"/>
  <c r="F64" i="150" s="1"/>
  <c r="J64" i="150" s="1"/>
  <c r="K64" i="150" s="1"/>
  <c r="M64" i="150" s="1"/>
  <c r="L63" i="150"/>
  <c r="D63" i="150"/>
  <c r="F63" i="150" s="1"/>
  <c r="J63" i="150" s="1"/>
  <c r="K63" i="150" s="1"/>
  <c r="M63" i="150" s="1"/>
  <c r="L62" i="150"/>
  <c r="D62" i="150"/>
  <c r="F62" i="150" s="1"/>
  <c r="J62" i="150" s="1"/>
  <c r="K62" i="150" s="1"/>
  <c r="M62" i="150" s="1"/>
  <c r="L61" i="150"/>
  <c r="D61" i="150"/>
  <c r="F61" i="150" s="1"/>
  <c r="J61" i="150" s="1"/>
  <c r="K61" i="150" s="1"/>
  <c r="M61" i="150" s="1"/>
  <c r="L60" i="150"/>
  <c r="D60" i="150"/>
  <c r="F60" i="150" s="1"/>
  <c r="J60" i="150" s="1"/>
  <c r="K60" i="150" s="1"/>
  <c r="M60" i="150" s="1"/>
  <c r="L59" i="150"/>
  <c r="D59" i="150"/>
  <c r="F59" i="150" s="1"/>
  <c r="J59" i="150" s="1"/>
  <c r="K59" i="150" s="1"/>
  <c r="M59" i="150" s="1"/>
  <c r="L58" i="150"/>
  <c r="D58" i="150"/>
  <c r="F58" i="150" s="1"/>
  <c r="J58" i="150" s="1"/>
  <c r="K58" i="150" s="1"/>
  <c r="M58" i="150" s="1"/>
  <c r="L57" i="150"/>
  <c r="D57" i="150"/>
  <c r="F57" i="150" s="1"/>
  <c r="J57" i="150" s="1"/>
  <c r="K57" i="150" s="1"/>
  <c r="M57" i="150" s="1"/>
  <c r="L56" i="150"/>
  <c r="D56" i="150"/>
  <c r="F56" i="150" s="1"/>
  <c r="J56" i="150" s="1"/>
  <c r="K56" i="150" s="1"/>
  <c r="M56" i="150" s="1"/>
  <c r="L55" i="150"/>
  <c r="D55" i="150"/>
  <c r="F55" i="150" s="1"/>
  <c r="J55" i="150" s="1"/>
  <c r="K55" i="150" s="1"/>
  <c r="M55" i="150" s="1"/>
  <c r="L54" i="150"/>
  <c r="D54" i="150"/>
  <c r="F54" i="150" s="1"/>
  <c r="J54" i="150" s="1"/>
  <c r="K54" i="150" s="1"/>
  <c r="M54" i="150" s="1"/>
  <c r="L53" i="150"/>
  <c r="D53" i="150"/>
  <c r="F53" i="150" s="1"/>
  <c r="J53" i="150" s="1"/>
  <c r="K53" i="150" s="1"/>
  <c r="M53" i="150" s="1"/>
  <c r="L52" i="150"/>
  <c r="D52" i="150"/>
  <c r="F52" i="150" s="1"/>
  <c r="J52" i="150" s="1"/>
  <c r="K52" i="150" s="1"/>
  <c r="M52" i="150" s="1"/>
  <c r="L51" i="150"/>
  <c r="D51" i="150"/>
  <c r="F51" i="150" s="1"/>
  <c r="J51" i="150" s="1"/>
  <c r="K51" i="150" s="1"/>
  <c r="M51" i="150" s="1"/>
  <c r="L50" i="150"/>
  <c r="D50" i="150"/>
  <c r="F50" i="150" s="1"/>
  <c r="J50" i="150" s="1"/>
  <c r="K50" i="150" s="1"/>
  <c r="M50" i="150" s="1"/>
  <c r="L49" i="150"/>
  <c r="D49" i="150"/>
  <c r="F49" i="150" s="1"/>
  <c r="J49" i="150" s="1"/>
  <c r="K49" i="150" s="1"/>
  <c r="M49" i="150" s="1"/>
  <c r="L48" i="150"/>
  <c r="D48" i="150"/>
  <c r="F48" i="150" s="1"/>
  <c r="J48" i="150" s="1"/>
  <c r="K48" i="150" s="1"/>
  <c r="M48" i="150" s="1"/>
  <c r="L47" i="150"/>
  <c r="D47" i="150"/>
  <c r="F47" i="150" s="1"/>
  <c r="J47" i="150" s="1"/>
  <c r="K47" i="150" s="1"/>
  <c r="M47" i="150" s="1"/>
  <c r="L46" i="150"/>
  <c r="D46" i="150"/>
  <c r="F46" i="150" s="1"/>
  <c r="J46" i="150" s="1"/>
  <c r="K46" i="150" s="1"/>
  <c r="M46" i="150" s="1"/>
  <c r="L45" i="150"/>
  <c r="D45" i="150"/>
  <c r="F45" i="150" s="1"/>
  <c r="J45" i="150" s="1"/>
  <c r="K45" i="150" s="1"/>
  <c r="M45" i="150" s="1"/>
  <c r="L44" i="150"/>
  <c r="D44" i="150"/>
  <c r="F44" i="150" s="1"/>
  <c r="J44" i="150" s="1"/>
  <c r="K44" i="150" s="1"/>
  <c r="M44" i="150" s="1"/>
  <c r="L43" i="150"/>
  <c r="D43" i="150"/>
  <c r="F43" i="150" s="1"/>
  <c r="J43" i="150" s="1"/>
  <c r="K43" i="150" s="1"/>
  <c r="M43" i="150" s="1"/>
  <c r="L42" i="150"/>
  <c r="D42" i="150"/>
  <c r="F42" i="150" s="1"/>
  <c r="J42" i="150" s="1"/>
  <c r="K42" i="150" s="1"/>
  <c r="M42" i="150" s="1"/>
  <c r="L41" i="150"/>
  <c r="D41" i="150"/>
  <c r="F41" i="150" s="1"/>
  <c r="J41" i="150" s="1"/>
  <c r="K41" i="150" s="1"/>
  <c r="M41" i="150" s="1"/>
  <c r="L40" i="150"/>
  <c r="D40" i="150"/>
  <c r="F40" i="150" s="1"/>
  <c r="J40" i="150" s="1"/>
  <c r="K40" i="150" s="1"/>
  <c r="M40" i="150" s="1"/>
  <c r="L39" i="150"/>
  <c r="D39" i="150"/>
  <c r="F39" i="150" s="1"/>
  <c r="J39" i="150" s="1"/>
  <c r="K39" i="150" s="1"/>
  <c r="M39" i="150" s="1"/>
  <c r="L38" i="150"/>
  <c r="D38" i="150"/>
  <c r="F38" i="150" s="1"/>
  <c r="J38" i="150" s="1"/>
  <c r="K38" i="150" s="1"/>
  <c r="M38" i="150" s="1"/>
  <c r="L37" i="150"/>
  <c r="D37" i="150"/>
  <c r="F37" i="150" s="1"/>
  <c r="J37" i="150" s="1"/>
  <c r="K37" i="150" s="1"/>
  <c r="M37" i="150" s="1"/>
  <c r="L36" i="150"/>
  <c r="D36" i="150"/>
  <c r="F36" i="150" s="1"/>
  <c r="J36" i="150" s="1"/>
  <c r="K36" i="150" s="1"/>
  <c r="M36" i="150" s="1"/>
  <c r="L35" i="150"/>
  <c r="D35" i="150"/>
  <c r="F35" i="150" s="1"/>
  <c r="J35" i="150" s="1"/>
  <c r="K35" i="150" s="1"/>
  <c r="M35" i="150" s="1"/>
  <c r="L34" i="150"/>
  <c r="D34" i="150"/>
  <c r="F34" i="150" s="1"/>
  <c r="J34" i="150" s="1"/>
  <c r="K34" i="150" s="1"/>
  <c r="M34" i="150" s="1"/>
  <c r="L33" i="150"/>
  <c r="D33" i="150"/>
  <c r="F33" i="150" s="1"/>
  <c r="J33" i="150" s="1"/>
  <c r="K33" i="150" s="1"/>
  <c r="M33" i="150" s="1"/>
  <c r="L32" i="150"/>
  <c r="D32" i="150"/>
  <c r="F32" i="150" s="1"/>
  <c r="J32" i="150" s="1"/>
  <c r="K32" i="150" s="1"/>
  <c r="M32" i="150" s="1"/>
  <c r="L31" i="150"/>
  <c r="D31" i="150"/>
  <c r="F31" i="150" s="1"/>
  <c r="J31" i="150" s="1"/>
  <c r="K31" i="150" s="1"/>
  <c r="M31" i="150" s="1"/>
  <c r="L30" i="150"/>
  <c r="D30" i="150"/>
  <c r="F30" i="150" s="1"/>
  <c r="J30" i="150" s="1"/>
  <c r="K30" i="150" s="1"/>
  <c r="M30" i="150" s="1"/>
  <c r="L29" i="150"/>
  <c r="D29" i="150"/>
  <c r="F29" i="150" s="1"/>
  <c r="J29" i="150" s="1"/>
  <c r="K29" i="150" s="1"/>
  <c r="M29" i="150" s="1"/>
  <c r="L28" i="150"/>
  <c r="D28" i="150"/>
  <c r="F28" i="150" s="1"/>
  <c r="J28" i="150" s="1"/>
  <c r="K28" i="150" s="1"/>
  <c r="M28" i="150" s="1"/>
  <c r="L27" i="150"/>
  <c r="D27" i="150"/>
  <c r="F27" i="150" s="1"/>
  <c r="J27" i="150" s="1"/>
  <c r="K27" i="150" s="1"/>
  <c r="M27" i="150" s="1"/>
  <c r="L26" i="150"/>
  <c r="D26" i="150"/>
  <c r="F26" i="150" s="1"/>
  <c r="J26" i="150" s="1"/>
  <c r="K26" i="150" s="1"/>
  <c r="M26" i="150" s="1"/>
  <c r="L25" i="150"/>
  <c r="D25" i="150"/>
  <c r="F25" i="150" s="1"/>
  <c r="J25" i="150" s="1"/>
  <c r="K25" i="150" s="1"/>
  <c r="M25" i="150" s="1"/>
  <c r="L24" i="150"/>
  <c r="D24" i="150"/>
  <c r="F24" i="150" s="1"/>
  <c r="J24" i="150" s="1"/>
  <c r="K24" i="150" s="1"/>
  <c r="M24" i="150" s="1"/>
  <c r="L23" i="150"/>
  <c r="D23" i="150"/>
  <c r="F23" i="150" s="1"/>
  <c r="J23" i="150" s="1"/>
  <c r="K23" i="150" s="1"/>
  <c r="M23" i="150" s="1"/>
  <c r="L22" i="150"/>
  <c r="D22" i="150"/>
  <c r="F22" i="150" s="1"/>
  <c r="J22" i="150" s="1"/>
  <c r="K22" i="150" s="1"/>
  <c r="M22" i="150" s="1"/>
  <c r="L21" i="150"/>
  <c r="D21" i="150"/>
  <c r="F21" i="150" s="1"/>
  <c r="J21" i="150" s="1"/>
  <c r="K21" i="150" s="1"/>
  <c r="M21" i="150" s="1"/>
  <c r="L20" i="150"/>
  <c r="D20" i="150"/>
  <c r="F20" i="150" s="1"/>
  <c r="J20" i="150" s="1"/>
  <c r="K20" i="150" s="1"/>
  <c r="M20" i="150" s="1"/>
  <c r="L19" i="150"/>
  <c r="D19" i="150"/>
  <c r="F19" i="150" s="1"/>
  <c r="J19" i="150" s="1"/>
  <c r="K19" i="150" s="1"/>
  <c r="M19" i="150" s="1"/>
  <c r="L18" i="150"/>
  <c r="D18" i="150"/>
  <c r="F18" i="150" s="1"/>
  <c r="J18" i="150" s="1"/>
  <c r="K18" i="150" s="1"/>
  <c r="M18" i="150" s="1"/>
  <c r="L17" i="150"/>
  <c r="D17" i="150"/>
  <c r="F17" i="150" s="1"/>
  <c r="J17" i="150" s="1"/>
  <c r="K17" i="150" s="1"/>
  <c r="M17" i="150" s="1"/>
  <c r="L16" i="150"/>
  <c r="D16" i="150"/>
  <c r="F16" i="150" s="1"/>
  <c r="J16" i="150" s="1"/>
  <c r="K16" i="150" s="1"/>
  <c r="M16" i="150" s="1"/>
  <c r="L15" i="150"/>
  <c r="D15" i="150"/>
  <c r="F15" i="150" s="1"/>
  <c r="J15" i="150" s="1"/>
  <c r="K15" i="150" s="1"/>
  <c r="M15" i="150" s="1"/>
  <c r="L14" i="150"/>
  <c r="D14" i="150"/>
  <c r="F14" i="150" s="1"/>
  <c r="J14" i="150" s="1"/>
  <c r="K14" i="150" s="1"/>
  <c r="M14" i="150" s="1"/>
  <c r="L13" i="150"/>
  <c r="D13" i="150"/>
  <c r="F13" i="150" s="1"/>
  <c r="J13" i="150" s="1"/>
  <c r="K13" i="150" s="1"/>
  <c r="M13" i="150" s="1"/>
  <c r="L12" i="150"/>
  <c r="D12" i="150"/>
  <c r="F12" i="150" s="1"/>
  <c r="J12" i="150" s="1"/>
  <c r="K12" i="150" s="1"/>
  <c r="M12" i="150" s="1"/>
  <c r="L11" i="150"/>
  <c r="D11" i="150"/>
  <c r="F11" i="150" s="1"/>
  <c r="J11" i="150" s="1"/>
  <c r="K11" i="150" s="1"/>
  <c r="M11" i="150" s="1"/>
  <c r="L10" i="150"/>
  <c r="D10" i="150"/>
  <c r="F10" i="150" s="1"/>
  <c r="J10" i="150" s="1"/>
  <c r="K10" i="150" s="1"/>
  <c r="M10" i="150" s="1"/>
  <c r="L9" i="150"/>
  <c r="D9" i="150"/>
  <c r="F9" i="150" s="1"/>
  <c r="J9" i="150" s="1"/>
  <c r="K9" i="150" s="1"/>
  <c r="M9" i="150" s="1"/>
  <c r="L8" i="150"/>
  <c r="D8" i="150"/>
  <c r="F8" i="150" s="1"/>
  <c r="J8" i="150" s="1"/>
  <c r="K8" i="150" s="1"/>
  <c r="M8" i="150" s="1"/>
  <c r="L7" i="150"/>
  <c r="D7" i="150"/>
  <c r="F7" i="150" s="1"/>
  <c r="J7" i="150" s="1"/>
  <c r="K7" i="150" s="1"/>
  <c r="M7" i="150" s="1"/>
  <c r="L6" i="150"/>
  <c r="D6" i="150"/>
  <c r="F6" i="150" s="1"/>
  <c r="J6" i="150" s="1"/>
  <c r="K6" i="150" s="1"/>
  <c r="M6" i="150" s="1"/>
  <c r="L5" i="150"/>
  <c r="D5" i="150"/>
  <c r="F5" i="150" s="1"/>
  <c r="J5" i="150" s="1"/>
  <c r="K5" i="150" s="1"/>
  <c r="M5" i="150" s="1"/>
  <c r="L199" i="152"/>
  <c r="D199" i="152"/>
  <c r="F199" i="152" s="1"/>
  <c r="J199" i="152" s="1"/>
  <c r="K199" i="152" s="1"/>
  <c r="M199" i="152" s="1"/>
  <c r="L198" i="152"/>
  <c r="D198" i="152"/>
  <c r="F198" i="152" s="1"/>
  <c r="J198" i="152" s="1"/>
  <c r="K198" i="152" s="1"/>
  <c r="M198" i="152" s="1"/>
  <c r="L197" i="152"/>
  <c r="D197" i="152"/>
  <c r="F197" i="152" s="1"/>
  <c r="J197" i="152" s="1"/>
  <c r="K197" i="152" s="1"/>
  <c r="M197" i="152" s="1"/>
  <c r="L196" i="152"/>
  <c r="D196" i="152"/>
  <c r="F196" i="152" s="1"/>
  <c r="J196" i="152" s="1"/>
  <c r="K196" i="152" s="1"/>
  <c r="M196" i="152" s="1"/>
  <c r="L195" i="152"/>
  <c r="D195" i="152"/>
  <c r="F195" i="152" s="1"/>
  <c r="J195" i="152" s="1"/>
  <c r="K195" i="152" s="1"/>
  <c r="M195" i="152" s="1"/>
  <c r="L194" i="152"/>
  <c r="D194" i="152"/>
  <c r="F194" i="152" s="1"/>
  <c r="J194" i="152" s="1"/>
  <c r="K194" i="152" s="1"/>
  <c r="M194" i="152" s="1"/>
  <c r="L193" i="152"/>
  <c r="D193" i="152"/>
  <c r="F193" i="152" s="1"/>
  <c r="J193" i="152" s="1"/>
  <c r="K193" i="152" s="1"/>
  <c r="M193" i="152" s="1"/>
  <c r="L192" i="152"/>
  <c r="D192" i="152"/>
  <c r="F192" i="152" s="1"/>
  <c r="J192" i="152" s="1"/>
  <c r="K192" i="152" s="1"/>
  <c r="M192" i="152" s="1"/>
  <c r="L191" i="152"/>
  <c r="D191" i="152"/>
  <c r="F191" i="152" s="1"/>
  <c r="J191" i="152" s="1"/>
  <c r="K191" i="152" s="1"/>
  <c r="M191" i="152" s="1"/>
  <c r="L190" i="152"/>
  <c r="D190" i="152"/>
  <c r="F190" i="152" s="1"/>
  <c r="J190" i="152" s="1"/>
  <c r="K190" i="152" s="1"/>
  <c r="M190" i="152" s="1"/>
  <c r="L189" i="152"/>
  <c r="D189" i="152"/>
  <c r="F189" i="152" s="1"/>
  <c r="J189" i="152" s="1"/>
  <c r="K189" i="152" s="1"/>
  <c r="M189" i="152" s="1"/>
  <c r="L188" i="152"/>
  <c r="D188" i="152"/>
  <c r="F188" i="152" s="1"/>
  <c r="J188" i="152" s="1"/>
  <c r="K188" i="152" s="1"/>
  <c r="M188" i="152" s="1"/>
  <c r="L187" i="152"/>
  <c r="D187" i="152"/>
  <c r="F187" i="152" s="1"/>
  <c r="J187" i="152" s="1"/>
  <c r="K187" i="152" s="1"/>
  <c r="M187" i="152" s="1"/>
  <c r="L186" i="152"/>
  <c r="D186" i="152"/>
  <c r="F186" i="152" s="1"/>
  <c r="J186" i="152" s="1"/>
  <c r="K186" i="152" s="1"/>
  <c r="M186" i="152" s="1"/>
  <c r="L185" i="152"/>
  <c r="D185" i="152"/>
  <c r="F185" i="152" s="1"/>
  <c r="J185" i="152" s="1"/>
  <c r="K185" i="152" s="1"/>
  <c r="M185" i="152" s="1"/>
  <c r="L184" i="152"/>
  <c r="D184" i="152"/>
  <c r="F184" i="152" s="1"/>
  <c r="J184" i="152" s="1"/>
  <c r="K184" i="152" s="1"/>
  <c r="M184" i="152" s="1"/>
  <c r="L183" i="152"/>
  <c r="D183" i="152"/>
  <c r="F183" i="152" s="1"/>
  <c r="J183" i="152" s="1"/>
  <c r="K183" i="152" s="1"/>
  <c r="M183" i="152" s="1"/>
  <c r="L182" i="152"/>
  <c r="D182" i="152"/>
  <c r="F182" i="152" s="1"/>
  <c r="J182" i="152" s="1"/>
  <c r="K182" i="152" s="1"/>
  <c r="M182" i="152" s="1"/>
  <c r="L181" i="152"/>
  <c r="D181" i="152"/>
  <c r="F181" i="152" s="1"/>
  <c r="J181" i="152" s="1"/>
  <c r="K181" i="152" s="1"/>
  <c r="M181" i="152" s="1"/>
  <c r="L180" i="152"/>
  <c r="D180" i="152"/>
  <c r="F180" i="152" s="1"/>
  <c r="J180" i="152" s="1"/>
  <c r="K180" i="152" s="1"/>
  <c r="M180" i="152" s="1"/>
  <c r="L179" i="152"/>
  <c r="D179" i="152"/>
  <c r="F179" i="152" s="1"/>
  <c r="J179" i="152" s="1"/>
  <c r="K179" i="152" s="1"/>
  <c r="M179" i="152" s="1"/>
  <c r="L178" i="152"/>
  <c r="D178" i="152"/>
  <c r="F178" i="152" s="1"/>
  <c r="J178" i="152" s="1"/>
  <c r="K178" i="152" s="1"/>
  <c r="M178" i="152" s="1"/>
  <c r="L177" i="152"/>
  <c r="D177" i="152"/>
  <c r="F177" i="152" s="1"/>
  <c r="J177" i="152" s="1"/>
  <c r="K177" i="152" s="1"/>
  <c r="M177" i="152" s="1"/>
  <c r="L176" i="152"/>
  <c r="D176" i="152"/>
  <c r="F176" i="152" s="1"/>
  <c r="J176" i="152" s="1"/>
  <c r="K176" i="152" s="1"/>
  <c r="M176" i="152" s="1"/>
  <c r="L175" i="152"/>
  <c r="D175" i="152"/>
  <c r="F175" i="152" s="1"/>
  <c r="J175" i="152" s="1"/>
  <c r="K175" i="152" s="1"/>
  <c r="M175" i="152" s="1"/>
  <c r="L174" i="152"/>
  <c r="D174" i="152"/>
  <c r="F174" i="152" s="1"/>
  <c r="J174" i="152" s="1"/>
  <c r="K174" i="152" s="1"/>
  <c r="M174" i="152" s="1"/>
  <c r="L173" i="152"/>
  <c r="D173" i="152"/>
  <c r="F173" i="152" s="1"/>
  <c r="J173" i="152" s="1"/>
  <c r="K173" i="152" s="1"/>
  <c r="M173" i="152" s="1"/>
  <c r="L172" i="152"/>
  <c r="D172" i="152"/>
  <c r="F172" i="152" s="1"/>
  <c r="J172" i="152" s="1"/>
  <c r="K172" i="152" s="1"/>
  <c r="M172" i="152" s="1"/>
  <c r="L171" i="152"/>
  <c r="D171" i="152"/>
  <c r="F171" i="152" s="1"/>
  <c r="J171" i="152" s="1"/>
  <c r="K171" i="152" s="1"/>
  <c r="M171" i="152" s="1"/>
  <c r="L170" i="152"/>
  <c r="D170" i="152"/>
  <c r="F170" i="152" s="1"/>
  <c r="J170" i="152" s="1"/>
  <c r="K170" i="152" s="1"/>
  <c r="M170" i="152" s="1"/>
  <c r="L169" i="152"/>
  <c r="D169" i="152"/>
  <c r="F169" i="152" s="1"/>
  <c r="J169" i="152" s="1"/>
  <c r="K169" i="152" s="1"/>
  <c r="M169" i="152" s="1"/>
  <c r="L168" i="152"/>
  <c r="D168" i="152"/>
  <c r="F168" i="152" s="1"/>
  <c r="J168" i="152" s="1"/>
  <c r="K168" i="152" s="1"/>
  <c r="M168" i="152" s="1"/>
  <c r="L167" i="152"/>
  <c r="D167" i="152"/>
  <c r="F167" i="152" s="1"/>
  <c r="J167" i="152" s="1"/>
  <c r="K167" i="152" s="1"/>
  <c r="M167" i="152" s="1"/>
  <c r="L166" i="152"/>
  <c r="D166" i="152"/>
  <c r="F166" i="152" s="1"/>
  <c r="J166" i="152" s="1"/>
  <c r="K166" i="152" s="1"/>
  <c r="M166" i="152" s="1"/>
  <c r="L165" i="152"/>
  <c r="D165" i="152"/>
  <c r="F165" i="152" s="1"/>
  <c r="J165" i="152" s="1"/>
  <c r="K165" i="152" s="1"/>
  <c r="M165" i="152" s="1"/>
  <c r="L164" i="152"/>
  <c r="D164" i="152"/>
  <c r="F164" i="152" s="1"/>
  <c r="J164" i="152" s="1"/>
  <c r="K164" i="152" s="1"/>
  <c r="M164" i="152" s="1"/>
  <c r="L163" i="152"/>
  <c r="D163" i="152"/>
  <c r="F163" i="152" s="1"/>
  <c r="J163" i="152" s="1"/>
  <c r="K163" i="152" s="1"/>
  <c r="M163" i="152" s="1"/>
  <c r="L162" i="152"/>
  <c r="D162" i="152"/>
  <c r="F162" i="152" s="1"/>
  <c r="J162" i="152" s="1"/>
  <c r="K162" i="152" s="1"/>
  <c r="M162" i="152" s="1"/>
  <c r="L161" i="152"/>
  <c r="D161" i="152"/>
  <c r="F161" i="152" s="1"/>
  <c r="J161" i="152" s="1"/>
  <c r="K161" i="152" s="1"/>
  <c r="M161" i="152" s="1"/>
  <c r="L160" i="152"/>
  <c r="D160" i="152"/>
  <c r="F160" i="152" s="1"/>
  <c r="J160" i="152" s="1"/>
  <c r="K160" i="152" s="1"/>
  <c r="M160" i="152" s="1"/>
  <c r="L159" i="152"/>
  <c r="D159" i="152"/>
  <c r="F159" i="152" s="1"/>
  <c r="J159" i="152" s="1"/>
  <c r="K159" i="152" s="1"/>
  <c r="M159" i="152" s="1"/>
  <c r="L158" i="152"/>
  <c r="D158" i="152"/>
  <c r="F158" i="152" s="1"/>
  <c r="J158" i="152" s="1"/>
  <c r="K158" i="152" s="1"/>
  <c r="M158" i="152" s="1"/>
  <c r="L157" i="152"/>
  <c r="D157" i="152"/>
  <c r="F157" i="152" s="1"/>
  <c r="J157" i="152" s="1"/>
  <c r="K157" i="152" s="1"/>
  <c r="M157" i="152" s="1"/>
  <c r="L156" i="152"/>
  <c r="D156" i="152"/>
  <c r="F156" i="152" s="1"/>
  <c r="J156" i="152" s="1"/>
  <c r="K156" i="152" s="1"/>
  <c r="M156" i="152" s="1"/>
  <c r="L155" i="152"/>
  <c r="D155" i="152"/>
  <c r="F155" i="152" s="1"/>
  <c r="J155" i="152" s="1"/>
  <c r="K155" i="152" s="1"/>
  <c r="M155" i="152" s="1"/>
  <c r="L154" i="152"/>
  <c r="D154" i="152"/>
  <c r="F154" i="152" s="1"/>
  <c r="J154" i="152" s="1"/>
  <c r="K154" i="152" s="1"/>
  <c r="M154" i="152" s="1"/>
  <c r="L153" i="152"/>
  <c r="D153" i="152"/>
  <c r="F153" i="152" s="1"/>
  <c r="J153" i="152" s="1"/>
  <c r="K153" i="152" s="1"/>
  <c r="M153" i="152" s="1"/>
  <c r="L152" i="152"/>
  <c r="D152" i="152"/>
  <c r="F152" i="152" s="1"/>
  <c r="J152" i="152" s="1"/>
  <c r="K152" i="152" s="1"/>
  <c r="M152" i="152" s="1"/>
  <c r="L151" i="152"/>
  <c r="D151" i="152"/>
  <c r="F151" i="152" s="1"/>
  <c r="J151" i="152" s="1"/>
  <c r="K151" i="152" s="1"/>
  <c r="M151" i="152" s="1"/>
  <c r="L150" i="152"/>
  <c r="D150" i="152"/>
  <c r="F150" i="152" s="1"/>
  <c r="J150" i="152" s="1"/>
  <c r="K150" i="152" s="1"/>
  <c r="M150" i="152" s="1"/>
  <c r="L149" i="152"/>
  <c r="D149" i="152"/>
  <c r="F149" i="152" s="1"/>
  <c r="J149" i="152" s="1"/>
  <c r="K149" i="152" s="1"/>
  <c r="M149" i="152" s="1"/>
  <c r="L148" i="152"/>
  <c r="D148" i="152"/>
  <c r="F148" i="152" s="1"/>
  <c r="J148" i="152" s="1"/>
  <c r="K148" i="152" s="1"/>
  <c r="M148" i="152" s="1"/>
  <c r="L147" i="152"/>
  <c r="D147" i="152"/>
  <c r="F147" i="152" s="1"/>
  <c r="J147" i="152" s="1"/>
  <c r="K147" i="152" s="1"/>
  <c r="M147" i="152" s="1"/>
  <c r="L146" i="152"/>
  <c r="D146" i="152"/>
  <c r="F146" i="152" s="1"/>
  <c r="J146" i="152" s="1"/>
  <c r="K146" i="152" s="1"/>
  <c r="M146" i="152" s="1"/>
  <c r="L145" i="152"/>
  <c r="D145" i="152"/>
  <c r="F145" i="152" s="1"/>
  <c r="J145" i="152" s="1"/>
  <c r="K145" i="152" s="1"/>
  <c r="M145" i="152" s="1"/>
  <c r="L144" i="152"/>
  <c r="D144" i="152"/>
  <c r="F144" i="152" s="1"/>
  <c r="J144" i="152" s="1"/>
  <c r="K144" i="152" s="1"/>
  <c r="M144" i="152" s="1"/>
  <c r="L143" i="152"/>
  <c r="D143" i="152"/>
  <c r="F143" i="152" s="1"/>
  <c r="J143" i="152" s="1"/>
  <c r="K143" i="152" s="1"/>
  <c r="M143" i="152" s="1"/>
  <c r="L142" i="152"/>
  <c r="D142" i="152"/>
  <c r="F142" i="152" s="1"/>
  <c r="J142" i="152" s="1"/>
  <c r="K142" i="152" s="1"/>
  <c r="M142" i="152" s="1"/>
  <c r="L141" i="152"/>
  <c r="D141" i="152"/>
  <c r="F141" i="152" s="1"/>
  <c r="J141" i="152" s="1"/>
  <c r="K141" i="152" s="1"/>
  <c r="M141" i="152" s="1"/>
  <c r="L140" i="152"/>
  <c r="D140" i="152"/>
  <c r="F140" i="152" s="1"/>
  <c r="J140" i="152" s="1"/>
  <c r="K140" i="152" s="1"/>
  <c r="M140" i="152" s="1"/>
  <c r="L139" i="152"/>
  <c r="D139" i="152"/>
  <c r="F139" i="152" s="1"/>
  <c r="J139" i="152" s="1"/>
  <c r="K139" i="152" s="1"/>
  <c r="M139" i="152" s="1"/>
  <c r="L138" i="152"/>
  <c r="D138" i="152"/>
  <c r="F138" i="152" s="1"/>
  <c r="J138" i="152" s="1"/>
  <c r="K138" i="152" s="1"/>
  <c r="M138" i="152" s="1"/>
  <c r="L137" i="152"/>
  <c r="D137" i="152"/>
  <c r="F137" i="152" s="1"/>
  <c r="J137" i="152" s="1"/>
  <c r="K137" i="152" s="1"/>
  <c r="M137" i="152" s="1"/>
  <c r="L136" i="152"/>
  <c r="D136" i="152"/>
  <c r="F136" i="152" s="1"/>
  <c r="J136" i="152" s="1"/>
  <c r="K136" i="152" s="1"/>
  <c r="M136" i="152" s="1"/>
  <c r="L135" i="152"/>
  <c r="D135" i="152"/>
  <c r="F135" i="152" s="1"/>
  <c r="J135" i="152" s="1"/>
  <c r="K135" i="152" s="1"/>
  <c r="M135" i="152" s="1"/>
  <c r="L134" i="152"/>
  <c r="D134" i="152"/>
  <c r="F134" i="152" s="1"/>
  <c r="J134" i="152" s="1"/>
  <c r="K134" i="152" s="1"/>
  <c r="M134" i="152" s="1"/>
  <c r="L133" i="152"/>
  <c r="D133" i="152"/>
  <c r="F133" i="152" s="1"/>
  <c r="J133" i="152" s="1"/>
  <c r="K133" i="152" s="1"/>
  <c r="M133" i="152" s="1"/>
  <c r="L132" i="152"/>
  <c r="D132" i="152"/>
  <c r="F132" i="152" s="1"/>
  <c r="J132" i="152" s="1"/>
  <c r="K132" i="152" s="1"/>
  <c r="M132" i="152" s="1"/>
  <c r="L131" i="152"/>
  <c r="D131" i="152"/>
  <c r="F131" i="152" s="1"/>
  <c r="J131" i="152" s="1"/>
  <c r="K131" i="152" s="1"/>
  <c r="M131" i="152" s="1"/>
  <c r="L130" i="152"/>
  <c r="D130" i="152"/>
  <c r="F130" i="152" s="1"/>
  <c r="J130" i="152" s="1"/>
  <c r="K130" i="152" s="1"/>
  <c r="M130" i="152" s="1"/>
  <c r="L129" i="152"/>
  <c r="D129" i="152"/>
  <c r="F129" i="152" s="1"/>
  <c r="J129" i="152" s="1"/>
  <c r="K129" i="152" s="1"/>
  <c r="M129" i="152" s="1"/>
  <c r="L128" i="152"/>
  <c r="D128" i="152"/>
  <c r="F128" i="152" s="1"/>
  <c r="J128" i="152" s="1"/>
  <c r="K128" i="152" s="1"/>
  <c r="M128" i="152" s="1"/>
  <c r="L127" i="152"/>
  <c r="D127" i="152"/>
  <c r="F127" i="152" s="1"/>
  <c r="J127" i="152" s="1"/>
  <c r="K127" i="152" s="1"/>
  <c r="M127" i="152" s="1"/>
  <c r="L126" i="152"/>
  <c r="D126" i="152"/>
  <c r="F126" i="152" s="1"/>
  <c r="J126" i="152" s="1"/>
  <c r="K126" i="152" s="1"/>
  <c r="M126" i="152" s="1"/>
  <c r="L125" i="152"/>
  <c r="D125" i="152"/>
  <c r="F125" i="152" s="1"/>
  <c r="J125" i="152" s="1"/>
  <c r="K125" i="152" s="1"/>
  <c r="M125" i="152" s="1"/>
  <c r="L124" i="152"/>
  <c r="D124" i="152"/>
  <c r="F124" i="152" s="1"/>
  <c r="J124" i="152" s="1"/>
  <c r="K124" i="152" s="1"/>
  <c r="M124" i="152" s="1"/>
  <c r="L123" i="152"/>
  <c r="D123" i="152"/>
  <c r="F123" i="152" s="1"/>
  <c r="J123" i="152" s="1"/>
  <c r="K123" i="152" s="1"/>
  <c r="M123" i="152" s="1"/>
  <c r="L122" i="152"/>
  <c r="D122" i="152"/>
  <c r="F122" i="152" s="1"/>
  <c r="J122" i="152" s="1"/>
  <c r="K122" i="152" s="1"/>
  <c r="M122" i="152" s="1"/>
  <c r="L121" i="152"/>
  <c r="D121" i="152"/>
  <c r="F121" i="152" s="1"/>
  <c r="J121" i="152" s="1"/>
  <c r="K121" i="152" s="1"/>
  <c r="M121" i="152" s="1"/>
  <c r="L120" i="152"/>
  <c r="D120" i="152"/>
  <c r="F120" i="152" s="1"/>
  <c r="J120" i="152" s="1"/>
  <c r="K120" i="152" s="1"/>
  <c r="M120" i="152" s="1"/>
  <c r="L119" i="152"/>
  <c r="D119" i="152"/>
  <c r="F119" i="152" s="1"/>
  <c r="J119" i="152" s="1"/>
  <c r="K119" i="152" s="1"/>
  <c r="M119" i="152" s="1"/>
  <c r="L118" i="152"/>
  <c r="D118" i="152"/>
  <c r="F118" i="152" s="1"/>
  <c r="J118" i="152" s="1"/>
  <c r="K118" i="152" s="1"/>
  <c r="M118" i="152" s="1"/>
  <c r="L117" i="152"/>
  <c r="D117" i="152"/>
  <c r="F117" i="152" s="1"/>
  <c r="J117" i="152" s="1"/>
  <c r="K117" i="152" s="1"/>
  <c r="M117" i="152" s="1"/>
  <c r="L116" i="152"/>
  <c r="D116" i="152"/>
  <c r="F116" i="152" s="1"/>
  <c r="J116" i="152" s="1"/>
  <c r="K116" i="152" s="1"/>
  <c r="M116" i="152" s="1"/>
  <c r="L115" i="152"/>
  <c r="D115" i="152"/>
  <c r="F115" i="152" s="1"/>
  <c r="J115" i="152" s="1"/>
  <c r="K115" i="152" s="1"/>
  <c r="M115" i="152" s="1"/>
  <c r="L114" i="152"/>
  <c r="D114" i="152"/>
  <c r="F114" i="152" s="1"/>
  <c r="J114" i="152" s="1"/>
  <c r="K114" i="152" s="1"/>
  <c r="M114" i="152" s="1"/>
  <c r="L113" i="152"/>
  <c r="D113" i="152"/>
  <c r="F113" i="152" s="1"/>
  <c r="J113" i="152" s="1"/>
  <c r="K113" i="152" s="1"/>
  <c r="M113" i="152" s="1"/>
  <c r="L112" i="152"/>
  <c r="D112" i="152"/>
  <c r="F112" i="152" s="1"/>
  <c r="J112" i="152" s="1"/>
  <c r="K112" i="152" s="1"/>
  <c r="M112" i="152" s="1"/>
  <c r="L111" i="152"/>
  <c r="D111" i="152"/>
  <c r="F111" i="152" s="1"/>
  <c r="J111" i="152" s="1"/>
  <c r="K111" i="152" s="1"/>
  <c r="M111" i="152" s="1"/>
  <c r="L110" i="152"/>
  <c r="D110" i="152"/>
  <c r="F110" i="152" s="1"/>
  <c r="J110" i="152" s="1"/>
  <c r="K110" i="152" s="1"/>
  <c r="M110" i="152" s="1"/>
  <c r="L109" i="152"/>
  <c r="D109" i="152"/>
  <c r="F109" i="152" s="1"/>
  <c r="J109" i="152" s="1"/>
  <c r="K109" i="152" s="1"/>
  <c r="M109" i="152" s="1"/>
  <c r="L108" i="152"/>
  <c r="D108" i="152"/>
  <c r="F108" i="152" s="1"/>
  <c r="J108" i="152" s="1"/>
  <c r="K108" i="152" s="1"/>
  <c r="M108" i="152" s="1"/>
  <c r="L107" i="152"/>
  <c r="D107" i="152"/>
  <c r="F107" i="152" s="1"/>
  <c r="J107" i="152" s="1"/>
  <c r="K107" i="152" s="1"/>
  <c r="M107" i="152" s="1"/>
  <c r="L106" i="152"/>
  <c r="D106" i="152"/>
  <c r="F106" i="152" s="1"/>
  <c r="J106" i="152" s="1"/>
  <c r="K106" i="152" s="1"/>
  <c r="M106" i="152" s="1"/>
  <c r="L105" i="152"/>
  <c r="D105" i="152"/>
  <c r="F105" i="152" s="1"/>
  <c r="J105" i="152" s="1"/>
  <c r="K105" i="152" s="1"/>
  <c r="M105" i="152" s="1"/>
  <c r="L104" i="152"/>
  <c r="D104" i="152"/>
  <c r="F104" i="152" s="1"/>
  <c r="J104" i="152" s="1"/>
  <c r="K104" i="152" s="1"/>
  <c r="M104" i="152" s="1"/>
  <c r="L103" i="152"/>
  <c r="D103" i="152"/>
  <c r="F103" i="152" s="1"/>
  <c r="J103" i="152" s="1"/>
  <c r="K103" i="152" s="1"/>
  <c r="M103" i="152" s="1"/>
  <c r="L102" i="152"/>
  <c r="D102" i="152"/>
  <c r="F102" i="152" s="1"/>
  <c r="J102" i="152" s="1"/>
  <c r="K102" i="152" s="1"/>
  <c r="M102" i="152" s="1"/>
  <c r="L101" i="152"/>
  <c r="D101" i="152"/>
  <c r="F101" i="152" s="1"/>
  <c r="J101" i="152" s="1"/>
  <c r="K101" i="152" s="1"/>
  <c r="M101" i="152" s="1"/>
  <c r="L100" i="152"/>
  <c r="D100" i="152"/>
  <c r="F100" i="152" s="1"/>
  <c r="J100" i="152" s="1"/>
  <c r="K100" i="152" s="1"/>
  <c r="M100" i="152" s="1"/>
  <c r="L99" i="152"/>
  <c r="D99" i="152"/>
  <c r="F99" i="152" s="1"/>
  <c r="J99" i="152" s="1"/>
  <c r="K99" i="152" s="1"/>
  <c r="M99" i="152" s="1"/>
  <c r="L98" i="152"/>
  <c r="D98" i="152"/>
  <c r="F98" i="152" s="1"/>
  <c r="J98" i="152" s="1"/>
  <c r="K98" i="152" s="1"/>
  <c r="M98" i="152" s="1"/>
  <c r="L97" i="152"/>
  <c r="D97" i="152"/>
  <c r="F97" i="152" s="1"/>
  <c r="J97" i="152" s="1"/>
  <c r="K97" i="152" s="1"/>
  <c r="M97" i="152" s="1"/>
  <c r="L96" i="152"/>
  <c r="D96" i="152"/>
  <c r="F96" i="152" s="1"/>
  <c r="J96" i="152" s="1"/>
  <c r="K96" i="152" s="1"/>
  <c r="M96" i="152" s="1"/>
  <c r="L95" i="152"/>
  <c r="D95" i="152"/>
  <c r="F95" i="152" s="1"/>
  <c r="J95" i="152" s="1"/>
  <c r="K95" i="152" s="1"/>
  <c r="M95" i="152" s="1"/>
  <c r="L94" i="152"/>
  <c r="D94" i="152"/>
  <c r="F94" i="152" s="1"/>
  <c r="J94" i="152" s="1"/>
  <c r="K94" i="152" s="1"/>
  <c r="M94" i="152" s="1"/>
  <c r="L93" i="152"/>
  <c r="D93" i="152"/>
  <c r="F93" i="152" s="1"/>
  <c r="J93" i="152" s="1"/>
  <c r="K93" i="152" s="1"/>
  <c r="M93" i="152" s="1"/>
  <c r="L92" i="152"/>
  <c r="D92" i="152"/>
  <c r="F92" i="152" s="1"/>
  <c r="J92" i="152" s="1"/>
  <c r="K92" i="152" s="1"/>
  <c r="M92" i="152" s="1"/>
  <c r="L91" i="152"/>
  <c r="D91" i="152"/>
  <c r="F91" i="152" s="1"/>
  <c r="J91" i="152" s="1"/>
  <c r="K91" i="152" s="1"/>
  <c r="M91" i="152" s="1"/>
  <c r="L90" i="152"/>
  <c r="D90" i="152"/>
  <c r="F90" i="152" s="1"/>
  <c r="J90" i="152" s="1"/>
  <c r="K90" i="152" s="1"/>
  <c r="M90" i="152" s="1"/>
  <c r="L89" i="152"/>
  <c r="D89" i="152"/>
  <c r="F89" i="152" s="1"/>
  <c r="J89" i="152" s="1"/>
  <c r="K89" i="152" s="1"/>
  <c r="M89" i="152" s="1"/>
  <c r="L88" i="152"/>
  <c r="D88" i="152"/>
  <c r="F88" i="152" s="1"/>
  <c r="J88" i="152" s="1"/>
  <c r="K88" i="152" s="1"/>
  <c r="M88" i="152" s="1"/>
  <c r="L87" i="152"/>
  <c r="D87" i="152"/>
  <c r="F87" i="152" s="1"/>
  <c r="J87" i="152" s="1"/>
  <c r="K87" i="152" s="1"/>
  <c r="M87" i="152" s="1"/>
  <c r="L86" i="152"/>
  <c r="D86" i="152"/>
  <c r="F86" i="152" s="1"/>
  <c r="J86" i="152" s="1"/>
  <c r="K86" i="152" s="1"/>
  <c r="M86" i="152" s="1"/>
  <c r="L85" i="152"/>
  <c r="D85" i="152"/>
  <c r="F85" i="152" s="1"/>
  <c r="J85" i="152" s="1"/>
  <c r="K85" i="152" s="1"/>
  <c r="M85" i="152" s="1"/>
  <c r="L84" i="152"/>
  <c r="D84" i="152"/>
  <c r="F84" i="152" s="1"/>
  <c r="J84" i="152" s="1"/>
  <c r="K84" i="152" s="1"/>
  <c r="M84" i="152" s="1"/>
  <c r="L83" i="152"/>
  <c r="D83" i="152"/>
  <c r="F83" i="152" s="1"/>
  <c r="J83" i="152" s="1"/>
  <c r="K83" i="152" s="1"/>
  <c r="M83" i="152" s="1"/>
  <c r="L82" i="152"/>
  <c r="D82" i="152"/>
  <c r="F82" i="152" s="1"/>
  <c r="J82" i="152" s="1"/>
  <c r="K82" i="152" s="1"/>
  <c r="M82" i="152" s="1"/>
  <c r="L81" i="152"/>
  <c r="D81" i="152"/>
  <c r="F81" i="152" s="1"/>
  <c r="J81" i="152" s="1"/>
  <c r="K81" i="152" s="1"/>
  <c r="M81" i="152" s="1"/>
  <c r="L80" i="152"/>
  <c r="D80" i="152"/>
  <c r="F80" i="152" s="1"/>
  <c r="J80" i="152" s="1"/>
  <c r="K80" i="152" s="1"/>
  <c r="M80" i="152" s="1"/>
  <c r="L79" i="152"/>
  <c r="D79" i="152"/>
  <c r="F79" i="152" s="1"/>
  <c r="J79" i="152" s="1"/>
  <c r="K79" i="152" s="1"/>
  <c r="M79" i="152" s="1"/>
  <c r="L78" i="152"/>
  <c r="D78" i="152"/>
  <c r="F78" i="152" s="1"/>
  <c r="J78" i="152" s="1"/>
  <c r="K78" i="152" s="1"/>
  <c r="M78" i="152" s="1"/>
  <c r="L77" i="152"/>
  <c r="D77" i="152"/>
  <c r="F77" i="152" s="1"/>
  <c r="J77" i="152" s="1"/>
  <c r="K77" i="152" s="1"/>
  <c r="M77" i="152" s="1"/>
  <c r="L76" i="152"/>
  <c r="D76" i="152"/>
  <c r="F76" i="152" s="1"/>
  <c r="J76" i="152" s="1"/>
  <c r="K76" i="152" s="1"/>
  <c r="M76" i="152" s="1"/>
  <c r="L75" i="152"/>
  <c r="D75" i="152"/>
  <c r="F75" i="152" s="1"/>
  <c r="J75" i="152" s="1"/>
  <c r="K75" i="152" s="1"/>
  <c r="M75" i="152" s="1"/>
  <c r="L74" i="152"/>
  <c r="D74" i="152"/>
  <c r="F74" i="152" s="1"/>
  <c r="J74" i="152" s="1"/>
  <c r="K74" i="152" s="1"/>
  <c r="M74" i="152" s="1"/>
  <c r="L73" i="152"/>
  <c r="D73" i="152"/>
  <c r="F73" i="152" s="1"/>
  <c r="J73" i="152" s="1"/>
  <c r="K73" i="152" s="1"/>
  <c r="M73" i="152" s="1"/>
  <c r="L72" i="152"/>
  <c r="D72" i="152"/>
  <c r="F72" i="152" s="1"/>
  <c r="J72" i="152" s="1"/>
  <c r="K72" i="152" s="1"/>
  <c r="M72" i="152" s="1"/>
  <c r="L71" i="152"/>
  <c r="D71" i="152"/>
  <c r="F71" i="152" s="1"/>
  <c r="J71" i="152" s="1"/>
  <c r="K71" i="152" s="1"/>
  <c r="M71" i="152" s="1"/>
  <c r="L70" i="152"/>
  <c r="D70" i="152"/>
  <c r="F70" i="152" s="1"/>
  <c r="J70" i="152" s="1"/>
  <c r="K70" i="152" s="1"/>
  <c r="M70" i="152" s="1"/>
  <c r="L69" i="152"/>
  <c r="D69" i="152"/>
  <c r="F69" i="152" s="1"/>
  <c r="J69" i="152" s="1"/>
  <c r="K69" i="152" s="1"/>
  <c r="M69" i="152" s="1"/>
  <c r="L68" i="152"/>
  <c r="D68" i="152"/>
  <c r="F68" i="152" s="1"/>
  <c r="J68" i="152" s="1"/>
  <c r="K68" i="152" s="1"/>
  <c r="M68" i="152" s="1"/>
  <c r="L67" i="152"/>
  <c r="D67" i="152"/>
  <c r="F67" i="152" s="1"/>
  <c r="J67" i="152" s="1"/>
  <c r="K67" i="152" s="1"/>
  <c r="M67" i="152" s="1"/>
  <c r="L66" i="152"/>
  <c r="D66" i="152"/>
  <c r="F66" i="152" s="1"/>
  <c r="J66" i="152" s="1"/>
  <c r="K66" i="152" s="1"/>
  <c r="M66" i="152" s="1"/>
  <c r="L65" i="152"/>
  <c r="D65" i="152"/>
  <c r="F65" i="152" s="1"/>
  <c r="J65" i="152" s="1"/>
  <c r="K65" i="152" s="1"/>
  <c r="M65" i="152" s="1"/>
  <c r="L64" i="152"/>
  <c r="D64" i="152"/>
  <c r="F64" i="152" s="1"/>
  <c r="J64" i="152" s="1"/>
  <c r="K64" i="152" s="1"/>
  <c r="M64" i="152" s="1"/>
  <c r="L63" i="152"/>
  <c r="D63" i="152"/>
  <c r="F63" i="152" s="1"/>
  <c r="J63" i="152" s="1"/>
  <c r="K63" i="152" s="1"/>
  <c r="M63" i="152" s="1"/>
  <c r="L62" i="152"/>
  <c r="D62" i="152"/>
  <c r="F62" i="152" s="1"/>
  <c r="J62" i="152" s="1"/>
  <c r="K62" i="152" s="1"/>
  <c r="M62" i="152" s="1"/>
  <c r="L61" i="152"/>
  <c r="D61" i="152"/>
  <c r="F61" i="152" s="1"/>
  <c r="J61" i="152" s="1"/>
  <c r="K61" i="152" s="1"/>
  <c r="M61" i="152" s="1"/>
  <c r="L60" i="152"/>
  <c r="D60" i="152"/>
  <c r="F60" i="152" s="1"/>
  <c r="J60" i="152" s="1"/>
  <c r="K60" i="152" s="1"/>
  <c r="M60" i="152" s="1"/>
  <c r="L59" i="152"/>
  <c r="D59" i="152"/>
  <c r="F59" i="152" s="1"/>
  <c r="J59" i="152" s="1"/>
  <c r="K59" i="152" s="1"/>
  <c r="M59" i="152" s="1"/>
  <c r="L58" i="152"/>
  <c r="D58" i="152"/>
  <c r="F58" i="152" s="1"/>
  <c r="J58" i="152" s="1"/>
  <c r="K58" i="152" s="1"/>
  <c r="M58" i="152" s="1"/>
  <c r="L57" i="152"/>
  <c r="D57" i="152"/>
  <c r="F57" i="152" s="1"/>
  <c r="J57" i="152" s="1"/>
  <c r="K57" i="152" s="1"/>
  <c r="M57" i="152" s="1"/>
  <c r="L56" i="152"/>
  <c r="D56" i="152"/>
  <c r="F56" i="152" s="1"/>
  <c r="J56" i="152" s="1"/>
  <c r="K56" i="152" s="1"/>
  <c r="M56" i="152" s="1"/>
  <c r="L55" i="152"/>
  <c r="D55" i="152"/>
  <c r="F55" i="152" s="1"/>
  <c r="J55" i="152" s="1"/>
  <c r="K55" i="152" s="1"/>
  <c r="M55" i="152" s="1"/>
  <c r="L54" i="152"/>
  <c r="D54" i="152"/>
  <c r="F54" i="152" s="1"/>
  <c r="J54" i="152" s="1"/>
  <c r="K54" i="152" s="1"/>
  <c r="M54" i="152" s="1"/>
  <c r="L53" i="152"/>
  <c r="D53" i="152"/>
  <c r="F53" i="152" s="1"/>
  <c r="J53" i="152" s="1"/>
  <c r="K53" i="152" s="1"/>
  <c r="M53" i="152" s="1"/>
  <c r="L52" i="152"/>
  <c r="D52" i="152"/>
  <c r="F52" i="152" s="1"/>
  <c r="J52" i="152" s="1"/>
  <c r="K52" i="152" s="1"/>
  <c r="M52" i="152" s="1"/>
  <c r="L51" i="152"/>
  <c r="D51" i="152"/>
  <c r="F51" i="152" s="1"/>
  <c r="J51" i="152" s="1"/>
  <c r="K51" i="152" s="1"/>
  <c r="M51" i="152" s="1"/>
  <c r="L50" i="152"/>
  <c r="D50" i="152"/>
  <c r="F50" i="152" s="1"/>
  <c r="J50" i="152" s="1"/>
  <c r="K50" i="152" s="1"/>
  <c r="M50" i="152" s="1"/>
  <c r="L49" i="152"/>
  <c r="D49" i="152"/>
  <c r="F49" i="152" s="1"/>
  <c r="J49" i="152" s="1"/>
  <c r="K49" i="152" s="1"/>
  <c r="M49" i="152" s="1"/>
  <c r="L48" i="152"/>
  <c r="D48" i="152"/>
  <c r="F48" i="152" s="1"/>
  <c r="J48" i="152" s="1"/>
  <c r="K48" i="152" s="1"/>
  <c r="M48" i="152" s="1"/>
  <c r="L47" i="152"/>
  <c r="D47" i="152"/>
  <c r="F47" i="152" s="1"/>
  <c r="J47" i="152" s="1"/>
  <c r="K47" i="152" s="1"/>
  <c r="M47" i="152" s="1"/>
  <c r="L46" i="152"/>
  <c r="D46" i="152"/>
  <c r="F46" i="152" s="1"/>
  <c r="J46" i="152" s="1"/>
  <c r="K46" i="152" s="1"/>
  <c r="M46" i="152" s="1"/>
  <c r="L45" i="152"/>
  <c r="D45" i="152"/>
  <c r="F45" i="152" s="1"/>
  <c r="J45" i="152" s="1"/>
  <c r="K45" i="152" s="1"/>
  <c r="M45" i="152" s="1"/>
  <c r="L44" i="152"/>
  <c r="D44" i="152"/>
  <c r="F44" i="152" s="1"/>
  <c r="J44" i="152" s="1"/>
  <c r="K44" i="152" s="1"/>
  <c r="M44" i="152" s="1"/>
  <c r="L43" i="152"/>
  <c r="D43" i="152"/>
  <c r="F43" i="152" s="1"/>
  <c r="J43" i="152" s="1"/>
  <c r="K43" i="152" s="1"/>
  <c r="M43" i="152" s="1"/>
  <c r="L42" i="152"/>
  <c r="D42" i="152"/>
  <c r="F42" i="152" s="1"/>
  <c r="J42" i="152" s="1"/>
  <c r="K42" i="152" s="1"/>
  <c r="M42" i="152" s="1"/>
  <c r="L41" i="152"/>
  <c r="D41" i="152"/>
  <c r="F41" i="152" s="1"/>
  <c r="J41" i="152" s="1"/>
  <c r="K41" i="152" s="1"/>
  <c r="M41" i="152" s="1"/>
  <c r="L40" i="152"/>
  <c r="D40" i="152"/>
  <c r="F40" i="152" s="1"/>
  <c r="J40" i="152" s="1"/>
  <c r="K40" i="152" s="1"/>
  <c r="M40" i="152" s="1"/>
  <c r="L39" i="152"/>
  <c r="D39" i="152"/>
  <c r="F39" i="152" s="1"/>
  <c r="J39" i="152" s="1"/>
  <c r="K39" i="152" s="1"/>
  <c r="M39" i="152" s="1"/>
  <c r="L38" i="152"/>
  <c r="D38" i="152"/>
  <c r="F38" i="152" s="1"/>
  <c r="J38" i="152" s="1"/>
  <c r="K38" i="152" s="1"/>
  <c r="M38" i="152" s="1"/>
  <c r="L37" i="152"/>
  <c r="D37" i="152"/>
  <c r="F37" i="152" s="1"/>
  <c r="J37" i="152" s="1"/>
  <c r="K37" i="152" s="1"/>
  <c r="M37" i="152" s="1"/>
  <c r="L36" i="152"/>
  <c r="D36" i="152"/>
  <c r="F36" i="152" s="1"/>
  <c r="J36" i="152" s="1"/>
  <c r="K36" i="152" s="1"/>
  <c r="M36" i="152" s="1"/>
  <c r="L35" i="152"/>
  <c r="D35" i="152"/>
  <c r="F35" i="152" s="1"/>
  <c r="J35" i="152" s="1"/>
  <c r="K35" i="152" s="1"/>
  <c r="M35" i="152" s="1"/>
  <c r="L34" i="152"/>
  <c r="D34" i="152"/>
  <c r="F34" i="152" s="1"/>
  <c r="J34" i="152" s="1"/>
  <c r="K34" i="152" s="1"/>
  <c r="M34" i="152" s="1"/>
  <c r="L33" i="152"/>
  <c r="D33" i="152"/>
  <c r="F33" i="152" s="1"/>
  <c r="J33" i="152" s="1"/>
  <c r="K33" i="152" s="1"/>
  <c r="M33" i="152" s="1"/>
  <c r="L32" i="152"/>
  <c r="D32" i="152"/>
  <c r="F32" i="152" s="1"/>
  <c r="J32" i="152" s="1"/>
  <c r="K32" i="152" s="1"/>
  <c r="M32" i="152" s="1"/>
  <c r="L31" i="152"/>
  <c r="D31" i="152"/>
  <c r="F31" i="152" s="1"/>
  <c r="J31" i="152" s="1"/>
  <c r="K31" i="152" s="1"/>
  <c r="M31" i="152" s="1"/>
  <c r="L30" i="152"/>
  <c r="D30" i="152"/>
  <c r="F30" i="152" s="1"/>
  <c r="J30" i="152" s="1"/>
  <c r="K30" i="152" s="1"/>
  <c r="M30" i="152" s="1"/>
  <c r="L29" i="152"/>
  <c r="D29" i="152"/>
  <c r="F29" i="152" s="1"/>
  <c r="J29" i="152" s="1"/>
  <c r="K29" i="152" s="1"/>
  <c r="M29" i="152" s="1"/>
  <c r="L28" i="152"/>
  <c r="D28" i="152"/>
  <c r="F28" i="152" s="1"/>
  <c r="J28" i="152" s="1"/>
  <c r="K28" i="152" s="1"/>
  <c r="M28" i="152" s="1"/>
  <c r="L27" i="152"/>
  <c r="D27" i="152"/>
  <c r="F27" i="152" s="1"/>
  <c r="J27" i="152" s="1"/>
  <c r="K27" i="152" s="1"/>
  <c r="M27" i="152" s="1"/>
  <c r="L26" i="152"/>
  <c r="D26" i="152"/>
  <c r="F26" i="152" s="1"/>
  <c r="J26" i="152" s="1"/>
  <c r="K26" i="152" s="1"/>
  <c r="M26" i="152" s="1"/>
  <c r="L25" i="152"/>
  <c r="D25" i="152"/>
  <c r="F25" i="152" s="1"/>
  <c r="J25" i="152" s="1"/>
  <c r="K25" i="152" s="1"/>
  <c r="M25" i="152" s="1"/>
  <c r="L24" i="152"/>
  <c r="D24" i="152"/>
  <c r="F24" i="152" s="1"/>
  <c r="J24" i="152" s="1"/>
  <c r="K24" i="152" s="1"/>
  <c r="M24" i="152" s="1"/>
  <c r="L23" i="152"/>
  <c r="D23" i="152"/>
  <c r="F23" i="152" s="1"/>
  <c r="J23" i="152" s="1"/>
  <c r="K23" i="152" s="1"/>
  <c r="M23" i="152" s="1"/>
  <c r="L22" i="152"/>
  <c r="D22" i="152"/>
  <c r="F22" i="152" s="1"/>
  <c r="J22" i="152" s="1"/>
  <c r="K22" i="152" s="1"/>
  <c r="M22" i="152" s="1"/>
  <c r="L21" i="152"/>
  <c r="D21" i="152"/>
  <c r="F21" i="152" s="1"/>
  <c r="J21" i="152" s="1"/>
  <c r="K21" i="152" s="1"/>
  <c r="M21" i="152" s="1"/>
  <c r="L20" i="152"/>
  <c r="D20" i="152"/>
  <c r="F20" i="152" s="1"/>
  <c r="J20" i="152" s="1"/>
  <c r="K20" i="152" s="1"/>
  <c r="M20" i="152" s="1"/>
  <c r="L19" i="152"/>
  <c r="D19" i="152"/>
  <c r="F19" i="152" s="1"/>
  <c r="J19" i="152" s="1"/>
  <c r="K19" i="152" s="1"/>
  <c r="M19" i="152" s="1"/>
  <c r="L18" i="152"/>
  <c r="D18" i="152"/>
  <c r="F18" i="152" s="1"/>
  <c r="J18" i="152" s="1"/>
  <c r="K18" i="152" s="1"/>
  <c r="M18" i="152" s="1"/>
  <c r="L17" i="152"/>
  <c r="D17" i="152"/>
  <c r="F17" i="152" s="1"/>
  <c r="J17" i="152" s="1"/>
  <c r="K17" i="152" s="1"/>
  <c r="M17" i="152" s="1"/>
  <c r="L16" i="152"/>
  <c r="D16" i="152"/>
  <c r="F16" i="152" s="1"/>
  <c r="J16" i="152" s="1"/>
  <c r="K16" i="152" s="1"/>
  <c r="M16" i="152" s="1"/>
  <c r="L15" i="152"/>
  <c r="D15" i="152"/>
  <c r="F15" i="152" s="1"/>
  <c r="J15" i="152" s="1"/>
  <c r="K15" i="152" s="1"/>
  <c r="M15" i="152" s="1"/>
  <c r="L14" i="152"/>
  <c r="D14" i="152"/>
  <c r="F14" i="152" s="1"/>
  <c r="J14" i="152" s="1"/>
  <c r="K14" i="152" s="1"/>
  <c r="M14" i="152" s="1"/>
  <c r="L13" i="152"/>
  <c r="D13" i="152"/>
  <c r="F13" i="152" s="1"/>
  <c r="J13" i="152" s="1"/>
  <c r="K13" i="152" s="1"/>
  <c r="M13" i="152" s="1"/>
  <c r="L12" i="152"/>
  <c r="D12" i="152"/>
  <c r="F12" i="152" s="1"/>
  <c r="J12" i="152" s="1"/>
  <c r="K12" i="152" s="1"/>
  <c r="M12" i="152" s="1"/>
  <c r="L11" i="152"/>
  <c r="D11" i="152"/>
  <c r="F11" i="152" s="1"/>
  <c r="J11" i="152" s="1"/>
  <c r="K11" i="152" s="1"/>
  <c r="M11" i="152" s="1"/>
  <c r="L10" i="152"/>
  <c r="D10" i="152"/>
  <c r="F10" i="152" s="1"/>
  <c r="J10" i="152" s="1"/>
  <c r="K10" i="152" s="1"/>
  <c r="M10" i="152" s="1"/>
  <c r="L9" i="152"/>
  <c r="D9" i="152"/>
  <c r="F9" i="152" s="1"/>
  <c r="J9" i="152" s="1"/>
  <c r="K9" i="152" s="1"/>
  <c r="M9" i="152" s="1"/>
  <c r="L8" i="152"/>
  <c r="D8" i="152"/>
  <c r="F8" i="152" s="1"/>
  <c r="J8" i="152" s="1"/>
  <c r="K8" i="152" s="1"/>
  <c r="M8" i="152" s="1"/>
  <c r="L7" i="152"/>
  <c r="D7" i="152"/>
  <c r="F7" i="152" s="1"/>
  <c r="J7" i="152" s="1"/>
  <c r="K7" i="152" s="1"/>
  <c r="M7" i="152" s="1"/>
  <c r="L6" i="152"/>
  <c r="D6" i="152"/>
  <c r="F6" i="152" s="1"/>
  <c r="J6" i="152" s="1"/>
  <c r="K6" i="152" s="1"/>
  <c r="M6" i="152" s="1"/>
  <c r="L5" i="152"/>
  <c r="D5" i="152"/>
  <c r="F5" i="152" s="1"/>
  <c r="J5" i="152" s="1"/>
  <c r="K5" i="152" s="1"/>
  <c r="M5" i="152" s="1"/>
  <c r="L199" i="154"/>
  <c r="D199" i="154"/>
  <c r="F199" i="154" s="1"/>
  <c r="J199" i="154" s="1"/>
  <c r="K199" i="154" s="1"/>
  <c r="M199" i="154" s="1"/>
  <c r="L198" i="154"/>
  <c r="D198" i="154"/>
  <c r="F198" i="154" s="1"/>
  <c r="J198" i="154" s="1"/>
  <c r="K198" i="154" s="1"/>
  <c r="M198" i="154" s="1"/>
  <c r="L197" i="154"/>
  <c r="D197" i="154"/>
  <c r="F197" i="154" s="1"/>
  <c r="J197" i="154" s="1"/>
  <c r="K197" i="154" s="1"/>
  <c r="M197" i="154" s="1"/>
  <c r="L196" i="154"/>
  <c r="D196" i="154"/>
  <c r="F196" i="154" s="1"/>
  <c r="J196" i="154" s="1"/>
  <c r="K196" i="154" s="1"/>
  <c r="M196" i="154" s="1"/>
  <c r="L195" i="154"/>
  <c r="D195" i="154"/>
  <c r="F195" i="154" s="1"/>
  <c r="J195" i="154" s="1"/>
  <c r="K195" i="154" s="1"/>
  <c r="M195" i="154" s="1"/>
  <c r="L194" i="154"/>
  <c r="D194" i="154"/>
  <c r="F194" i="154" s="1"/>
  <c r="J194" i="154" s="1"/>
  <c r="K194" i="154" s="1"/>
  <c r="M194" i="154" s="1"/>
  <c r="L193" i="154"/>
  <c r="D193" i="154"/>
  <c r="F193" i="154" s="1"/>
  <c r="J193" i="154" s="1"/>
  <c r="K193" i="154" s="1"/>
  <c r="M193" i="154" s="1"/>
  <c r="L192" i="154"/>
  <c r="D192" i="154"/>
  <c r="F192" i="154" s="1"/>
  <c r="J192" i="154" s="1"/>
  <c r="K192" i="154" s="1"/>
  <c r="M192" i="154" s="1"/>
  <c r="L191" i="154"/>
  <c r="D191" i="154"/>
  <c r="F191" i="154" s="1"/>
  <c r="J191" i="154" s="1"/>
  <c r="K191" i="154" s="1"/>
  <c r="M191" i="154" s="1"/>
  <c r="L190" i="154"/>
  <c r="D190" i="154"/>
  <c r="F190" i="154" s="1"/>
  <c r="J190" i="154" s="1"/>
  <c r="K190" i="154" s="1"/>
  <c r="M190" i="154" s="1"/>
  <c r="L189" i="154"/>
  <c r="D189" i="154"/>
  <c r="F189" i="154" s="1"/>
  <c r="J189" i="154" s="1"/>
  <c r="K189" i="154" s="1"/>
  <c r="M189" i="154" s="1"/>
  <c r="L188" i="154"/>
  <c r="D188" i="154"/>
  <c r="F188" i="154" s="1"/>
  <c r="J188" i="154" s="1"/>
  <c r="K188" i="154" s="1"/>
  <c r="M188" i="154" s="1"/>
  <c r="L187" i="154"/>
  <c r="D187" i="154"/>
  <c r="F187" i="154" s="1"/>
  <c r="J187" i="154" s="1"/>
  <c r="K187" i="154" s="1"/>
  <c r="M187" i="154" s="1"/>
  <c r="L186" i="154"/>
  <c r="D186" i="154"/>
  <c r="F186" i="154" s="1"/>
  <c r="J186" i="154" s="1"/>
  <c r="K186" i="154" s="1"/>
  <c r="M186" i="154" s="1"/>
  <c r="L185" i="154"/>
  <c r="D185" i="154"/>
  <c r="F185" i="154" s="1"/>
  <c r="J185" i="154" s="1"/>
  <c r="K185" i="154" s="1"/>
  <c r="M185" i="154" s="1"/>
  <c r="L184" i="154"/>
  <c r="D184" i="154"/>
  <c r="F184" i="154" s="1"/>
  <c r="J184" i="154" s="1"/>
  <c r="K184" i="154" s="1"/>
  <c r="M184" i="154" s="1"/>
  <c r="L183" i="154"/>
  <c r="D183" i="154"/>
  <c r="F183" i="154" s="1"/>
  <c r="J183" i="154" s="1"/>
  <c r="K183" i="154" s="1"/>
  <c r="M183" i="154" s="1"/>
  <c r="L182" i="154"/>
  <c r="D182" i="154"/>
  <c r="F182" i="154" s="1"/>
  <c r="J182" i="154" s="1"/>
  <c r="K182" i="154" s="1"/>
  <c r="M182" i="154" s="1"/>
  <c r="L181" i="154"/>
  <c r="D181" i="154"/>
  <c r="F181" i="154" s="1"/>
  <c r="J181" i="154" s="1"/>
  <c r="K181" i="154" s="1"/>
  <c r="M181" i="154" s="1"/>
  <c r="L180" i="154"/>
  <c r="D180" i="154"/>
  <c r="F180" i="154" s="1"/>
  <c r="J180" i="154" s="1"/>
  <c r="K180" i="154" s="1"/>
  <c r="M180" i="154" s="1"/>
  <c r="L179" i="154"/>
  <c r="D179" i="154"/>
  <c r="F179" i="154" s="1"/>
  <c r="J179" i="154" s="1"/>
  <c r="K179" i="154" s="1"/>
  <c r="M179" i="154" s="1"/>
  <c r="L178" i="154"/>
  <c r="D178" i="154"/>
  <c r="F178" i="154" s="1"/>
  <c r="J178" i="154" s="1"/>
  <c r="K178" i="154" s="1"/>
  <c r="M178" i="154" s="1"/>
  <c r="L177" i="154"/>
  <c r="D177" i="154"/>
  <c r="F177" i="154" s="1"/>
  <c r="J177" i="154" s="1"/>
  <c r="K177" i="154" s="1"/>
  <c r="M177" i="154" s="1"/>
  <c r="L176" i="154"/>
  <c r="D176" i="154"/>
  <c r="F176" i="154" s="1"/>
  <c r="J176" i="154" s="1"/>
  <c r="K176" i="154" s="1"/>
  <c r="M176" i="154" s="1"/>
  <c r="L175" i="154"/>
  <c r="D175" i="154"/>
  <c r="F175" i="154" s="1"/>
  <c r="J175" i="154" s="1"/>
  <c r="K175" i="154" s="1"/>
  <c r="M175" i="154" s="1"/>
  <c r="L174" i="154"/>
  <c r="D174" i="154"/>
  <c r="F174" i="154" s="1"/>
  <c r="J174" i="154" s="1"/>
  <c r="K174" i="154" s="1"/>
  <c r="M174" i="154" s="1"/>
  <c r="L173" i="154"/>
  <c r="D173" i="154"/>
  <c r="F173" i="154" s="1"/>
  <c r="J173" i="154" s="1"/>
  <c r="K173" i="154" s="1"/>
  <c r="M173" i="154" s="1"/>
  <c r="L172" i="154"/>
  <c r="D172" i="154"/>
  <c r="F172" i="154" s="1"/>
  <c r="J172" i="154" s="1"/>
  <c r="K172" i="154" s="1"/>
  <c r="M172" i="154" s="1"/>
  <c r="L171" i="154"/>
  <c r="D171" i="154"/>
  <c r="F171" i="154" s="1"/>
  <c r="J171" i="154" s="1"/>
  <c r="K171" i="154" s="1"/>
  <c r="M171" i="154" s="1"/>
  <c r="L170" i="154"/>
  <c r="D170" i="154"/>
  <c r="F170" i="154" s="1"/>
  <c r="J170" i="154" s="1"/>
  <c r="K170" i="154" s="1"/>
  <c r="M170" i="154" s="1"/>
  <c r="L169" i="154"/>
  <c r="D169" i="154"/>
  <c r="F169" i="154" s="1"/>
  <c r="J169" i="154" s="1"/>
  <c r="K169" i="154" s="1"/>
  <c r="M169" i="154" s="1"/>
  <c r="L168" i="154"/>
  <c r="D168" i="154"/>
  <c r="F168" i="154" s="1"/>
  <c r="J168" i="154" s="1"/>
  <c r="K168" i="154" s="1"/>
  <c r="M168" i="154" s="1"/>
  <c r="L167" i="154"/>
  <c r="D167" i="154"/>
  <c r="F167" i="154" s="1"/>
  <c r="J167" i="154" s="1"/>
  <c r="K167" i="154" s="1"/>
  <c r="M167" i="154" s="1"/>
  <c r="L166" i="154"/>
  <c r="D166" i="154"/>
  <c r="F166" i="154" s="1"/>
  <c r="J166" i="154" s="1"/>
  <c r="K166" i="154" s="1"/>
  <c r="M166" i="154" s="1"/>
  <c r="L165" i="154"/>
  <c r="D165" i="154"/>
  <c r="F165" i="154" s="1"/>
  <c r="J165" i="154" s="1"/>
  <c r="K165" i="154" s="1"/>
  <c r="M165" i="154" s="1"/>
  <c r="L164" i="154"/>
  <c r="D164" i="154"/>
  <c r="F164" i="154" s="1"/>
  <c r="J164" i="154" s="1"/>
  <c r="K164" i="154" s="1"/>
  <c r="M164" i="154" s="1"/>
  <c r="L163" i="154"/>
  <c r="D163" i="154"/>
  <c r="F163" i="154" s="1"/>
  <c r="J163" i="154" s="1"/>
  <c r="K163" i="154" s="1"/>
  <c r="M163" i="154" s="1"/>
  <c r="L162" i="154"/>
  <c r="D162" i="154"/>
  <c r="F162" i="154" s="1"/>
  <c r="J162" i="154" s="1"/>
  <c r="K162" i="154" s="1"/>
  <c r="M162" i="154" s="1"/>
  <c r="L161" i="154"/>
  <c r="D161" i="154"/>
  <c r="F161" i="154" s="1"/>
  <c r="J161" i="154" s="1"/>
  <c r="K161" i="154" s="1"/>
  <c r="M161" i="154" s="1"/>
  <c r="L160" i="154"/>
  <c r="D160" i="154"/>
  <c r="F160" i="154" s="1"/>
  <c r="J160" i="154" s="1"/>
  <c r="K160" i="154" s="1"/>
  <c r="M160" i="154" s="1"/>
  <c r="L159" i="154"/>
  <c r="D159" i="154"/>
  <c r="F159" i="154" s="1"/>
  <c r="J159" i="154" s="1"/>
  <c r="K159" i="154" s="1"/>
  <c r="M159" i="154" s="1"/>
  <c r="L158" i="154"/>
  <c r="D158" i="154"/>
  <c r="F158" i="154" s="1"/>
  <c r="J158" i="154" s="1"/>
  <c r="K158" i="154" s="1"/>
  <c r="M158" i="154" s="1"/>
  <c r="L157" i="154"/>
  <c r="D157" i="154"/>
  <c r="F157" i="154" s="1"/>
  <c r="J157" i="154" s="1"/>
  <c r="K157" i="154" s="1"/>
  <c r="M157" i="154" s="1"/>
  <c r="L156" i="154"/>
  <c r="D156" i="154"/>
  <c r="F156" i="154" s="1"/>
  <c r="J156" i="154" s="1"/>
  <c r="K156" i="154" s="1"/>
  <c r="M156" i="154" s="1"/>
  <c r="L155" i="154"/>
  <c r="D155" i="154"/>
  <c r="F155" i="154" s="1"/>
  <c r="J155" i="154" s="1"/>
  <c r="K155" i="154" s="1"/>
  <c r="M155" i="154" s="1"/>
  <c r="L154" i="154"/>
  <c r="D154" i="154"/>
  <c r="F154" i="154" s="1"/>
  <c r="J154" i="154" s="1"/>
  <c r="K154" i="154" s="1"/>
  <c r="M154" i="154" s="1"/>
  <c r="L153" i="154"/>
  <c r="D153" i="154"/>
  <c r="F153" i="154" s="1"/>
  <c r="J153" i="154" s="1"/>
  <c r="K153" i="154" s="1"/>
  <c r="M153" i="154" s="1"/>
  <c r="L152" i="154"/>
  <c r="D152" i="154"/>
  <c r="F152" i="154" s="1"/>
  <c r="J152" i="154" s="1"/>
  <c r="K152" i="154" s="1"/>
  <c r="M152" i="154" s="1"/>
  <c r="L151" i="154"/>
  <c r="D151" i="154"/>
  <c r="F151" i="154" s="1"/>
  <c r="J151" i="154" s="1"/>
  <c r="K151" i="154" s="1"/>
  <c r="M151" i="154" s="1"/>
  <c r="L150" i="154"/>
  <c r="D150" i="154"/>
  <c r="F150" i="154" s="1"/>
  <c r="J150" i="154" s="1"/>
  <c r="K150" i="154" s="1"/>
  <c r="M150" i="154" s="1"/>
  <c r="L149" i="154"/>
  <c r="D149" i="154"/>
  <c r="F149" i="154" s="1"/>
  <c r="J149" i="154" s="1"/>
  <c r="K149" i="154" s="1"/>
  <c r="M149" i="154" s="1"/>
  <c r="L148" i="154"/>
  <c r="D148" i="154"/>
  <c r="F148" i="154" s="1"/>
  <c r="J148" i="154" s="1"/>
  <c r="K148" i="154" s="1"/>
  <c r="M148" i="154" s="1"/>
  <c r="L147" i="154"/>
  <c r="D147" i="154"/>
  <c r="F147" i="154" s="1"/>
  <c r="J147" i="154" s="1"/>
  <c r="K147" i="154" s="1"/>
  <c r="M147" i="154" s="1"/>
  <c r="L146" i="154"/>
  <c r="D146" i="154"/>
  <c r="F146" i="154" s="1"/>
  <c r="J146" i="154" s="1"/>
  <c r="K146" i="154" s="1"/>
  <c r="M146" i="154" s="1"/>
  <c r="L145" i="154"/>
  <c r="D145" i="154"/>
  <c r="F145" i="154" s="1"/>
  <c r="J145" i="154" s="1"/>
  <c r="K145" i="154" s="1"/>
  <c r="M145" i="154" s="1"/>
  <c r="L144" i="154"/>
  <c r="D144" i="154"/>
  <c r="F144" i="154" s="1"/>
  <c r="J144" i="154" s="1"/>
  <c r="K144" i="154" s="1"/>
  <c r="M144" i="154" s="1"/>
  <c r="L143" i="154"/>
  <c r="D143" i="154"/>
  <c r="F143" i="154" s="1"/>
  <c r="J143" i="154" s="1"/>
  <c r="K143" i="154" s="1"/>
  <c r="M143" i="154" s="1"/>
  <c r="L142" i="154"/>
  <c r="D142" i="154"/>
  <c r="F142" i="154" s="1"/>
  <c r="J142" i="154" s="1"/>
  <c r="K142" i="154" s="1"/>
  <c r="M142" i="154" s="1"/>
  <c r="L141" i="154"/>
  <c r="D141" i="154"/>
  <c r="F141" i="154" s="1"/>
  <c r="J141" i="154" s="1"/>
  <c r="K141" i="154" s="1"/>
  <c r="M141" i="154" s="1"/>
  <c r="L140" i="154"/>
  <c r="D140" i="154"/>
  <c r="F140" i="154" s="1"/>
  <c r="J140" i="154" s="1"/>
  <c r="K140" i="154" s="1"/>
  <c r="M140" i="154" s="1"/>
  <c r="L139" i="154"/>
  <c r="D139" i="154"/>
  <c r="F139" i="154" s="1"/>
  <c r="J139" i="154" s="1"/>
  <c r="K139" i="154" s="1"/>
  <c r="M139" i="154" s="1"/>
  <c r="L138" i="154"/>
  <c r="D138" i="154"/>
  <c r="F138" i="154" s="1"/>
  <c r="J138" i="154" s="1"/>
  <c r="K138" i="154" s="1"/>
  <c r="M138" i="154" s="1"/>
  <c r="L137" i="154"/>
  <c r="D137" i="154"/>
  <c r="F137" i="154" s="1"/>
  <c r="J137" i="154" s="1"/>
  <c r="K137" i="154" s="1"/>
  <c r="M137" i="154" s="1"/>
  <c r="L136" i="154"/>
  <c r="D136" i="154"/>
  <c r="F136" i="154" s="1"/>
  <c r="J136" i="154" s="1"/>
  <c r="K136" i="154" s="1"/>
  <c r="M136" i="154" s="1"/>
  <c r="L135" i="154"/>
  <c r="D135" i="154"/>
  <c r="F135" i="154" s="1"/>
  <c r="J135" i="154" s="1"/>
  <c r="K135" i="154" s="1"/>
  <c r="M135" i="154" s="1"/>
  <c r="L134" i="154"/>
  <c r="D134" i="154"/>
  <c r="F134" i="154" s="1"/>
  <c r="J134" i="154" s="1"/>
  <c r="K134" i="154" s="1"/>
  <c r="M134" i="154" s="1"/>
  <c r="L133" i="154"/>
  <c r="D133" i="154"/>
  <c r="F133" i="154" s="1"/>
  <c r="J133" i="154" s="1"/>
  <c r="K133" i="154" s="1"/>
  <c r="M133" i="154" s="1"/>
  <c r="L132" i="154"/>
  <c r="D132" i="154"/>
  <c r="F132" i="154" s="1"/>
  <c r="J132" i="154" s="1"/>
  <c r="K132" i="154" s="1"/>
  <c r="M132" i="154" s="1"/>
  <c r="L131" i="154"/>
  <c r="D131" i="154"/>
  <c r="F131" i="154" s="1"/>
  <c r="J131" i="154" s="1"/>
  <c r="K131" i="154" s="1"/>
  <c r="M131" i="154" s="1"/>
  <c r="L130" i="154"/>
  <c r="D130" i="154"/>
  <c r="F130" i="154" s="1"/>
  <c r="J130" i="154" s="1"/>
  <c r="K130" i="154" s="1"/>
  <c r="M130" i="154" s="1"/>
  <c r="L129" i="154"/>
  <c r="D129" i="154"/>
  <c r="F129" i="154" s="1"/>
  <c r="J129" i="154" s="1"/>
  <c r="K129" i="154" s="1"/>
  <c r="M129" i="154" s="1"/>
  <c r="L128" i="154"/>
  <c r="D128" i="154"/>
  <c r="F128" i="154" s="1"/>
  <c r="J128" i="154" s="1"/>
  <c r="K128" i="154" s="1"/>
  <c r="M128" i="154" s="1"/>
  <c r="L127" i="154"/>
  <c r="D127" i="154"/>
  <c r="F127" i="154" s="1"/>
  <c r="J127" i="154" s="1"/>
  <c r="K127" i="154" s="1"/>
  <c r="M127" i="154" s="1"/>
  <c r="L126" i="154"/>
  <c r="D126" i="154"/>
  <c r="F126" i="154" s="1"/>
  <c r="J126" i="154" s="1"/>
  <c r="K126" i="154" s="1"/>
  <c r="M126" i="154" s="1"/>
  <c r="L125" i="154"/>
  <c r="D125" i="154"/>
  <c r="F125" i="154" s="1"/>
  <c r="J125" i="154" s="1"/>
  <c r="K125" i="154" s="1"/>
  <c r="M125" i="154" s="1"/>
  <c r="L124" i="154"/>
  <c r="D124" i="154"/>
  <c r="F124" i="154" s="1"/>
  <c r="J124" i="154" s="1"/>
  <c r="K124" i="154" s="1"/>
  <c r="M124" i="154" s="1"/>
  <c r="L123" i="154"/>
  <c r="D123" i="154"/>
  <c r="F123" i="154" s="1"/>
  <c r="J123" i="154" s="1"/>
  <c r="K123" i="154" s="1"/>
  <c r="M123" i="154" s="1"/>
  <c r="L122" i="154"/>
  <c r="D122" i="154"/>
  <c r="F122" i="154" s="1"/>
  <c r="J122" i="154" s="1"/>
  <c r="K122" i="154" s="1"/>
  <c r="M122" i="154" s="1"/>
  <c r="L121" i="154"/>
  <c r="D121" i="154"/>
  <c r="F121" i="154" s="1"/>
  <c r="J121" i="154" s="1"/>
  <c r="K121" i="154" s="1"/>
  <c r="M121" i="154" s="1"/>
  <c r="L120" i="154"/>
  <c r="D120" i="154"/>
  <c r="F120" i="154" s="1"/>
  <c r="J120" i="154" s="1"/>
  <c r="K120" i="154" s="1"/>
  <c r="M120" i="154" s="1"/>
  <c r="L119" i="154"/>
  <c r="D119" i="154"/>
  <c r="F119" i="154" s="1"/>
  <c r="J119" i="154" s="1"/>
  <c r="K119" i="154" s="1"/>
  <c r="M119" i="154" s="1"/>
  <c r="L118" i="154"/>
  <c r="D118" i="154"/>
  <c r="F118" i="154" s="1"/>
  <c r="J118" i="154" s="1"/>
  <c r="K118" i="154" s="1"/>
  <c r="M118" i="154" s="1"/>
  <c r="L117" i="154"/>
  <c r="D117" i="154"/>
  <c r="F117" i="154" s="1"/>
  <c r="J117" i="154" s="1"/>
  <c r="K117" i="154" s="1"/>
  <c r="M117" i="154" s="1"/>
  <c r="L116" i="154"/>
  <c r="D116" i="154"/>
  <c r="F116" i="154" s="1"/>
  <c r="J116" i="154" s="1"/>
  <c r="K116" i="154" s="1"/>
  <c r="M116" i="154" s="1"/>
  <c r="L115" i="154"/>
  <c r="D115" i="154"/>
  <c r="F115" i="154" s="1"/>
  <c r="J115" i="154" s="1"/>
  <c r="K115" i="154" s="1"/>
  <c r="M115" i="154" s="1"/>
  <c r="L114" i="154"/>
  <c r="D114" i="154"/>
  <c r="F114" i="154" s="1"/>
  <c r="J114" i="154" s="1"/>
  <c r="K114" i="154" s="1"/>
  <c r="M114" i="154" s="1"/>
  <c r="L113" i="154"/>
  <c r="D113" i="154"/>
  <c r="F113" i="154" s="1"/>
  <c r="J113" i="154" s="1"/>
  <c r="K113" i="154" s="1"/>
  <c r="M113" i="154" s="1"/>
  <c r="L112" i="154"/>
  <c r="D112" i="154"/>
  <c r="F112" i="154" s="1"/>
  <c r="J112" i="154" s="1"/>
  <c r="K112" i="154" s="1"/>
  <c r="M112" i="154" s="1"/>
  <c r="L111" i="154"/>
  <c r="D111" i="154"/>
  <c r="F111" i="154" s="1"/>
  <c r="J111" i="154" s="1"/>
  <c r="K111" i="154" s="1"/>
  <c r="M111" i="154" s="1"/>
  <c r="L110" i="154"/>
  <c r="D110" i="154"/>
  <c r="F110" i="154" s="1"/>
  <c r="J110" i="154" s="1"/>
  <c r="K110" i="154" s="1"/>
  <c r="M110" i="154" s="1"/>
  <c r="L109" i="154"/>
  <c r="D109" i="154"/>
  <c r="F109" i="154" s="1"/>
  <c r="J109" i="154" s="1"/>
  <c r="K109" i="154" s="1"/>
  <c r="M109" i="154" s="1"/>
  <c r="L108" i="154"/>
  <c r="D108" i="154"/>
  <c r="F108" i="154" s="1"/>
  <c r="J108" i="154" s="1"/>
  <c r="K108" i="154" s="1"/>
  <c r="M108" i="154" s="1"/>
  <c r="L107" i="154"/>
  <c r="D107" i="154"/>
  <c r="F107" i="154" s="1"/>
  <c r="J107" i="154" s="1"/>
  <c r="K107" i="154" s="1"/>
  <c r="M107" i="154" s="1"/>
  <c r="L106" i="154"/>
  <c r="D106" i="154"/>
  <c r="F106" i="154" s="1"/>
  <c r="J106" i="154" s="1"/>
  <c r="K106" i="154" s="1"/>
  <c r="M106" i="154" s="1"/>
  <c r="L105" i="154"/>
  <c r="D105" i="154"/>
  <c r="F105" i="154" s="1"/>
  <c r="J105" i="154" s="1"/>
  <c r="K105" i="154" s="1"/>
  <c r="M105" i="154" s="1"/>
  <c r="L104" i="154"/>
  <c r="D104" i="154"/>
  <c r="F104" i="154" s="1"/>
  <c r="J104" i="154" s="1"/>
  <c r="K104" i="154" s="1"/>
  <c r="M104" i="154" s="1"/>
  <c r="L103" i="154"/>
  <c r="D103" i="154"/>
  <c r="F103" i="154" s="1"/>
  <c r="J103" i="154" s="1"/>
  <c r="K103" i="154" s="1"/>
  <c r="M103" i="154" s="1"/>
  <c r="L102" i="154"/>
  <c r="D102" i="154"/>
  <c r="F102" i="154" s="1"/>
  <c r="J102" i="154" s="1"/>
  <c r="K102" i="154" s="1"/>
  <c r="M102" i="154" s="1"/>
  <c r="L101" i="154"/>
  <c r="D101" i="154"/>
  <c r="F101" i="154" s="1"/>
  <c r="J101" i="154" s="1"/>
  <c r="K101" i="154" s="1"/>
  <c r="M101" i="154" s="1"/>
  <c r="L100" i="154"/>
  <c r="D100" i="154"/>
  <c r="F100" i="154" s="1"/>
  <c r="J100" i="154" s="1"/>
  <c r="K100" i="154" s="1"/>
  <c r="M100" i="154" s="1"/>
  <c r="L99" i="154"/>
  <c r="D99" i="154"/>
  <c r="F99" i="154" s="1"/>
  <c r="J99" i="154" s="1"/>
  <c r="K99" i="154" s="1"/>
  <c r="M99" i="154" s="1"/>
  <c r="L98" i="154"/>
  <c r="D98" i="154"/>
  <c r="F98" i="154" s="1"/>
  <c r="J98" i="154" s="1"/>
  <c r="K98" i="154" s="1"/>
  <c r="M98" i="154" s="1"/>
  <c r="L97" i="154"/>
  <c r="D97" i="154"/>
  <c r="F97" i="154" s="1"/>
  <c r="J97" i="154" s="1"/>
  <c r="K97" i="154" s="1"/>
  <c r="M97" i="154" s="1"/>
  <c r="L96" i="154"/>
  <c r="D96" i="154"/>
  <c r="F96" i="154" s="1"/>
  <c r="J96" i="154" s="1"/>
  <c r="K96" i="154" s="1"/>
  <c r="M96" i="154" s="1"/>
  <c r="L95" i="154"/>
  <c r="D95" i="154"/>
  <c r="F95" i="154" s="1"/>
  <c r="J95" i="154" s="1"/>
  <c r="K95" i="154" s="1"/>
  <c r="M95" i="154" s="1"/>
  <c r="L94" i="154"/>
  <c r="D94" i="154"/>
  <c r="F94" i="154" s="1"/>
  <c r="J94" i="154" s="1"/>
  <c r="K94" i="154" s="1"/>
  <c r="M94" i="154" s="1"/>
  <c r="L93" i="154"/>
  <c r="D93" i="154"/>
  <c r="F93" i="154" s="1"/>
  <c r="J93" i="154" s="1"/>
  <c r="K93" i="154" s="1"/>
  <c r="M93" i="154" s="1"/>
  <c r="L92" i="154"/>
  <c r="D92" i="154"/>
  <c r="F92" i="154" s="1"/>
  <c r="J92" i="154" s="1"/>
  <c r="K92" i="154" s="1"/>
  <c r="M92" i="154" s="1"/>
  <c r="L91" i="154"/>
  <c r="D91" i="154"/>
  <c r="F91" i="154" s="1"/>
  <c r="J91" i="154" s="1"/>
  <c r="K91" i="154" s="1"/>
  <c r="M91" i="154" s="1"/>
  <c r="L90" i="154"/>
  <c r="D90" i="154"/>
  <c r="F90" i="154" s="1"/>
  <c r="J90" i="154" s="1"/>
  <c r="K90" i="154" s="1"/>
  <c r="M90" i="154" s="1"/>
  <c r="L89" i="154"/>
  <c r="D89" i="154"/>
  <c r="F89" i="154" s="1"/>
  <c r="J89" i="154" s="1"/>
  <c r="K89" i="154" s="1"/>
  <c r="M89" i="154" s="1"/>
  <c r="L88" i="154"/>
  <c r="D88" i="154"/>
  <c r="F88" i="154" s="1"/>
  <c r="J88" i="154" s="1"/>
  <c r="K88" i="154" s="1"/>
  <c r="M88" i="154" s="1"/>
  <c r="L87" i="154"/>
  <c r="D87" i="154"/>
  <c r="F87" i="154" s="1"/>
  <c r="J87" i="154" s="1"/>
  <c r="K87" i="154" s="1"/>
  <c r="M87" i="154" s="1"/>
  <c r="L86" i="154"/>
  <c r="D86" i="154"/>
  <c r="F86" i="154" s="1"/>
  <c r="J86" i="154" s="1"/>
  <c r="K86" i="154" s="1"/>
  <c r="M86" i="154" s="1"/>
  <c r="L85" i="154"/>
  <c r="D85" i="154"/>
  <c r="F85" i="154" s="1"/>
  <c r="J85" i="154" s="1"/>
  <c r="K85" i="154" s="1"/>
  <c r="M85" i="154" s="1"/>
  <c r="L84" i="154"/>
  <c r="D84" i="154"/>
  <c r="F84" i="154" s="1"/>
  <c r="J84" i="154" s="1"/>
  <c r="K84" i="154" s="1"/>
  <c r="M84" i="154" s="1"/>
  <c r="L83" i="154"/>
  <c r="D83" i="154"/>
  <c r="F83" i="154" s="1"/>
  <c r="J83" i="154" s="1"/>
  <c r="K83" i="154" s="1"/>
  <c r="M83" i="154" s="1"/>
  <c r="L82" i="154"/>
  <c r="D82" i="154"/>
  <c r="F82" i="154" s="1"/>
  <c r="J82" i="154" s="1"/>
  <c r="K82" i="154" s="1"/>
  <c r="M82" i="154" s="1"/>
  <c r="L81" i="154"/>
  <c r="D81" i="154"/>
  <c r="F81" i="154" s="1"/>
  <c r="J81" i="154" s="1"/>
  <c r="K81" i="154" s="1"/>
  <c r="M81" i="154" s="1"/>
  <c r="L80" i="154"/>
  <c r="D80" i="154"/>
  <c r="F80" i="154" s="1"/>
  <c r="J80" i="154" s="1"/>
  <c r="K80" i="154" s="1"/>
  <c r="M80" i="154" s="1"/>
  <c r="L79" i="154"/>
  <c r="D79" i="154"/>
  <c r="F79" i="154" s="1"/>
  <c r="J79" i="154" s="1"/>
  <c r="K79" i="154" s="1"/>
  <c r="M79" i="154" s="1"/>
  <c r="L78" i="154"/>
  <c r="D78" i="154"/>
  <c r="F78" i="154" s="1"/>
  <c r="J78" i="154" s="1"/>
  <c r="K78" i="154" s="1"/>
  <c r="M78" i="154" s="1"/>
  <c r="L77" i="154"/>
  <c r="D77" i="154"/>
  <c r="F77" i="154" s="1"/>
  <c r="J77" i="154" s="1"/>
  <c r="K77" i="154" s="1"/>
  <c r="M77" i="154" s="1"/>
  <c r="L76" i="154"/>
  <c r="D76" i="154"/>
  <c r="F76" i="154" s="1"/>
  <c r="J76" i="154" s="1"/>
  <c r="K76" i="154" s="1"/>
  <c r="M76" i="154" s="1"/>
  <c r="L75" i="154"/>
  <c r="D75" i="154"/>
  <c r="F75" i="154" s="1"/>
  <c r="J75" i="154" s="1"/>
  <c r="K75" i="154" s="1"/>
  <c r="M75" i="154" s="1"/>
  <c r="L74" i="154"/>
  <c r="D74" i="154"/>
  <c r="F74" i="154" s="1"/>
  <c r="J74" i="154" s="1"/>
  <c r="K74" i="154" s="1"/>
  <c r="M74" i="154" s="1"/>
  <c r="L73" i="154"/>
  <c r="D73" i="154"/>
  <c r="F73" i="154" s="1"/>
  <c r="J73" i="154" s="1"/>
  <c r="K73" i="154" s="1"/>
  <c r="M73" i="154" s="1"/>
  <c r="L72" i="154"/>
  <c r="D72" i="154"/>
  <c r="F72" i="154" s="1"/>
  <c r="J72" i="154" s="1"/>
  <c r="K72" i="154" s="1"/>
  <c r="M72" i="154" s="1"/>
  <c r="L71" i="154"/>
  <c r="D71" i="154"/>
  <c r="F71" i="154" s="1"/>
  <c r="J71" i="154" s="1"/>
  <c r="K71" i="154" s="1"/>
  <c r="M71" i="154" s="1"/>
  <c r="L70" i="154"/>
  <c r="D70" i="154"/>
  <c r="F70" i="154" s="1"/>
  <c r="J70" i="154" s="1"/>
  <c r="K70" i="154" s="1"/>
  <c r="M70" i="154" s="1"/>
  <c r="L69" i="154"/>
  <c r="D69" i="154"/>
  <c r="F69" i="154" s="1"/>
  <c r="J69" i="154" s="1"/>
  <c r="K69" i="154" s="1"/>
  <c r="M69" i="154" s="1"/>
  <c r="L68" i="154"/>
  <c r="D68" i="154"/>
  <c r="F68" i="154" s="1"/>
  <c r="J68" i="154" s="1"/>
  <c r="K68" i="154" s="1"/>
  <c r="M68" i="154" s="1"/>
  <c r="L67" i="154"/>
  <c r="D67" i="154"/>
  <c r="F67" i="154" s="1"/>
  <c r="J67" i="154" s="1"/>
  <c r="K67" i="154" s="1"/>
  <c r="M67" i="154" s="1"/>
  <c r="L66" i="154"/>
  <c r="D66" i="154"/>
  <c r="F66" i="154" s="1"/>
  <c r="J66" i="154" s="1"/>
  <c r="K66" i="154" s="1"/>
  <c r="M66" i="154" s="1"/>
  <c r="L65" i="154"/>
  <c r="D65" i="154"/>
  <c r="F65" i="154" s="1"/>
  <c r="J65" i="154" s="1"/>
  <c r="K65" i="154" s="1"/>
  <c r="M65" i="154" s="1"/>
  <c r="L64" i="154"/>
  <c r="D64" i="154"/>
  <c r="F64" i="154" s="1"/>
  <c r="J64" i="154" s="1"/>
  <c r="K64" i="154" s="1"/>
  <c r="M64" i="154" s="1"/>
  <c r="L63" i="154"/>
  <c r="D63" i="154"/>
  <c r="F63" i="154" s="1"/>
  <c r="J63" i="154" s="1"/>
  <c r="K63" i="154" s="1"/>
  <c r="M63" i="154" s="1"/>
  <c r="L62" i="154"/>
  <c r="D62" i="154"/>
  <c r="F62" i="154" s="1"/>
  <c r="J62" i="154" s="1"/>
  <c r="K62" i="154" s="1"/>
  <c r="M62" i="154" s="1"/>
  <c r="L61" i="154"/>
  <c r="D61" i="154"/>
  <c r="F61" i="154" s="1"/>
  <c r="J61" i="154" s="1"/>
  <c r="K61" i="154" s="1"/>
  <c r="M61" i="154" s="1"/>
  <c r="L60" i="154"/>
  <c r="D60" i="154"/>
  <c r="F60" i="154" s="1"/>
  <c r="J60" i="154" s="1"/>
  <c r="K60" i="154" s="1"/>
  <c r="M60" i="154" s="1"/>
  <c r="L59" i="154"/>
  <c r="D59" i="154"/>
  <c r="F59" i="154" s="1"/>
  <c r="J59" i="154" s="1"/>
  <c r="K59" i="154" s="1"/>
  <c r="M59" i="154" s="1"/>
  <c r="L58" i="154"/>
  <c r="D58" i="154"/>
  <c r="F58" i="154" s="1"/>
  <c r="J58" i="154" s="1"/>
  <c r="K58" i="154" s="1"/>
  <c r="M58" i="154" s="1"/>
  <c r="L57" i="154"/>
  <c r="D57" i="154"/>
  <c r="F57" i="154" s="1"/>
  <c r="J57" i="154" s="1"/>
  <c r="K57" i="154" s="1"/>
  <c r="M57" i="154" s="1"/>
  <c r="L56" i="154"/>
  <c r="D56" i="154"/>
  <c r="F56" i="154" s="1"/>
  <c r="J56" i="154" s="1"/>
  <c r="K56" i="154" s="1"/>
  <c r="M56" i="154" s="1"/>
  <c r="L55" i="154"/>
  <c r="D55" i="154"/>
  <c r="F55" i="154" s="1"/>
  <c r="J55" i="154" s="1"/>
  <c r="K55" i="154" s="1"/>
  <c r="M55" i="154" s="1"/>
  <c r="L54" i="154"/>
  <c r="D54" i="154"/>
  <c r="F54" i="154" s="1"/>
  <c r="J54" i="154" s="1"/>
  <c r="K54" i="154" s="1"/>
  <c r="M54" i="154" s="1"/>
  <c r="L53" i="154"/>
  <c r="D53" i="154"/>
  <c r="F53" i="154" s="1"/>
  <c r="J53" i="154" s="1"/>
  <c r="K53" i="154" s="1"/>
  <c r="M53" i="154" s="1"/>
  <c r="L52" i="154"/>
  <c r="D52" i="154"/>
  <c r="F52" i="154" s="1"/>
  <c r="J52" i="154" s="1"/>
  <c r="K52" i="154" s="1"/>
  <c r="M52" i="154" s="1"/>
  <c r="L51" i="154"/>
  <c r="D51" i="154"/>
  <c r="F51" i="154" s="1"/>
  <c r="J51" i="154" s="1"/>
  <c r="K51" i="154" s="1"/>
  <c r="M51" i="154" s="1"/>
  <c r="L50" i="154"/>
  <c r="D50" i="154"/>
  <c r="F50" i="154" s="1"/>
  <c r="J50" i="154" s="1"/>
  <c r="K50" i="154" s="1"/>
  <c r="M50" i="154" s="1"/>
  <c r="L49" i="154"/>
  <c r="D49" i="154"/>
  <c r="F49" i="154" s="1"/>
  <c r="J49" i="154" s="1"/>
  <c r="K49" i="154" s="1"/>
  <c r="M49" i="154" s="1"/>
  <c r="L48" i="154"/>
  <c r="D48" i="154"/>
  <c r="F48" i="154" s="1"/>
  <c r="J48" i="154" s="1"/>
  <c r="K48" i="154" s="1"/>
  <c r="M48" i="154" s="1"/>
  <c r="L47" i="154"/>
  <c r="D47" i="154"/>
  <c r="F47" i="154" s="1"/>
  <c r="J47" i="154" s="1"/>
  <c r="K47" i="154" s="1"/>
  <c r="M47" i="154" s="1"/>
  <c r="L46" i="154"/>
  <c r="D46" i="154"/>
  <c r="F46" i="154" s="1"/>
  <c r="J46" i="154" s="1"/>
  <c r="K46" i="154" s="1"/>
  <c r="M46" i="154" s="1"/>
  <c r="L45" i="154"/>
  <c r="D45" i="154"/>
  <c r="F45" i="154" s="1"/>
  <c r="J45" i="154" s="1"/>
  <c r="K45" i="154" s="1"/>
  <c r="M45" i="154" s="1"/>
  <c r="L44" i="154"/>
  <c r="D44" i="154"/>
  <c r="F44" i="154" s="1"/>
  <c r="J44" i="154" s="1"/>
  <c r="K44" i="154" s="1"/>
  <c r="M44" i="154" s="1"/>
  <c r="L43" i="154"/>
  <c r="D43" i="154"/>
  <c r="F43" i="154" s="1"/>
  <c r="J43" i="154" s="1"/>
  <c r="K43" i="154" s="1"/>
  <c r="M43" i="154" s="1"/>
  <c r="L42" i="154"/>
  <c r="D42" i="154"/>
  <c r="F42" i="154" s="1"/>
  <c r="J42" i="154" s="1"/>
  <c r="K42" i="154" s="1"/>
  <c r="M42" i="154" s="1"/>
  <c r="L41" i="154"/>
  <c r="D41" i="154"/>
  <c r="F41" i="154" s="1"/>
  <c r="J41" i="154" s="1"/>
  <c r="K41" i="154" s="1"/>
  <c r="M41" i="154" s="1"/>
  <c r="L40" i="154"/>
  <c r="D40" i="154"/>
  <c r="F40" i="154" s="1"/>
  <c r="J40" i="154" s="1"/>
  <c r="K40" i="154" s="1"/>
  <c r="M40" i="154" s="1"/>
  <c r="L39" i="154"/>
  <c r="D39" i="154"/>
  <c r="F39" i="154" s="1"/>
  <c r="J39" i="154" s="1"/>
  <c r="K39" i="154" s="1"/>
  <c r="M39" i="154" s="1"/>
  <c r="L38" i="154"/>
  <c r="D38" i="154"/>
  <c r="F38" i="154" s="1"/>
  <c r="J38" i="154" s="1"/>
  <c r="K38" i="154" s="1"/>
  <c r="M38" i="154" s="1"/>
  <c r="L37" i="154"/>
  <c r="D37" i="154"/>
  <c r="F37" i="154" s="1"/>
  <c r="J37" i="154" s="1"/>
  <c r="K37" i="154" s="1"/>
  <c r="M37" i="154" s="1"/>
  <c r="L36" i="154"/>
  <c r="D36" i="154"/>
  <c r="F36" i="154" s="1"/>
  <c r="J36" i="154" s="1"/>
  <c r="K36" i="154" s="1"/>
  <c r="M36" i="154" s="1"/>
  <c r="L35" i="154"/>
  <c r="D35" i="154"/>
  <c r="F35" i="154" s="1"/>
  <c r="J35" i="154" s="1"/>
  <c r="K35" i="154" s="1"/>
  <c r="M35" i="154" s="1"/>
  <c r="L34" i="154"/>
  <c r="D34" i="154"/>
  <c r="F34" i="154" s="1"/>
  <c r="J34" i="154" s="1"/>
  <c r="K34" i="154" s="1"/>
  <c r="M34" i="154" s="1"/>
  <c r="L33" i="154"/>
  <c r="D33" i="154"/>
  <c r="F33" i="154" s="1"/>
  <c r="J33" i="154" s="1"/>
  <c r="K33" i="154" s="1"/>
  <c r="M33" i="154" s="1"/>
  <c r="L32" i="154"/>
  <c r="D32" i="154"/>
  <c r="F32" i="154" s="1"/>
  <c r="J32" i="154" s="1"/>
  <c r="K32" i="154" s="1"/>
  <c r="M32" i="154" s="1"/>
  <c r="L31" i="154"/>
  <c r="D31" i="154"/>
  <c r="F31" i="154" s="1"/>
  <c r="J31" i="154" s="1"/>
  <c r="K31" i="154" s="1"/>
  <c r="M31" i="154" s="1"/>
  <c r="L30" i="154"/>
  <c r="D30" i="154"/>
  <c r="F30" i="154" s="1"/>
  <c r="J30" i="154" s="1"/>
  <c r="K30" i="154" s="1"/>
  <c r="M30" i="154" s="1"/>
  <c r="L29" i="154"/>
  <c r="D29" i="154"/>
  <c r="F29" i="154" s="1"/>
  <c r="J29" i="154" s="1"/>
  <c r="K29" i="154" s="1"/>
  <c r="M29" i="154" s="1"/>
  <c r="L28" i="154"/>
  <c r="D28" i="154"/>
  <c r="F28" i="154" s="1"/>
  <c r="J28" i="154" s="1"/>
  <c r="K28" i="154" s="1"/>
  <c r="M28" i="154" s="1"/>
  <c r="L27" i="154"/>
  <c r="D27" i="154"/>
  <c r="F27" i="154" s="1"/>
  <c r="J27" i="154" s="1"/>
  <c r="K27" i="154" s="1"/>
  <c r="M27" i="154" s="1"/>
  <c r="L26" i="154"/>
  <c r="D26" i="154"/>
  <c r="F26" i="154" s="1"/>
  <c r="J26" i="154" s="1"/>
  <c r="K26" i="154" s="1"/>
  <c r="M26" i="154" s="1"/>
  <c r="L25" i="154"/>
  <c r="D25" i="154"/>
  <c r="F25" i="154" s="1"/>
  <c r="J25" i="154" s="1"/>
  <c r="K25" i="154" s="1"/>
  <c r="M25" i="154" s="1"/>
  <c r="L24" i="154"/>
  <c r="D24" i="154"/>
  <c r="F24" i="154" s="1"/>
  <c r="J24" i="154" s="1"/>
  <c r="K24" i="154" s="1"/>
  <c r="M24" i="154" s="1"/>
  <c r="L23" i="154"/>
  <c r="D23" i="154"/>
  <c r="F23" i="154" s="1"/>
  <c r="J23" i="154" s="1"/>
  <c r="K23" i="154" s="1"/>
  <c r="M23" i="154" s="1"/>
  <c r="L22" i="154"/>
  <c r="D22" i="154"/>
  <c r="F22" i="154" s="1"/>
  <c r="J22" i="154" s="1"/>
  <c r="K22" i="154" s="1"/>
  <c r="M22" i="154" s="1"/>
  <c r="L21" i="154"/>
  <c r="D21" i="154"/>
  <c r="F21" i="154" s="1"/>
  <c r="J21" i="154" s="1"/>
  <c r="K21" i="154" s="1"/>
  <c r="M21" i="154" s="1"/>
  <c r="L20" i="154"/>
  <c r="D20" i="154"/>
  <c r="F20" i="154" s="1"/>
  <c r="J20" i="154" s="1"/>
  <c r="K20" i="154" s="1"/>
  <c r="M20" i="154" s="1"/>
  <c r="L19" i="154"/>
  <c r="D19" i="154"/>
  <c r="F19" i="154" s="1"/>
  <c r="J19" i="154" s="1"/>
  <c r="K19" i="154" s="1"/>
  <c r="M19" i="154" s="1"/>
  <c r="L18" i="154"/>
  <c r="D18" i="154"/>
  <c r="F18" i="154" s="1"/>
  <c r="J18" i="154" s="1"/>
  <c r="K18" i="154" s="1"/>
  <c r="M18" i="154" s="1"/>
  <c r="L17" i="154"/>
  <c r="D17" i="154"/>
  <c r="F17" i="154" s="1"/>
  <c r="J17" i="154" s="1"/>
  <c r="K17" i="154" s="1"/>
  <c r="M17" i="154" s="1"/>
  <c r="L16" i="154"/>
  <c r="D16" i="154"/>
  <c r="F16" i="154" s="1"/>
  <c r="J16" i="154" s="1"/>
  <c r="K16" i="154" s="1"/>
  <c r="M16" i="154" s="1"/>
  <c r="L15" i="154"/>
  <c r="D15" i="154"/>
  <c r="F15" i="154" s="1"/>
  <c r="J15" i="154" s="1"/>
  <c r="K15" i="154" s="1"/>
  <c r="M15" i="154" s="1"/>
  <c r="L14" i="154"/>
  <c r="D14" i="154"/>
  <c r="F14" i="154" s="1"/>
  <c r="J14" i="154" s="1"/>
  <c r="K14" i="154" s="1"/>
  <c r="M14" i="154" s="1"/>
  <c r="L13" i="154"/>
  <c r="D13" i="154"/>
  <c r="F13" i="154" s="1"/>
  <c r="J13" i="154" s="1"/>
  <c r="K13" i="154" s="1"/>
  <c r="M13" i="154" s="1"/>
  <c r="L12" i="154"/>
  <c r="D12" i="154"/>
  <c r="F12" i="154" s="1"/>
  <c r="J12" i="154" s="1"/>
  <c r="K12" i="154" s="1"/>
  <c r="M12" i="154" s="1"/>
  <c r="L11" i="154"/>
  <c r="D11" i="154"/>
  <c r="F11" i="154" s="1"/>
  <c r="J11" i="154" s="1"/>
  <c r="K11" i="154" s="1"/>
  <c r="M11" i="154" s="1"/>
  <c r="L10" i="154"/>
  <c r="D10" i="154"/>
  <c r="F10" i="154" s="1"/>
  <c r="J10" i="154" s="1"/>
  <c r="K10" i="154" s="1"/>
  <c r="M10" i="154" s="1"/>
  <c r="L9" i="154"/>
  <c r="D9" i="154"/>
  <c r="F9" i="154" s="1"/>
  <c r="J9" i="154" s="1"/>
  <c r="K9" i="154" s="1"/>
  <c r="M9" i="154" s="1"/>
  <c r="L8" i="154"/>
  <c r="D8" i="154"/>
  <c r="F8" i="154" s="1"/>
  <c r="J8" i="154" s="1"/>
  <c r="K8" i="154" s="1"/>
  <c r="M8" i="154" s="1"/>
  <c r="L7" i="154"/>
  <c r="D7" i="154"/>
  <c r="F7" i="154" s="1"/>
  <c r="J7" i="154" s="1"/>
  <c r="K7" i="154" s="1"/>
  <c r="M7" i="154" s="1"/>
  <c r="L6" i="154"/>
  <c r="D6" i="154"/>
  <c r="F6" i="154" s="1"/>
  <c r="J6" i="154" s="1"/>
  <c r="K6" i="154" s="1"/>
  <c r="M6" i="154" s="1"/>
  <c r="L5" i="154"/>
  <c r="D5" i="154"/>
  <c r="F5" i="154" s="1"/>
  <c r="J5" i="154" s="1"/>
  <c r="K5" i="154" s="1"/>
  <c r="M5" i="154" s="1"/>
  <c r="L199" i="156"/>
  <c r="D199" i="156"/>
  <c r="F199" i="156" s="1"/>
  <c r="J199" i="156" s="1"/>
  <c r="K199" i="156" s="1"/>
  <c r="M199" i="156" s="1"/>
  <c r="L198" i="156"/>
  <c r="D198" i="156"/>
  <c r="F198" i="156" s="1"/>
  <c r="J198" i="156" s="1"/>
  <c r="K198" i="156" s="1"/>
  <c r="M198" i="156" s="1"/>
  <c r="L197" i="156"/>
  <c r="D197" i="156"/>
  <c r="F197" i="156" s="1"/>
  <c r="J197" i="156" s="1"/>
  <c r="K197" i="156" s="1"/>
  <c r="M197" i="156" s="1"/>
  <c r="L196" i="156"/>
  <c r="D196" i="156"/>
  <c r="F196" i="156" s="1"/>
  <c r="J196" i="156" s="1"/>
  <c r="K196" i="156" s="1"/>
  <c r="M196" i="156" s="1"/>
  <c r="L195" i="156"/>
  <c r="D195" i="156"/>
  <c r="F195" i="156" s="1"/>
  <c r="J195" i="156" s="1"/>
  <c r="K195" i="156" s="1"/>
  <c r="M195" i="156" s="1"/>
  <c r="L194" i="156"/>
  <c r="D194" i="156"/>
  <c r="F194" i="156" s="1"/>
  <c r="J194" i="156" s="1"/>
  <c r="K194" i="156" s="1"/>
  <c r="M194" i="156" s="1"/>
  <c r="L193" i="156"/>
  <c r="D193" i="156"/>
  <c r="F193" i="156" s="1"/>
  <c r="J193" i="156" s="1"/>
  <c r="K193" i="156" s="1"/>
  <c r="M193" i="156" s="1"/>
  <c r="L192" i="156"/>
  <c r="D192" i="156"/>
  <c r="F192" i="156" s="1"/>
  <c r="J192" i="156" s="1"/>
  <c r="K192" i="156" s="1"/>
  <c r="M192" i="156" s="1"/>
  <c r="L191" i="156"/>
  <c r="D191" i="156"/>
  <c r="F191" i="156" s="1"/>
  <c r="J191" i="156" s="1"/>
  <c r="K191" i="156" s="1"/>
  <c r="M191" i="156" s="1"/>
  <c r="L190" i="156"/>
  <c r="D190" i="156"/>
  <c r="F190" i="156" s="1"/>
  <c r="J190" i="156" s="1"/>
  <c r="K190" i="156" s="1"/>
  <c r="M190" i="156" s="1"/>
  <c r="L189" i="156"/>
  <c r="D189" i="156"/>
  <c r="F189" i="156" s="1"/>
  <c r="J189" i="156" s="1"/>
  <c r="K189" i="156" s="1"/>
  <c r="M189" i="156" s="1"/>
  <c r="L188" i="156"/>
  <c r="D188" i="156"/>
  <c r="F188" i="156" s="1"/>
  <c r="J188" i="156" s="1"/>
  <c r="K188" i="156" s="1"/>
  <c r="M188" i="156" s="1"/>
  <c r="L187" i="156"/>
  <c r="D187" i="156"/>
  <c r="F187" i="156" s="1"/>
  <c r="J187" i="156" s="1"/>
  <c r="K187" i="156" s="1"/>
  <c r="M187" i="156" s="1"/>
  <c r="L186" i="156"/>
  <c r="D186" i="156"/>
  <c r="F186" i="156" s="1"/>
  <c r="J186" i="156" s="1"/>
  <c r="K186" i="156" s="1"/>
  <c r="M186" i="156" s="1"/>
  <c r="L185" i="156"/>
  <c r="D185" i="156"/>
  <c r="F185" i="156" s="1"/>
  <c r="J185" i="156" s="1"/>
  <c r="K185" i="156" s="1"/>
  <c r="M185" i="156" s="1"/>
  <c r="L184" i="156"/>
  <c r="D184" i="156"/>
  <c r="F184" i="156" s="1"/>
  <c r="J184" i="156" s="1"/>
  <c r="K184" i="156" s="1"/>
  <c r="M184" i="156" s="1"/>
  <c r="L183" i="156"/>
  <c r="D183" i="156"/>
  <c r="F183" i="156" s="1"/>
  <c r="J183" i="156" s="1"/>
  <c r="K183" i="156" s="1"/>
  <c r="M183" i="156" s="1"/>
  <c r="L182" i="156"/>
  <c r="D182" i="156"/>
  <c r="F182" i="156" s="1"/>
  <c r="J182" i="156" s="1"/>
  <c r="K182" i="156" s="1"/>
  <c r="M182" i="156" s="1"/>
  <c r="L181" i="156"/>
  <c r="D181" i="156"/>
  <c r="F181" i="156" s="1"/>
  <c r="J181" i="156" s="1"/>
  <c r="K181" i="156" s="1"/>
  <c r="M181" i="156" s="1"/>
  <c r="L180" i="156"/>
  <c r="D180" i="156"/>
  <c r="F180" i="156" s="1"/>
  <c r="J180" i="156" s="1"/>
  <c r="K180" i="156" s="1"/>
  <c r="M180" i="156" s="1"/>
  <c r="L179" i="156"/>
  <c r="D179" i="156"/>
  <c r="F179" i="156" s="1"/>
  <c r="J179" i="156" s="1"/>
  <c r="K179" i="156" s="1"/>
  <c r="M179" i="156" s="1"/>
  <c r="L178" i="156"/>
  <c r="D178" i="156"/>
  <c r="F178" i="156" s="1"/>
  <c r="J178" i="156" s="1"/>
  <c r="K178" i="156" s="1"/>
  <c r="M178" i="156" s="1"/>
  <c r="L177" i="156"/>
  <c r="D177" i="156"/>
  <c r="F177" i="156" s="1"/>
  <c r="J177" i="156" s="1"/>
  <c r="K177" i="156" s="1"/>
  <c r="M177" i="156" s="1"/>
  <c r="L176" i="156"/>
  <c r="D176" i="156"/>
  <c r="F176" i="156" s="1"/>
  <c r="J176" i="156" s="1"/>
  <c r="K176" i="156" s="1"/>
  <c r="M176" i="156" s="1"/>
  <c r="L175" i="156"/>
  <c r="D175" i="156"/>
  <c r="F175" i="156" s="1"/>
  <c r="J175" i="156" s="1"/>
  <c r="K175" i="156" s="1"/>
  <c r="M175" i="156" s="1"/>
  <c r="L174" i="156"/>
  <c r="D174" i="156"/>
  <c r="F174" i="156" s="1"/>
  <c r="J174" i="156" s="1"/>
  <c r="K174" i="156" s="1"/>
  <c r="M174" i="156" s="1"/>
  <c r="L173" i="156"/>
  <c r="D173" i="156"/>
  <c r="F173" i="156" s="1"/>
  <c r="J173" i="156" s="1"/>
  <c r="K173" i="156" s="1"/>
  <c r="M173" i="156" s="1"/>
  <c r="L172" i="156"/>
  <c r="D172" i="156"/>
  <c r="F172" i="156" s="1"/>
  <c r="J172" i="156" s="1"/>
  <c r="K172" i="156" s="1"/>
  <c r="M172" i="156" s="1"/>
  <c r="L171" i="156"/>
  <c r="D171" i="156"/>
  <c r="F171" i="156" s="1"/>
  <c r="J171" i="156" s="1"/>
  <c r="K171" i="156" s="1"/>
  <c r="M171" i="156" s="1"/>
  <c r="L170" i="156"/>
  <c r="D170" i="156"/>
  <c r="F170" i="156" s="1"/>
  <c r="J170" i="156" s="1"/>
  <c r="K170" i="156" s="1"/>
  <c r="M170" i="156" s="1"/>
  <c r="L169" i="156"/>
  <c r="D169" i="156"/>
  <c r="F169" i="156" s="1"/>
  <c r="J169" i="156" s="1"/>
  <c r="K169" i="156" s="1"/>
  <c r="M169" i="156" s="1"/>
  <c r="L168" i="156"/>
  <c r="D168" i="156"/>
  <c r="F168" i="156" s="1"/>
  <c r="J168" i="156" s="1"/>
  <c r="K168" i="156" s="1"/>
  <c r="M168" i="156" s="1"/>
  <c r="L167" i="156"/>
  <c r="D167" i="156"/>
  <c r="F167" i="156" s="1"/>
  <c r="J167" i="156" s="1"/>
  <c r="K167" i="156" s="1"/>
  <c r="M167" i="156" s="1"/>
  <c r="L166" i="156"/>
  <c r="D166" i="156"/>
  <c r="F166" i="156" s="1"/>
  <c r="J166" i="156" s="1"/>
  <c r="K166" i="156" s="1"/>
  <c r="M166" i="156" s="1"/>
  <c r="L165" i="156"/>
  <c r="D165" i="156"/>
  <c r="F165" i="156" s="1"/>
  <c r="J165" i="156" s="1"/>
  <c r="K165" i="156" s="1"/>
  <c r="M165" i="156" s="1"/>
  <c r="L164" i="156"/>
  <c r="D164" i="156"/>
  <c r="F164" i="156" s="1"/>
  <c r="J164" i="156" s="1"/>
  <c r="K164" i="156" s="1"/>
  <c r="M164" i="156" s="1"/>
  <c r="L163" i="156"/>
  <c r="D163" i="156"/>
  <c r="F163" i="156" s="1"/>
  <c r="J163" i="156" s="1"/>
  <c r="K163" i="156" s="1"/>
  <c r="M163" i="156" s="1"/>
  <c r="L162" i="156"/>
  <c r="D162" i="156"/>
  <c r="F162" i="156" s="1"/>
  <c r="J162" i="156" s="1"/>
  <c r="K162" i="156" s="1"/>
  <c r="M162" i="156" s="1"/>
  <c r="L161" i="156"/>
  <c r="D161" i="156"/>
  <c r="F161" i="156" s="1"/>
  <c r="J161" i="156" s="1"/>
  <c r="K161" i="156" s="1"/>
  <c r="M161" i="156" s="1"/>
  <c r="L160" i="156"/>
  <c r="D160" i="156"/>
  <c r="F160" i="156" s="1"/>
  <c r="J160" i="156" s="1"/>
  <c r="K160" i="156" s="1"/>
  <c r="M160" i="156" s="1"/>
  <c r="L159" i="156"/>
  <c r="D159" i="156"/>
  <c r="F159" i="156" s="1"/>
  <c r="J159" i="156" s="1"/>
  <c r="K159" i="156" s="1"/>
  <c r="M159" i="156" s="1"/>
  <c r="L158" i="156"/>
  <c r="D158" i="156"/>
  <c r="F158" i="156" s="1"/>
  <c r="J158" i="156" s="1"/>
  <c r="K158" i="156" s="1"/>
  <c r="M158" i="156" s="1"/>
  <c r="L157" i="156"/>
  <c r="D157" i="156"/>
  <c r="F157" i="156" s="1"/>
  <c r="J157" i="156" s="1"/>
  <c r="K157" i="156" s="1"/>
  <c r="M157" i="156" s="1"/>
  <c r="L156" i="156"/>
  <c r="D156" i="156"/>
  <c r="F156" i="156" s="1"/>
  <c r="J156" i="156" s="1"/>
  <c r="K156" i="156" s="1"/>
  <c r="M156" i="156" s="1"/>
  <c r="L155" i="156"/>
  <c r="D155" i="156"/>
  <c r="F155" i="156" s="1"/>
  <c r="J155" i="156" s="1"/>
  <c r="K155" i="156" s="1"/>
  <c r="M155" i="156" s="1"/>
  <c r="L154" i="156"/>
  <c r="D154" i="156"/>
  <c r="F154" i="156" s="1"/>
  <c r="J154" i="156" s="1"/>
  <c r="K154" i="156" s="1"/>
  <c r="M154" i="156" s="1"/>
  <c r="L153" i="156"/>
  <c r="D153" i="156"/>
  <c r="F153" i="156" s="1"/>
  <c r="J153" i="156" s="1"/>
  <c r="K153" i="156" s="1"/>
  <c r="M153" i="156" s="1"/>
  <c r="L152" i="156"/>
  <c r="D152" i="156"/>
  <c r="F152" i="156" s="1"/>
  <c r="J152" i="156" s="1"/>
  <c r="K152" i="156" s="1"/>
  <c r="M152" i="156" s="1"/>
  <c r="L151" i="156"/>
  <c r="D151" i="156"/>
  <c r="F151" i="156" s="1"/>
  <c r="J151" i="156" s="1"/>
  <c r="K151" i="156" s="1"/>
  <c r="M151" i="156" s="1"/>
  <c r="L150" i="156"/>
  <c r="D150" i="156"/>
  <c r="F150" i="156" s="1"/>
  <c r="J150" i="156" s="1"/>
  <c r="K150" i="156" s="1"/>
  <c r="M150" i="156" s="1"/>
  <c r="L149" i="156"/>
  <c r="D149" i="156"/>
  <c r="F149" i="156" s="1"/>
  <c r="J149" i="156" s="1"/>
  <c r="K149" i="156" s="1"/>
  <c r="M149" i="156" s="1"/>
  <c r="L148" i="156"/>
  <c r="D148" i="156"/>
  <c r="F148" i="156" s="1"/>
  <c r="J148" i="156" s="1"/>
  <c r="K148" i="156" s="1"/>
  <c r="M148" i="156" s="1"/>
  <c r="L147" i="156"/>
  <c r="D147" i="156"/>
  <c r="F147" i="156" s="1"/>
  <c r="J147" i="156" s="1"/>
  <c r="K147" i="156" s="1"/>
  <c r="M147" i="156" s="1"/>
  <c r="L146" i="156"/>
  <c r="D146" i="156"/>
  <c r="F146" i="156" s="1"/>
  <c r="J146" i="156" s="1"/>
  <c r="K146" i="156" s="1"/>
  <c r="M146" i="156" s="1"/>
  <c r="L145" i="156"/>
  <c r="D145" i="156"/>
  <c r="F145" i="156" s="1"/>
  <c r="J145" i="156" s="1"/>
  <c r="K145" i="156" s="1"/>
  <c r="M145" i="156" s="1"/>
  <c r="L144" i="156"/>
  <c r="D144" i="156"/>
  <c r="F144" i="156" s="1"/>
  <c r="J144" i="156" s="1"/>
  <c r="K144" i="156" s="1"/>
  <c r="M144" i="156" s="1"/>
  <c r="L143" i="156"/>
  <c r="D143" i="156"/>
  <c r="F143" i="156" s="1"/>
  <c r="J143" i="156" s="1"/>
  <c r="K143" i="156" s="1"/>
  <c r="M143" i="156" s="1"/>
  <c r="L142" i="156"/>
  <c r="D142" i="156"/>
  <c r="F142" i="156" s="1"/>
  <c r="J142" i="156" s="1"/>
  <c r="K142" i="156" s="1"/>
  <c r="M142" i="156" s="1"/>
  <c r="L141" i="156"/>
  <c r="D141" i="156"/>
  <c r="F141" i="156" s="1"/>
  <c r="J141" i="156" s="1"/>
  <c r="K141" i="156" s="1"/>
  <c r="M141" i="156" s="1"/>
  <c r="L140" i="156"/>
  <c r="D140" i="156"/>
  <c r="F140" i="156" s="1"/>
  <c r="J140" i="156" s="1"/>
  <c r="K140" i="156" s="1"/>
  <c r="M140" i="156" s="1"/>
  <c r="L139" i="156"/>
  <c r="D139" i="156"/>
  <c r="F139" i="156" s="1"/>
  <c r="J139" i="156" s="1"/>
  <c r="K139" i="156" s="1"/>
  <c r="M139" i="156" s="1"/>
  <c r="L138" i="156"/>
  <c r="D138" i="156"/>
  <c r="F138" i="156" s="1"/>
  <c r="J138" i="156" s="1"/>
  <c r="K138" i="156" s="1"/>
  <c r="M138" i="156" s="1"/>
  <c r="L137" i="156"/>
  <c r="D137" i="156"/>
  <c r="F137" i="156" s="1"/>
  <c r="J137" i="156" s="1"/>
  <c r="K137" i="156" s="1"/>
  <c r="M137" i="156" s="1"/>
  <c r="L136" i="156"/>
  <c r="D136" i="156"/>
  <c r="F136" i="156" s="1"/>
  <c r="J136" i="156" s="1"/>
  <c r="K136" i="156" s="1"/>
  <c r="M136" i="156" s="1"/>
  <c r="L135" i="156"/>
  <c r="D135" i="156"/>
  <c r="F135" i="156" s="1"/>
  <c r="J135" i="156" s="1"/>
  <c r="K135" i="156" s="1"/>
  <c r="M135" i="156" s="1"/>
  <c r="L134" i="156"/>
  <c r="D134" i="156"/>
  <c r="F134" i="156" s="1"/>
  <c r="J134" i="156" s="1"/>
  <c r="K134" i="156" s="1"/>
  <c r="M134" i="156" s="1"/>
  <c r="L133" i="156"/>
  <c r="D133" i="156"/>
  <c r="F133" i="156" s="1"/>
  <c r="J133" i="156" s="1"/>
  <c r="K133" i="156" s="1"/>
  <c r="M133" i="156" s="1"/>
  <c r="L132" i="156"/>
  <c r="D132" i="156"/>
  <c r="F132" i="156" s="1"/>
  <c r="J132" i="156" s="1"/>
  <c r="K132" i="156" s="1"/>
  <c r="M132" i="156" s="1"/>
  <c r="L131" i="156"/>
  <c r="D131" i="156"/>
  <c r="F131" i="156" s="1"/>
  <c r="J131" i="156" s="1"/>
  <c r="K131" i="156" s="1"/>
  <c r="M131" i="156" s="1"/>
  <c r="L130" i="156"/>
  <c r="D130" i="156"/>
  <c r="F130" i="156" s="1"/>
  <c r="J130" i="156" s="1"/>
  <c r="K130" i="156" s="1"/>
  <c r="M130" i="156" s="1"/>
  <c r="L129" i="156"/>
  <c r="D129" i="156"/>
  <c r="F129" i="156" s="1"/>
  <c r="J129" i="156" s="1"/>
  <c r="K129" i="156" s="1"/>
  <c r="M129" i="156" s="1"/>
  <c r="L128" i="156"/>
  <c r="D128" i="156"/>
  <c r="F128" i="156" s="1"/>
  <c r="J128" i="156" s="1"/>
  <c r="K128" i="156" s="1"/>
  <c r="M128" i="156" s="1"/>
  <c r="L127" i="156"/>
  <c r="D127" i="156"/>
  <c r="F127" i="156" s="1"/>
  <c r="J127" i="156" s="1"/>
  <c r="K127" i="156" s="1"/>
  <c r="M127" i="156" s="1"/>
  <c r="L126" i="156"/>
  <c r="D126" i="156"/>
  <c r="F126" i="156" s="1"/>
  <c r="J126" i="156" s="1"/>
  <c r="K126" i="156" s="1"/>
  <c r="M126" i="156" s="1"/>
  <c r="L125" i="156"/>
  <c r="D125" i="156"/>
  <c r="F125" i="156" s="1"/>
  <c r="J125" i="156" s="1"/>
  <c r="K125" i="156" s="1"/>
  <c r="M125" i="156" s="1"/>
  <c r="L124" i="156"/>
  <c r="D124" i="156"/>
  <c r="F124" i="156" s="1"/>
  <c r="J124" i="156" s="1"/>
  <c r="K124" i="156" s="1"/>
  <c r="M124" i="156" s="1"/>
  <c r="L123" i="156"/>
  <c r="D123" i="156"/>
  <c r="F123" i="156" s="1"/>
  <c r="J123" i="156" s="1"/>
  <c r="K123" i="156" s="1"/>
  <c r="M123" i="156" s="1"/>
  <c r="L122" i="156"/>
  <c r="D122" i="156"/>
  <c r="F122" i="156" s="1"/>
  <c r="J122" i="156" s="1"/>
  <c r="K122" i="156" s="1"/>
  <c r="M122" i="156" s="1"/>
  <c r="L121" i="156"/>
  <c r="D121" i="156"/>
  <c r="F121" i="156" s="1"/>
  <c r="J121" i="156" s="1"/>
  <c r="K121" i="156" s="1"/>
  <c r="M121" i="156" s="1"/>
  <c r="L120" i="156"/>
  <c r="D120" i="156"/>
  <c r="F120" i="156" s="1"/>
  <c r="J120" i="156" s="1"/>
  <c r="K120" i="156" s="1"/>
  <c r="M120" i="156" s="1"/>
  <c r="L119" i="156"/>
  <c r="D119" i="156"/>
  <c r="F119" i="156" s="1"/>
  <c r="J119" i="156" s="1"/>
  <c r="K119" i="156" s="1"/>
  <c r="M119" i="156" s="1"/>
  <c r="L118" i="156"/>
  <c r="D118" i="156"/>
  <c r="F118" i="156" s="1"/>
  <c r="J118" i="156" s="1"/>
  <c r="K118" i="156" s="1"/>
  <c r="M118" i="156" s="1"/>
  <c r="L117" i="156"/>
  <c r="D117" i="156"/>
  <c r="F117" i="156" s="1"/>
  <c r="J117" i="156" s="1"/>
  <c r="K117" i="156" s="1"/>
  <c r="M117" i="156" s="1"/>
  <c r="L116" i="156"/>
  <c r="D116" i="156"/>
  <c r="F116" i="156" s="1"/>
  <c r="J116" i="156" s="1"/>
  <c r="K116" i="156" s="1"/>
  <c r="M116" i="156" s="1"/>
  <c r="L115" i="156"/>
  <c r="D115" i="156"/>
  <c r="F115" i="156" s="1"/>
  <c r="J115" i="156" s="1"/>
  <c r="K115" i="156" s="1"/>
  <c r="M115" i="156" s="1"/>
  <c r="L114" i="156"/>
  <c r="D114" i="156"/>
  <c r="F114" i="156" s="1"/>
  <c r="J114" i="156" s="1"/>
  <c r="K114" i="156" s="1"/>
  <c r="M114" i="156" s="1"/>
  <c r="L113" i="156"/>
  <c r="D113" i="156"/>
  <c r="F113" i="156" s="1"/>
  <c r="J113" i="156" s="1"/>
  <c r="K113" i="156" s="1"/>
  <c r="M113" i="156" s="1"/>
  <c r="L112" i="156"/>
  <c r="D112" i="156"/>
  <c r="F112" i="156" s="1"/>
  <c r="J112" i="156" s="1"/>
  <c r="K112" i="156" s="1"/>
  <c r="M112" i="156" s="1"/>
  <c r="L111" i="156"/>
  <c r="D111" i="156"/>
  <c r="F111" i="156" s="1"/>
  <c r="J111" i="156" s="1"/>
  <c r="K111" i="156" s="1"/>
  <c r="M111" i="156" s="1"/>
  <c r="L110" i="156"/>
  <c r="D110" i="156"/>
  <c r="F110" i="156" s="1"/>
  <c r="J110" i="156" s="1"/>
  <c r="K110" i="156" s="1"/>
  <c r="M110" i="156" s="1"/>
  <c r="L109" i="156"/>
  <c r="D109" i="156"/>
  <c r="F109" i="156" s="1"/>
  <c r="J109" i="156" s="1"/>
  <c r="K109" i="156" s="1"/>
  <c r="M109" i="156" s="1"/>
  <c r="L108" i="156"/>
  <c r="D108" i="156"/>
  <c r="F108" i="156" s="1"/>
  <c r="J108" i="156" s="1"/>
  <c r="K108" i="156" s="1"/>
  <c r="M108" i="156" s="1"/>
  <c r="L107" i="156"/>
  <c r="D107" i="156"/>
  <c r="F107" i="156" s="1"/>
  <c r="J107" i="156" s="1"/>
  <c r="K107" i="156" s="1"/>
  <c r="M107" i="156" s="1"/>
  <c r="L106" i="156"/>
  <c r="D106" i="156"/>
  <c r="F106" i="156" s="1"/>
  <c r="J106" i="156" s="1"/>
  <c r="K106" i="156" s="1"/>
  <c r="M106" i="156" s="1"/>
  <c r="L105" i="156"/>
  <c r="D105" i="156"/>
  <c r="F105" i="156" s="1"/>
  <c r="J105" i="156" s="1"/>
  <c r="K105" i="156" s="1"/>
  <c r="M105" i="156" s="1"/>
  <c r="L104" i="156"/>
  <c r="D104" i="156"/>
  <c r="F104" i="156" s="1"/>
  <c r="J104" i="156" s="1"/>
  <c r="K104" i="156" s="1"/>
  <c r="M104" i="156" s="1"/>
  <c r="L103" i="156"/>
  <c r="D103" i="156"/>
  <c r="F103" i="156" s="1"/>
  <c r="J103" i="156" s="1"/>
  <c r="K103" i="156" s="1"/>
  <c r="M103" i="156" s="1"/>
  <c r="L102" i="156"/>
  <c r="D102" i="156"/>
  <c r="F102" i="156" s="1"/>
  <c r="J102" i="156" s="1"/>
  <c r="K102" i="156" s="1"/>
  <c r="M102" i="156" s="1"/>
  <c r="L101" i="156"/>
  <c r="D101" i="156"/>
  <c r="F101" i="156" s="1"/>
  <c r="J101" i="156" s="1"/>
  <c r="K101" i="156" s="1"/>
  <c r="M101" i="156" s="1"/>
  <c r="L100" i="156"/>
  <c r="D100" i="156"/>
  <c r="F100" i="156" s="1"/>
  <c r="J100" i="156" s="1"/>
  <c r="K100" i="156" s="1"/>
  <c r="M100" i="156" s="1"/>
  <c r="L99" i="156"/>
  <c r="D99" i="156"/>
  <c r="F99" i="156" s="1"/>
  <c r="J99" i="156" s="1"/>
  <c r="K99" i="156" s="1"/>
  <c r="M99" i="156" s="1"/>
  <c r="L98" i="156"/>
  <c r="D98" i="156"/>
  <c r="F98" i="156" s="1"/>
  <c r="J98" i="156" s="1"/>
  <c r="K98" i="156" s="1"/>
  <c r="M98" i="156" s="1"/>
  <c r="L97" i="156"/>
  <c r="D97" i="156"/>
  <c r="F97" i="156" s="1"/>
  <c r="J97" i="156" s="1"/>
  <c r="K97" i="156" s="1"/>
  <c r="M97" i="156" s="1"/>
  <c r="L96" i="156"/>
  <c r="D96" i="156"/>
  <c r="F96" i="156" s="1"/>
  <c r="J96" i="156" s="1"/>
  <c r="K96" i="156" s="1"/>
  <c r="M96" i="156" s="1"/>
  <c r="L95" i="156"/>
  <c r="D95" i="156"/>
  <c r="F95" i="156" s="1"/>
  <c r="J95" i="156" s="1"/>
  <c r="K95" i="156" s="1"/>
  <c r="M95" i="156" s="1"/>
  <c r="L94" i="156"/>
  <c r="D94" i="156"/>
  <c r="F94" i="156" s="1"/>
  <c r="J94" i="156" s="1"/>
  <c r="K94" i="156" s="1"/>
  <c r="M94" i="156" s="1"/>
  <c r="L93" i="156"/>
  <c r="D93" i="156"/>
  <c r="F93" i="156" s="1"/>
  <c r="J93" i="156" s="1"/>
  <c r="K93" i="156" s="1"/>
  <c r="M93" i="156" s="1"/>
  <c r="L92" i="156"/>
  <c r="D92" i="156"/>
  <c r="F92" i="156" s="1"/>
  <c r="J92" i="156" s="1"/>
  <c r="K92" i="156" s="1"/>
  <c r="M92" i="156" s="1"/>
  <c r="L91" i="156"/>
  <c r="D91" i="156"/>
  <c r="F91" i="156" s="1"/>
  <c r="J91" i="156" s="1"/>
  <c r="K91" i="156" s="1"/>
  <c r="M91" i="156" s="1"/>
  <c r="L90" i="156"/>
  <c r="D90" i="156"/>
  <c r="F90" i="156" s="1"/>
  <c r="J90" i="156" s="1"/>
  <c r="K90" i="156" s="1"/>
  <c r="M90" i="156" s="1"/>
  <c r="L89" i="156"/>
  <c r="D89" i="156"/>
  <c r="F89" i="156" s="1"/>
  <c r="J89" i="156" s="1"/>
  <c r="K89" i="156" s="1"/>
  <c r="M89" i="156" s="1"/>
  <c r="L88" i="156"/>
  <c r="D88" i="156"/>
  <c r="F88" i="156" s="1"/>
  <c r="J88" i="156" s="1"/>
  <c r="K88" i="156" s="1"/>
  <c r="M88" i="156" s="1"/>
  <c r="L87" i="156"/>
  <c r="D87" i="156"/>
  <c r="F87" i="156" s="1"/>
  <c r="J87" i="156" s="1"/>
  <c r="K87" i="156" s="1"/>
  <c r="M87" i="156" s="1"/>
  <c r="L86" i="156"/>
  <c r="D86" i="156"/>
  <c r="F86" i="156" s="1"/>
  <c r="J86" i="156" s="1"/>
  <c r="K86" i="156" s="1"/>
  <c r="M86" i="156" s="1"/>
  <c r="L85" i="156"/>
  <c r="D85" i="156"/>
  <c r="F85" i="156" s="1"/>
  <c r="J85" i="156" s="1"/>
  <c r="K85" i="156" s="1"/>
  <c r="M85" i="156" s="1"/>
  <c r="L84" i="156"/>
  <c r="D84" i="156"/>
  <c r="F84" i="156" s="1"/>
  <c r="J84" i="156" s="1"/>
  <c r="K84" i="156" s="1"/>
  <c r="M84" i="156" s="1"/>
  <c r="L83" i="156"/>
  <c r="D83" i="156"/>
  <c r="F83" i="156" s="1"/>
  <c r="J83" i="156" s="1"/>
  <c r="K83" i="156" s="1"/>
  <c r="M83" i="156" s="1"/>
  <c r="L82" i="156"/>
  <c r="D82" i="156"/>
  <c r="F82" i="156" s="1"/>
  <c r="J82" i="156" s="1"/>
  <c r="K82" i="156" s="1"/>
  <c r="M82" i="156" s="1"/>
  <c r="L81" i="156"/>
  <c r="D81" i="156"/>
  <c r="F81" i="156" s="1"/>
  <c r="J81" i="156" s="1"/>
  <c r="K81" i="156" s="1"/>
  <c r="M81" i="156" s="1"/>
  <c r="L80" i="156"/>
  <c r="D80" i="156"/>
  <c r="F80" i="156" s="1"/>
  <c r="J80" i="156" s="1"/>
  <c r="K80" i="156" s="1"/>
  <c r="M80" i="156" s="1"/>
  <c r="L79" i="156"/>
  <c r="D79" i="156"/>
  <c r="F79" i="156" s="1"/>
  <c r="J79" i="156" s="1"/>
  <c r="K79" i="156" s="1"/>
  <c r="M79" i="156" s="1"/>
  <c r="L78" i="156"/>
  <c r="D78" i="156"/>
  <c r="F78" i="156" s="1"/>
  <c r="J78" i="156" s="1"/>
  <c r="K78" i="156" s="1"/>
  <c r="M78" i="156" s="1"/>
  <c r="L77" i="156"/>
  <c r="D77" i="156"/>
  <c r="F77" i="156" s="1"/>
  <c r="J77" i="156" s="1"/>
  <c r="K77" i="156" s="1"/>
  <c r="M77" i="156" s="1"/>
  <c r="L76" i="156"/>
  <c r="D76" i="156"/>
  <c r="F76" i="156" s="1"/>
  <c r="J76" i="156" s="1"/>
  <c r="K76" i="156" s="1"/>
  <c r="M76" i="156" s="1"/>
  <c r="L75" i="156"/>
  <c r="D75" i="156"/>
  <c r="F75" i="156" s="1"/>
  <c r="J75" i="156" s="1"/>
  <c r="K75" i="156" s="1"/>
  <c r="M75" i="156" s="1"/>
  <c r="L74" i="156"/>
  <c r="D74" i="156"/>
  <c r="F74" i="156" s="1"/>
  <c r="J74" i="156" s="1"/>
  <c r="K74" i="156" s="1"/>
  <c r="M74" i="156" s="1"/>
  <c r="L73" i="156"/>
  <c r="D73" i="156"/>
  <c r="F73" i="156" s="1"/>
  <c r="J73" i="156" s="1"/>
  <c r="K73" i="156" s="1"/>
  <c r="M73" i="156" s="1"/>
  <c r="L72" i="156"/>
  <c r="D72" i="156"/>
  <c r="F72" i="156" s="1"/>
  <c r="J72" i="156" s="1"/>
  <c r="K72" i="156" s="1"/>
  <c r="M72" i="156" s="1"/>
  <c r="L71" i="156"/>
  <c r="D71" i="156"/>
  <c r="F71" i="156" s="1"/>
  <c r="J71" i="156" s="1"/>
  <c r="K71" i="156" s="1"/>
  <c r="M71" i="156" s="1"/>
  <c r="L70" i="156"/>
  <c r="D70" i="156"/>
  <c r="F70" i="156" s="1"/>
  <c r="J70" i="156" s="1"/>
  <c r="K70" i="156" s="1"/>
  <c r="M70" i="156" s="1"/>
  <c r="L69" i="156"/>
  <c r="D69" i="156"/>
  <c r="F69" i="156" s="1"/>
  <c r="J69" i="156" s="1"/>
  <c r="K69" i="156" s="1"/>
  <c r="M69" i="156" s="1"/>
  <c r="L68" i="156"/>
  <c r="D68" i="156"/>
  <c r="F68" i="156" s="1"/>
  <c r="J68" i="156" s="1"/>
  <c r="K68" i="156" s="1"/>
  <c r="M68" i="156" s="1"/>
  <c r="L67" i="156"/>
  <c r="D67" i="156"/>
  <c r="F67" i="156" s="1"/>
  <c r="J67" i="156" s="1"/>
  <c r="K67" i="156" s="1"/>
  <c r="M67" i="156" s="1"/>
  <c r="L66" i="156"/>
  <c r="D66" i="156"/>
  <c r="F66" i="156" s="1"/>
  <c r="J66" i="156" s="1"/>
  <c r="K66" i="156" s="1"/>
  <c r="M66" i="156" s="1"/>
  <c r="L65" i="156"/>
  <c r="D65" i="156"/>
  <c r="F65" i="156" s="1"/>
  <c r="J65" i="156" s="1"/>
  <c r="K65" i="156" s="1"/>
  <c r="M65" i="156" s="1"/>
  <c r="L64" i="156"/>
  <c r="D64" i="156"/>
  <c r="F64" i="156" s="1"/>
  <c r="J64" i="156" s="1"/>
  <c r="K64" i="156" s="1"/>
  <c r="M64" i="156" s="1"/>
  <c r="L63" i="156"/>
  <c r="D63" i="156"/>
  <c r="F63" i="156" s="1"/>
  <c r="J63" i="156" s="1"/>
  <c r="K63" i="156" s="1"/>
  <c r="M63" i="156" s="1"/>
  <c r="L62" i="156"/>
  <c r="D62" i="156"/>
  <c r="F62" i="156" s="1"/>
  <c r="J62" i="156" s="1"/>
  <c r="K62" i="156" s="1"/>
  <c r="M62" i="156" s="1"/>
  <c r="L61" i="156"/>
  <c r="D61" i="156"/>
  <c r="F61" i="156" s="1"/>
  <c r="J61" i="156" s="1"/>
  <c r="K61" i="156" s="1"/>
  <c r="M61" i="156" s="1"/>
  <c r="L60" i="156"/>
  <c r="D60" i="156"/>
  <c r="F60" i="156" s="1"/>
  <c r="J60" i="156" s="1"/>
  <c r="K60" i="156" s="1"/>
  <c r="M60" i="156" s="1"/>
  <c r="L59" i="156"/>
  <c r="D59" i="156"/>
  <c r="F59" i="156" s="1"/>
  <c r="J59" i="156" s="1"/>
  <c r="K59" i="156" s="1"/>
  <c r="M59" i="156" s="1"/>
  <c r="L58" i="156"/>
  <c r="D58" i="156"/>
  <c r="F58" i="156" s="1"/>
  <c r="J58" i="156" s="1"/>
  <c r="K58" i="156" s="1"/>
  <c r="M58" i="156" s="1"/>
  <c r="L57" i="156"/>
  <c r="D57" i="156"/>
  <c r="F57" i="156" s="1"/>
  <c r="J57" i="156" s="1"/>
  <c r="K57" i="156" s="1"/>
  <c r="M57" i="156" s="1"/>
  <c r="L56" i="156"/>
  <c r="D56" i="156"/>
  <c r="F56" i="156" s="1"/>
  <c r="J56" i="156" s="1"/>
  <c r="K56" i="156" s="1"/>
  <c r="M56" i="156" s="1"/>
  <c r="L55" i="156"/>
  <c r="D55" i="156"/>
  <c r="F55" i="156" s="1"/>
  <c r="J55" i="156" s="1"/>
  <c r="K55" i="156" s="1"/>
  <c r="M55" i="156" s="1"/>
  <c r="L54" i="156"/>
  <c r="D54" i="156"/>
  <c r="F54" i="156" s="1"/>
  <c r="J54" i="156" s="1"/>
  <c r="K54" i="156" s="1"/>
  <c r="M54" i="156" s="1"/>
  <c r="L53" i="156"/>
  <c r="D53" i="156"/>
  <c r="F53" i="156" s="1"/>
  <c r="J53" i="156" s="1"/>
  <c r="K53" i="156" s="1"/>
  <c r="M53" i="156" s="1"/>
  <c r="L52" i="156"/>
  <c r="D52" i="156"/>
  <c r="F52" i="156" s="1"/>
  <c r="J52" i="156" s="1"/>
  <c r="K52" i="156" s="1"/>
  <c r="M52" i="156" s="1"/>
  <c r="L51" i="156"/>
  <c r="D51" i="156"/>
  <c r="F51" i="156" s="1"/>
  <c r="J51" i="156" s="1"/>
  <c r="K51" i="156" s="1"/>
  <c r="M51" i="156" s="1"/>
  <c r="L50" i="156"/>
  <c r="D50" i="156"/>
  <c r="F50" i="156" s="1"/>
  <c r="J50" i="156" s="1"/>
  <c r="K50" i="156" s="1"/>
  <c r="M50" i="156" s="1"/>
  <c r="L49" i="156"/>
  <c r="D49" i="156"/>
  <c r="F49" i="156" s="1"/>
  <c r="J49" i="156" s="1"/>
  <c r="K49" i="156" s="1"/>
  <c r="M49" i="156" s="1"/>
  <c r="L48" i="156"/>
  <c r="D48" i="156"/>
  <c r="F48" i="156" s="1"/>
  <c r="J48" i="156" s="1"/>
  <c r="K48" i="156" s="1"/>
  <c r="M48" i="156" s="1"/>
  <c r="L47" i="156"/>
  <c r="D47" i="156"/>
  <c r="F47" i="156" s="1"/>
  <c r="J47" i="156" s="1"/>
  <c r="K47" i="156" s="1"/>
  <c r="M47" i="156" s="1"/>
  <c r="L46" i="156"/>
  <c r="D46" i="156"/>
  <c r="F46" i="156" s="1"/>
  <c r="J46" i="156" s="1"/>
  <c r="K46" i="156" s="1"/>
  <c r="M46" i="156" s="1"/>
  <c r="L45" i="156"/>
  <c r="D45" i="156"/>
  <c r="F45" i="156" s="1"/>
  <c r="J45" i="156" s="1"/>
  <c r="K45" i="156" s="1"/>
  <c r="M45" i="156" s="1"/>
  <c r="L44" i="156"/>
  <c r="D44" i="156"/>
  <c r="F44" i="156" s="1"/>
  <c r="J44" i="156" s="1"/>
  <c r="K44" i="156" s="1"/>
  <c r="M44" i="156" s="1"/>
  <c r="L43" i="156"/>
  <c r="D43" i="156"/>
  <c r="F43" i="156" s="1"/>
  <c r="J43" i="156" s="1"/>
  <c r="K43" i="156" s="1"/>
  <c r="M43" i="156" s="1"/>
  <c r="L42" i="156"/>
  <c r="D42" i="156"/>
  <c r="F42" i="156" s="1"/>
  <c r="J42" i="156" s="1"/>
  <c r="K42" i="156" s="1"/>
  <c r="M42" i="156" s="1"/>
  <c r="L41" i="156"/>
  <c r="D41" i="156"/>
  <c r="F41" i="156" s="1"/>
  <c r="J41" i="156" s="1"/>
  <c r="K41" i="156" s="1"/>
  <c r="M41" i="156" s="1"/>
  <c r="L40" i="156"/>
  <c r="D40" i="156"/>
  <c r="F40" i="156" s="1"/>
  <c r="J40" i="156" s="1"/>
  <c r="K40" i="156" s="1"/>
  <c r="M40" i="156" s="1"/>
  <c r="L39" i="156"/>
  <c r="D39" i="156"/>
  <c r="F39" i="156" s="1"/>
  <c r="J39" i="156" s="1"/>
  <c r="K39" i="156" s="1"/>
  <c r="M39" i="156" s="1"/>
  <c r="L38" i="156"/>
  <c r="D38" i="156"/>
  <c r="F38" i="156" s="1"/>
  <c r="J38" i="156" s="1"/>
  <c r="K38" i="156" s="1"/>
  <c r="M38" i="156" s="1"/>
  <c r="L37" i="156"/>
  <c r="D37" i="156"/>
  <c r="F37" i="156" s="1"/>
  <c r="J37" i="156" s="1"/>
  <c r="K37" i="156" s="1"/>
  <c r="M37" i="156" s="1"/>
  <c r="L36" i="156"/>
  <c r="D36" i="156"/>
  <c r="F36" i="156" s="1"/>
  <c r="J36" i="156" s="1"/>
  <c r="K36" i="156" s="1"/>
  <c r="M36" i="156" s="1"/>
  <c r="L35" i="156"/>
  <c r="D35" i="156"/>
  <c r="F35" i="156" s="1"/>
  <c r="J35" i="156" s="1"/>
  <c r="K35" i="156" s="1"/>
  <c r="M35" i="156" s="1"/>
  <c r="L34" i="156"/>
  <c r="D34" i="156"/>
  <c r="F34" i="156" s="1"/>
  <c r="J34" i="156" s="1"/>
  <c r="K34" i="156" s="1"/>
  <c r="M34" i="156" s="1"/>
  <c r="L33" i="156"/>
  <c r="D33" i="156"/>
  <c r="F33" i="156" s="1"/>
  <c r="J33" i="156" s="1"/>
  <c r="K33" i="156" s="1"/>
  <c r="M33" i="156" s="1"/>
  <c r="L32" i="156"/>
  <c r="D32" i="156"/>
  <c r="F32" i="156" s="1"/>
  <c r="J32" i="156" s="1"/>
  <c r="K32" i="156" s="1"/>
  <c r="M32" i="156" s="1"/>
  <c r="L31" i="156"/>
  <c r="D31" i="156"/>
  <c r="F31" i="156" s="1"/>
  <c r="J31" i="156" s="1"/>
  <c r="K31" i="156" s="1"/>
  <c r="M31" i="156" s="1"/>
  <c r="L30" i="156"/>
  <c r="D30" i="156"/>
  <c r="F30" i="156" s="1"/>
  <c r="J30" i="156" s="1"/>
  <c r="K30" i="156" s="1"/>
  <c r="M30" i="156" s="1"/>
  <c r="L29" i="156"/>
  <c r="D29" i="156"/>
  <c r="F29" i="156" s="1"/>
  <c r="J29" i="156" s="1"/>
  <c r="K29" i="156" s="1"/>
  <c r="M29" i="156" s="1"/>
  <c r="L28" i="156"/>
  <c r="D28" i="156"/>
  <c r="F28" i="156" s="1"/>
  <c r="J28" i="156" s="1"/>
  <c r="K28" i="156" s="1"/>
  <c r="M28" i="156" s="1"/>
  <c r="L27" i="156"/>
  <c r="D27" i="156"/>
  <c r="F27" i="156" s="1"/>
  <c r="J27" i="156" s="1"/>
  <c r="K27" i="156" s="1"/>
  <c r="M27" i="156" s="1"/>
  <c r="L26" i="156"/>
  <c r="D26" i="156"/>
  <c r="F26" i="156" s="1"/>
  <c r="J26" i="156" s="1"/>
  <c r="K26" i="156" s="1"/>
  <c r="M26" i="156" s="1"/>
  <c r="L25" i="156"/>
  <c r="D25" i="156"/>
  <c r="F25" i="156" s="1"/>
  <c r="J25" i="156" s="1"/>
  <c r="K25" i="156" s="1"/>
  <c r="M25" i="156" s="1"/>
  <c r="L24" i="156"/>
  <c r="D24" i="156"/>
  <c r="F24" i="156" s="1"/>
  <c r="J24" i="156" s="1"/>
  <c r="K24" i="156" s="1"/>
  <c r="M24" i="156" s="1"/>
  <c r="L23" i="156"/>
  <c r="D23" i="156"/>
  <c r="F23" i="156" s="1"/>
  <c r="J23" i="156" s="1"/>
  <c r="K23" i="156" s="1"/>
  <c r="M23" i="156" s="1"/>
  <c r="L22" i="156"/>
  <c r="D22" i="156"/>
  <c r="F22" i="156" s="1"/>
  <c r="J22" i="156" s="1"/>
  <c r="K22" i="156" s="1"/>
  <c r="M22" i="156" s="1"/>
  <c r="L21" i="156"/>
  <c r="D21" i="156"/>
  <c r="F21" i="156" s="1"/>
  <c r="J21" i="156" s="1"/>
  <c r="K21" i="156" s="1"/>
  <c r="M21" i="156" s="1"/>
  <c r="L20" i="156"/>
  <c r="D20" i="156"/>
  <c r="F20" i="156" s="1"/>
  <c r="J20" i="156" s="1"/>
  <c r="K20" i="156" s="1"/>
  <c r="M20" i="156" s="1"/>
  <c r="L19" i="156"/>
  <c r="D19" i="156"/>
  <c r="F19" i="156" s="1"/>
  <c r="J19" i="156" s="1"/>
  <c r="K19" i="156" s="1"/>
  <c r="M19" i="156" s="1"/>
  <c r="L18" i="156"/>
  <c r="D18" i="156"/>
  <c r="F18" i="156" s="1"/>
  <c r="J18" i="156" s="1"/>
  <c r="K18" i="156" s="1"/>
  <c r="M18" i="156" s="1"/>
  <c r="L17" i="156"/>
  <c r="D17" i="156"/>
  <c r="F17" i="156" s="1"/>
  <c r="J17" i="156" s="1"/>
  <c r="K17" i="156" s="1"/>
  <c r="M17" i="156" s="1"/>
  <c r="L16" i="156"/>
  <c r="D16" i="156"/>
  <c r="F16" i="156" s="1"/>
  <c r="J16" i="156" s="1"/>
  <c r="K16" i="156" s="1"/>
  <c r="M16" i="156" s="1"/>
  <c r="L15" i="156"/>
  <c r="D15" i="156"/>
  <c r="F15" i="156" s="1"/>
  <c r="J15" i="156" s="1"/>
  <c r="K15" i="156" s="1"/>
  <c r="M15" i="156" s="1"/>
  <c r="L14" i="156"/>
  <c r="D14" i="156"/>
  <c r="F14" i="156" s="1"/>
  <c r="J14" i="156" s="1"/>
  <c r="K14" i="156" s="1"/>
  <c r="M14" i="156" s="1"/>
  <c r="L13" i="156"/>
  <c r="D13" i="156"/>
  <c r="F13" i="156" s="1"/>
  <c r="J13" i="156" s="1"/>
  <c r="K13" i="156" s="1"/>
  <c r="M13" i="156" s="1"/>
  <c r="L12" i="156"/>
  <c r="D12" i="156"/>
  <c r="F12" i="156" s="1"/>
  <c r="J12" i="156" s="1"/>
  <c r="K12" i="156" s="1"/>
  <c r="M12" i="156" s="1"/>
  <c r="L11" i="156"/>
  <c r="D11" i="156"/>
  <c r="F11" i="156" s="1"/>
  <c r="J11" i="156" s="1"/>
  <c r="K11" i="156" s="1"/>
  <c r="M11" i="156" s="1"/>
  <c r="L10" i="156"/>
  <c r="D10" i="156"/>
  <c r="F10" i="156" s="1"/>
  <c r="J10" i="156" s="1"/>
  <c r="K10" i="156" s="1"/>
  <c r="M10" i="156" s="1"/>
  <c r="L9" i="156"/>
  <c r="D9" i="156"/>
  <c r="F9" i="156" s="1"/>
  <c r="J9" i="156" s="1"/>
  <c r="K9" i="156" s="1"/>
  <c r="M9" i="156" s="1"/>
  <c r="L8" i="156"/>
  <c r="D8" i="156"/>
  <c r="F8" i="156" s="1"/>
  <c r="J8" i="156" s="1"/>
  <c r="K8" i="156" s="1"/>
  <c r="M8" i="156" s="1"/>
  <c r="L7" i="156"/>
  <c r="D7" i="156"/>
  <c r="F7" i="156" s="1"/>
  <c r="J7" i="156" s="1"/>
  <c r="K7" i="156" s="1"/>
  <c r="M7" i="156" s="1"/>
  <c r="L6" i="156"/>
  <c r="D6" i="156"/>
  <c r="F6" i="156" s="1"/>
  <c r="J6" i="156" s="1"/>
  <c r="K6" i="156" s="1"/>
  <c r="M6" i="156" s="1"/>
  <c r="L5" i="156"/>
  <c r="D5" i="156"/>
  <c r="F5" i="156" s="1"/>
  <c r="J5" i="156" s="1"/>
  <c r="K5" i="156" s="1"/>
  <c r="M5" i="156" s="1"/>
  <c r="L199" i="158"/>
  <c r="D199" i="158"/>
  <c r="F199" i="158" s="1"/>
  <c r="J199" i="158" s="1"/>
  <c r="K199" i="158" s="1"/>
  <c r="M199" i="158" s="1"/>
  <c r="L198" i="158"/>
  <c r="D198" i="158"/>
  <c r="F198" i="158" s="1"/>
  <c r="J198" i="158" s="1"/>
  <c r="K198" i="158" s="1"/>
  <c r="M198" i="158" s="1"/>
  <c r="L197" i="158"/>
  <c r="D197" i="158"/>
  <c r="F197" i="158" s="1"/>
  <c r="J197" i="158" s="1"/>
  <c r="K197" i="158" s="1"/>
  <c r="M197" i="158" s="1"/>
  <c r="L196" i="158"/>
  <c r="D196" i="158"/>
  <c r="F196" i="158" s="1"/>
  <c r="J196" i="158" s="1"/>
  <c r="K196" i="158" s="1"/>
  <c r="M196" i="158" s="1"/>
  <c r="L195" i="158"/>
  <c r="D195" i="158"/>
  <c r="F195" i="158" s="1"/>
  <c r="J195" i="158" s="1"/>
  <c r="K195" i="158" s="1"/>
  <c r="M195" i="158" s="1"/>
  <c r="L194" i="158"/>
  <c r="D194" i="158"/>
  <c r="F194" i="158" s="1"/>
  <c r="J194" i="158" s="1"/>
  <c r="K194" i="158" s="1"/>
  <c r="M194" i="158" s="1"/>
  <c r="L193" i="158"/>
  <c r="D193" i="158"/>
  <c r="F193" i="158" s="1"/>
  <c r="J193" i="158" s="1"/>
  <c r="K193" i="158" s="1"/>
  <c r="M193" i="158" s="1"/>
  <c r="L192" i="158"/>
  <c r="D192" i="158"/>
  <c r="F192" i="158" s="1"/>
  <c r="J192" i="158" s="1"/>
  <c r="K192" i="158" s="1"/>
  <c r="M192" i="158" s="1"/>
  <c r="L191" i="158"/>
  <c r="D191" i="158"/>
  <c r="F191" i="158" s="1"/>
  <c r="J191" i="158" s="1"/>
  <c r="K191" i="158" s="1"/>
  <c r="M191" i="158" s="1"/>
  <c r="L190" i="158"/>
  <c r="D190" i="158"/>
  <c r="F190" i="158" s="1"/>
  <c r="J190" i="158" s="1"/>
  <c r="K190" i="158" s="1"/>
  <c r="M190" i="158" s="1"/>
  <c r="L189" i="158"/>
  <c r="D189" i="158"/>
  <c r="F189" i="158" s="1"/>
  <c r="J189" i="158" s="1"/>
  <c r="K189" i="158" s="1"/>
  <c r="M189" i="158" s="1"/>
  <c r="L188" i="158"/>
  <c r="D188" i="158"/>
  <c r="F188" i="158" s="1"/>
  <c r="J188" i="158" s="1"/>
  <c r="K188" i="158" s="1"/>
  <c r="M188" i="158" s="1"/>
  <c r="L187" i="158"/>
  <c r="D187" i="158"/>
  <c r="F187" i="158" s="1"/>
  <c r="J187" i="158" s="1"/>
  <c r="K187" i="158" s="1"/>
  <c r="M187" i="158" s="1"/>
  <c r="L186" i="158"/>
  <c r="D186" i="158"/>
  <c r="F186" i="158" s="1"/>
  <c r="J186" i="158" s="1"/>
  <c r="K186" i="158" s="1"/>
  <c r="M186" i="158" s="1"/>
  <c r="L185" i="158"/>
  <c r="D185" i="158"/>
  <c r="F185" i="158" s="1"/>
  <c r="J185" i="158" s="1"/>
  <c r="K185" i="158" s="1"/>
  <c r="M185" i="158" s="1"/>
  <c r="L184" i="158"/>
  <c r="D184" i="158"/>
  <c r="F184" i="158" s="1"/>
  <c r="J184" i="158" s="1"/>
  <c r="K184" i="158" s="1"/>
  <c r="M184" i="158" s="1"/>
  <c r="L183" i="158"/>
  <c r="D183" i="158"/>
  <c r="F183" i="158" s="1"/>
  <c r="J183" i="158" s="1"/>
  <c r="K183" i="158" s="1"/>
  <c r="M183" i="158" s="1"/>
  <c r="L182" i="158"/>
  <c r="D182" i="158"/>
  <c r="F182" i="158" s="1"/>
  <c r="J182" i="158" s="1"/>
  <c r="K182" i="158" s="1"/>
  <c r="M182" i="158" s="1"/>
  <c r="L181" i="158"/>
  <c r="D181" i="158"/>
  <c r="F181" i="158" s="1"/>
  <c r="J181" i="158" s="1"/>
  <c r="K181" i="158" s="1"/>
  <c r="M181" i="158" s="1"/>
  <c r="L180" i="158"/>
  <c r="D180" i="158"/>
  <c r="F180" i="158" s="1"/>
  <c r="J180" i="158" s="1"/>
  <c r="K180" i="158" s="1"/>
  <c r="M180" i="158" s="1"/>
  <c r="L179" i="158"/>
  <c r="D179" i="158"/>
  <c r="F179" i="158" s="1"/>
  <c r="J179" i="158" s="1"/>
  <c r="K179" i="158" s="1"/>
  <c r="M179" i="158" s="1"/>
  <c r="L178" i="158"/>
  <c r="D178" i="158"/>
  <c r="F178" i="158" s="1"/>
  <c r="J178" i="158" s="1"/>
  <c r="K178" i="158" s="1"/>
  <c r="M178" i="158" s="1"/>
  <c r="L177" i="158"/>
  <c r="D177" i="158"/>
  <c r="F177" i="158" s="1"/>
  <c r="J177" i="158" s="1"/>
  <c r="K177" i="158" s="1"/>
  <c r="M177" i="158" s="1"/>
  <c r="L176" i="158"/>
  <c r="D176" i="158"/>
  <c r="F176" i="158" s="1"/>
  <c r="J176" i="158" s="1"/>
  <c r="K176" i="158" s="1"/>
  <c r="M176" i="158" s="1"/>
  <c r="L175" i="158"/>
  <c r="D175" i="158"/>
  <c r="F175" i="158" s="1"/>
  <c r="J175" i="158" s="1"/>
  <c r="K175" i="158" s="1"/>
  <c r="M175" i="158" s="1"/>
  <c r="L174" i="158"/>
  <c r="D174" i="158"/>
  <c r="F174" i="158" s="1"/>
  <c r="J174" i="158" s="1"/>
  <c r="K174" i="158" s="1"/>
  <c r="M174" i="158" s="1"/>
  <c r="L173" i="158"/>
  <c r="D173" i="158"/>
  <c r="F173" i="158" s="1"/>
  <c r="J173" i="158" s="1"/>
  <c r="K173" i="158" s="1"/>
  <c r="M173" i="158" s="1"/>
  <c r="L172" i="158"/>
  <c r="D172" i="158"/>
  <c r="F172" i="158" s="1"/>
  <c r="J172" i="158" s="1"/>
  <c r="K172" i="158" s="1"/>
  <c r="M172" i="158" s="1"/>
  <c r="L171" i="158"/>
  <c r="D171" i="158"/>
  <c r="F171" i="158" s="1"/>
  <c r="J171" i="158" s="1"/>
  <c r="K171" i="158" s="1"/>
  <c r="M171" i="158" s="1"/>
  <c r="L170" i="158"/>
  <c r="D170" i="158"/>
  <c r="F170" i="158" s="1"/>
  <c r="J170" i="158" s="1"/>
  <c r="K170" i="158" s="1"/>
  <c r="M170" i="158" s="1"/>
  <c r="L169" i="158"/>
  <c r="D169" i="158"/>
  <c r="F169" i="158" s="1"/>
  <c r="J169" i="158" s="1"/>
  <c r="K169" i="158" s="1"/>
  <c r="M169" i="158" s="1"/>
  <c r="L168" i="158"/>
  <c r="D168" i="158"/>
  <c r="F168" i="158" s="1"/>
  <c r="J168" i="158" s="1"/>
  <c r="K168" i="158" s="1"/>
  <c r="M168" i="158" s="1"/>
  <c r="L167" i="158"/>
  <c r="D167" i="158"/>
  <c r="F167" i="158" s="1"/>
  <c r="J167" i="158" s="1"/>
  <c r="K167" i="158" s="1"/>
  <c r="M167" i="158" s="1"/>
  <c r="L166" i="158"/>
  <c r="D166" i="158"/>
  <c r="F166" i="158" s="1"/>
  <c r="J166" i="158" s="1"/>
  <c r="K166" i="158" s="1"/>
  <c r="M166" i="158" s="1"/>
  <c r="L165" i="158"/>
  <c r="D165" i="158"/>
  <c r="F165" i="158" s="1"/>
  <c r="J165" i="158" s="1"/>
  <c r="K165" i="158" s="1"/>
  <c r="M165" i="158" s="1"/>
  <c r="L164" i="158"/>
  <c r="D164" i="158"/>
  <c r="F164" i="158" s="1"/>
  <c r="J164" i="158" s="1"/>
  <c r="K164" i="158" s="1"/>
  <c r="M164" i="158" s="1"/>
  <c r="L163" i="158"/>
  <c r="D163" i="158"/>
  <c r="F163" i="158" s="1"/>
  <c r="J163" i="158" s="1"/>
  <c r="K163" i="158" s="1"/>
  <c r="M163" i="158" s="1"/>
  <c r="L162" i="158"/>
  <c r="D162" i="158"/>
  <c r="F162" i="158" s="1"/>
  <c r="J162" i="158" s="1"/>
  <c r="K162" i="158" s="1"/>
  <c r="M162" i="158" s="1"/>
  <c r="L161" i="158"/>
  <c r="D161" i="158"/>
  <c r="F161" i="158" s="1"/>
  <c r="J161" i="158" s="1"/>
  <c r="K161" i="158" s="1"/>
  <c r="M161" i="158" s="1"/>
  <c r="L160" i="158"/>
  <c r="D160" i="158"/>
  <c r="F160" i="158" s="1"/>
  <c r="J160" i="158" s="1"/>
  <c r="K160" i="158" s="1"/>
  <c r="M160" i="158" s="1"/>
  <c r="L159" i="158"/>
  <c r="D159" i="158"/>
  <c r="F159" i="158" s="1"/>
  <c r="J159" i="158" s="1"/>
  <c r="K159" i="158" s="1"/>
  <c r="M159" i="158" s="1"/>
  <c r="L158" i="158"/>
  <c r="D158" i="158"/>
  <c r="F158" i="158" s="1"/>
  <c r="J158" i="158" s="1"/>
  <c r="K158" i="158" s="1"/>
  <c r="M158" i="158" s="1"/>
  <c r="L157" i="158"/>
  <c r="D157" i="158"/>
  <c r="F157" i="158" s="1"/>
  <c r="J157" i="158" s="1"/>
  <c r="K157" i="158" s="1"/>
  <c r="M157" i="158" s="1"/>
  <c r="L156" i="158"/>
  <c r="D156" i="158"/>
  <c r="F156" i="158" s="1"/>
  <c r="J156" i="158" s="1"/>
  <c r="K156" i="158" s="1"/>
  <c r="M156" i="158" s="1"/>
  <c r="L155" i="158"/>
  <c r="D155" i="158"/>
  <c r="F155" i="158" s="1"/>
  <c r="J155" i="158" s="1"/>
  <c r="K155" i="158" s="1"/>
  <c r="M155" i="158" s="1"/>
  <c r="L154" i="158"/>
  <c r="D154" i="158"/>
  <c r="F154" i="158" s="1"/>
  <c r="J154" i="158" s="1"/>
  <c r="K154" i="158" s="1"/>
  <c r="M154" i="158" s="1"/>
  <c r="L153" i="158"/>
  <c r="D153" i="158"/>
  <c r="F153" i="158" s="1"/>
  <c r="J153" i="158" s="1"/>
  <c r="K153" i="158" s="1"/>
  <c r="M153" i="158" s="1"/>
  <c r="L152" i="158"/>
  <c r="D152" i="158"/>
  <c r="F152" i="158" s="1"/>
  <c r="J152" i="158" s="1"/>
  <c r="K152" i="158" s="1"/>
  <c r="M152" i="158" s="1"/>
  <c r="L151" i="158"/>
  <c r="D151" i="158"/>
  <c r="F151" i="158" s="1"/>
  <c r="J151" i="158" s="1"/>
  <c r="K151" i="158" s="1"/>
  <c r="M151" i="158" s="1"/>
  <c r="L150" i="158"/>
  <c r="D150" i="158"/>
  <c r="F150" i="158" s="1"/>
  <c r="J150" i="158" s="1"/>
  <c r="K150" i="158" s="1"/>
  <c r="M150" i="158" s="1"/>
  <c r="L149" i="158"/>
  <c r="D149" i="158"/>
  <c r="F149" i="158" s="1"/>
  <c r="J149" i="158" s="1"/>
  <c r="K149" i="158" s="1"/>
  <c r="M149" i="158" s="1"/>
  <c r="L148" i="158"/>
  <c r="D148" i="158"/>
  <c r="F148" i="158" s="1"/>
  <c r="J148" i="158" s="1"/>
  <c r="K148" i="158" s="1"/>
  <c r="M148" i="158" s="1"/>
  <c r="L147" i="158"/>
  <c r="D147" i="158"/>
  <c r="F147" i="158" s="1"/>
  <c r="J147" i="158" s="1"/>
  <c r="K147" i="158" s="1"/>
  <c r="M147" i="158" s="1"/>
  <c r="L146" i="158"/>
  <c r="D146" i="158"/>
  <c r="F146" i="158" s="1"/>
  <c r="J146" i="158" s="1"/>
  <c r="K146" i="158" s="1"/>
  <c r="M146" i="158" s="1"/>
  <c r="L145" i="158"/>
  <c r="D145" i="158"/>
  <c r="F145" i="158" s="1"/>
  <c r="J145" i="158" s="1"/>
  <c r="K145" i="158" s="1"/>
  <c r="M145" i="158" s="1"/>
  <c r="L144" i="158"/>
  <c r="D144" i="158"/>
  <c r="F144" i="158" s="1"/>
  <c r="J144" i="158" s="1"/>
  <c r="K144" i="158" s="1"/>
  <c r="M144" i="158" s="1"/>
  <c r="L143" i="158"/>
  <c r="D143" i="158"/>
  <c r="F143" i="158" s="1"/>
  <c r="J143" i="158" s="1"/>
  <c r="K143" i="158" s="1"/>
  <c r="M143" i="158" s="1"/>
  <c r="L142" i="158"/>
  <c r="D142" i="158"/>
  <c r="F142" i="158" s="1"/>
  <c r="J142" i="158" s="1"/>
  <c r="K142" i="158" s="1"/>
  <c r="M142" i="158" s="1"/>
  <c r="L141" i="158"/>
  <c r="D141" i="158"/>
  <c r="F141" i="158" s="1"/>
  <c r="J141" i="158" s="1"/>
  <c r="K141" i="158" s="1"/>
  <c r="M141" i="158" s="1"/>
  <c r="L140" i="158"/>
  <c r="D140" i="158"/>
  <c r="F140" i="158" s="1"/>
  <c r="J140" i="158" s="1"/>
  <c r="K140" i="158" s="1"/>
  <c r="M140" i="158" s="1"/>
  <c r="L139" i="158"/>
  <c r="D139" i="158"/>
  <c r="F139" i="158" s="1"/>
  <c r="J139" i="158" s="1"/>
  <c r="K139" i="158" s="1"/>
  <c r="M139" i="158" s="1"/>
  <c r="L138" i="158"/>
  <c r="D138" i="158"/>
  <c r="F138" i="158" s="1"/>
  <c r="J138" i="158" s="1"/>
  <c r="K138" i="158" s="1"/>
  <c r="M138" i="158" s="1"/>
  <c r="L137" i="158"/>
  <c r="D137" i="158"/>
  <c r="F137" i="158" s="1"/>
  <c r="J137" i="158" s="1"/>
  <c r="K137" i="158" s="1"/>
  <c r="M137" i="158" s="1"/>
  <c r="L136" i="158"/>
  <c r="D136" i="158"/>
  <c r="F136" i="158" s="1"/>
  <c r="J136" i="158" s="1"/>
  <c r="K136" i="158" s="1"/>
  <c r="M136" i="158" s="1"/>
  <c r="L135" i="158"/>
  <c r="D135" i="158"/>
  <c r="F135" i="158" s="1"/>
  <c r="J135" i="158" s="1"/>
  <c r="K135" i="158" s="1"/>
  <c r="M135" i="158" s="1"/>
  <c r="L134" i="158"/>
  <c r="D134" i="158"/>
  <c r="F134" i="158" s="1"/>
  <c r="J134" i="158" s="1"/>
  <c r="K134" i="158" s="1"/>
  <c r="M134" i="158" s="1"/>
  <c r="L133" i="158"/>
  <c r="D133" i="158"/>
  <c r="F133" i="158" s="1"/>
  <c r="J133" i="158" s="1"/>
  <c r="K133" i="158" s="1"/>
  <c r="M133" i="158" s="1"/>
  <c r="L132" i="158"/>
  <c r="D132" i="158"/>
  <c r="F132" i="158" s="1"/>
  <c r="J132" i="158" s="1"/>
  <c r="K132" i="158" s="1"/>
  <c r="M132" i="158" s="1"/>
  <c r="L131" i="158"/>
  <c r="D131" i="158"/>
  <c r="F131" i="158" s="1"/>
  <c r="J131" i="158" s="1"/>
  <c r="K131" i="158" s="1"/>
  <c r="M131" i="158" s="1"/>
  <c r="L130" i="158"/>
  <c r="D130" i="158"/>
  <c r="F130" i="158" s="1"/>
  <c r="J130" i="158" s="1"/>
  <c r="K130" i="158" s="1"/>
  <c r="M130" i="158" s="1"/>
  <c r="L129" i="158"/>
  <c r="D129" i="158"/>
  <c r="F129" i="158" s="1"/>
  <c r="J129" i="158" s="1"/>
  <c r="K129" i="158" s="1"/>
  <c r="M129" i="158" s="1"/>
  <c r="L128" i="158"/>
  <c r="D128" i="158"/>
  <c r="F128" i="158" s="1"/>
  <c r="J128" i="158" s="1"/>
  <c r="K128" i="158" s="1"/>
  <c r="M128" i="158" s="1"/>
  <c r="L127" i="158"/>
  <c r="D127" i="158"/>
  <c r="F127" i="158" s="1"/>
  <c r="J127" i="158" s="1"/>
  <c r="K127" i="158" s="1"/>
  <c r="M127" i="158" s="1"/>
  <c r="L126" i="158"/>
  <c r="D126" i="158"/>
  <c r="F126" i="158" s="1"/>
  <c r="J126" i="158" s="1"/>
  <c r="K126" i="158" s="1"/>
  <c r="M126" i="158" s="1"/>
  <c r="L125" i="158"/>
  <c r="D125" i="158"/>
  <c r="F125" i="158" s="1"/>
  <c r="J125" i="158" s="1"/>
  <c r="K125" i="158" s="1"/>
  <c r="M125" i="158" s="1"/>
  <c r="L124" i="158"/>
  <c r="D124" i="158"/>
  <c r="F124" i="158" s="1"/>
  <c r="J124" i="158" s="1"/>
  <c r="K124" i="158" s="1"/>
  <c r="M124" i="158" s="1"/>
  <c r="L123" i="158"/>
  <c r="D123" i="158"/>
  <c r="F123" i="158" s="1"/>
  <c r="J123" i="158" s="1"/>
  <c r="K123" i="158" s="1"/>
  <c r="M123" i="158" s="1"/>
  <c r="L122" i="158"/>
  <c r="D122" i="158"/>
  <c r="F122" i="158" s="1"/>
  <c r="J122" i="158" s="1"/>
  <c r="K122" i="158" s="1"/>
  <c r="M122" i="158" s="1"/>
  <c r="L121" i="158"/>
  <c r="D121" i="158"/>
  <c r="F121" i="158" s="1"/>
  <c r="J121" i="158" s="1"/>
  <c r="K121" i="158" s="1"/>
  <c r="M121" i="158" s="1"/>
  <c r="L120" i="158"/>
  <c r="D120" i="158"/>
  <c r="F120" i="158" s="1"/>
  <c r="J120" i="158" s="1"/>
  <c r="K120" i="158" s="1"/>
  <c r="M120" i="158" s="1"/>
  <c r="L119" i="158"/>
  <c r="D119" i="158"/>
  <c r="F119" i="158" s="1"/>
  <c r="J119" i="158" s="1"/>
  <c r="K119" i="158" s="1"/>
  <c r="M119" i="158" s="1"/>
  <c r="L118" i="158"/>
  <c r="D118" i="158"/>
  <c r="F118" i="158" s="1"/>
  <c r="J118" i="158" s="1"/>
  <c r="K118" i="158" s="1"/>
  <c r="M118" i="158" s="1"/>
  <c r="L117" i="158"/>
  <c r="D117" i="158"/>
  <c r="F117" i="158" s="1"/>
  <c r="J117" i="158" s="1"/>
  <c r="K117" i="158" s="1"/>
  <c r="M117" i="158" s="1"/>
  <c r="L116" i="158"/>
  <c r="D116" i="158"/>
  <c r="F116" i="158" s="1"/>
  <c r="J116" i="158" s="1"/>
  <c r="K116" i="158" s="1"/>
  <c r="M116" i="158" s="1"/>
  <c r="L115" i="158"/>
  <c r="D115" i="158"/>
  <c r="F115" i="158" s="1"/>
  <c r="J115" i="158" s="1"/>
  <c r="K115" i="158" s="1"/>
  <c r="M115" i="158" s="1"/>
  <c r="L114" i="158"/>
  <c r="D114" i="158"/>
  <c r="F114" i="158" s="1"/>
  <c r="J114" i="158" s="1"/>
  <c r="K114" i="158" s="1"/>
  <c r="M114" i="158" s="1"/>
  <c r="L113" i="158"/>
  <c r="D113" i="158"/>
  <c r="F113" i="158" s="1"/>
  <c r="J113" i="158" s="1"/>
  <c r="K113" i="158" s="1"/>
  <c r="M113" i="158" s="1"/>
  <c r="L112" i="158"/>
  <c r="D112" i="158"/>
  <c r="F112" i="158" s="1"/>
  <c r="J112" i="158" s="1"/>
  <c r="K112" i="158" s="1"/>
  <c r="M112" i="158" s="1"/>
  <c r="L111" i="158"/>
  <c r="D111" i="158"/>
  <c r="F111" i="158" s="1"/>
  <c r="J111" i="158" s="1"/>
  <c r="K111" i="158" s="1"/>
  <c r="M111" i="158" s="1"/>
  <c r="L110" i="158"/>
  <c r="D110" i="158"/>
  <c r="F110" i="158" s="1"/>
  <c r="J110" i="158" s="1"/>
  <c r="K110" i="158" s="1"/>
  <c r="M110" i="158" s="1"/>
  <c r="L109" i="158"/>
  <c r="D109" i="158"/>
  <c r="F109" i="158" s="1"/>
  <c r="J109" i="158" s="1"/>
  <c r="K109" i="158" s="1"/>
  <c r="M109" i="158" s="1"/>
  <c r="L108" i="158"/>
  <c r="D108" i="158"/>
  <c r="F108" i="158" s="1"/>
  <c r="J108" i="158" s="1"/>
  <c r="K108" i="158" s="1"/>
  <c r="M108" i="158" s="1"/>
  <c r="L107" i="158"/>
  <c r="D107" i="158"/>
  <c r="F107" i="158" s="1"/>
  <c r="J107" i="158" s="1"/>
  <c r="K107" i="158" s="1"/>
  <c r="M107" i="158" s="1"/>
  <c r="L106" i="158"/>
  <c r="D106" i="158"/>
  <c r="F106" i="158" s="1"/>
  <c r="J106" i="158" s="1"/>
  <c r="K106" i="158" s="1"/>
  <c r="M106" i="158" s="1"/>
  <c r="L105" i="158"/>
  <c r="D105" i="158"/>
  <c r="F105" i="158" s="1"/>
  <c r="J105" i="158" s="1"/>
  <c r="K105" i="158" s="1"/>
  <c r="M105" i="158" s="1"/>
  <c r="L104" i="158"/>
  <c r="D104" i="158"/>
  <c r="F104" i="158" s="1"/>
  <c r="J104" i="158" s="1"/>
  <c r="K104" i="158" s="1"/>
  <c r="M104" i="158" s="1"/>
  <c r="L103" i="158"/>
  <c r="D103" i="158"/>
  <c r="F103" i="158" s="1"/>
  <c r="J103" i="158" s="1"/>
  <c r="K103" i="158" s="1"/>
  <c r="M103" i="158" s="1"/>
  <c r="L102" i="158"/>
  <c r="D102" i="158"/>
  <c r="F102" i="158" s="1"/>
  <c r="J102" i="158" s="1"/>
  <c r="K102" i="158" s="1"/>
  <c r="M102" i="158" s="1"/>
  <c r="L101" i="158"/>
  <c r="D101" i="158"/>
  <c r="F101" i="158" s="1"/>
  <c r="J101" i="158" s="1"/>
  <c r="K101" i="158" s="1"/>
  <c r="M101" i="158" s="1"/>
  <c r="L100" i="158"/>
  <c r="D100" i="158"/>
  <c r="F100" i="158" s="1"/>
  <c r="J100" i="158" s="1"/>
  <c r="K100" i="158" s="1"/>
  <c r="M100" i="158" s="1"/>
  <c r="L99" i="158"/>
  <c r="D99" i="158"/>
  <c r="F99" i="158" s="1"/>
  <c r="J99" i="158" s="1"/>
  <c r="K99" i="158" s="1"/>
  <c r="M99" i="158" s="1"/>
  <c r="L98" i="158"/>
  <c r="D98" i="158"/>
  <c r="F98" i="158" s="1"/>
  <c r="J98" i="158" s="1"/>
  <c r="K98" i="158" s="1"/>
  <c r="M98" i="158" s="1"/>
  <c r="L97" i="158"/>
  <c r="D97" i="158"/>
  <c r="F97" i="158" s="1"/>
  <c r="J97" i="158" s="1"/>
  <c r="K97" i="158" s="1"/>
  <c r="M97" i="158" s="1"/>
  <c r="L96" i="158"/>
  <c r="D96" i="158"/>
  <c r="F96" i="158" s="1"/>
  <c r="J96" i="158" s="1"/>
  <c r="K96" i="158" s="1"/>
  <c r="M96" i="158" s="1"/>
  <c r="L95" i="158"/>
  <c r="D95" i="158"/>
  <c r="F95" i="158" s="1"/>
  <c r="J95" i="158" s="1"/>
  <c r="K95" i="158" s="1"/>
  <c r="M95" i="158" s="1"/>
  <c r="L94" i="158"/>
  <c r="D94" i="158"/>
  <c r="F94" i="158" s="1"/>
  <c r="J94" i="158" s="1"/>
  <c r="K94" i="158" s="1"/>
  <c r="M94" i="158" s="1"/>
  <c r="L93" i="158"/>
  <c r="D93" i="158"/>
  <c r="F93" i="158" s="1"/>
  <c r="J93" i="158" s="1"/>
  <c r="K93" i="158" s="1"/>
  <c r="M93" i="158" s="1"/>
  <c r="L92" i="158"/>
  <c r="D92" i="158"/>
  <c r="F92" i="158" s="1"/>
  <c r="J92" i="158" s="1"/>
  <c r="K92" i="158" s="1"/>
  <c r="M92" i="158" s="1"/>
  <c r="L91" i="158"/>
  <c r="D91" i="158"/>
  <c r="F91" i="158" s="1"/>
  <c r="J91" i="158" s="1"/>
  <c r="K91" i="158" s="1"/>
  <c r="M91" i="158" s="1"/>
  <c r="L90" i="158"/>
  <c r="D90" i="158"/>
  <c r="F90" i="158" s="1"/>
  <c r="J90" i="158" s="1"/>
  <c r="K90" i="158" s="1"/>
  <c r="M90" i="158" s="1"/>
  <c r="L89" i="158"/>
  <c r="D89" i="158"/>
  <c r="F89" i="158" s="1"/>
  <c r="J89" i="158" s="1"/>
  <c r="K89" i="158" s="1"/>
  <c r="M89" i="158" s="1"/>
  <c r="L88" i="158"/>
  <c r="D88" i="158"/>
  <c r="F88" i="158" s="1"/>
  <c r="J88" i="158" s="1"/>
  <c r="K88" i="158" s="1"/>
  <c r="M88" i="158" s="1"/>
  <c r="L87" i="158"/>
  <c r="D87" i="158"/>
  <c r="F87" i="158" s="1"/>
  <c r="J87" i="158" s="1"/>
  <c r="K87" i="158" s="1"/>
  <c r="M87" i="158" s="1"/>
  <c r="L86" i="158"/>
  <c r="D86" i="158"/>
  <c r="F86" i="158" s="1"/>
  <c r="J86" i="158" s="1"/>
  <c r="K86" i="158" s="1"/>
  <c r="M86" i="158" s="1"/>
  <c r="L85" i="158"/>
  <c r="D85" i="158"/>
  <c r="F85" i="158" s="1"/>
  <c r="J85" i="158" s="1"/>
  <c r="K85" i="158" s="1"/>
  <c r="M85" i="158" s="1"/>
  <c r="L84" i="158"/>
  <c r="D84" i="158"/>
  <c r="F84" i="158" s="1"/>
  <c r="J84" i="158" s="1"/>
  <c r="K84" i="158" s="1"/>
  <c r="M84" i="158" s="1"/>
  <c r="L83" i="158"/>
  <c r="D83" i="158"/>
  <c r="F83" i="158" s="1"/>
  <c r="J83" i="158" s="1"/>
  <c r="K83" i="158" s="1"/>
  <c r="M83" i="158" s="1"/>
  <c r="L82" i="158"/>
  <c r="D82" i="158"/>
  <c r="F82" i="158" s="1"/>
  <c r="J82" i="158" s="1"/>
  <c r="K82" i="158" s="1"/>
  <c r="M82" i="158" s="1"/>
  <c r="L81" i="158"/>
  <c r="D81" i="158"/>
  <c r="F81" i="158" s="1"/>
  <c r="J81" i="158" s="1"/>
  <c r="K81" i="158" s="1"/>
  <c r="M81" i="158" s="1"/>
  <c r="L80" i="158"/>
  <c r="D80" i="158"/>
  <c r="F80" i="158" s="1"/>
  <c r="J80" i="158" s="1"/>
  <c r="K80" i="158" s="1"/>
  <c r="M80" i="158" s="1"/>
  <c r="L79" i="158"/>
  <c r="D79" i="158"/>
  <c r="F79" i="158" s="1"/>
  <c r="J79" i="158" s="1"/>
  <c r="K79" i="158" s="1"/>
  <c r="M79" i="158" s="1"/>
  <c r="L78" i="158"/>
  <c r="D78" i="158"/>
  <c r="F78" i="158" s="1"/>
  <c r="J78" i="158" s="1"/>
  <c r="K78" i="158" s="1"/>
  <c r="M78" i="158" s="1"/>
  <c r="L77" i="158"/>
  <c r="D77" i="158"/>
  <c r="F77" i="158" s="1"/>
  <c r="J77" i="158" s="1"/>
  <c r="K77" i="158" s="1"/>
  <c r="M77" i="158" s="1"/>
  <c r="L76" i="158"/>
  <c r="D76" i="158"/>
  <c r="F76" i="158" s="1"/>
  <c r="J76" i="158" s="1"/>
  <c r="K76" i="158" s="1"/>
  <c r="M76" i="158" s="1"/>
  <c r="L75" i="158"/>
  <c r="D75" i="158"/>
  <c r="F75" i="158" s="1"/>
  <c r="J75" i="158" s="1"/>
  <c r="K75" i="158" s="1"/>
  <c r="M75" i="158" s="1"/>
  <c r="L74" i="158"/>
  <c r="D74" i="158"/>
  <c r="F74" i="158" s="1"/>
  <c r="J74" i="158" s="1"/>
  <c r="K74" i="158" s="1"/>
  <c r="M74" i="158" s="1"/>
  <c r="L73" i="158"/>
  <c r="D73" i="158"/>
  <c r="F73" i="158" s="1"/>
  <c r="J73" i="158" s="1"/>
  <c r="K73" i="158" s="1"/>
  <c r="M73" i="158" s="1"/>
  <c r="L72" i="158"/>
  <c r="D72" i="158"/>
  <c r="F72" i="158" s="1"/>
  <c r="J72" i="158" s="1"/>
  <c r="K72" i="158" s="1"/>
  <c r="M72" i="158" s="1"/>
  <c r="L71" i="158"/>
  <c r="D71" i="158"/>
  <c r="F71" i="158" s="1"/>
  <c r="J71" i="158" s="1"/>
  <c r="K71" i="158" s="1"/>
  <c r="M71" i="158" s="1"/>
  <c r="L70" i="158"/>
  <c r="D70" i="158"/>
  <c r="F70" i="158" s="1"/>
  <c r="J70" i="158" s="1"/>
  <c r="K70" i="158" s="1"/>
  <c r="M70" i="158" s="1"/>
  <c r="L69" i="158"/>
  <c r="D69" i="158"/>
  <c r="F69" i="158" s="1"/>
  <c r="J69" i="158" s="1"/>
  <c r="K69" i="158" s="1"/>
  <c r="M69" i="158" s="1"/>
  <c r="L68" i="158"/>
  <c r="D68" i="158"/>
  <c r="F68" i="158" s="1"/>
  <c r="J68" i="158" s="1"/>
  <c r="K68" i="158" s="1"/>
  <c r="M68" i="158" s="1"/>
  <c r="L67" i="158"/>
  <c r="D67" i="158"/>
  <c r="F67" i="158" s="1"/>
  <c r="J67" i="158" s="1"/>
  <c r="K67" i="158" s="1"/>
  <c r="M67" i="158" s="1"/>
  <c r="L66" i="158"/>
  <c r="D66" i="158"/>
  <c r="F66" i="158" s="1"/>
  <c r="J66" i="158" s="1"/>
  <c r="K66" i="158" s="1"/>
  <c r="M66" i="158" s="1"/>
  <c r="L65" i="158"/>
  <c r="D65" i="158"/>
  <c r="F65" i="158" s="1"/>
  <c r="J65" i="158" s="1"/>
  <c r="K65" i="158" s="1"/>
  <c r="M65" i="158" s="1"/>
  <c r="L64" i="158"/>
  <c r="D64" i="158"/>
  <c r="F64" i="158" s="1"/>
  <c r="J64" i="158" s="1"/>
  <c r="K64" i="158" s="1"/>
  <c r="M64" i="158" s="1"/>
  <c r="L63" i="158"/>
  <c r="D63" i="158"/>
  <c r="F63" i="158" s="1"/>
  <c r="J63" i="158" s="1"/>
  <c r="K63" i="158" s="1"/>
  <c r="M63" i="158" s="1"/>
  <c r="L62" i="158"/>
  <c r="D62" i="158"/>
  <c r="F62" i="158" s="1"/>
  <c r="J62" i="158" s="1"/>
  <c r="K62" i="158" s="1"/>
  <c r="M62" i="158" s="1"/>
  <c r="L61" i="158"/>
  <c r="D61" i="158"/>
  <c r="F61" i="158" s="1"/>
  <c r="J61" i="158" s="1"/>
  <c r="K61" i="158" s="1"/>
  <c r="M61" i="158" s="1"/>
  <c r="L60" i="158"/>
  <c r="D60" i="158"/>
  <c r="F60" i="158" s="1"/>
  <c r="J60" i="158" s="1"/>
  <c r="K60" i="158" s="1"/>
  <c r="M60" i="158" s="1"/>
  <c r="L59" i="158"/>
  <c r="D59" i="158"/>
  <c r="F59" i="158" s="1"/>
  <c r="J59" i="158" s="1"/>
  <c r="K59" i="158" s="1"/>
  <c r="M59" i="158" s="1"/>
  <c r="L58" i="158"/>
  <c r="D58" i="158"/>
  <c r="F58" i="158" s="1"/>
  <c r="J58" i="158" s="1"/>
  <c r="K58" i="158" s="1"/>
  <c r="M58" i="158" s="1"/>
  <c r="L57" i="158"/>
  <c r="D57" i="158"/>
  <c r="F57" i="158" s="1"/>
  <c r="J57" i="158" s="1"/>
  <c r="K57" i="158" s="1"/>
  <c r="M57" i="158" s="1"/>
  <c r="L56" i="158"/>
  <c r="D56" i="158"/>
  <c r="F56" i="158" s="1"/>
  <c r="J56" i="158" s="1"/>
  <c r="K56" i="158" s="1"/>
  <c r="M56" i="158" s="1"/>
  <c r="L55" i="158"/>
  <c r="D55" i="158"/>
  <c r="F55" i="158" s="1"/>
  <c r="J55" i="158" s="1"/>
  <c r="K55" i="158" s="1"/>
  <c r="M55" i="158" s="1"/>
  <c r="L54" i="158"/>
  <c r="D54" i="158"/>
  <c r="F54" i="158" s="1"/>
  <c r="J54" i="158" s="1"/>
  <c r="K54" i="158" s="1"/>
  <c r="M54" i="158" s="1"/>
  <c r="L53" i="158"/>
  <c r="D53" i="158"/>
  <c r="F53" i="158" s="1"/>
  <c r="J53" i="158" s="1"/>
  <c r="K53" i="158" s="1"/>
  <c r="M53" i="158" s="1"/>
  <c r="L52" i="158"/>
  <c r="D52" i="158"/>
  <c r="F52" i="158" s="1"/>
  <c r="J52" i="158" s="1"/>
  <c r="K52" i="158" s="1"/>
  <c r="M52" i="158" s="1"/>
  <c r="L51" i="158"/>
  <c r="D51" i="158"/>
  <c r="F51" i="158" s="1"/>
  <c r="J51" i="158" s="1"/>
  <c r="K51" i="158" s="1"/>
  <c r="M51" i="158" s="1"/>
  <c r="L50" i="158"/>
  <c r="D50" i="158"/>
  <c r="F50" i="158" s="1"/>
  <c r="J50" i="158" s="1"/>
  <c r="K50" i="158" s="1"/>
  <c r="M50" i="158" s="1"/>
  <c r="L49" i="158"/>
  <c r="D49" i="158"/>
  <c r="F49" i="158" s="1"/>
  <c r="J49" i="158" s="1"/>
  <c r="K49" i="158" s="1"/>
  <c r="M49" i="158" s="1"/>
  <c r="L48" i="158"/>
  <c r="D48" i="158"/>
  <c r="F48" i="158" s="1"/>
  <c r="J48" i="158" s="1"/>
  <c r="K48" i="158" s="1"/>
  <c r="M48" i="158" s="1"/>
  <c r="L47" i="158"/>
  <c r="D47" i="158"/>
  <c r="F47" i="158" s="1"/>
  <c r="J47" i="158" s="1"/>
  <c r="K47" i="158" s="1"/>
  <c r="M47" i="158" s="1"/>
  <c r="L46" i="158"/>
  <c r="D46" i="158"/>
  <c r="F46" i="158" s="1"/>
  <c r="J46" i="158" s="1"/>
  <c r="K46" i="158" s="1"/>
  <c r="M46" i="158" s="1"/>
  <c r="L45" i="158"/>
  <c r="D45" i="158"/>
  <c r="F45" i="158" s="1"/>
  <c r="J45" i="158" s="1"/>
  <c r="K45" i="158" s="1"/>
  <c r="M45" i="158" s="1"/>
  <c r="L44" i="158"/>
  <c r="D44" i="158"/>
  <c r="F44" i="158" s="1"/>
  <c r="J44" i="158" s="1"/>
  <c r="K44" i="158" s="1"/>
  <c r="M44" i="158" s="1"/>
  <c r="L43" i="158"/>
  <c r="D43" i="158"/>
  <c r="F43" i="158" s="1"/>
  <c r="J43" i="158" s="1"/>
  <c r="K43" i="158" s="1"/>
  <c r="M43" i="158" s="1"/>
  <c r="L42" i="158"/>
  <c r="D42" i="158"/>
  <c r="F42" i="158" s="1"/>
  <c r="J42" i="158" s="1"/>
  <c r="K42" i="158" s="1"/>
  <c r="M42" i="158" s="1"/>
  <c r="L41" i="158"/>
  <c r="D41" i="158"/>
  <c r="F41" i="158" s="1"/>
  <c r="J41" i="158" s="1"/>
  <c r="K41" i="158" s="1"/>
  <c r="M41" i="158" s="1"/>
  <c r="L40" i="158"/>
  <c r="D40" i="158"/>
  <c r="F40" i="158" s="1"/>
  <c r="J40" i="158" s="1"/>
  <c r="K40" i="158" s="1"/>
  <c r="M40" i="158" s="1"/>
  <c r="L39" i="158"/>
  <c r="D39" i="158"/>
  <c r="F39" i="158" s="1"/>
  <c r="J39" i="158" s="1"/>
  <c r="K39" i="158" s="1"/>
  <c r="M39" i="158" s="1"/>
  <c r="L38" i="158"/>
  <c r="D38" i="158"/>
  <c r="F38" i="158" s="1"/>
  <c r="J38" i="158" s="1"/>
  <c r="K38" i="158" s="1"/>
  <c r="M38" i="158" s="1"/>
  <c r="L37" i="158"/>
  <c r="D37" i="158"/>
  <c r="F37" i="158" s="1"/>
  <c r="J37" i="158" s="1"/>
  <c r="K37" i="158" s="1"/>
  <c r="M37" i="158" s="1"/>
  <c r="L36" i="158"/>
  <c r="D36" i="158"/>
  <c r="F36" i="158" s="1"/>
  <c r="J36" i="158" s="1"/>
  <c r="K36" i="158" s="1"/>
  <c r="M36" i="158" s="1"/>
  <c r="L35" i="158"/>
  <c r="D35" i="158"/>
  <c r="F35" i="158" s="1"/>
  <c r="J35" i="158" s="1"/>
  <c r="K35" i="158" s="1"/>
  <c r="M35" i="158" s="1"/>
  <c r="L34" i="158"/>
  <c r="D34" i="158"/>
  <c r="F34" i="158" s="1"/>
  <c r="J34" i="158" s="1"/>
  <c r="K34" i="158" s="1"/>
  <c r="M34" i="158" s="1"/>
  <c r="L33" i="158"/>
  <c r="D33" i="158"/>
  <c r="F33" i="158" s="1"/>
  <c r="J33" i="158" s="1"/>
  <c r="K33" i="158" s="1"/>
  <c r="M33" i="158" s="1"/>
  <c r="L32" i="158"/>
  <c r="D32" i="158"/>
  <c r="F32" i="158" s="1"/>
  <c r="J32" i="158" s="1"/>
  <c r="K32" i="158" s="1"/>
  <c r="M32" i="158" s="1"/>
  <c r="L31" i="158"/>
  <c r="D31" i="158"/>
  <c r="F31" i="158" s="1"/>
  <c r="J31" i="158" s="1"/>
  <c r="K31" i="158" s="1"/>
  <c r="M31" i="158" s="1"/>
  <c r="L30" i="158"/>
  <c r="D30" i="158"/>
  <c r="F30" i="158" s="1"/>
  <c r="J30" i="158" s="1"/>
  <c r="K30" i="158" s="1"/>
  <c r="M30" i="158" s="1"/>
  <c r="L29" i="158"/>
  <c r="D29" i="158"/>
  <c r="F29" i="158" s="1"/>
  <c r="J29" i="158" s="1"/>
  <c r="K29" i="158" s="1"/>
  <c r="M29" i="158" s="1"/>
  <c r="L28" i="158"/>
  <c r="D28" i="158"/>
  <c r="F28" i="158" s="1"/>
  <c r="J28" i="158" s="1"/>
  <c r="K28" i="158" s="1"/>
  <c r="M28" i="158" s="1"/>
  <c r="L27" i="158"/>
  <c r="D27" i="158"/>
  <c r="F27" i="158" s="1"/>
  <c r="J27" i="158" s="1"/>
  <c r="K27" i="158" s="1"/>
  <c r="M27" i="158" s="1"/>
  <c r="L26" i="158"/>
  <c r="D26" i="158"/>
  <c r="F26" i="158" s="1"/>
  <c r="J26" i="158" s="1"/>
  <c r="K26" i="158" s="1"/>
  <c r="M26" i="158" s="1"/>
  <c r="L25" i="158"/>
  <c r="D25" i="158"/>
  <c r="F25" i="158" s="1"/>
  <c r="J25" i="158" s="1"/>
  <c r="K25" i="158" s="1"/>
  <c r="M25" i="158" s="1"/>
  <c r="L24" i="158"/>
  <c r="D24" i="158"/>
  <c r="F24" i="158" s="1"/>
  <c r="J24" i="158" s="1"/>
  <c r="K24" i="158" s="1"/>
  <c r="M24" i="158" s="1"/>
  <c r="L23" i="158"/>
  <c r="D23" i="158"/>
  <c r="F23" i="158" s="1"/>
  <c r="J23" i="158" s="1"/>
  <c r="K23" i="158" s="1"/>
  <c r="M23" i="158" s="1"/>
  <c r="L22" i="158"/>
  <c r="D22" i="158"/>
  <c r="F22" i="158" s="1"/>
  <c r="J22" i="158" s="1"/>
  <c r="K22" i="158" s="1"/>
  <c r="M22" i="158" s="1"/>
  <c r="L21" i="158"/>
  <c r="D21" i="158"/>
  <c r="F21" i="158" s="1"/>
  <c r="J21" i="158" s="1"/>
  <c r="K21" i="158" s="1"/>
  <c r="M21" i="158" s="1"/>
  <c r="L20" i="158"/>
  <c r="D20" i="158"/>
  <c r="F20" i="158" s="1"/>
  <c r="J20" i="158" s="1"/>
  <c r="K20" i="158" s="1"/>
  <c r="M20" i="158" s="1"/>
  <c r="L19" i="158"/>
  <c r="D19" i="158"/>
  <c r="F19" i="158" s="1"/>
  <c r="J19" i="158" s="1"/>
  <c r="K19" i="158" s="1"/>
  <c r="M19" i="158" s="1"/>
  <c r="L18" i="158"/>
  <c r="D18" i="158"/>
  <c r="F18" i="158" s="1"/>
  <c r="J18" i="158" s="1"/>
  <c r="K18" i="158" s="1"/>
  <c r="M18" i="158" s="1"/>
  <c r="L17" i="158"/>
  <c r="D17" i="158"/>
  <c r="F17" i="158" s="1"/>
  <c r="J17" i="158" s="1"/>
  <c r="K17" i="158" s="1"/>
  <c r="M17" i="158" s="1"/>
  <c r="L16" i="158"/>
  <c r="D16" i="158"/>
  <c r="F16" i="158" s="1"/>
  <c r="J16" i="158" s="1"/>
  <c r="K16" i="158" s="1"/>
  <c r="M16" i="158" s="1"/>
  <c r="L15" i="158"/>
  <c r="D15" i="158"/>
  <c r="F15" i="158" s="1"/>
  <c r="J15" i="158" s="1"/>
  <c r="K15" i="158" s="1"/>
  <c r="M15" i="158" s="1"/>
  <c r="L14" i="158"/>
  <c r="D14" i="158"/>
  <c r="F14" i="158" s="1"/>
  <c r="J14" i="158" s="1"/>
  <c r="K14" i="158" s="1"/>
  <c r="M14" i="158" s="1"/>
  <c r="L13" i="158"/>
  <c r="D13" i="158"/>
  <c r="F13" i="158" s="1"/>
  <c r="J13" i="158" s="1"/>
  <c r="K13" i="158" s="1"/>
  <c r="M13" i="158" s="1"/>
  <c r="L12" i="158"/>
  <c r="D12" i="158"/>
  <c r="F12" i="158" s="1"/>
  <c r="J12" i="158" s="1"/>
  <c r="K12" i="158" s="1"/>
  <c r="M12" i="158" s="1"/>
  <c r="L11" i="158"/>
  <c r="D11" i="158"/>
  <c r="F11" i="158" s="1"/>
  <c r="J11" i="158" s="1"/>
  <c r="K11" i="158" s="1"/>
  <c r="M11" i="158" s="1"/>
  <c r="L10" i="158"/>
  <c r="D10" i="158"/>
  <c r="F10" i="158" s="1"/>
  <c r="J10" i="158" s="1"/>
  <c r="K10" i="158" s="1"/>
  <c r="M10" i="158" s="1"/>
  <c r="L9" i="158"/>
  <c r="D9" i="158"/>
  <c r="F9" i="158" s="1"/>
  <c r="J9" i="158" s="1"/>
  <c r="K9" i="158" s="1"/>
  <c r="M9" i="158" s="1"/>
  <c r="L8" i="158"/>
  <c r="D8" i="158"/>
  <c r="F8" i="158" s="1"/>
  <c r="J8" i="158" s="1"/>
  <c r="K8" i="158" s="1"/>
  <c r="M8" i="158" s="1"/>
  <c r="L7" i="158"/>
  <c r="D7" i="158"/>
  <c r="F7" i="158" s="1"/>
  <c r="J7" i="158" s="1"/>
  <c r="K7" i="158" s="1"/>
  <c r="M7" i="158" s="1"/>
  <c r="L6" i="158"/>
  <c r="D6" i="158"/>
  <c r="F6" i="158" s="1"/>
  <c r="J6" i="158" s="1"/>
  <c r="K6" i="158" s="1"/>
  <c r="M6" i="158" s="1"/>
  <c r="L5" i="158"/>
  <c r="D5" i="158"/>
  <c r="F5" i="158" s="1"/>
  <c r="J5" i="158" s="1"/>
  <c r="K5" i="158" s="1"/>
  <c r="M5" i="158" s="1"/>
  <c r="L199" i="160"/>
  <c r="D199" i="160"/>
  <c r="F199" i="160" s="1"/>
  <c r="J199" i="160" s="1"/>
  <c r="K199" i="160" s="1"/>
  <c r="M199" i="160" s="1"/>
  <c r="L198" i="160"/>
  <c r="D198" i="160"/>
  <c r="F198" i="160" s="1"/>
  <c r="J198" i="160" s="1"/>
  <c r="K198" i="160" s="1"/>
  <c r="M198" i="160" s="1"/>
  <c r="L197" i="160"/>
  <c r="D197" i="160"/>
  <c r="F197" i="160" s="1"/>
  <c r="J197" i="160" s="1"/>
  <c r="K197" i="160" s="1"/>
  <c r="M197" i="160" s="1"/>
  <c r="L196" i="160"/>
  <c r="D196" i="160"/>
  <c r="F196" i="160" s="1"/>
  <c r="J196" i="160" s="1"/>
  <c r="K196" i="160" s="1"/>
  <c r="M196" i="160" s="1"/>
  <c r="L195" i="160"/>
  <c r="D195" i="160"/>
  <c r="F195" i="160" s="1"/>
  <c r="J195" i="160" s="1"/>
  <c r="K195" i="160" s="1"/>
  <c r="M195" i="160" s="1"/>
  <c r="L194" i="160"/>
  <c r="D194" i="160"/>
  <c r="F194" i="160" s="1"/>
  <c r="J194" i="160" s="1"/>
  <c r="K194" i="160" s="1"/>
  <c r="M194" i="160" s="1"/>
  <c r="L193" i="160"/>
  <c r="D193" i="160"/>
  <c r="F193" i="160" s="1"/>
  <c r="J193" i="160" s="1"/>
  <c r="K193" i="160" s="1"/>
  <c r="M193" i="160" s="1"/>
  <c r="L192" i="160"/>
  <c r="D192" i="160"/>
  <c r="F192" i="160" s="1"/>
  <c r="J192" i="160" s="1"/>
  <c r="K192" i="160" s="1"/>
  <c r="M192" i="160" s="1"/>
  <c r="L191" i="160"/>
  <c r="D191" i="160"/>
  <c r="F191" i="160" s="1"/>
  <c r="J191" i="160" s="1"/>
  <c r="K191" i="160" s="1"/>
  <c r="M191" i="160" s="1"/>
  <c r="L190" i="160"/>
  <c r="D190" i="160"/>
  <c r="F190" i="160" s="1"/>
  <c r="J190" i="160" s="1"/>
  <c r="K190" i="160" s="1"/>
  <c r="M190" i="160" s="1"/>
  <c r="L189" i="160"/>
  <c r="D189" i="160"/>
  <c r="F189" i="160" s="1"/>
  <c r="J189" i="160" s="1"/>
  <c r="K189" i="160" s="1"/>
  <c r="M189" i="160" s="1"/>
  <c r="L188" i="160"/>
  <c r="D188" i="160"/>
  <c r="F188" i="160" s="1"/>
  <c r="J188" i="160" s="1"/>
  <c r="K188" i="160" s="1"/>
  <c r="M188" i="160" s="1"/>
  <c r="L187" i="160"/>
  <c r="D187" i="160"/>
  <c r="F187" i="160" s="1"/>
  <c r="J187" i="160" s="1"/>
  <c r="K187" i="160" s="1"/>
  <c r="M187" i="160" s="1"/>
  <c r="L186" i="160"/>
  <c r="D186" i="160"/>
  <c r="F186" i="160" s="1"/>
  <c r="J186" i="160" s="1"/>
  <c r="K186" i="160" s="1"/>
  <c r="M186" i="160" s="1"/>
  <c r="L185" i="160"/>
  <c r="D185" i="160"/>
  <c r="F185" i="160" s="1"/>
  <c r="J185" i="160" s="1"/>
  <c r="K185" i="160" s="1"/>
  <c r="M185" i="160" s="1"/>
  <c r="L184" i="160"/>
  <c r="D184" i="160"/>
  <c r="F184" i="160" s="1"/>
  <c r="J184" i="160" s="1"/>
  <c r="K184" i="160" s="1"/>
  <c r="M184" i="160" s="1"/>
  <c r="L183" i="160"/>
  <c r="D183" i="160"/>
  <c r="F183" i="160" s="1"/>
  <c r="J183" i="160" s="1"/>
  <c r="K183" i="160" s="1"/>
  <c r="M183" i="160" s="1"/>
  <c r="L182" i="160"/>
  <c r="D182" i="160"/>
  <c r="F182" i="160" s="1"/>
  <c r="J182" i="160" s="1"/>
  <c r="K182" i="160" s="1"/>
  <c r="M182" i="160" s="1"/>
  <c r="L181" i="160"/>
  <c r="D181" i="160"/>
  <c r="F181" i="160" s="1"/>
  <c r="J181" i="160" s="1"/>
  <c r="K181" i="160" s="1"/>
  <c r="M181" i="160" s="1"/>
  <c r="L180" i="160"/>
  <c r="D180" i="160"/>
  <c r="F180" i="160" s="1"/>
  <c r="J180" i="160" s="1"/>
  <c r="K180" i="160" s="1"/>
  <c r="M180" i="160" s="1"/>
  <c r="L179" i="160"/>
  <c r="D179" i="160"/>
  <c r="F179" i="160" s="1"/>
  <c r="J179" i="160" s="1"/>
  <c r="K179" i="160" s="1"/>
  <c r="M179" i="160" s="1"/>
  <c r="L178" i="160"/>
  <c r="D178" i="160"/>
  <c r="F178" i="160" s="1"/>
  <c r="J178" i="160" s="1"/>
  <c r="K178" i="160" s="1"/>
  <c r="M178" i="160" s="1"/>
  <c r="L177" i="160"/>
  <c r="D177" i="160"/>
  <c r="F177" i="160" s="1"/>
  <c r="J177" i="160" s="1"/>
  <c r="K177" i="160" s="1"/>
  <c r="M177" i="160" s="1"/>
  <c r="L176" i="160"/>
  <c r="D176" i="160"/>
  <c r="F176" i="160" s="1"/>
  <c r="J176" i="160" s="1"/>
  <c r="K176" i="160" s="1"/>
  <c r="M176" i="160" s="1"/>
  <c r="L175" i="160"/>
  <c r="D175" i="160"/>
  <c r="F175" i="160" s="1"/>
  <c r="J175" i="160" s="1"/>
  <c r="K175" i="160" s="1"/>
  <c r="M175" i="160" s="1"/>
  <c r="L174" i="160"/>
  <c r="D174" i="160"/>
  <c r="F174" i="160" s="1"/>
  <c r="J174" i="160" s="1"/>
  <c r="K174" i="160" s="1"/>
  <c r="M174" i="160" s="1"/>
  <c r="L173" i="160"/>
  <c r="D173" i="160"/>
  <c r="F173" i="160" s="1"/>
  <c r="J173" i="160" s="1"/>
  <c r="K173" i="160" s="1"/>
  <c r="M173" i="160" s="1"/>
  <c r="L172" i="160"/>
  <c r="D172" i="160"/>
  <c r="F172" i="160" s="1"/>
  <c r="J172" i="160" s="1"/>
  <c r="K172" i="160" s="1"/>
  <c r="M172" i="160" s="1"/>
  <c r="L171" i="160"/>
  <c r="D171" i="160"/>
  <c r="F171" i="160" s="1"/>
  <c r="J171" i="160" s="1"/>
  <c r="K171" i="160" s="1"/>
  <c r="M171" i="160" s="1"/>
  <c r="L170" i="160"/>
  <c r="D170" i="160"/>
  <c r="F170" i="160" s="1"/>
  <c r="J170" i="160" s="1"/>
  <c r="K170" i="160" s="1"/>
  <c r="M170" i="160" s="1"/>
  <c r="L169" i="160"/>
  <c r="D169" i="160"/>
  <c r="F169" i="160" s="1"/>
  <c r="J169" i="160" s="1"/>
  <c r="K169" i="160" s="1"/>
  <c r="M169" i="160" s="1"/>
  <c r="L168" i="160"/>
  <c r="D168" i="160"/>
  <c r="F168" i="160" s="1"/>
  <c r="J168" i="160" s="1"/>
  <c r="K168" i="160" s="1"/>
  <c r="M168" i="160" s="1"/>
  <c r="L167" i="160"/>
  <c r="D167" i="160"/>
  <c r="F167" i="160" s="1"/>
  <c r="J167" i="160" s="1"/>
  <c r="K167" i="160" s="1"/>
  <c r="M167" i="160" s="1"/>
  <c r="L166" i="160"/>
  <c r="D166" i="160"/>
  <c r="F166" i="160" s="1"/>
  <c r="J166" i="160" s="1"/>
  <c r="K166" i="160" s="1"/>
  <c r="M166" i="160" s="1"/>
  <c r="L165" i="160"/>
  <c r="D165" i="160"/>
  <c r="F165" i="160" s="1"/>
  <c r="J165" i="160" s="1"/>
  <c r="K165" i="160" s="1"/>
  <c r="M165" i="160" s="1"/>
  <c r="L164" i="160"/>
  <c r="D164" i="160"/>
  <c r="F164" i="160" s="1"/>
  <c r="J164" i="160" s="1"/>
  <c r="K164" i="160" s="1"/>
  <c r="M164" i="160" s="1"/>
  <c r="L163" i="160"/>
  <c r="D163" i="160"/>
  <c r="F163" i="160" s="1"/>
  <c r="J163" i="160" s="1"/>
  <c r="K163" i="160" s="1"/>
  <c r="M163" i="160" s="1"/>
  <c r="L162" i="160"/>
  <c r="D162" i="160"/>
  <c r="F162" i="160" s="1"/>
  <c r="J162" i="160" s="1"/>
  <c r="K162" i="160" s="1"/>
  <c r="M162" i="160" s="1"/>
  <c r="L161" i="160"/>
  <c r="D161" i="160"/>
  <c r="F161" i="160" s="1"/>
  <c r="J161" i="160" s="1"/>
  <c r="K161" i="160" s="1"/>
  <c r="M161" i="160" s="1"/>
  <c r="L160" i="160"/>
  <c r="D160" i="160"/>
  <c r="F160" i="160" s="1"/>
  <c r="J160" i="160" s="1"/>
  <c r="K160" i="160" s="1"/>
  <c r="M160" i="160" s="1"/>
  <c r="L159" i="160"/>
  <c r="D159" i="160"/>
  <c r="F159" i="160" s="1"/>
  <c r="J159" i="160" s="1"/>
  <c r="K159" i="160" s="1"/>
  <c r="M159" i="160" s="1"/>
  <c r="L158" i="160"/>
  <c r="D158" i="160"/>
  <c r="F158" i="160" s="1"/>
  <c r="J158" i="160" s="1"/>
  <c r="K158" i="160" s="1"/>
  <c r="M158" i="160" s="1"/>
  <c r="L157" i="160"/>
  <c r="D157" i="160"/>
  <c r="F157" i="160" s="1"/>
  <c r="J157" i="160" s="1"/>
  <c r="K157" i="160" s="1"/>
  <c r="M157" i="160" s="1"/>
  <c r="L156" i="160"/>
  <c r="D156" i="160"/>
  <c r="F156" i="160" s="1"/>
  <c r="J156" i="160" s="1"/>
  <c r="K156" i="160" s="1"/>
  <c r="M156" i="160" s="1"/>
  <c r="L155" i="160"/>
  <c r="D155" i="160"/>
  <c r="F155" i="160" s="1"/>
  <c r="J155" i="160" s="1"/>
  <c r="K155" i="160" s="1"/>
  <c r="M155" i="160" s="1"/>
  <c r="L154" i="160"/>
  <c r="D154" i="160"/>
  <c r="F154" i="160" s="1"/>
  <c r="J154" i="160" s="1"/>
  <c r="K154" i="160" s="1"/>
  <c r="M154" i="160" s="1"/>
  <c r="L153" i="160"/>
  <c r="D153" i="160"/>
  <c r="F153" i="160" s="1"/>
  <c r="J153" i="160" s="1"/>
  <c r="K153" i="160" s="1"/>
  <c r="M153" i="160" s="1"/>
  <c r="L152" i="160"/>
  <c r="D152" i="160"/>
  <c r="F152" i="160" s="1"/>
  <c r="J152" i="160" s="1"/>
  <c r="K152" i="160" s="1"/>
  <c r="M152" i="160" s="1"/>
  <c r="L151" i="160"/>
  <c r="D151" i="160"/>
  <c r="F151" i="160" s="1"/>
  <c r="J151" i="160" s="1"/>
  <c r="K151" i="160" s="1"/>
  <c r="M151" i="160" s="1"/>
  <c r="L150" i="160"/>
  <c r="D150" i="160"/>
  <c r="F150" i="160" s="1"/>
  <c r="J150" i="160" s="1"/>
  <c r="K150" i="160" s="1"/>
  <c r="M150" i="160" s="1"/>
  <c r="L149" i="160"/>
  <c r="D149" i="160"/>
  <c r="F149" i="160" s="1"/>
  <c r="J149" i="160" s="1"/>
  <c r="K149" i="160" s="1"/>
  <c r="M149" i="160" s="1"/>
  <c r="L148" i="160"/>
  <c r="D148" i="160"/>
  <c r="F148" i="160" s="1"/>
  <c r="J148" i="160" s="1"/>
  <c r="K148" i="160" s="1"/>
  <c r="M148" i="160" s="1"/>
  <c r="L147" i="160"/>
  <c r="D147" i="160"/>
  <c r="F147" i="160" s="1"/>
  <c r="J147" i="160" s="1"/>
  <c r="K147" i="160" s="1"/>
  <c r="M147" i="160" s="1"/>
  <c r="L146" i="160"/>
  <c r="D146" i="160"/>
  <c r="F146" i="160" s="1"/>
  <c r="J146" i="160" s="1"/>
  <c r="K146" i="160" s="1"/>
  <c r="M146" i="160" s="1"/>
  <c r="L145" i="160"/>
  <c r="D145" i="160"/>
  <c r="F145" i="160" s="1"/>
  <c r="J145" i="160" s="1"/>
  <c r="K145" i="160" s="1"/>
  <c r="M145" i="160" s="1"/>
  <c r="L144" i="160"/>
  <c r="D144" i="160"/>
  <c r="F144" i="160" s="1"/>
  <c r="J144" i="160" s="1"/>
  <c r="K144" i="160" s="1"/>
  <c r="M144" i="160" s="1"/>
  <c r="L143" i="160"/>
  <c r="D143" i="160"/>
  <c r="F143" i="160" s="1"/>
  <c r="J143" i="160" s="1"/>
  <c r="K143" i="160" s="1"/>
  <c r="M143" i="160" s="1"/>
  <c r="L142" i="160"/>
  <c r="D142" i="160"/>
  <c r="F142" i="160" s="1"/>
  <c r="J142" i="160" s="1"/>
  <c r="K142" i="160" s="1"/>
  <c r="M142" i="160" s="1"/>
  <c r="L141" i="160"/>
  <c r="D141" i="160"/>
  <c r="F141" i="160" s="1"/>
  <c r="J141" i="160" s="1"/>
  <c r="K141" i="160" s="1"/>
  <c r="M141" i="160" s="1"/>
  <c r="L140" i="160"/>
  <c r="D140" i="160"/>
  <c r="F140" i="160" s="1"/>
  <c r="J140" i="160" s="1"/>
  <c r="K140" i="160" s="1"/>
  <c r="M140" i="160" s="1"/>
  <c r="L139" i="160"/>
  <c r="D139" i="160"/>
  <c r="F139" i="160" s="1"/>
  <c r="J139" i="160" s="1"/>
  <c r="K139" i="160" s="1"/>
  <c r="M139" i="160" s="1"/>
  <c r="L138" i="160"/>
  <c r="D138" i="160"/>
  <c r="F138" i="160" s="1"/>
  <c r="J138" i="160" s="1"/>
  <c r="K138" i="160" s="1"/>
  <c r="M138" i="160" s="1"/>
  <c r="L137" i="160"/>
  <c r="D137" i="160"/>
  <c r="F137" i="160" s="1"/>
  <c r="J137" i="160" s="1"/>
  <c r="K137" i="160" s="1"/>
  <c r="M137" i="160" s="1"/>
  <c r="L136" i="160"/>
  <c r="D136" i="160"/>
  <c r="F136" i="160" s="1"/>
  <c r="J136" i="160" s="1"/>
  <c r="K136" i="160" s="1"/>
  <c r="M136" i="160" s="1"/>
  <c r="L135" i="160"/>
  <c r="D135" i="160"/>
  <c r="F135" i="160" s="1"/>
  <c r="J135" i="160" s="1"/>
  <c r="K135" i="160" s="1"/>
  <c r="M135" i="160" s="1"/>
  <c r="L134" i="160"/>
  <c r="D134" i="160"/>
  <c r="F134" i="160" s="1"/>
  <c r="J134" i="160" s="1"/>
  <c r="K134" i="160" s="1"/>
  <c r="M134" i="160" s="1"/>
  <c r="L133" i="160"/>
  <c r="D133" i="160"/>
  <c r="F133" i="160" s="1"/>
  <c r="J133" i="160" s="1"/>
  <c r="K133" i="160" s="1"/>
  <c r="M133" i="160" s="1"/>
  <c r="L132" i="160"/>
  <c r="D132" i="160"/>
  <c r="F132" i="160" s="1"/>
  <c r="J132" i="160" s="1"/>
  <c r="K132" i="160" s="1"/>
  <c r="M132" i="160" s="1"/>
  <c r="L131" i="160"/>
  <c r="D131" i="160"/>
  <c r="F131" i="160" s="1"/>
  <c r="J131" i="160" s="1"/>
  <c r="K131" i="160" s="1"/>
  <c r="M131" i="160" s="1"/>
  <c r="L130" i="160"/>
  <c r="D130" i="160"/>
  <c r="F130" i="160" s="1"/>
  <c r="J130" i="160" s="1"/>
  <c r="K130" i="160" s="1"/>
  <c r="M130" i="160" s="1"/>
  <c r="L129" i="160"/>
  <c r="D129" i="160"/>
  <c r="F129" i="160" s="1"/>
  <c r="J129" i="160" s="1"/>
  <c r="K129" i="160" s="1"/>
  <c r="M129" i="160" s="1"/>
  <c r="L128" i="160"/>
  <c r="D128" i="160"/>
  <c r="F128" i="160" s="1"/>
  <c r="J128" i="160" s="1"/>
  <c r="K128" i="160" s="1"/>
  <c r="M128" i="160" s="1"/>
  <c r="L127" i="160"/>
  <c r="D127" i="160"/>
  <c r="F127" i="160" s="1"/>
  <c r="J127" i="160" s="1"/>
  <c r="K127" i="160" s="1"/>
  <c r="M127" i="160" s="1"/>
  <c r="L126" i="160"/>
  <c r="D126" i="160"/>
  <c r="F126" i="160" s="1"/>
  <c r="J126" i="160" s="1"/>
  <c r="K126" i="160" s="1"/>
  <c r="M126" i="160" s="1"/>
  <c r="L125" i="160"/>
  <c r="D125" i="160"/>
  <c r="F125" i="160" s="1"/>
  <c r="J125" i="160" s="1"/>
  <c r="K125" i="160" s="1"/>
  <c r="M125" i="160" s="1"/>
  <c r="L124" i="160"/>
  <c r="D124" i="160"/>
  <c r="F124" i="160" s="1"/>
  <c r="J124" i="160" s="1"/>
  <c r="K124" i="160" s="1"/>
  <c r="M124" i="160" s="1"/>
  <c r="L123" i="160"/>
  <c r="D123" i="160"/>
  <c r="F123" i="160" s="1"/>
  <c r="J123" i="160" s="1"/>
  <c r="K123" i="160" s="1"/>
  <c r="M123" i="160" s="1"/>
  <c r="L122" i="160"/>
  <c r="D122" i="160"/>
  <c r="F122" i="160" s="1"/>
  <c r="J122" i="160" s="1"/>
  <c r="K122" i="160" s="1"/>
  <c r="M122" i="160" s="1"/>
  <c r="L121" i="160"/>
  <c r="D121" i="160"/>
  <c r="F121" i="160" s="1"/>
  <c r="J121" i="160" s="1"/>
  <c r="K121" i="160" s="1"/>
  <c r="M121" i="160" s="1"/>
  <c r="L120" i="160"/>
  <c r="D120" i="160"/>
  <c r="F120" i="160" s="1"/>
  <c r="J120" i="160" s="1"/>
  <c r="K120" i="160" s="1"/>
  <c r="M120" i="160" s="1"/>
  <c r="L119" i="160"/>
  <c r="D119" i="160"/>
  <c r="F119" i="160" s="1"/>
  <c r="J119" i="160" s="1"/>
  <c r="K119" i="160" s="1"/>
  <c r="M119" i="160" s="1"/>
  <c r="L118" i="160"/>
  <c r="D118" i="160"/>
  <c r="F118" i="160" s="1"/>
  <c r="J118" i="160" s="1"/>
  <c r="K118" i="160" s="1"/>
  <c r="M118" i="160" s="1"/>
  <c r="L117" i="160"/>
  <c r="D117" i="160"/>
  <c r="F117" i="160" s="1"/>
  <c r="J117" i="160" s="1"/>
  <c r="K117" i="160" s="1"/>
  <c r="M117" i="160" s="1"/>
  <c r="L116" i="160"/>
  <c r="D116" i="160"/>
  <c r="F116" i="160" s="1"/>
  <c r="J116" i="160" s="1"/>
  <c r="K116" i="160" s="1"/>
  <c r="M116" i="160" s="1"/>
  <c r="L115" i="160"/>
  <c r="D115" i="160"/>
  <c r="F115" i="160" s="1"/>
  <c r="J115" i="160" s="1"/>
  <c r="K115" i="160" s="1"/>
  <c r="M115" i="160" s="1"/>
  <c r="L114" i="160"/>
  <c r="D114" i="160"/>
  <c r="F114" i="160" s="1"/>
  <c r="J114" i="160" s="1"/>
  <c r="K114" i="160" s="1"/>
  <c r="M114" i="160" s="1"/>
  <c r="L113" i="160"/>
  <c r="D113" i="160"/>
  <c r="F113" i="160" s="1"/>
  <c r="J113" i="160" s="1"/>
  <c r="K113" i="160" s="1"/>
  <c r="M113" i="160" s="1"/>
  <c r="L112" i="160"/>
  <c r="D112" i="160"/>
  <c r="F112" i="160" s="1"/>
  <c r="J112" i="160" s="1"/>
  <c r="K112" i="160" s="1"/>
  <c r="M112" i="160" s="1"/>
  <c r="L111" i="160"/>
  <c r="D111" i="160"/>
  <c r="F111" i="160" s="1"/>
  <c r="J111" i="160" s="1"/>
  <c r="K111" i="160" s="1"/>
  <c r="M111" i="160" s="1"/>
  <c r="L110" i="160"/>
  <c r="D110" i="160"/>
  <c r="F110" i="160" s="1"/>
  <c r="J110" i="160" s="1"/>
  <c r="K110" i="160" s="1"/>
  <c r="M110" i="160" s="1"/>
  <c r="L109" i="160"/>
  <c r="D109" i="160"/>
  <c r="F109" i="160" s="1"/>
  <c r="J109" i="160" s="1"/>
  <c r="K109" i="160" s="1"/>
  <c r="M109" i="160" s="1"/>
  <c r="L108" i="160"/>
  <c r="D108" i="160"/>
  <c r="F108" i="160" s="1"/>
  <c r="J108" i="160" s="1"/>
  <c r="K108" i="160" s="1"/>
  <c r="M108" i="160" s="1"/>
  <c r="L107" i="160"/>
  <c r="D107" i="160"/>
  <c r="F107" i="160" s="1"/>
  <c r="J107" i="160" s="1"/>
  <c r="K107" i="160" s="1"/>
  <c r="M107" i="160" s="1"/>
  <c r="L106" i="160"/>
  <c r="D106" i="160"/>
  <c r="F106" i="160" s="1"/>
  <c r="J106" i="160" s="1"/>
  <c r="K106" i="160" s="1"/>
  <c r="M106" i="160" s="1"/>
  <c r="L105" i="160"/>
  <c r="D105" i="160"/>
  <c r="F105" i="160" s="1"/>
  <c r="J105" i="160" s="1"/>
  <c r="K105" i="160" s="1"/>
  <c r="M105" i="160" s="1"/>
  <c r="L104" i="160"/>
  <c r="D104" i="160"/>
  <c r="F104" i="160" s="1"/>
  <c r="J104" i="160" s="1"/>
  <c r="K104" i="160" s="1"/>
  <c r="M104" i="160" s="1"/>
  <c r="L103" i="160"/>
  <c r="D103" i="160"/>
  <c r="F103" i="160" s="1"/>
  <c r="J103" i="160" s="1"/>
  <c r="K103" i="160" s="1"/>
  <c r="M103" i="160" s="1"/>
  <c r="L102" i="160"/>
  <c r="D102" i="160"/>
  <c r="F102" i="160" s="1"/>
  <c r="J102" i="160" s="1"/>
  <c r="K102" i="160" s="1"/>
  <c r="M102" i="160" s="1"/>
  <c r="L101" i="160"/>
  <c r="D101" i="160"/>
  <c r="F101" i="160" s="1"/>
  <c r="J101" i="160" s="1"/>
  <c r="K101" i="160" s="1"/>
  <c r="M101" i="160" s="1"/>
  <c r="L100" i="160"/>
  <c r="D100" i="160"/>
  <c r="F100" i="160" s="1"/>
  <c r="J100" i="160" s="1"/>
  <c r="K100" i="160" s="1"/>
  <c r="M100" i="160" s="1"/>
  <c r="L99" i="160"/>
  <c r="D99" i="160"/>
  <c r="F99" i="160" s="1"/>
  <c r="J99" i="160" s="1"/>
  <c r="K99" i="160" s="1"/>
  <c r="M99" i="160" s="1"/>
  <c r="L98" i="160"/>
  <c r="D98" i="160"/>
  <c r="F98" i="160" s="1"/>
  <c r="J98" i="160" s="1"/>
  <c r="K98" i="160" s="1"/>
  <c r="M98" i="160" s="1"/>
  <c r="L97" i="160"/>
  <c r="D97" i="160"/>
  <c r="F97" i="160" s="1"/>
  <c r="J97" i="160" s="1"/>
  <c r="K97" i="160" s="1"/>
  <c r="M97" i="160" s="1"/>
  <c r="L96" i="160"/>
  <c r="D96" i="160"/>
  <c r="F96" i="160" s="1"/>
  <c r="J96" i="160" s="1"/>
  <c r="K96" i="160" s="1"/>
  <c r="M96" i="160" s="1"/>
  <c r="L95" i="160"/>
  <c r="D95" i="160"/>
  <c r="F95" i="160" s="1"/>
  <c r="J95" i="160" s="1"/>
  <c r="K95" i="160" s="1"/>
  <c r="M95" i="160" s="1"/>
  <c r="L94" i="160"/>
  <c r="D94" i="160"/>
  <c r="F94" i="160" s="1"/>
  <c r="J94" i="160" s="1"/>
  <c r="K94" i="160" s="1"/>
  <c r="M94" i="160" s="1"/>
  <c r="L93" i="160"/>
  <c r="D93" i="160"/>
  <c r="F93" i="160" s="1"/>
  <c r="J93" i="160" s="1"/>
  <c r="K93" i="160" s="1"/>
  <c r="M93" i="160" s="1"/>
  <c r="L92" i="160"/>
  <c r="D92" i="160"/>
  <c r="F92" i="160" s="1"/>
  <c r="J92" i="160" s="1"/>
  <c r="K92" i="160" s="1"/>
  <c r="M92" i="160" s="1"/>
  <c r="L91" i="160"/>
  <c r="D91" i="160"/>
  <c r="F91" i="160" s="1"/>
  <c r="J91" i="160" s="1"/>
  <c r="K91" i="160" s="1"/>
  <c r="M91" i="160" s="1"/>
  <c r="L90" i="160"/>
  <c r="D90" i="160"/>
  <c r="F90" i="160" s="1"/>
  <c r="J90" i="160" s="1"/>
  <c r="K90" i="160" s="1"/>
  <c r="M90" i="160" s="1"/>
  <c r="L89" i="160"/>
  <c r="D89" i="160"/>
  <c r="F89" i="160" s="1"/>
  <c r="J89" i="160" s="1"/>
  <c r="K89" i="160" s="1"/>
  <c r="M89" i="160" s="1"/>
  <c r="L88" i="160"/>
  <c r="D88" i="160"/>
  <c r="F88" i="160" s="1"/>
  <c r="J88" i="160" s="1"/>
  <c r="K88" i="160" s="1"/>
  <c r="M88" i="160" s="1"/>
  <c r="L87" i="160"/>
  <c r="D87" i="160"/>
  <c r="F87" i="160" s="1"/>
  <c r="J87" i="160" s="1"/>
  <c r="K87" i="160" s="1"/>
  <c r="M87" i="160" s="1"/>
  <c r="L86" i="160"/>
  <c r="D86" i="160"/>
  <c r="F86" i="160" s="1"/>
  <c r="J86" i="160" s="1"/>
  <c r="K86" i="160" s="1"/>
  <c r="M86" i="160" s="1"/>
  <c r="L85" i="160"/>
  <c r="D85" i="160"/>
  <c r="F85" i="160" s="1"/>
  <c r="J85" i="160" s="1"/>
  <c r="K85" i="160" s="1"/>
  <c r="M85" i="160" s="1"/>
  <c r="L84" i="160"/>
  <c r="D84" i="160"/>
  <c r="F84" i="160" s="1"/>
  <c r="J84" i="160" s="1"/>
  <c r="K84" i="160" s="1"/>
  <c r="M84" i="160" s="1"/>
  <c r="L83" i="160"/>
  <c r="D83" i="160"/>
  <c r="F83" i="160" s="1"/>
  <c r="J83" i="160" s="1"/>
  <c r="K83" i="160" s="1"/>
  <c r="M83" i="160" s="1"/>
  <c r="L82" i="160"/>
  <c r="D82" i="160"/>
  <c r="F82" i="160" s="1"/>
  <c r="J82" i="160" s="1"/>
  <c r="K82" i="160" s="1"/>
  <c r="M82" i="160" s="1"/>
  <c r="L81" i="160"/>
  <c r="D81" i="160"/>
  <c r="F81" i="160" s="1"/>
  <c r="J81" i="160" s="1"/>
  <c r="K81" i="160" s="1"/>
  <c r="M81" i="160" s="1"/>
  <c r="L80" i="160"/>
  <c r="D80" i="160"/>
  <c r="F80" i="160" s="1"/>
  <c r="J80" i="160" s="1"/>
  <c r="K80" i="160" s="1"/>
  <c r="M80" i="160" s="1"/>
  <c r="L79" i="160"/>
  <c r="D79" i="160"/>
  <c r="F79" i="160" s="1"/>
  <c r="J79" i="160" s="1"/>
  <c r="K79" i="160" s="1"/>
  <c r="M79" i="160" s="1"/>
  <c r="L78" i="160"/>
  <c r="D78" i="160"/>
  <c r="F78" i="160" s="1"/>
  <c r="J78" i="160" s="1"/>
  <c r="K78" i="160" s="1"/>
  <c r="M78" i="160" s="1"/>
  <c r="L77" i="160"/>
  <c r="D77" i="160"/>
  <c r="F77" i="160" s="1"/>
  <c r="J77" i="160" s="1"/>
  <c r="K77" i="160" s="1"/>
  <c r="M77" i="160" s="1"/>
  <c r="L76" i="160"/>
  <c r="D76" i="160"/>
  <c r="F76" i="160" s="1"/>
  <c r="J76" i="160" s="1"/>
  <c r="K76" i="160" s="1"/>
  <c r="M76" i="160" s="1"/>
  <c r="L75" i="160"/>
  <c r="D75" i="160"/>
  <c r="F75" i="160" s="1"/>
  <c r="J75" i="160" s="1"/>
  <c r="K75" i="160" s="1"/>
  <c r="M75" i="160" s="1"/>
  <c r="L74" i="160"/>
  <c r="D74" i="160"/>
  <c r="F74" i="160" s="1"/>
  <c r="J74" i="160" s="1"/>
  <c r="K74" i="160" s="1"/>
  <c r="M74" i="160" s="1"/>
  <c r="L73" i="160"/>
  <c r="D73" i="160"/>
  <c r="F73" i="160" s="1"/>
  <c r="J73" i="160" s="1"/>
  <c r="K73" i="160" s="1"/>
  <c r="M73" i="160" s="1"/>
  <c r="L72" i="160"/>
  <c r="D72" i="160"/>
  <c r="F72" i="160" s="1"/>
  <c r="J72" i="160" s="1"/>
  <c r="K72" i="160" s="1"/>
  <c r="M72" i="160" s="1"/>
  <c r="L71" i="160"/>
  <c r="D71" i="160"/>
  <c r="F71" i="160" s="1"/>
  <c r="J71" i="160" s="1"/>
  <c r="K71" i="160" s="1"/>
  <c r="M71" i="160" s="1"/>
  <c r="L70" i="160"/>
  <c r="D70" i="160"/>
  <c r="F70" i="160" s="1"/>
  <c r="J70" i="160" s="1"/>
  <c r="K70" i="160" s="1"/>
  <c r="M70" i="160" s="1"/>
  <c r="L69" i="160"/>
  <c r="D69" i="160"/>
  <c r="F69" i="160" s="1"/>
  <c r="J69" i="160" s="1"/>
  <c r="K69" i="160" s="1"/>
  <c r="M69" i="160" s="1"/>
  <c r="L68" i="160"/>
  <c r="D68" i="160"/>
  <c r="F68" i="160" s="1"/>
  <c r="J68" i="160" s="1"/>
  <c r="K68" i="160" s="1"/>
  <c r="M68" i="160" s="1"/>
  <c r="L67" i="160"/>
  <c r="D67" i="160"/>
  <c r="F67" i="160" s="1"/>
  <c r="J67" i="160" s="1"/>
  <c r="K67" i="160" s="1"/>
  <c r="M67" i="160" s="1"/>
  <c r="L66" i="160"/>
  <c r="D66" i="160"/>
  <c r="F66" i="160" s="1"/>
  <c r="J66" i="160" s="1"/>
  <c r="K66" i="160" s="1"/>
  <c r="M66" i="160" s="1"/>
  <c r="L65" i="160"/>
  <c r="D65" i="160"/>
  <c r="F65" i="160" s="1"/>
  <c r="J65" i="160" s="1"/>
  <c r="K65" i="160" s="1"/>
  <c r="M65" i="160" s="1"/>
  <c r="L64" i="160"/>
  <c r="D64" i="160"/>
  <c r="F64" i="160" s="1"/>
  <c r="J64" i="160" s="1"/>
  <c r="K64" i="160" s="1"/>
  <c r="M64" i="160" s="1"/>
  <c r="L63" i="160"/>
  <c r="D63" i="160"/>
  <c r="F63" i="160" s="1"/>
  <c r="J63" i="160" s="1"/>
  <c r="K63" i="160" s="1"/>
  <c r="M63" i="160" s="1"/>
  <c r="L62" i="160"/>
  <c r="D62" i="160"/>
  <c r="F62" i="160" s="1"/>
  <c r="J62" i="160" s="1"/>
  <c r="K62" i="160" s="1"/>
  <c r="M62" i="160" s="1"/>
  <c r="L61" i="160"/>
  <c r="D61" i="160"/>
  <c r="F61" i="160" s="1"/>
  <c r="J61" i="160" s="1"/>
  <c r="K61" i="160" s="1"/>
  <c r="M61" i="160" s="1"/>
  <c r="L60" i="160"/>
  <c r="D60" i="160"/>
  <c r="F60" i="160" s="1"/>
  <c r="J60" i="160" s="1"/>
  <c r="K60" i="160" s="1"/>
  <c r="M60" i="160" s="1"/>
  <c r="L59" i="160"/>
  <c r="D59" i="160"/>
  <c r="F59" i="160" s="1"/>
  <c r="J59" i="160" s="1"/>
  <c r="K59" i="160" s="1"/>
  <c r="M59" i="160" s="1"/>
  <c r="L58" i="160"/>
  <c r="D58" i="160"/>
  <c r="F58" i="160" s="1"/>
  <c r="J58" i="160" s="1"/>
  <c r="K58" i="160" s="1"/>
  <c r="M58" i="160" s="1"/>
  <c r="L57" i="160"/>
  <c r="D57" i="160"/>
  <c r="F57" i="160" s="1"/>
  <c r="J57" i="160" s="1"/>
  <c r="K57" i="160" s="1"/>
  <c r="M57" i="160" s="1"/>
  <c r="L56" i="160"/>
  <c r="D56" i="160"/>
  <c r="F56" i="160" s="1"/>
  <c r="J56" i="160" s="1"/>
  <c r="K56" i="160" s="1"/>
  <c r="M56" i="160" s="1"/>
  <c r="L55" i="160"/>
  <c r="D55" i="160"/>
  <c r="F55" i="160" s="1"/>
  <c r="J55" i="160" s="1"/>
  <c r="K55" i="160" s="1"/>
  <c r="M55" i="160" s="1"/>
  <c r="L54" i="160"/>
  <c r="D54" i="160"/>
  <c r="F54" i="160" s="1"/>
  <c r="J54" i="160" s="1"/>
  <c r="K54" i="160" s="1"/>
  <c r="M54" i="160" s="1"/>
  <c r="L53" i="160"/>
  <c r="D53" i="160"/>
  <c r="F53" i="160" s="1"/>
  <c r="J53" i="160" s="1"/>
  <c r="K53" i="160" s="1"/>
  <c r="M53" i="160" s="1"/>
  <c r="L52" i="160"/>
  <c r="D52" i="160"/>
  <c r="F52" i="160" s="1"/>
  <c r="J52" i="160" s="1"/>
  <c r="K52" i="160" s="1"/>
  <c r="M52" i="160" s="1"/>
  <c r="L51" i="160"/>
  <c r="D51" i="160"/>
  <c r="F51" i="160" s="1"/>
  <c r="J51" i="160" s="1"/>
  <c r="K51" i="160" s="1"/>
  <c r="M51" i="160" s="1"/>
  <c r="L50" i="160"/>
  <c r="D50" i="160"/>
  <c r="F50" i="160" s="1"/>
  <c r="J50" i="160" s="1"/>
  <c r="K50" i="160" s="1"/>
  <c r="M50" i="160" s="1"/>
  <c r="L49" i="160"/>
  <c r="D49" i="160"/>
  <c r="F49" i="160" s="1"/>
  <c r="J49" i="160" s="1"/>
  <c r="K49" i="160" s="1"/>
  <c r="M49" i="160" s="1"/>
  <c r="L48" i="160"/>
  <c r="D48" i="160"/>
  <c r="F48" i="160" s="1"/>
  <c r="J48" i="160" s="1"/>
  <c r="K48" i="160" s="1"/>
  <c r="M48" i="160" s="1"/>
  <c r="L47" i="160"/>
  <c r="D47" i="160"/>
  <c r="F47" i="160" s="1"/>
  <c r="J47" i="160" s="1"/>
  <c r="K47" i="160" s="1"/>
  <c r="M47" i="160" s="1"/>
  <c r="L46" i="160"/>
  <c r="D46" i="160"/>
  <c r="F46" i="160" s="1"/>
  <c r="J46" i="160" s="1"/>
  <c r="K46" i="160" s="1"/>
  <c r="M46" i="160" s="1"/>
  <c r="L45" i="160"/>
  <c r="D45" i="160"/>
  <c r="F45" i="160" s="1"/>
  <c r="J45" i="160" s="1"/>
  <c r="K45" i="160" s="1"/>
  <c r="M45" i="160" s="1"/>
  <c r="L44" i="160"/>
  <c r="D44" i="160"/>
  <c r="F44" i="160" s="1"/>
  <c r="J44" i="160" s="1"/>
  <c r="K44" i="160" s="1"/>
  <c r="M44" i="160" s="1"/>
  <c r="L43" i="160"/>
  <c r="D43" i="160"/>
  <c r="F43" i="160" s="1"/>
  <c r="J43" i="160" s="1"/>
  <c r="K43" i="160" s="1"/>
  <c r="M43" i="160" s="1"/>
  <c r="L42" i="160"/>
  <c r="D42" i="160"/>
  <c r="F42" i="160" s="1"/>
  <c r="J42" i="160" s="1"/>
  <c r="K42" i="160" s="1"/>
  <c r="M42" i="160" s="1"/>
  <c r="L41" i="160"/>
  <c r="D41" i="160"/>
  <c r="F41" i="160" s="1"/>
  <c r="J41" i="160" s="1"/>
  <c r="K41" i="160" s="1"/>
  <c r="M41" i="160" s="1"/>
  <c r="L40" i="160"/>
  <c r="D40" i="160"/>
  <c r="F40" i="160" s="1"/>
  <c r="J40" i="160" s="1"/>
  <c r="K40" i="160" s="1"/>
  <c r="M40" i="160" s="1"/>
  <c r="L39" i="160"/>
  <c r="D39" i="160"/>
  <c r="F39" i="160" s="1"/>
  <c r="J39" i="160" s="1"/>
  <c r="K39" i="160" s="1"/>
  <c r="M39" i="160" s="1"/>
  <c r="L38" i="160"/>
  <c r="D38" i="160"/>
  <c r="F38" i="160" s="1"/>
  <c r="J38" i="160" s="1"/>
  <c r="K38" i="160" s="1"/>
  <c r="M38" i="160" s="1"/>
  <c r="L37" i="160"/>
  <c r="D37" i="160"/>
  <c r="F37" i="160" s="1"/>
  <c r="J37" i="160" s="1"/>
  <c r="K37" i="160" s="1"/>
  <c r="M37" i="160" s="1"/>
  <c r="L36" i="160"/>
  <c r="D36" i="160"/>
  <c r="F36" i="160" s="1"/>
  <c r="J36" i="160" s="1"/>
  <c r="K36" i="160" s="1"/>
  <c r="M36" i="160" s="1"/>
  <c r="L35" i="160"/>
  <c r="D35" i="160"/>
  <c r="F35" i="160" s="1"/>
  <c r="J35" i="160" s="1"/>
  <c r="K35" i="160" s="1"/>
  <c r="M35" i="160" s="1"/>
  <c r="L34" i="160"/>
  <c r="D34" i="160"/>
  <c r="F34" i="160" s="1"/>
  <c r="J34" i="160" s="1"/>
  <c r="K34" i="160" s="1"/>
  <c r="M34" i="160" s="1"/>
  <c r="L33" i="160"/>
  <c r="D33" i="160"/>
  <c r="F33" i="160" s="1"/>
  <c r="J33" i="160" s="1"/>
  <c r="K33" i="160" s="1"/>
  <c r="M33" i="160" s="1"/>
  <c r="L32" i="160"/>
  <c r="D32" i="160"/>
  <c r="F32" i="160" s="1"/>
  <c r="J32" i="160" s="1"/>
  <c r="K32" i="160" s="1"/>
  <c r="M32" i="160" s="1"/>
  <c r="L31" i="160"/>
  <c r="D31" i="160"/>
  <c r="F31" i="160" s="1"/>
  <c r="J31" i="160" s="1"/>
  <c r="K31" i="160" s="1"/>
  <c r="M31" i="160" s="1"/>
  <c r="L30" i="160"/>
  <c r="D30" i="160"/>
  <c r="F30" i="160" s="1"/>
  <c r="J30" i="160" s="1"/>
  <c r="K30" i="160" s="1"/>
  <c r="M30" i="160" s="1"/>
  <c r="L29" i="160"/>
  <c r="D29" i="160"/>
  <c r="F29" i="160" s="1"/>
  <c r="J29" i="160" s="1"/>
  <c r="K29" i="160" s="1"/>
  <c r="M29" i="160" s="1"/>
  <c r="L28" i="160"/>
  <c r="D28" i="160"/>
  <c r="F28" i="160" s="1"/>
  <c r="J28" i="160" s="1"/>
  <c r="K28" i="160" s="1"/>
  <c r="M28" i="160" s="1"/>
  <c r="L27" i="160"/>
  <c r="D27" i="160"/>
  <c r="F27" i="160" s="1"/>
  <c r="J27" i="160" s="1"/>
  <c r="K27" i="160" s="1"/>
  <c r="M27" i="160" s="1"/>
  <c r="L26" i="160"/>
  <c r="D26" i="160"/>
  <c r="F26" i="160" s="1"/>
  <c r="J26" i="160" s="1"/>
  <c r="K26" i="160" s="1"/>
  <c r="M26" i="160" s="1"/>
  <c r="L25" i="160"/>
  <c r="D25" i="160"/>
  <c r="F25" i="160" s="1"/>
  <c r="J25" i="160" s="1"/>
  <c r="K25" i="160" s="1"/>
  <c r="M25" i="160" s="1"/>
  <c r="L24" i="160"/>
  <c r="D24" i="160"/>
  <c r="F24" i="160" s="1"/>
  <c r="J24" i="160" s="1"/>
  <c r="K24" i="160" s="1"/>
  <c r="M24" i="160" s="1"/>
  <c r="L23" i="160"/>
  <c r="D23" i="160"/>
  <c r="F23" i="160" s="1"/>
  <c r="J23" i="160" s="1"/>
  <c r="K23" i="160" s="1"/>
  <c r="M23" i="160" s="1"/>
  <c r="L22" i="160"/>
  <c r="D22" i="160"/>
  <c r="F22" i="160" s="1"/>
  <c r="J22" i="160" s="1"/>
  <c r="K22" i="160" s="1"/>
  <c r="M22" i="160" s="1"/>
  <c r="L21" i="160"/>
  <c r="D21" i="160"/>
  <c r="F21" i="160" s="1"/>
  <c r="J21" i="160" s="1"/>
  <c r="K21" i="160" s="1"/>
  <c r="M21" i="160" s="1"/>
  <c r="L20" i="160"/>
  <c r="D20" i="160"/>
  <c r="F20" i="160" s="1"/>
  <c r="J20" i="160" s="1"/>
  <c r="K20" i="160" s="1"/>
  <c r="M20" i="160" s="1"/>
  <c r="L19" i="160"/>
  <c r="D19" i="160"/>
  <c r="F19" i="160" s="1"/>
  <c r="J19" i="160" s="1"/>
  <c r="K19" i="160" s="1"/>
  <c r="M19" i="160" s="1"/>
  <c r="L18" i="160"/>
  <c r="D18" i="160"/>
  <c r="F18" i="160" s="1"/>
  <c r="J18" i="160" s="1"/>
  <c r="K18" i="160" s="1"/>
  <c r="M18" i="160" s="1"/>
  <c r="L17" i="160"/>
  <c r="D17" i="160"/>
  <c r="F17" i="160" s="1"/>
  <c r="J17" i="160" s="1"/>
  <c r="K17" i="160" s="1"/>
  <c r="M17" i="160" s="1"/>
  <c r="L16" i="160"/>
  <c r="D16" i="160"/>
  <c r="F16" i="160" s="1"/>
  <c r="J16" i="160" s="1"/>
  <c r="K16" i="160" s="1"/>
  <c r="M16" i="160" s="1"/>
  <c r="L15" i="160"/>
  <c r="D15" i="160"/>
  <c r="F15" i="160" s="1"/>
  <c r="J15" i="160" s="1"/>
  <c r="K15" i="160" s="1"/>
  <c r="M15" i="160" s="1"/>
  <c r="L14" i="160"/>
  <c r="D14" i="160"/>
  <c r="F14" i="160" s="1"/>
  <c r="J14" i="160" s="1"/>
  <c r="K14" i="160" s="1"/>
  <c r="M14" i="160" s="1"/>
  <c r="L13" i="160"/>
  <c r="D13" i="160"/>
  <c r="F13" i="160" s="1"/>
  <c r="J13" i="160" s="1"/>
  <c r="K13" i="160" s="1"/>
  <c r="M13" i="160" s="1"/>
  <c r="L12" i="160"/>
  <c r="D12" i="160"/>
  <c r="F12" i="160" s="1"/>
  <c r="J12" i="160" s="1"/>
  <c r="K12" i="160" s="1"/>
  <c r="M12" i="160" s="1"/>
  <c r="L11" i="160"/>
  <c r="D11" i="160"/>
  <c r="F11" i="160" s="1"/>
  <c r="J11" i="160" s="1"/>
  <c r="K11" i="160" s="1"/>
  <c r="M11" i="160" s="1"/>
  <c r="L10" i="160"/>
  <c r="D10" i="160"/>
  <c r="F10" i="160" s="1"/>
  <c r="J10" i="160" s="1"/>
  <c r="K10" i="160" s="1"/>
  <c r="M10" i="160" s="1"/>
  <c r="L9" i="160"/>
  <c r="D9" i="160"/>
  <c r="F9" i="160" s="1"/>
  <c r="J9" i="160" s="1"/>
  <c r="K9" i="160" s="1"/>
  <c r="M9" i="160" s="1"/>
  <c r="L8" i="160"/>
  <c r="D8" i="160"/>
  <c r="F8" i="160" s="1"/>
  <c r="J8" i="160" s="1"/>
  <c r="K8" i="160" s="1"/>
  <c r="M8" i="160" s="1"/>
  <c r="L7" i="160"/>
  <c r="D7" i="160"/>
  <c r="F7" i="160" s="1"/>
  <c r="J7" i="160" s="1"/>
  <c r="K7" i="160" s="1"/>
  <c r="M7" i="160" s="1"/>
  <c r="L6" i="160"/>
  <c r="D6" i="160"/>
  <c r="F6" i="160" s="1"/>
  <c r="J6" i="160" s="1"/>
  <c r="K6" i="160" s="1"/>
  <c r="M6" i="160" s="1"/>
  <c r="L5" i="160"/>
  <c r="D5" i="160"/>
  <c r="F5" i="160" s="1"/>
  <c r="J5" i="160" s="1"/>
  <c r="K5" i="160" s="1"/>
  <c r="M5" i="160" s="1"/>
  <c r="L199" i="162"/>
  <c r="D199" i="162"/>
  <c r="F199" i="162" s="1"/>
  <c r="J199" i="162" s="1"/>
  <c r="K199" i="162" s="1"/>
  <c r="M199" i="162" s="1"/>
  <c r="L198" i="162"/>
  <c r="D198" i="162"/>
  <c r="F198" i="162" s="1"/>
  <c r="J198" i="162" s="1"/>
  <c r="K198" i="162" s="1"/>
  <c r="M198" i="162" s="1"/>
  <c r="L197" i="162"/>
  <c r="D197" i="162"/>
  <c r="F197" i="162" s="1"/>
  <c r="J197" i="162" s="1"/>
  <c r="K197" i="162" s="1"/>
  <c r="M197" i="162" s="1"/>
  <c r="L196" i="162"/>
  <c r="D196" i="162"/>
  <c r="F196" i="162" s="1"/>
  <c r="J196" i="162" s="1"/>
  <c r="K196" i="162" s="1"/>
  <c r="M196" i="162" s="1"/>
  <c r="L195" i="162"/>
  <c r="D195" i="162"/>
  <c r="F195" i="162" s="1"/>
  <c r="J195" i="162" s="1"/>
  <c r="K195" i="162" s="1"/>
  <c r="M195" i="162" s="1"/>
  <c r="L194" i="162"/>
  <c r="D194" i="162"/>
  <c r="F194" i="162" s="1"/>
  <c r="J194" i="162" s="1"/>
  <c r="K194" i="162" s="1"/>
  <c r="M194" i="162" s="1"/>
  <c r="L193" i="162"/>
  <c r="D193" i="162"/>
  <c r="F193" i="162" s="1"/>
  <c r="J193" i="162" s="1"/>
  <c r="K193" i="162" s="1"/>
  <c r="M193" i="162" s="1"/>
  <c r="L192" i="162"/>
  <c r="D192" i="162"/>
  <c r="F192" i="162" s="1"/>
  <c r="J192" i="162" s="1"/>
  <c r="K192" i="162" s="1"/>
  <c r="M192" i="162" s="1"/>
  <c r="L191" i="162"/>
  <c r="D191" i="162"/>
  <c r="F191" i="162" s="1"/>
  <c r="J191" i="162" s="1"/>
  <c r="K191" i="162" s="1"/>
  <c r="M191" i="162" s="1"/>
  <c r="L190" i="162"/>
  <c r="D190" i="162"/>
  <c r="F190" i="162" s="1"/>
  <c r="J190" i="162" s="1"/>
  <c r="K190" i="162" s="1"/>
  <c r="M190" i="162" s="1"/>
  <c r="L189" i="162"/>
  <c r="D189" i="162"/>
  <c r="F189" i="162" s="1"/>
  <c r="J189" i="162" s="1"/>
  <c r="K189" i="162" s="1"/>
  <c r="M189" i="162" s="1"/>
  <c r="L188" i="162"/>
  <c r="D188" i="162"/>
  <c r="F188" i="162" s="1"/>
  <c r="J188" i="162" s="1"/>
  <c r="K188" i="162" s="1"/>
  <c r="M188" i="162" s="1"/>
  <c r="L187" i="162"/>
  <c r="D187" i="162"/>
  <c r="F187" i="162" s="1"/>
  <c r="J187" i="162" s="1"/>
  <c r="K187" i="162" s="1"/>
  <c r="M187" i="162" s="1"/>
  <c r="L186" i="162"/>
  <c r="D186" i="162"/>
  <c r="F186" i="162" s="1"/>
  <c r="J186" i="162" s="1"/>
  <c r="K186" i="162" s="1"/>
  <c r="M186" i="162" s="1"/>
  <c r="L185" i="162"/>
  <c r="D185" i="162"/>
  <c r="F185" i="162" s="1"/>
  <c r="J185" i="162" s="1"/>
  <c r="K185" i="162" s="1"/>
  <c r="M185" i="162" s="1"/>
  <c r="L184" i="162"/>
  <c r="D184" i="162"/>
  <c r="F184" i="162" s="1"/>
  <c r="J184" i="162" s="1"/>
  <c r="K184" i="162" s="1"/>
  <c r="M184" i="162" s="1"/>
  <c r="L183" i="162"/>
  <c r="D183" i="162"/>
  <c r="F183" i="162" s="1"/>
  <c r="J183" i="162" s="1"/>
  <c r="K183" i="162" s="1"/>
  <c r="M183" i="162" s="1"/>
  <c r="L182" i="162"/>
  <c r="D182" i="162"/>
  <c r="F182" i="162" s="1"/>
  <c r="J182" i="162" s="1"/>
  <c r="K182" i="162" s="1"/>
  <c r="M182" i="162" s="1"/>
  <c r="L181" i="162"/>
  <c r="D181" i="162"/>
  <c r="F181" i="162" s="1"/>
  <c r="J181" i="162" s="1"/>
  <c r="K181" i="162" s="1"/>
  <c r="M181" i="162" s="1"/>
  <c r="L180" i="162"/>
  <c r="D180" i="162"/>
  <c r="F180" i="162" s="1"/>
  <c r="J180" i="162" s="1"/>
  <c r="K180" i="162" s="1"/>
  <c r="M180" i="162" s="1"/>
  <c r="L179" i="162"/>
  <c r="D179" i="162"/>
  <c r="F179" i="162" s="1"/>
  <c r="J179" i="162" s="1"/>
  <c r="K179" i="162" s="1"/>
  <c r="M179" i="162" s="1"/>
  <c r="L178" i="162"/>
  <c r="D178" i="162"/>
  <c r="F178" i="162" s="1"/>
  <c r="J178" i="162" s="1"/>
  <c r="K178" i="162" s="1"/>
  <c r="M178" i="162" s="1"/>
  <c r="L177" i="162"/>
  <c r="D177" i="162"/>
  <c r="F177" i="162" s="1"/>
  <c r="J177" i="162" s="1"/>
  <c r="K177" i="162" s="1"/>
  <c r="M177" i="162" s="1"/>
  <c r="L176" i="162"/>
  <c r="D176" i="162"/>
  <c r="F176" i="162" s="1"/>
  <c r="J176" i="162" s="1"/>
  <c r="K176" i="162" s="1"/>
  <c r="M176" i="162" s="1"/>
  <c r="L175" i="162"/>
  <c r="D175" i="162"/>
  <c r="F175" i="162" s="1"/>
  <c r="J175" i="162" s="1"/>
  <c r="K175" i="162" s="1"/>
  <c r="M175" i="162" s="1"/>
  <c r="L174" i="162"/>
  <c r="D174" i="162"/>
  <c r="F174" i="162" s="1"/>
  <c r="J174" i="162" s="1"/>
  <c r="K174" i="162" s="1"/>
  <c r="M174" i="162" s="1"/>
  <c r="L173" i="162"/>
  <c r="D173" i="162"/>
  <c r="F173" i="162" s="1"/>
  <c r="J173" i="162" s="1"/>
  <c r="K173" i="162" s="1"/>
  <c r="M173" i="162" s="1"/>
  <c r="L172" i="162"/>
  <c r="D172" i="162"/>
  <c r="F172" i="162" s="1"/>
  <c r="J172" i="162" s="1"/>
  <c r="K172" i="162" s="1"/>
  <c r="M172" i="162" s="1"/>
  <c r="L171" i="162"/>
  <c r="D171" i="162"/>
  <c r="F171" i="162" s="1"/>
  <c r="J171" i="162" s="1"/>
  <c r="K171" i="162" s="1"/>
  <c r="M171" i="162" s="1"/>
  <c r="L170" i="162"/>
  <c r="D170" i="162"/>
  <c r="F170" i="162" s="1"/>
  <c r="J170" i="162" s="1"/>
  <c r="K170" i="162" s="1"/>
  <c r="M170" i="162" s="1"/>
  <c r="L169" i="162"/>
  <c r="D169" i="162"/>
  <c r="F169" i="162" s="1"/>
  <c r="J169" i="162" s="1"/>
  <c r="K169" i="162" s="1"/>
  <c r="M169" i="162" s="1"/>
  <c r="L168" i="162"/>
  <c r="D168" i="162"/>
  <c r="F168" i="162" s="1"/>
  <c r="J168" i="162" s="1"/>
  <c r="K168" i="162" s="1"/>
  <c r="M168" i="162" s="1"/>
  <c r="L167" i="162"/>
  <c r="D167" i="162"/>
  <c r="F167" i="162" s="1"/>
  <c r="J167" i="162" s="1"/>
  <c r="K167" i="162" s="1"/>
  <c r="M167" i="162" s="1"/>
  <c r="L166" i="162"/>
  <c r="D166" i="162"/>
  <c r="F166" i="162" s="1"/>
  <c r="J166" i="162" s="1"/>
  <c r="K166" i="162" s="1"/>
  <c r="M166" i="162" s="1"/>
  <c r="L165" i="162"/>
  <c r="D165" i="162"/>
  <c r="F165" i="162" s="1"/>
  <c r="J165" i="162" s="1"/>
  <c r="K165" i="162" s="1"/>
  <c r="M165" i="162" s="1"/>
  <c r="L164" i="162"/>
  <c r="D164" i="162"/>
  <c r="F164" i="162" s="1"/>
  <c r="J164" i="162" s="1"/>
  <c r="K164" i="162" s="1"/>
  <c r="M164" i="162" s="1"/>
  <c r="L163" i="162"/>
  <c r="D163" i="162"/>
  <c r="F163" i="162" s="1"/>
  <c r="J163" i="162" s="1"/>
  <c r="K163" i="162" s="1"/>
  <c r="M163" i="162" s="1"/>
  <c r="L162" i="162"/>
  <c r="D162" i="162"/>
  <c r="F162" i="162" s="1"/>
  <c r="J162" i="162" s="1"/>
  <c r="K162" i="162" s="1"/>
  <c r="M162" i="162" s="1"/>
  <c r="L161" i="162"/>
  <c r="D161" i="162"/>
  <c r="F161" i="162" s="1"/>
  <c r="J161" i="162" s="1"/>
  <c r="K161" i="162" s="1"/>
  <c r="M161" i="162" s="1"/>
  <c r="L160" i="162"/>
  <c r="D160" i="162"/>
  <c r="F160" i="162" s="1"/>
  <c r="J160" i="162" s="1"/>
  <c r="K160" i="162" s="1"/>
  <c r="M160" i="162" s="1"/>
  <c r="L159" i="162"/>
  <c r="D159" i="162"/>
  <c r="F159" i="162" s="1"/>
  <c r="J159" i="162" s="1"/>
  <c r="K159" i="162" s="1"/>
  <c r="M159" i="162" s="1"/>
  <c r="L158" i="162"/>
  <c r="D158" i="162"/>
  <c r="F158" i="162" s="1"/>
  <c r="J158" i="162" s="1"/>
  <c r="K158" i="162" s="1"/>
  <c r="M158" i="162" s="1"/>
  <c r="L157" i="162"/>
  <c r="D157" i="162"/>
  <c r="F157" i="162" s="1"/>
  <c r="J157" i="162" s="1"/>
  <c r="K157" i="162" s="1"/>
  <c r="M157" i="162" s="1"/>
  <c r="L156" i="162"/>
  <c r="D156" i="162"/>
  <c r="F156" i="162" s="1"/>
  <c r="J156" i="162" s="1"/>
  <c r="K156" i="162" s="1"/>
  <c r="M156" i="162" s="1"/>
  <c r="L155" i="162"/>
  <c r="D155" i="162"/>
  <c r="F155" i="162" s="1"/>
  <c r="J155" i="162" s="1"/>
  <c r="K155" i="162" s="1"/>
  <c r="M155" i="162" s="1"/>
  <c r="L154" i="162"/>
  <c r="D154" i="162"/>
  <c r="F154" i="162" s="1"/>
  <c r="J154" i="162" s="1"/>
  <c r="K154" i="162" s="1"/>
  <c r="M154" i="162" s="1"/>
  <c r="L153" i="162"/>
  <c r="D153" i="162"/>
  <c r="F153" i="162" s="1"/>
  <c r="J153" i="162" s="1"/>
  <c r="K153" i="162" s="1"/>
  <c r="M153" i="162" s="1"/>
  <c r="L152" i="162"/>
  <c r="D152" i="162"/>
  <c r="F152" i="162" s="1"/>
  <c r="J152" i="162" s="1"/>
  <c r="K152" i="162" s="1"/>
  <c r="M152" i="162" s="1"/>
  <c r="L151" i="162"/>
  <c r="D151" i="162"/>
  <c r="F151" i="162" s="1"/>
  <c r="J151" i="162" s="1"/>
  <c r="K151" i="162" s="1"/>
  <c r="M151" i="162" s="1"/>
  <c r="L150" i="162"/>
  <c r="D150" i="162"/>
  <c r="F150" i="162" s="1"/>
  <c r="J150" i="162" s="1"/>
  <c r="K150" i="162" s="1"/>
  <c r="M150" i="162" s="1"/>
  <c r="L149" i="162"/>
  <c r="D149" i="162"/>
  <c r="F149" i="162" s="1"/>
  <c r="J149" i="162" s="1"/>
  <c r="K149" i="162" s="1"/>
  <c r="M149" i="162" s="1"/>
  <c r="L148" i="162"/>
  <c r="D148" i="162"/>
  <c r="F148" i="162" s="1"/>
  <c r="J148" i="162" s="1"/>
  <c r="K148" i="162" s="1"/>
  <c r="M148" i="162" s="1"/>
  <c r="L147" i="162"/>
  <c r="D147" i="162"/>
  <c r="F147" i="162" s="1"/>
  <c r="J147" i="162" s="1"/>
  <c r="K147" i="162" s="1"/>
  <c r="M147" i="162" s="1"/>
  <c r="L146" i="162"/>
  <c r="D146" i="162"/>
  <c r="F146" i="162" s="1"/>
  <c r="J146" i="162" s="1"/>
  <c r="K146" i="162" s="1"/>
  <c r="M146" i="162" s="1"/>
  <c r="L145" i="162"/>
  <c r="D145" i="162"/>
  <c r="F145" i="162" s="1"/>
  <c r="J145" i="162" s="1"/>
  <c r="K145" i="162" s="1"/>
  <c r="M145" i="162" s="1"/>
  <c r="L144" i="162"/>
  <c r="D144" i="162"/>
  <c r="F144" i="162" s="1"/>
  <c r="J144" i="162" s="1"/>
  <c r="K144" i="162" s="1"/>
  <c r="M144" i="162" s="1"/>
  <c r="L143" i="162"/>
  <c r="D143" i="162"/>
  <c r="F143" i="162" s="1"/>
  <c r="J143" i="162" s="1"/>
  <c r="K143" i="162" s="1"/>
  <c r="M143" i="162" s="1"/>
  <c r="L142" i="162"/>
  <c r="D142" i="162"/>
  <c r="F142" i="162" s="1"/>
  <c r="J142" i="162" s="1"/>
  <c r="K142" i="162" s="1"/>
  <c r="M142" i="162" s="1"/>
  <c r="L141" i="162"/>
  <c r="D141" i="162"/>
  <c r="F141" i="162" s="1"/>
  <c r="J141" i="162" s="1"/>
  <c r="K141" i="162" s="1"/>
  <c r="M141" i="162" s="1"/>
  <c r="L140" i="162"/>
  <c r="D140" i="162"/>
  <c r="F140" i="162" s="1"/>
  <c r="J140" i="162" s="1"/>
  <c r="K140" i="162" s="1"/>
  <c r="M140" i="162" s="1"/>
  <c r="L139" i="162"/>
  <c r="D139" i="162"/>
  <c r="F139" i="162" s="1"/>
  <c r="J139" i="162" s="1"/>
  <c r="K139" i="162" s="1"/>
  <c r="M139" i="162" s="1"/>
  <c r="L138" i="162"/>
  <c r="D138" i="162"/>
  <c r="F138" i="162" s="1"/>
  <c r="J138" i="162" s="1"/>
  <c r="K138" i="162" s="1"/>
  <c r="M138" i="162" s="1"/>
  <c r="L137" i="162"/>
  <c r="D137" i="162"/>
  <c r="F137" i="162" s="1"/>
  <c r="J137" i="162" s="1"/>
  <c r="K137" i="162" s="1"/>
  <c r="M137" i="162" s="1"/>
  <c r="L136" i="162"/>
  <c r="D136" i="162"/>
  <c r="F136" i="162" s="1"/>
  <c r="J136" i="162" s="1"/>
  <c r="K136" i="162" s="1"/>
  <c r="M136" i="162" s="1"/>
  <c r="L135" i="162"/>
  <c r="D135" i="162"/>
  <c r="F135" i="162" s="1"/>
  <c r="J135" i="162" s="1"/>
  <c r="K135" i="162" s="1"/>
  <c r="M135" i="162" s="1"/>
  <c r="L134" i="162"/>
  <c r="D134" i="162"/>
  <c r="F134" i="162" s="1"/>
  <c r="J134" i="162" s="1"/>
  <c r="K134" i="162" s="1"/>
  <c r="M134" i="162" s="1"/>
  <c r="L133" i="162"/>
  <c r="D133" i="162"/>
  <c r="F133" i="162" s="1"/>
  <c r="J133" i="162" s="1"/>
  <c r="K133" i="162" s="1"/>
  <c r="M133" i="162" s="1"/>
  <c r="L132" i="162"/>
  <c r="D132" i="162"/>
  <c r="F132" i="162" s="1"/>
  <c r="J132" i="162" s="1"/>
  <c r="K132" i="162" s="1"/>
  <c r="M132" i="162" s="1"/>
  <c r="L131" i="162"/>
  <c r="D131" i="162"/>
  <c r="F131" i="162" s="1"/>
  <c r="J131" i="162" s="1"/>
  <c r="K131" i="162" s="1"/>
  <c r="M131" i="162" s="1"/>
  <c r="L130" i="162"/>
  <c r="D130" i="162"/>
  <c r="F130" i="162" s="1"/>
  <c r="J130" i="162" s="1"/>
  <c r="K130" i="162" s="1"/>
  <c r="M130" i="162" s="1"/>
  <c r="L129" i="162"/>
  <c r="D129" i="162"/>
  <c r="F129" i="162" s="1"/>
  <c r="J129" i="162" s="1"/>
  <c r="K129" i="162" s="1"/>
  <c r="M129" i="162" s="1"/>
  <c r="L128" i="162"/>
  <c r="D128" i="162"/>
  <c r="F128" i="162" s="1"/>
  <c r="J128" i="162" s="1"/>
  <c r="K128" i="162" s="1"/>
  <c r="M128" i="162" s="1"/>
  <c r="L127" i="162"/>
  <c r="D127" i="162"/>
  <c r="F127" i="162" s="1"/>
  <c r="J127" i="162" s="1"/>
  <c r="K127" i="162" s="1"/>
  <c r="M127" i="162" s="1"/>
  <c r="L126" i="162"/>
  <c r="D126" i="162"/>
  <c r="F126" i="162" s="1"/>
  <c r="J126" i="162" s="1"/>
  <c r="K126" i="162" s="1"/>
  <c r="M126" i="162" s="1"/>
  <c r="L125" i="162"/>
  <c r="D125" i="162"/>
  <c r="F125" i="162" s="1"/>
  <c r="J125" i="162" s="1"/>
  <c r="K125" i="162" s="1"/>
  <c r="M125" i="162" s="1"/>
  <c r="L124" i="162"/>
  <c r="D124" i="162"/>
  <c r="F124" i="162" s="1"/>
  <c r="J124" i="162" s="1"/>
  <c r="K124" i="162" s="1"/>
  <c r="M124" i="162" s="1"/>
  <c r="L123" i="162"/>
  <c r="D123" i="162"/>
  <c r="F123" i="162" s="1"/>
  <c r="J123" i="162" s="1"/>
  <c r="K123" i="162" s="1"/>
  <c r="M123" i="162" s="1"/>
  <c r="L122" i="162"/>
  <c r="D122" i="162"/>
  <c r="F122" i="162" s="1"/>
  <c r="J122" i="162" s="1"/>
  <c r="K122" i="162" s="1"/>
  <c r="M122" i="162" s="1"/>
  <c r="L121" i="162"/>
  <c r="D121" i="162"/>
  <c r="F121" i="162" s="1"/>
  <c r="J121" i="162" s="1"/>
  <c r="K121" i="162" s="1"/>
  <c r="M121" i="162" s="1"/>
  <c r="L120" i="162"/>
  <c r="D120" i="162"/>
  <c r="F120" i="162" s="1"/>
  <c r="J120" i="162" s="1"/>
  <c r="K120" i="162" s="1"/>
  <c r="M120" i="162" s="1"/>
  <c r="L119" i="162"/>
  <c r="D119" i="162"/>
  <c r="F119" i="162" s="1"/>
  <c r="J119" i="162" s="1"/>
  <c r="K119" i="162" s="1"/>
  <c r="M119" i="162" s="1"/>
  <c r="L118" i="162"/>
  <c r="D118" i="162"/>
  <c r="F118" i="162" s="1"/>
  <c r="J118" i="162" s="1"/>
  <c r="K118" i="162" s="1"/>
  <c r="M118" i="162" s="1"/>
  <c r="L117" i="162"/>
  <c r="D117" i="162"/>
  <c r="F117" i="162" s="1"/>
  <c r="J117" i="162" s="1"/>
  <c r="K117" i="162" s="1"/>
  <c r="M117" i="162" s="1"/>
  <c r="L116" i="162"/>
  <c r="D116" i="162"/>
  <c r="F116" i="162" s="1"/>
  <c r="J116" i="162" s="1"/>
  <c r="K116" i="162" s="1"/>
  <c r="M116" i="162" s="1"/>
  <c r="L115" i="162"/>
  <c r="D115" i="162"/>
  <c r="F115" i="162" s="1"/>
  <c r="J115" i="162" s="1"/>
  <c r="K115" i="162" s="1"/>
  <c r="M115" i="162" s="1"/>
  <c r="L114" i="162"/>
  <c r="D114" i="162"/>
  <c r="F114" i="162" s="1"/>
  <c r="J114" i="162" s="1"/>
  <c r="K114" i="162" s="1"/>
  <c r="M114" i="162" s="1"/>
  <c r="L113" i="162"/>
  <c r="D113" i="162"/>
  <c r="F113" i="162" s="1"/>
  <c r="J113" i="162" s="1"/>
  <c r="K113" i="162" s="1"/>
  <c r="M113" i="162" s="1"/>
  <c r="L112" i="162"/>
  <c r="D112" i="162"/>
  <c r="F112" i="162" s="1"/>
  <c r="J112" i="162" s="1"/>
  <c r="K112" i="162" s="1"/>
  <c r="M112" i="162" s="1"/>
  <c r="L111" i="162"/>
  <c r="D111" i="162"/>
  <c r="F111" i="162" s="1"/>
  <c r="J111" i="162" s="1"/>
  <c r="K111" i="162" s="1"/>
  <c r="M111" i="162" s="1"/>
  <c r="L110" i="162"/>
  <c r="D110" i="162"/>
  <c r="F110" i="162" s="1"/>
  <c r="J110" i="162" s="1"/>
  <c r="K110" i="162" s="1"/>
  <c r="M110" i="162" s="1"/>
  <c r="L109" i="162"/>
  <c r="D109" i="162"/>
  <c r="F109" i="162" s="1"/>
  <c r="J109" i="162" s="1"/>
  <c r="K109" i="162" s="1"/>
  <c r="M109" i="162" s="1"/>
  <c r="L108" i="162"/>
  <c r="D108" i="162"/>
  <c r="F108" i="162" s="1"/>
  <c r="J108" i="162" s="1"/>
  <c r="K108" i="162" s="1"/>
  <c r="M108" i="162" s="1"/>
  <c r="L107" i="162"/>
  <c r="D107" i="162"/>
  <c r="F107" i="162" s="1"/>
  <c r="J107" i="162" s="1"/>
  <c r="K107" i="162" s="1"/>
  <c r="M107" i="162" s="1"/>
  <c r="L106" i="162"/>
  <c r="D106" i="162"/>
  <c r="F106" i="162" s="1"/>
  <c r="J106" i="162" s="1"/>
  <c r="K106" i="162" s="1"/>
  <c r="M106" i="162" s="1"/>
  <c r="L105" i="162"/>
  <c r="D105" i="162"/>
  <c r="F105" i="162" s="1"/>
  <c r="J105" i="162" s="1"/>
  <c r="K105" i="162" s="1"/>
  <c r="M105" i="162" s="1"/>
  <c r="L104" i="162"/>
  <c r="D104" i="162"/>
  <c r="F104" i="162" s="1"/>
  <c r="J104" i="162" s="1"/>
  <c r="K104" i="162" s="1"/>
  <c r="M104" i="162" s="1"/>
  <c r="L103" i="162"/>
  <c r="D103" i="162"/>
  <c r="F103" i="162" s="1"/>
  <c r="J103" i="162" s="1"/>
  <c r="K103" i="162" s="1"/>
  <c r="M103" i="162" s="1"/>
  <c r="L102" i="162"/>
  <c r="D102" i="162"/>
  <c r="F102" i="162" s="1"/>
  <c r="J102" i="162" s="1"/>
  <c r="K102" i="162" s="1"/>
  <c r="M102" i="162" s="1"/>
  <c r="L101" i="162"/>
  <c r="D101" i="162"/>
  <c r="F101" i="162" s="1"/>
  <c r="J101" i="162" s="1"/>
  <c r="K101" i="162" s="1"/>
  <c r="M101" i="162" s="1"/>
  <c r="L100" i="162"/>
  <c r="D100" i="162"/>
  <c r="F100" i="162" s="1"/>
  <c r="J100" i="162" s="1"/>
  <c r="K100" i="162" s="1"/>
  <c r="M100" i="162" s="1"/>
  <c r="L99" i="162"/>
  <c r="D99" i="162"/>
  <c r="F99" i="162" s="1"/>
  <c r="J99" i="162" s="1"/>
  <c r="K99" i="162" s="1"/>
  <c r="M99" i="162" s="1"/>
  <c r="L98" i="162"/>
  <c r="D98" i="162"/>
  <c r="F98" i="162" s="1"/>
  <c r="J98" i="162" s="1"/>
  <c r="K98" i="162" s="1"/>
  <c r="M98" i="162" s="1"/>
  <c r="L97" i="162"/>
  <c r="D97" i="162"/>
  <c r="F97" i="162" s="1"/>
  <c r="J97" i="162" s="1"/>
  <c r="K97" i="162" s="1"/>
  <c r="M97" i="162" s="1"/>
  <c r="L96" i="162"/>
  <c r="D96" i="162"/>
  <c r="F96" i="162" s="1"/>
  <c r="J96" i="162" s="1"/>
  <c r="K96" i="162" s="1"/>
  <c r="M96" i="162" s="1"/>
  <c r="L95" i="162"/>
  <c r="D95" i="162"/>
  <c r="F95" i="162" s="1"/>
  <c r="J95" i="162" s="1"/>
  <c r="K95" i="162" s="1"/>
  <c r="M95" i="162" s="1"/>
  <c r="L94" i="162"/>
  <c r="D94" i="162"/>
  <c r="F94" i="162" s="1"/>
  <c r="J94" i="162" s="1"/>
  <c r="K94" i="162" s="1"/>
  <c r="M94" i="162" s="1"/>
  <c r="L93" i="162"/>
  <c r="D93" i="162"/>
  <c r="F93" i="162" s="1"/>
  <c r="J93" i="162" s="1"/>
  <c r="K93" i="162" s="1"/>
  <c r="M93" i="162" s="1"/>
  <c r="L92" i="162"/>
  <c r="D92" i="162"/>
  <c r="F92" i="162" s="1"/>
  <c r="J92" i="162" s="1"/>
  <c r="K92" i="162" s="1"/>
  <c r="M92" i="162" s="1"/>
  <c r="L91" i="162"/>
  <c r="D91" i="162"/>
  <c r="F91" i="162" s="1"/>
  <c r="J91" i="162" s="1"/>
  <c r="K91" i="162" s="1"/>
  <c r="M91" i="162" s="1"/>
  <c r="L90" i="162"/>
  <c r="D90" i="162"/>
  <c r="F90" i="162" s="1"/>
  <c r="J90" i="162" s="1"/>
  <c r="K90" i="162" s="1"/>
  <c r="M90" i="162" s="1"/>
  <c r="L89" i="162"/>
  <c r="D89" i="162"/>
  <c r="F89" i="162" s="1"/>
  <c r="J89" i="162" s="1"/>
  <c r="K89" i="162" s="1"/>
  <c r="M89" i="162" s="1"/>
  <c r="L88" i="162"/>
  <c r="D88" i="162"/>
  <c r="F88" i="162" s="1"/>
  <c r="J88" i="162" s="1"/>
  <c r="K88" i="162" s="1"/>
  <c r="M88" i="162" s="1"/>
  <c r="L87" i="162"/>
  <c r="D87" i="162"/>
  <c r="F87" i="162" s="1"/>
  <c r="J87" i="162" s="1"/>
  <c r="K87" i="162" s="1"/>
  <c r="M87" i="162" s="1"/>
  <c r="L86" i="162"/>
  <c r="D86" i="162"/>
  <c r="F86" i="162" s="1"/>
  <c r="J86" i="162" s="1"/>
  <c r="K86" i="162" s="1"/>
  <c r="M86" i="162" s="1"/>
  <c r="L85" i="162"/>
  <c r="D85" i="162"/>
  <c r="F85" i="162" s="1"/>
  <c r="J85" i="162" s="1"/>
  <c r="K85" i="162" s="1"/>
  <c r="M85" i="162" s="1"/>
  <c r="L84" i="162"/>
  <c r="D84" i="162"/>
  <c r="F84" i="162" s="1"/>
  <c r="J84" i="162" s="1"/>
  <c r="K84" i="162" s="1"/>
  <c r="M84" i="162" s="1"/>
  <c r="L83" i="162"/>
  <c r="D83" i="162"/>
  <c r="F83" i="162" s="1"/>
  <c r="J83" i="162" s="1"/>
  <c r="K83" i="162" s="1"/>
  <c r="M83" i="162" s="1"/>
  <c r="L82" i="162"/>
  <c r="D82" i="162"/>
  <c r="F82" i="162" s="1"/>
  <c r="J82" i="162" s="1"/>
  <c r="K82" i="162" s="1"/>
  <c r="M82" i="162" s="1"/>
  <c r="L81" i="162"/>
  <c r="D81" i="162"/>
  <c r="F81" i="162" s="1"/>
  <c r="J81" i="162" s="1"/>
  <c r="K81" i="162" s="1"/>
  <c r="M81" i="162" s="1"/>
  <c r="L80" i="162"/>
  <c r="D80" i="162"/>
  <c r="F80" i="162" s="1"/>
  <c r="J80" i="162" s="1"/>
  <c r="K80" i="162" s="1"/>
  <c r="M80" i="162" s="1"/>
  <c r="L79" i="162"/>
  <c r="D79" i="162"/>
  <c r="F79" i="162" s="1"/>
  <c r="J79" i="162" s="1"/>
  <c r="K79" i="162" s="1"/>
  <c r="M79" i="162" s="1"/>
  <c r="L78" i="162"/>
  <c r="D78" i="162"/>
  <c r="F78" i="162" s="1"/>
  <c r="J78" i="162" s="1"/>
  <c r="K78" i="162" s="1"/>
  <c r="M78" i="162" s="1"/>
  <c r="L77" i="162"/>
  <c r="D77" i="162"/>
  <c r="F77" i="162" s="1"/>
  <c r="J77" i="162" s="1"/>
  <c r="K77" i="162" s="1"/>
  <c r="M77" i="162" s="1"/>
  <c r="L76" i="162"/>
  <c r="D76" i="162"/>
  <c r="F76" i="162" s="1"/>
  <c r="J76" i="162" s="1"/>
  <c r="K76" i="162" s="1"/>
  <c r="M76" i="162" s="1"/>
  <c r="L75" i="162"/>
  <c r="D75" i="162"/>
  <c r="F75" i="162" s="1"/>
  <c r="J75" i="162" s="1"/>
  <c r="K75" i="162" s="1"/>
  <c r="M75" i="162" s="1"/>
  <c r="L74" i="162"/>
  <c r="D74" i="162"/>
  <c r="F74" i="162" s="1"/>
  <c r="J74" i="162" s="1"/>
  <c r="K74" i="162" s="1"/>
  <c r="M74" i="162" s="1"/>
  <c r="L73" i="162"/>
  <c r="D73" i="162"/>
  <c r="F73" i="162" s="1"/>
  <c r="J73" i="162" s="1"/>
  <c r="K73" i="162" s="1"/>
  <c r="M73" i="162" s="1"/>
  <c r="L72" i="162"/>
  <c r="D72" i="162"/>
  <c r="F72" i="162" s="1"/>
  <c r="J72" i="162" s="1"/>
  <c r="K72" i="162" s="1"/>
  <c r="M72" i="162" s="1"/>
  <c r="L71" i="162"/>
  <c r="D71" i="162"/>
  <c r="F71" i="162" s="1"/>
  <c r="J71" i="162" s="1"/>
  <c r="K71" i="162" s="1"/>
  <c r="M71" i="162" s="1"/>
  <c r="L70" i="162"/>
  <c r="D70" i="162"/>
  <c r="F70" i="162" s="1"/>
  <c r="J70" i="162" s="1"/>
  <c r="K70" i="162" s="1"/>
  <c r="M70" i="162" s="1"/>
  <c r="L69" i="162"/>
  <c r="D69" i="162"/>
  <c r="F69" i="162" s="1"/>
  <c r="J69" i="162" s="1"/>
  <c r="K69" i="162" s="1"/>
  <c r="M69" i="162" s="1"/>
  <c r="L68" i="162"/>
  <c r="D68" i="162"/>
  <c r="F68" i="162" s="1"/>
  <c r="J68" i="162" s="1"/>
  <c r="K68" i="162" s="1"/>
  <c r="M68" i="162" s="1"/>
  <c r="L67" i="162"/>
  <c r="D67" i="162"/>
  <c r="F67" i="162" s="1"/>
  <c r="J67" i="162" s="1"/>
  <c r="K67" i="162" s="1"/>
  <c r="M67" i="162" s="1"/>
  <c r="L66" i="162"/>
  <c r="D66" i="162"/>
  <c r="F66" i="162" s="1"/>
  <c r="J66" i="162" s="1"/>
  <c r="K66" i="162" s="1"/>
  <c r="M66" i="162" s="1"/>
  <c r="L65" i="162"/>
  <c r="D65" i="162"/>
  <c r="F65" i="162" s="1"/>
  <c r="J65" i="162" s="1"/>
  <c r="K65" i="162" s="1"/>
  <c r="M65" i="162" s="1"/>
  <c r="L64" i="162"/>
  <c r="D64" i="162"/>
  <c r="F64" i="162" s="1"/>
  <c r="J64" i="162" s="1"/>
  <c r="K64" i="162" s="1"/>
  <c r="M64" i="162" s="1"/>
  <c r="L63" i="162"/>
  <c r="D63" i="162"/>
  <c r="F63" i="162" s="1"/>
  <c r="J63" i="162" s="1"/>
  <c r="K63" i="162" s="1"/>
  <c r="M63" i="162" s="1"/>
  <c r="L62" i="162"/>
  <c r="D62" i="162"/>
  <c r="F62" i="162" s="1"/>
  <c r="J62" i="162" s="1"/>
  <c r="K62" i="162" s="1"/>
  <c r="M62" i="162" s="1"/>
  <c r="L61" i="162"/>
  <c r="D61" i="162"/>
  <c r="F61" i="162" s="1"/>
  <c r="J61" i="162" s="1"/>
  <c r="K61" i="162" s="1"/>
  <c r="M61" i="162" s="1"/>
  <c r="L60" i="162"/>
  <c r="D60" i="162"/>
  <c r="F60" i="162" s="1"/>
  <c r="J60" i="162" s="1"/>
  <c r="K60" i="162" s="1"/>
  <c r="M60" i="162" s="1"/>
  <c r="L59" i="162"/>
  <c r="D59" i="162"/>
  <c r="F59" i="162" s="1"/>
  <c r="J59" i="162" s="1"/>
  <c r="K59" i="162" s="1"/>
  <c r="M59" i="162" s="1"/>
  <c r="L58" i="162"/>
  <c r="D58" i="162"/>
  <c r="F58" i="162" s="1"/>
  <c r="J58" i="162" s="1"/>
  <c r="K58" i="162" s="1"/>
  <c r="M58" i="162" s="1"/>
  <c r="L57" i="162"/>
  <c r="D57" i="162"/>
  <c r="F57" i="162" s="1"/>
  <c r="J57" i="162" s="1"/>
  <c r="K57" i="162" s="1"/>
  <c r="M57" i="162" s="1"/>
  <c r="L56" i="162"/>
  <c r="D56" i="162"/>
  <c r="F56" i="162" s="1"/>
  <c r="J56" i="162" s="1"/>
  <c r="K56" i="162" s="1"/>
  <c r="M56" i="162" s="1"/>
  <c r="L55" i="162"/>
  <c r="D55" i="162"/>
  <c r="F55" i="162" s="1"/>
  <c r="J55" i="162" s="1"/>
  <c r="K55" i="162" s="1"/>
  <c r="M55" i="162" s="1"/>
  <c r="L54" i="162"/>
  <c r="D54" i="162"/>
  <c r="F54" i="162" s="1"/>
  <c r="J54" i="162" s="1"/>
  <c r="K54" i="162" s="1"/>
  <c r="M54" i="162" s="1"/>
  <c r="L53" i="162"/>
  <c r="D53" i="162"/>
  <c r="F53" i="162" s="1"/>
  <c r="J53" i="162" s="1"/>
  <c r="K53" i="162" s="1"/>
  <c r="M53" i="162" s="1"/>
  <c r="L52" i="162"/>
  <c r="D52" i="162"/>
  <c r="F52" i="162" s="1"/>
  <c r="J52" i="162" s="1"/>
  <c r="K52" i="162" s="1"/>
  <c r="M52" i="162" s="1"/>
  <c r="L51" i="162"/>
  <c r="D51" i="162"/>
  <c r="F51" i="162" s="1"/>
  <c r="J51" i="162" s="1"/>
  <c r="K51" i="162" s="1"/>
  <c r="M51" i="162" s="1"/>
  <c r="L50" i="162"/>
  <c r="D50" i="162"/>
  <c r="F50" i="162" s="1"/>
  <c r="J50" i="162" s="1"/>
  <c r="K50" i="162" s="1"/>
  <c r="M50" i="162" s="1"/>
  <c r="L49" i="162"/>
  <c r="D49" i="162"/>
  <c r="F49" i="162" s="1"/>
  <c r="J49" i="162" s="1"/>
  <c r="K49" i="162" s="1"/>
  <c r="M49" i="162" s="1"/>
  <c r="L48" i="162"/>
  <c r="D48" i="162"/>
  <c r="F48" i="162" s="1"/>
  <c r="J48" i="162" s="1"/>
  <c r="K48" i="162" s="1"/>
  <c r="M48" i="162" s="1"/>
  <c r="L47" i="162"/>
  <c r="D47" i="162"/>
  <c r="F47" i="162" s="1"/>
  <c r="J47" i="162" s="1"/>
  <c r="K47" i="162" s="1"/>
  <c r="M47" i="162" s="1"/>
  <c r="L46" i="162"/>
  <c r="D46" i="162"/>
  <c r="F46" i="162" s="1"/>
  <c r="J46" i="162" s="1"/>
  <c r="K46" i="162" s="1"/>
  <c r="M46" i="162" s="1"/>
  <c r="L45" i="162"/>
  <c r="D45" i="162"/>
  <c r="F45" i="162" s="1"/>
  <c r="J45" i="162" s="1"/>
  <c r="K45" i="162" s="1"/>
  <c r="M45" i="162" s="1"/>
  <c r="L44" i="162"/>
  <c r="D44" i="162"/>
  <c r="F44" i="162" s="1"/>
  <c r="J44" i="162" s="1"/>
  <c r="K44" i="162" s="1"/>
  <c r="M44" i="162" s="1"/>
  <c r="L43" i="162"/>
  <c r="D43" i="162"/>
  <c r="F43" i="162" s="1"/>
  <c r="J43" i="162" s="1"/>
  <c r="K43" i="162" s="1"/>
  <c r="M43" i="162" s="1"/>
  <c r="L42" i="162"/>
  <c r="D42" i="162"/>
  <c r="F42" i="162" s="1"/>
  <c r="J42" i="162" s="1"/>
  <c r="K42" i="162" s="1"/>
  <c r="M42" i="162" s="1"/>
  <c r="L41" i="162"/>
  <c r="D41" i="162"/>
  <c r="F41" i="162" s="1"/>
  <c r="J41" i="162" s="1"/>
  <c r="K41" i="162" s="1"/>
  <c r="M41" i="162" s="1"/>
  <c r="L40" i="162"/>
  <c r="D40" i="162"/>
  <c r="F40" i="162" s="1"/>
  <c r="J40" i="162" s="1"/>
  <c r="K40" i="162" s="1"/>
  <c r="M40" i="162" s="1"/>
  <c r="L39" i="162"/>
  <c r="D39" i="162"/>
  <c r="F39" i="162" s="1"/>
  <c r="J39" i="162" s="1"/>
  <c r="K39" i="162" s="1"/>
  <c r="M39" i="162" s="1"/>
  <c r="L38" i="162"/>
  <c r="D38" i="162"/>
  <c r="F38" i="162" s="1"/>
  <c r="J38" i="162" s="1"/>
  <c r="K38" i="162" s="1"/>
  <c r="M38" i="162" s="1"/>
  <c r="L37" i="162"/>
  <c r="D37" i="162"/>
  <c r="F37" i="162" s="1"/>
  <c r="J37" i="162" s="1"/>
  <c r="K37" i="162" s="1"/>
  <c r="M37" i="162" s="1"/>
  <c r="L36" i="162"/>
  <c r="D36" i="162"/>
  <c r="F36" i="162" s="1"/>
  <c r="J36" i="162" s="1"/>
  <c r="K36" i="162" s="1"/>
  <c r="M36" i="162" s="1"/>
  <c r="L35" i="162"/>
  <c r="D35" i="162"/>
  <c r="F35" i="162" s="1"/>
  <c r="J35" i="162" s="1"/>
  <c r="K35" i="162" s="1"/>
  <c r="M35" i="162" s="1"/>
  <c r="L34" i="162"/>
  <c r="D34" i="162"/>
  <c r="F34" i="162" s="1"/>
  <c r="J34" i="162" s="1"/>
  <c r="K34" i="162" s="1"/>
  <c r="M34" i="162" s="1"/>
  <c r="L33" i="162"/>
  <c r="D33" i="162"/>
  <c r="F33" i="162" s="1"/>
  <c r="J33" i="162" s="1"/>
  <c r="K33" i="162" s="1"/>
  <c r="M33" i="162" s="1"/>
  <c r="L32" i="162"/>
  <c r="D32" i="162"/>
  <c r="F32" i="162" s="1"/>
  <c r="J32" i="162" s="1"/>
  <c r="K32" i="162" s="1"/>
  <c r="M32" i="162" s="1"/>
  <c r="L31" i="162"/>
  <c r="D31" i="162"/>
  <c r="F31" i="162" s="1"/>
  <c r="J31" i="162" s="1"/>
  <c r="K31" i="162" s="1"/>
  <c r="M31" i="162" s="1"/>
  <c r="L30" i="162"/>
  <c r="D30" i="162"/>
  <c r="F30" i="162" s="1"/>
  <c r="J30" i="162" s="1"/>
  <c r="K30" i="162" s="1"/>
  <c r="M30" i="162" s="1"/>
  <c r="L29" i="162"/>
  <c r="D29" i="162"/>
  <c r="F29" i="162" s="1"/>
  <c r="J29" i="162" s="1"/>
  <c r="K29" i="162" s="1"/>
  <c r="M29" i="162" s="1"/>
  <c r="L28" i="162"/>
  <c r="D28" i="162"/>
  <c r="F28" i="162" s="1"/>
  <c r="J28" i="162" s="1"/>
  <c r="K28" i="162" s="1"/>
  <c r="M28" i="162" s="1"/>
  <c r="L27" i="162"/>
  <c r="D27" i="162"/>
  <c r="F27" i="162" s="1"/>
  <c r="J27" i="162" s="1"/>
  <c r="K27" i="162" s="1"/>
  <c r="M27" i="162" s="1"/>
  <c r="L26" i="162"/>
  <c r="D26" i="162"/>
  <c r="F26" i="162" s="1"/>
  <c r="J26" i="162" s="1"/>
  <c r="K26" i="162" s="1"/>
  <c r="M26" i="162" s="1"/>
  <c r="L25" i="162"/>
  <c r="D25" i="162"/>
  <c r="F25" i="162" s="1"/>
  <c r="J25" i="162" s="1"/>
  <c r="K25" i="162" s="1"/>
  <c r="M25" i="162" s="1"/>
  <c r="L24" i="162"/>
  <c r="D24" i="162"/>
  <c r="F24" i="162" s="1"/>
  <c r="J24" i="162" s="1"/>
  <c r="K24" i="162" s="1"/>
  <c r="M24" i="162" s="1"/>
  <c r="L23" i="162"/>
  <c r="D23" i="162"/>
  <c r="F23" i="162" s="1"/>
  <c r="J23" i="162" s="1"/>
  <c r="K23" i="162" s="1"/>
  <c r="M23" i="162" s="1"/>
  <c r="L22" i="162"/>
  <c r="D22" i="162"/>
  <c r="F22" i="162" s="1"/>
  <c r="J22" i="162" s="1"/>
  <c r="K22" i="162" s="1"/>
  <c r="M22" i="162" s="1"/>
  <c r="L21" i="162"/>
  <c r="D21" i="162"/>
  <c r="F21" i="162" s="1"/>
  <c r="J21" i="162" s="1"/>
  <c r="K21" i="162" s="1"/>
  <c r="M21" i="162" s="1"/>
  <c r="L20" i="162"/>
  <c r="D20" i="162"/>
  <c r="F20" i="162" s="1"/>
  <c r="J20" i="162" s="1"/>
  <c r="K20" i="162" s="1"/>
  <c r="M20" i="162" s="1"/>
  <c r="L19" i="162"/>
  <c r="D19" i="162"/>
  <c r="F19" i="162" s="1"/>
  <c r="J19" i="162" s="1"/>
  <c r="K19" i="162" s="1"/>
  <c r="M19" i="162" s="1"/>
  <c r="L18" i="162"/>
  <c r="D18" i="162"/>
  <c r="F18" i="162" s="1"/>
  <c r="J18" i="162" s="1"/>
  <c r="K18" i="162" s="1"/>
  <c r="M18" i="162" s="1"/>
  <c r="L17" i="162"/>
  <c r="D17" i="162"/>
  <c r="F17" i="162" s="1"/>
  <c r="J17" i="162" s="1"/>
  <c r="K17" i="162" s="1"/>
  <c r="M17" i="162" s="1"/>
  <c r="L16" i="162"/>
  <c r="D16" i="162"/>
  <c r="F16" i="162" s="1"/>
  <c r="J16" i="162" s="1"/>
  <c r="K16" i="162" s="1"/>
  <c r="M16" i="162" s="1"/>
  <c r="L15" i="162"/>
  <c r="D15" i="162"/>
  <c r="F15" i="162" s="1"/>
  <c r="J15" i="162" s="1"/>
  <c r="K15" i="162" s="1"/>
  <c r="M15" i="162" s="1"/>
  <c r="L14" i="162"/>
  <c r="D14" i="162"/>
  <c r="F14" i="162" s="1"/>
  <c r="J14" i="162" s="1"/>
  <c r="K14" i="162" s="1"/>
  <c r="M14" i="162" s="1"/>
  <c r="L13" i="162"/>
  <c r="D13" i="162"/>
  <c r="F13" i="162" s="1"/>
  <c r="J13" i="162" s="1"/>
  <c r="K13" i="162" s="1"/>
  <c r="M13" i="162" s="1"/>
  <c r="L12" i="162"/>
  <c r="D12" i="162"/>
  <c r="F12" i="162" s="1"/>
  <c r="J12" i="162" s="1"/>
  <c r="K12" i="162" s="1"/>
  <c r="M12" i="162" s="1"/>
  <c r="L11" i="162"/>
  <c r="D11" i="162"/>
  <c r="F11" i="162" s="1"/>
  <c r="J11" i="162" s="1"/>
  <c r="K11" i="162" s="1"/>
  <c r="M11" i="162" s="1"/>
  <c r="L10" i="162"/>
  <c r="D10" i="162"/>
  <c r="F10" i="162" s="1"/>
  <c r="J10" i="162" s="1"/>
  <c r="K10" i="162" s="1"/>
  <c r="M10" i="162" s="1"/>
  <c r="L9" i="162"/>
  <c r="D9" i="162"/>
  <c r="F9" i="162" s="1"/>
  <c r="J9" i="162" s="1"/>
  <c r="K9" i="162" s="1"/>
  <c r="M9" i="162" s="1"/>
  <c r="L8" i="162"/>
  <c r="D8" i="162"/>
  <c r="F8" i="162" s="1"/>
  <c r="J8" i="162" s="1"/>
  <c r="K8" i="162" s="1"/>
  <c r="M8" i="162" s="1"/>
  <c r="L7" i="162"/>
  <c r="D7" i="162"/>
  <c r="F7" i="162" s="1"/>
  <c r="J7" i="162" s="1"/>
  <c r="K7" i="162" s="1"/>
  <c r="M7" i="162" s="1"/>
  <c r="L6" i="162"/>
  <c r="D6" i="162"/>
  <c r="F6" i="162" s="1"/>
  <c r="J6" i="162" s="1"/>
  <c r="K6" i="162" s="1"/>
  <c r="M6" i="162" s="1"/>
  <c r="L5" i="162"/>
  <c r="D5" i="162"/>
  <c r="F5" i="162" s="1"/>
  <c r="J5" i="162" s="1"/>
  <c r="K5" i="162" s="1"/>
  <c r="M5" i="162" s="1"/>
  <c r="L199" i="164"/>
  <c r="D199" i="164"/>
  <c r="F199" i="164" s="1"/>
  <c r="J199" i="164" s="1"/>
  <c r="K199" i="164" s="1"/>
  <c r="M199" i="164" s="1"/>
  <c r="L198" i="164"/>
  <c r="D198" i="164"/>
  <c r="F198" i="164" s="1"/>
  <c r="J198" i="164" s="1"/>
  <c r="K198" i="164" s="1"/>
  <c r="M198" i="164" s="1"/>
  <c r="L197" i="164"/>
  <c r="D197" i="164"/>
  <c r="F197" i="164" s="1"/>
  <c r="J197" i="164" s="1"/>
  <c r="K197" i="164" s="1"/>
  <c r="M197" i="164" s="1"/>
  <c r="L196" i="164"/>
  <c r="D196" i="164"/>
  <c r="F196" i="164" s="1"/>
  <c r="J196" i="164" s="1"/>
  <c r="K196" i="164" s="1"/>
  <c r="M196" i="164" s="1"/>
  <c r="L195" i="164"/>
  <c r="D195" i="164"/>
  <c r="F195" i="164" s="1"/>
  <c r="J195" i="164" s="1"/>
  <c r="K195" i="164" s="1"/>
  <c r="M195" i="164" s="1"/>
  <c r="L194" i="164"/>
  <c r="D194" i="164"/>
  <c r="F194" i="164" s="1"/>
  <c r="J194" i="164" s="1"/>
  <c r="K194" i="164" s="1"/>
  <c r="M194" i="164" s="1"/>
  <c r="L193" i="164"/>
  <c r="D193" i="164"/>
  <c r="F193" i="164" s="1"/>
  <c r="J193" i="164" s="1"/>
  <c r="K193" i="164" s="1"/>
  <c r="M193" i="164" s="1"/>
  <c r="L192" i="164"/>
  <c r="D192" i="164"/>
  <c r="F192" i="164" s="1"/>
  <c r="J192" i="164" s="1"/>
  <c r="K192" i="164" s="1"/>
  <c r="M192" i="164" s="1"/>
  <c r="L191" i="164"/>
  <c r="D191" i="164"/>
  <c r="F191" i="164" s="1"/>
  <c r="J191" i="164" s="1"/>
  <c r="K191" i="164" s="1"/>
  <c r="M191" i="164" s="1"/>
  <c r="L190" i="164"/>
  <c r="D190" i="164"/>
  <c r="F190" i="164" s="1"/>
  <c r="J190" i="164" s="1"/>
  <c r="K190" i="164" s="1"/>
  <c r="M190" i="164" s="1"/>
  <c r="L189" i="164"/>
  <c r="D189" i="164"/>
  <c r="F189" i="164" s="1"/>
  <c r="J189" i="164" s="1"/>
  <c r="K189" i="164" s="1"/>
  <c r="M189" i="164" s="1"/>
  <c r="L188" i="164"/>
  <c r="D188" i="164"/>
  <c r="F188" i="164" s="1"/>
  <c r="J188" i="164" s="1"/>
  <c r="K188" i="164" s="1"/>
  <c r="M188" i="164" s="1"/>
  <c r="L187" i="164"/>
  <c r="D187" i="164"/>
  <c r="F187" i="164" s="1"/>
  <c r="J187" i="164" s="1"/>
  <c r="K187" i="164" s="1"/>
  <c r="M187" i="164" s="1"/>
  <c r="L186" i="164"/>
  <c r="D186" i="164"/>
  <c r="F186" i="164" s="1"/>
  <c r="J186" i="164" s="1"/>
  <c r="K186" i="164" s="1"/>
  <c r="M186" i="164" s="1"/>
  <c r="L185" i="164"/>
  <c r="D185" i="164"/>
  <c r="F185" i="164" s="1"/>
  <c r="J185" i="164" s="1"/>
  <c r="K185" i="164" s="1"/>
  <c r="M185" i="164" s="1"/>
  <c r="L184" i="164"/>
  <c r="D184" i="164"/>
  <c r="F184" i="164" s="1"/>
  <c r="J184" i="164" s="1"/>
  <c r="K184" i="164" s="1"/>
  <c r="M184" i="164" s="1"/>
  <c r="L183" i="164"/>
  <c r="D183" i="164"/>
  <c r="F183" i="164" s="1"/>
  <c r="J183" i="164" s="1"/>
  <c r="K183" i="164" s="1"/>
  <c r="M183" i="164" s="1"/>
  <c r="L182" i="164"/>
  <c r="D182" i="164"/>
  <c r="F182" i="164" s="1"/>
  <c r="J182" i="164" s="1"/>
  <c r="K182" i="164" s="1"/>
  <c r="M182" i="164" s="1"/>
  <c r="L181" i="164"/>
  <c r="D181" i="164"/>
  <c r="F181" i="164" s="1"/>
  <c r="J181" i="164" s="1"/>
  <c r="K181" i="164" s="1"/>
  <c r="M181" i="164" s="1"/>
  <c r="L180" i="164"/>
  <c r="D180" i="164"/>
  <c r="F180" i="164" s="1"/>
  <c r="J180" i="164" s="1"/>
  <c r="K180" i="164" s="1"/>
  <c r="M180" i="164" s="1"/>
  <c r="L179" i="164"/>
  <c r="D179" i="164"/>
  <c r="F179" i="164" s="1"/>
  <c r="J179" i="164" s="1"/>
  <c r="K179" i="164" s="1"/>
  <c r="M179" i="164" s="1"/>
  <c r="L178" i="164"/>
  <c r="D178" i="164"/>
  <c r="F178" i="164" s="1"/>
  <c r="J178" i="164" s="1"/>
  <c r="K178" i="164" s="1"/>
  <c r="M178" i="164" s="1"/>
  <c r="L177" i="164"/>
  <c r="D177" i="164"/>
  <c r="F177" i="164" s="1"/>
  <c r="J177" i="164" s="1"/>
  <c r="K177" i="164" s="1"/>
  <c r="M177" i="164" s="1"/>
  <c r="L176" i="164"/>
  <c r="D176" i="164"/>
  <c r="F176" i="164" s="1"/>
  <c r="J176" i="164" s="1"/>
  <c r="K176" i="164" s="1"/>
  <c r="M176" i="164" s="1"/>
  <c r="L175" i="164"/>
  <c r="D175" i="164"/>
  <c r="F175" i="164" s="1"/>
  <c r="J175" i="164" s="1"/>
  <c r="K175" i="164" s="1"/>
  <c r="M175" i="164" s="1"/>
  <c r="L174" i="164"/>
  <c r="D174" i="164"/>
  <c r="F174" i="164" s="1"/>
  <c r="J174" i="164" s="1"/>
  <c r="K174" i="164" s="1"/>
  <c r="M174" i="164" s="1"/>
  <c r="L173" i="164"/>
  <c r="D173" i="164"/>
  <c r="F173" i="164" s="1"/>
  <c r="J173" i="164" s="1"/>
  <c r="K173" i="164" s="1"/>
  <c r="M173" i="164" s="1"/>
  <c r="L172" i="164"/>
  <c r="D172" i="164"/>
  <c r="F172" i="164" s="1"/>
  <c r="J172" i="164" s="1"/>
  <c r="K172" i="164" s="1"/>
  <c r="M172" i="164" s="1"/>
  <c r="L171" i="164"/>
  <c r="D171" i="164"/>
  <c r="F171" i="164" s="1"/>
  <c r="J171" i="164" s="1"/>
  <c r="K171" i="164" s="1"/>
  <c r="M171" i="164" s="1"/>
  <c r="L170" i="164"/>
  <c r="D170" i="164"/>
  <c r="F170" i="164" s="1"/>
  <c r="J170" i="164" s="1"/>
  <c r="K170" i="164" s="1"/>
  <c r="M170" i="164" s="1"/>
  <c r="L169" i="164"/>
  <c r="D169" i="164"/>
  <c r="F169" i="164" s="1"/>
  <c r="J169" i="164" s="1"/>
  <c r="K169" i="164" s="1"/>
  <c r="M169" i="164" s="1"/>
  <c r="L168" i="164"/>
  <c r="D168" i="164"/>
  <c r="F168" i="164" s="1"/>
  <c r="J168" i="164" s="1"/>
  <c r="K168" i="164" s="1"/>
  <c r="M168" i="164" s="1"/>
  <c r="L167" i="164"/>
  <c r="D167" i="164"/>
  <c r="F167" i="164" s="1"/>
  <c r="J167" i="164" s="1"/>
  <c r="K167" i="164" s="1"/>
  <c r="M167" i="164" s="1"/>
  <c r="L166" i="164"/>
  <c r="D166" i="164"/>
  <c r="F166" i="164" s="1"/>
  <c r="J166" i="164" s="1"/>
  <c r="K166" i="164" s="1"/>
  <c r="M166" i="164" s="1"/>
  <c r="L165" i="164"/>
  <c r="D165" i="164"/>
  <c r="F165" i="164" s="1"/>
  <c r="J165" i="164" s="1"/>
  <c r="K165" i="164" s="1"/>
  <c r="M165" i="164" s="1"/>
  <c r="L164" i="164"/>
  <c r="D164" i="164"/>
  <c r="F164" i="164" s="1"/>
  <c r="J164" i="164" s="1"/>
  <c r="K164" i="164" s="1"/>
  <c r="M164" i="164" s="1"/>
  <c r="L163" i="164"/>
  <c r="D163" i="164"/>
  <c r="F163" i="164" s="1"/>
  <c r="J163" i="164" s="1"/>
  <c r="K163" i="164" s="1"/>
  <c r="M163" i="164" s="1"/>
  <c r="L162" i="164"/>
  <c r="D162" i="164"/>
  <c r="F162" i="164" s="1"/>
  <c r="J162" i="164" s="1"/>
  <c r="K162" i="164" s="1"/>
  <c r="M162" i="164" s="1"/>
  <c r="L161" i="164"/>
  <c r="D161" i="164"/>
  <c r="F161" i="164" s="1"/>
  <c r="J161" i="164" s="1"/>
  <c r="K161" i="164" s="1"/>
  <c r="M161" i="164" s="1"/>
  <c r="L160" i="164"/>
  <c r="D160" i="164"/>
  <c r="F160" i="164" s="1"/>
  <c r="J160" i="164" s="1"/>
  <c r="K160" i="164" s="1"/>
  <c r="M160" i="164" s="1"/>
  <c r="L159" i="164"/>
  <c r="D159" i="164"/>
  <c r="F159" i="164" s="1"/>
  <c r="J159" i="164" s="1"/>
  <c r="K159" i="164" s="1"/>
  <c r="M159" i="164" s="1"/>
  <c r="L158" i="164"/>
  <c r="D158" i="164"/>
  <c r="F158" i="164" s="1"/>
  <c r="J158" i="164" s="1"/>
  <c r="K158" i="164" s="1"/>
  <c r="M158" i="164" s="1"/>
  <c r="L157" i="164"/>
  <c r="D157" i="164"/>
  <c r="F157" i="164" s="1"/>
  <c r="J157" i="164" s="1"/>
  <c r="K157" i="164" s="1"/>
  <c r="M157" i="164" s="1"/>
  <c r="L156" i="164"/>
  <c r="D156" i="164"/>
  <c r="F156" i="164" s="1"/>
  <c r="J156" i="164" s="1"/>
  <c r="K156" i="164" s="1"/>
  <c r="M156" i="164" s="1"/>
  <c r="L155" i="164"/>
  <c r="D155" i="164"/>
  <c r="F155" i="164" s="1"/>
  <c r="J155" i="164" s="1"/>
  <c r="K155" i="164" s="1"/>
  <c r="M155" i="164" s="1"/>
  <c r="L154" i="164"/>
  <c r="D154" i="164"/>
  <c r="F154" i="164" s="1"/>
  <c r="J154" i="164" s="1"/>
  <c r="K154" i="164" s="1"/>
  <c r="M154" i="164" s="1"/>
  <c r="L153" i="164"/>
  <c r="D153" i="164"/>
  <c r="F153" i="164" s="1"/>
  <c r="J153" i="164" s="1"/>
  <c r="K153" i="164" s="1"/>
  <c r="M153" i="164" s="1"/>
  <c r="L152" i="164"/>
  <c r="D152" i="164"/>
  <c r="F152" i="164" s="1"/>
  <c r="J152" i="164" s="1"/>
  <c r="K152" i="164" s="1"/>
  <c r="M152" i="164" s="1"/>
  <c r="L151" i="164"/>
  <c r="D151" i="164"/>
  <c r="F151" i="164" s="1"/>
  <c r="J151" i="164" s="1"/>
  <c r="K151" i="164" s="1"/>
  <c r="M151" i="164" s="1"/>
  <c r="L150" i="164"/>
  <c r="D150" i="164"/>
  <c r="F150" i="164" s="1"/>
  <c r="J150" i="164" s="1"/>
  <c r="K150" i="164" s="1"/>
  <c r="M150" i="164" s="1"/>
  <c r="L149" i="164"/>
  <c r="D149" i="164"/>
  <c r="F149" i="164" s="1"/>
  <c r="J149" i="164" s="1"/>
  <c r="K149" i="164" s="1"/>
  <c r="M149" i="164" s="1"/>
  <c r="L148" i="164"/>
  <c r="D148" i="164"/>
  <c r="F148" i="164" s="1"/>
  <c r="J148" i="164" s="1"/>
  <c r="K148" i="164" s="1"/>
  <c r="M148" i="164" s="1"/>
  <c r="L147" i="164"/>
  <c r="D147" i="164"/>
  <c r="F147" i="164" s="1"/>
  <c r="J147" i="164" s="1"/>
  <c r="K147" i="164" s="1"/>
  <c r="M147" i="164" s="1"/>
  <c r="L146" i="164"/>
  <c r="D146" i="164"/>
  <c r="F146" i="164" s="1"/>
  <c r="J146" i="164" s="1"/>
  <c r="K146" i="164" s="1"/>
  <c r="M146" i="164" s="1"/>
  <c r="L145" i="164"/>
  <c r="D145" i="164"/>
  <c r="F145" i="164" s="1"/>
  <c r="J145" i="164" s="1"/>
  <c r="K145" i="164" s="1"/>
  <c r="M145" i="164" s="1"/>
  <c r="L144" i="164"/>
  <c r="D144" i="164"/>
  <c r="F144" i="164" s="1"/>
  <c r="J144" i="164" s="1"/>
  <c r="K144" i="164" s="1"/>
  <c r="M144" i="164" s="1"/>
  <c r="L143" i="164"/>
  <c r="D143" i="164"/>
  <c r="F143" i="164" s="1"/>
  <c r="J143" i="164" s="1"/>
  <c r="K143" i="164" s="1"/>
  <c r="M143" i="164" s="1"/>
  <c r="L142" i="164"/>
  <c r="D142" i="164"/>
  <c r="F142" i="164" s="1"/>
  <c r="J142" i="164" s="1"/>
  <c r="K142" i="164" s="1"/>
  <c r="M142" i="164" s="1"/>
  <c r="L141" i="164"/>
  <c r="D141" i="164"/>
  <c r="F141" i="164" s="1"/>
  <c r="J141" i="164" s="1"/>
  <c r="K141" i="164" s="1"/>
  <c r="M141" i="164" s="1"/>
  <c r="L140" i="164"/>
  <c r="D140" i="164"/>
  <c r="F140" i="164" s="1"/>
  <c r="J140" i="164" s="1"/>
  <c r="K140" i="164" s="1"/>
  <c r="M140" i="164" s="1"/>
  <c r="L139" i="164"/>
  <c r="D139" i="164"/>
  <c r="F139" i="164" s="1"/>
  <c r="J139" i="164" s="1"/>
  <c r="K139" i="164" s="1"/>
  <c r="M139" i="164" s="1"/>
  <c r="L138" i="164"/>
  <c r="D138" i="164"/>
  <c r="F138" i="164" s="1"/>
  <c r="J138" i="164" s="1"/>
  <c r="K138" i="164" s="1"/>
  <c r="M138" i="164" s="1"/>
  <c r="L137" i="164"/>
  <c r="D137" i="164"/>
  <c r="F137" i="164" s="1"/>
  <c r="J137" i="164" s="1"/>
  <c r="K137" i="164" s="1"/>
  <c r="M137" i="164" s="1"/>
  <c r="L136" i="164"/>
  <c r="D136" i="164"/>
  <c r="F136" i="164" s="1"/>
  <c r="J136" i="164" s="1"/>
  <c r="K136" i="164" s="1"/>
  <c r="M136" i="164" s="1"/>
  <c r="L135" i="164"/>
  <c r="D135" i="164"/>
  <c r="F135" i="164" s="1"/>
  <c r="J135" i="164" s="1"/>
  <c r="K135" i="164" s="1"/>
  <c r="M135" i="164" s="1"/>
  <c r="L134" i="164"/>
  <c r="D134" i="164"/>
  <c r="F134" i="164" s="1"/>
  <c r="J134" i="164" s="1"/>
  <c r="K134" i="164" s="1"/>
  <c r="M134" i="164" s="1"/>
  <c r="L133" i="164"/>
  <c r="D133" i="164"/>
  <c r="F133" i="164" s="1"/>
  <c r="J133" i="164" s="1"/>
  <c r="K133" i="164" s="1"/>
  <c r="M133" i="164" s="1"/>
  <c r="L132" i="164"/>
  <c r="D132" i="164"/>
  <c r="F132" i="164" s="1"/>
  <c r="J132" i="164" s="1"/>
  <c r="K132" i="164" s="1"/>
  <c r="M132" i="164" s="1"/>
  <c r="L131" i="164"/>
  <c r="D131" i="164"/>
  <c r="F131" i="164" s="1"/>
  <c r="J131" i="164" s="1"/>
  <c r="K131" i="164" s="1"/>
  <c r="M131" i="164" s="1"/>
  <c r="L130" i="164"/>
  <c r="D130" i="164"/>
  <c r="F130" i="164" s="1"/>
  <c r="J130" i="164" s="1"/>
  <c r="K130" i="164" s="1"/>
  <c r="M130" i="164" s="1"/>
  <c r="L129" i="164"/>
  <c r="D129" i="164"/>
  <c r="F129" i="164" s="1"/>
  <c r="J129" i="164" s="1"/>
  <c r="K129" i="164" s="1"/>
  <c r="M129" i="164" s="1"/>
  <c r="L128" i="164"/>
  <c r="D128" i="164"/>
  <c r="F128" i="164" s="1"/>
  <c r="J128" i="164" s="1"/>
  <c r="K128" i="164" s="1"/>
  <c r="M128" i="164" s="1"/>
  <c r="L127" i="164"/>
  <c r="D127" i="164"/>
  <c r="F127" i="164" s="1"/>
  <c r="J127" i="164" s="1"/>
  <c r="K127" i="164" s="1"/>
  <c r="M127" i="164" s="1"/>
  <c r="L126" i="164"/>
  <c r="D126" i="164"/>
  <c r="F126" i="164" s="1"/>
  <c r="J126" i="164" s="1"/>
  <c r="K126" i="164" s="1"/>
  <c r="M126" i="164" s="1"/>
  <c r="L125" i="164"/>
  <c r="D125" i="164"/>
  <c r="F125" i="164" s="1"/>
  <c r="J125" i="164" s="1"/>
  <c r="K125" i="164" s="1"/>
  <c r="M125" i="164" s="1"/>
  <c r="L124" i="164"/>
  <c r="D124" i="164"/>
  <c r="F124" i="164" s="1"/>
  <c r="J124" i="164" s="1"/>
  <c r="K124" i="164" s="1"/>
  <c r="M124" i="164" s="1"/>
  <c r="L123" i="164"/>
  <c r="D123" i="164"/>
  <c r="F123" i="164" s="1"/>
  <c r="J123" i="164" s="1"/>
  <c r="K123" i="164" s="1"/>
  <c r="M123" i="164" s="1"/>
  <c r="L122" i="164"/>
  <c r="D122" i="164"/>
  <c r="F122" i="164" s="1"/>
  <c r="J122" i="164" s="1"/>
  <c r="K122" i="164" s="1"/>
  <c r="M122" i="164" s="1"/>
  <c r="L121" i="164"/>
  <c r="D121" i="164"/>
  <c r="F121" i="164" s="1"/>
  <c r="J121" i="164" s="1"/>
  <c r="K121" i="164" s="1"/>
  <c r="M121" i="164" s="1"/>
  <c r="L120" i="164"/>
  <c r="D120" i="164"/>
  <c r="F120" i="164" s="1"/>
  <c r="J120" i="164" s="1"/>
  <c r="K120" i="164" s="1"/>
  <c r="M120" i="164" s="1"/>
  <c r="L119" i="164"/>
  <c r="D119" i="164"/>
  <c r="F119" i="164" s="1"/>
  <c r="J119" i="164" s="1"/>
  <c r="K119" i="164" s="1"/>
  <c r="M119" i="164" s="1"/>
  <c r="L118" i="164"/>
  <c r="D118" i="164"/>
  <c r="F118" i="164" s="1"/>
  <c r="J118" i="164" s="1"/>
  <c r="K118" i="164" s="1"/>
  <c r="M118" i="164" s="1"/>
  <c r="L117" i="164"/>
  <c r="D117" i="164"/>
  <c r="F117" i="164" s="1"/>
  <c r="J117" i="164" s="1"/>
  <c r="K117" i="164" s="1"/>
  <c r="M117" i="164" s="1"/>
  <c r="L116" i="164"/>
  <c r="D116" i="164"/>
  <c r="F116" i="164" s="1"/>
  <c r="J116" i="164" s="1"/>
  <c r="K116" i="164" s="1"/>
  <c r="M116" i="164" s="1"/>
  <c r="L115" i="164"/>
  <c r="D115" i="164"/>
  <c r="F115" i="164" s="1"/>
  <c r="J115" i="164" s="1"/>
  <c r="K115" i="164" s="1"/>
  <c r="M115" i="164" s="1"/>
  <c r="L114" i="164"/>
  <c r="D114" i="164"/>
  <c r="F114" i="164" s="1"/>
  <c r="J114" i="164" s="1"/>
  <c r="K114" i="164" s="1"/>
  <c r="M114" i="164" s="1"/>
  <c r="L113" i="164"/>
  <c r="D113" i="164"/>
  <c r="F113" i="164" s="1"/>
  <c r="J113" i="164" s="1"/>
  <c r="K113" i="164" s="1"/>
  <c r="M113" i="164" s="1"/>
  <c r="L112" i="164"/>
  <c r="D112" i="164"/>
  <c r="F112" i="164" s="1"/>
  <c r="J112" i="164" s="1"/>
  <c r="K112" i="164" s="1"/>
  <c r="M112" i="164" s="1"/>
  <c r="L111" i="164"/>
  <c r="D111" i="164"/>
  <c r="F111" i="164" s="1"/>
  <c r="J111" i="164" s="1"/>
  <c r="K111" i="164" s="1"/>
  <c r="M111" i="164" s="1"/>
  <c r="L110" i="164"/>
  <c r="D110" i="164"/>
  <c r="F110" i="164" s="1"/>
  <c r="J110" i="164" s="1"/>
  <c r="K110" i="164" s="1"/>
  <c r="M110" i="164" s="1"/>
  <c r="L109" i="164"/>
  <c r="D109" i="164"/>
  <c r="F109" i="164" s="1"/>
  <c r="J109" i="164" s="1"/>
  <c r="K109" i="164" s="1"/>
  <c r="M109" i="164" s="1"/>
  <c r="L108" i="164"/>
  <c r="D108" i="164"/>
  <c r="F108" i="164" s="1"/>
  <c r="J108" i="164" s="1"/>
  <c r="K108" i="164" s="1"/>
  <c r="M108" i="164" s="1"/>
  <c r="L107" i="164"/>
  <c r="D107" i="164"/>
  <c r="F107" i="164" s="1"/>
  <c r="J107" i="164" s="1"/>
  <c r="K107" i="164" s="1"/>
  <c r="M107" i="164" s="1"/>
  <c r="L106" i="164"/>
  <c r="D106" i="164"/>
  <c r="F106" i="164" s="1"/>
  <c r="J106" i="164" s="1"/>
  <c r="K106" i="164" s="1"/>
  <c r="M106" i="164" s="1"/>
  <c r="L105" i="164"/>
  <c r="D105" i="164"/>
  <c r="F105" i="164" s="1"/>
  <c r="J105" i="164" s="1"/>
  <c r="K105" i="164" s="1"/>
  <c r="M105" i="164" s="1"/>
  <c r="L104" i="164"/>
  <c r="D104" i="164"/>
  <c r="F104" i="164" s="1"/>
  <c r="J104" i="164" s="1"/>
  <c r="K104" i="164" s="1"/>
  <c r="M104" i="164" s="1"/>
  <c r="L103" i="164"/>
  <c r="D103" i="164"/>
  <c r="F103" i="164" s="1"/>
  <c r="J103" i="164" s="1"/>
  <c r="K103" i="164" s="1"/>
  <c r="M103" i="164" s="1"/>
  <c r="L102" i="164"/>
  <c r="D102" i="164"/>
  <c r="F102" i="164" s="1"/>
  <c r="J102" i="164" s="1"/>
  <c r="K102" i="164" s="1"/>
  <c r="M102" i="164" s="1"/>
  <c r="L101" i="164"/>
  <c r="D101" i="164"/>
  <c r="F101" i="164" s="1"/>
  <c r="J101" i="164" s="1"/>
  <c r="K101" i="164" s="1"/>
  <c r="M101" i="164" s="1"/>
  <c r="L100" i="164"/>
  <c r="D100" i="164"/>
  <c r="F100" i="164" s="1"/>
  <c r="J100" i="164" s="1"/>
  <c r="K100" i="164" s="1"/>
  <c r="M100" i="164" s="1"/>
  <c r="L99" i="164"/>
  <c r="D99" i="164"/>
  <c r="F99" i="164" s="1"/>
  <c r="J99" i="164" s="1"/>
  <c r="K99" i="164" s="1"/>
  <c r="M99" i="164" s="1"/>
  <c r="L98" i="164"/>
  <c r="D98" i="164"/>
  <c r="F98" i="164" s="1"/>
  <c r="J98" i="164" s="1"/>
  <c r="K98" i="164" s="1"/>
  <c r="M98" i="164" s="1"/>
  <c r="L97" i="164"/>
  <c r="D97" i="164"/>
  <c r="F97" i="164" s="1"/>
  <c r="J97" i="164" s="1"/>
  <c r="K97" i="164" s="1"/>
  <c r="M97" i="164" s="1"/>
  <c r="L96" i="164"/>
  <c r="D96" i="164"/>
  <c r="F96" i="164" s="1"/>
  <c r="J96" i="164" s="1"/>
  <c r="K96" i="164" s="1"/>
  <c r="M96" i="164" s="1"/>
  <c r="L95" i="164"/>
  <c r="D95" i="164"/>
  <c r="F95" i="164" s="1"/>
  <c r="J95" i="164" s="1"/>
  <c r="K95" i="164" s="1"/>
  <c r="M95" i="164" s="1"/>
  <c r="L94" i="164"/>
  <c r="D94" i="164"/>
  <c r="F94" i="164" s="1"/>
  <c r="J94" i="164" s="1"/>
  <c r="K94" i="164" s="1"/>
  <c r="M94" i="164" s="1"/>
  <c r="L93" i="164"/>
  <c r="D93" i="164"/>
  <c r="F93" i="164" s="1"/>
  <c r="J93" i="164" s="1"/>
  <c r="K93" i="164" s="1"/>
  <c r="M93" i="164" s="1"/>
  <c r="L92" i="164"/>
  <c r="D92" i="164"/>
  <c r="F92" i="164" s="1"/>
  <c r="J92" i="164" s="1"/>
  <c r="K92" i="164" s="1"/>
  <c r="M92" i="164" s="1"/>
  <c r="L91" i="164"/>
  <c r="D91" i="164"/>
  <c r="F91" i="164" s="1"/>
  <c r="J91" i="164" s="1"/>
  <c r="K91" i="164" s="1"/>
  <c r="M91" i="164" s="1"/>
  <c r="L90" i="164"/>
  <c r="D90" i="164"/>
  <c r="F90" i="164" s="1"/>
  <c r="J90" i="164" s="1"/>
  <c r="K90" i="164" s="1"/>
  <c r="M90" i="164" s="1"/>
  <c r="L89" i="164"/>
  <c r="D89" i="164"/>
  <c r="F89" i="164" s="1"/>
  <c r="J89" i="164" s="1"/>
  <c r="K89" i="164" s="1"/>
  <c r="M89" i="164" s="1"/>
  <c r="L88" i="164"/>
  <c r="D88" i="164"/>
  <c r="F88" i="164" s="1"/>
  <c r="J88" i="164" s="1"/>
  <c r="K88" i="164" s="1"/>
  <c r="M88" i="164" s="1"/>
  <c r="L87" i="164"/>
  <c r="D87" i="164"/>
  <c r="F87" i="164" s="1"/>
  <c r="J87" i="164" s="1"/>
  <c r="K87" i="164" s="1"/>
  <c r="M87" i="164" s="1"/>
  <c r="L86" i="164"/>
  <c r="D86" i="164"/>
  <c r="F86" i="164" s="1"/>
  <c r="J86" i="164" s="1"/>
  <c r="K86" i="164" s="1"/>
  <c r="M86" i="164" s="1"/>
  <c r="L85" i="164"/>
  <c r="D85" i="164"/>
  <c r="F85" i="164" s="1"/>
  <c r="J85" i="164" s="1"/>
  <c r="K85" i="164" s="1"/>
  <c r="M85" i="164" s="1"/>
  <c r="L84" i="164"/>
  <c r="D84" i="164"/>
  <c r="F84" i="164" s="1"/>
  <c r="J84" i="164" s="1"/>
  <c r="K84" i="164" s="1"/>
  <c r="M84" i="164" s="1"/>
  <c r="L83" i="164"/>
  <c r="D83" i="164"/>
  <c r="F83" i="164" s="1"/>
  <c r="J83" i="164" s="1"/>
  <c r="K83" i="164" s="1"/>
  <c r="M83" i="164" s="1"/>
  <c r="L82" i="164"/>
  <c r="D82" i="164"/>
  <c r="F82" i="164" s="1"/>
  <c r="J82" i="164" s="1"/>
  <c r="K82" i="164" s="1"/>
  <c r="M82" i="164" s="1"/>
  <c r="L81" i="164"/>
  <c r="D81" i="164"/>
  <c r="F81" i="164" s="1"/>
  <c r="J81" i="164" s="1"/>
  <c r="K81" i="164" s="1"/>
  <c r="M81" i="164" s="1"/>
  <c r="L80" i="164"/>
  <c r="D80" i="164"/>
  <c r="F80" i="164" s="1"/>
  <c r="J80" i="164" s="1"/>
  <c r="K80" i="164" s="1"/>
  <c r="M80" i="164" s="1"/>
  <c r="L79" i="164"/>
  <c r="D79" i="164"/>
  <c r="F79" i="164" s="1"/>
  <c r="J79" i="164" s="1"/>
  <c r="K79" i="164" s="1"/>
  <c r="M79" i="164" s="1"/>
  <c r="L78" i="164"/>
  <c r="D78" i="164"/>
  <c r="F78" i="164" s="1"/>
  <c r="J78" i="164" s="1"/>
  <c r="K78" i="164" s="1"/>
  <c r="M78" i="164" s="1"/>
  <c r="L77" i="164"/>
  <c r="D77" i="164"/>
  <c r="F77" i="164" s="1"/>
  <c r="J77" i="164" s="1"/>
  <c r="K77" i="164" s="1"/>
  <c r="M77" i="164" s="1"/>
  <c r="L76" i="164"/>
  <c r="D76" i="164"/>
  <c r="F76" i="164" s="1"/>
  <c r="J76" i="164" s="1"/>
  <c r="K76" i="164" s="1"/>
  <c r="M76" i="164" s="1"/>
  <c r="L75" i="164"/>
  <c r="D75" i="164"/>
  <c r="F75" i="164" s="1"/>
  <c r="J75" i="164" s="1"/>
  <c r="K75" i="164" s="1"/>
  <c r="M75" i="164" s="1"/>
  <c r="L74" i="164"/>
  <c r="D74" i="164"/>
  <c r="F74" i="164" s="1"/>
  <c r="J74" i="164" s="1"/>
  <c r="K74" i="164" s="1"/>
  <c r="M74" i="164" s="1"/>
  <c r="L73" i="164"/>
  <c r="D73" i="164"/>
  <c r="F73" i="164" s="1"/>
  <c r="J73" i="164" s="1"/>
  <c r="K73" i="164" s="1"/>
  <c r="M73" i="164" s="1"/>
  <c r="L72" i="164"/>
  <c r="D72" i="164"/>
  <c r="F72" i="164" s="1"/>
  <c r="J72" i="164" s="1"/>
  <c r="K72" i="164" s="1"/>
  <c r="M72" i="164" s="1"/>
  <c r="L71" i="164"/>
  <c r="D71" i="164"/>
  <c r="F71" i="164" s="1"/>
  <c r="J71" i="164" s="1"/>
  <c r="K71" i="164" s="1"/>
  <c r="M71" i="164" s="1"/>
  <c r="L70" i="164"/>
  <c r="D70" i="164"/>
  <c r="F70" i="164" s="1"/>
  <c r="J70" i="164" s="1"/>
  <c r="K70" i="164" s="1"/>
  <c r="M70" i="164" s="1"/>
  <c r="L69" i="164"/>
  <c r="D69" i="164"/>
  <c r="F69" i="164" s="1"/>
  <c r="J69" i="164" s="1"/>
  <c r="K69" i="164" s="1"/>
  <c r="M69" i="164" s="1"/>
  <c r="L68" i="164"/>
  <c r="D68" i="164"/>
  <c r="F68" i="164" s="1"/>
  <c r="J68" i="164" s="1"/>
  <c r="K68" i="164" s="1"/>
  <c r="M68" i="164" s="1"/>
  <c r="L67" i="164"/>
  <c r="D67" i="164"/>
  <c r="F67" i="164" s="1"/>
  <c r="J67" i="164" s="1"/>
  <c r="K67" i="164" s="1"/>
  <c r="M67" i="164" s="1"/>
  <c r="L66" i="164"/>
  <c r="D66" i="164"/>
  <c r="F66" i="164" s="1"/>
  <c r="J66" i="164" s="1"/>
  <c r="K66" i="164" s="1"/>
  <c r="M66" i="164" s="1"/>
  <c r="L65" i="164"/>
  <c r="D65" i="164"/>
  <c r="F65" i="164" s="1"/>
  <c r="J65" i="164" s="1"/>
  <c r="K65" i="164" s="1"/>
  <c r="M65" i="164" s="1"/>
  <c r="L64" i="164"/>
  <c r="D64" i="164"/>
  <c r="F64" i="164" s="1"/>
  <c r="J64" i="164" s="1"/>
  <c r="K64" i="164" s="1"/>
  <c r="M64" i="164" s="1"/>
  <c r="L63" i="164"/>
  <c r="D63" i="164"/>
  <c r="F63" i="164" s="1"/>
  <c r="J63" i="164" s="1"/>
  <c r="K63" i="164" s="1"/>
  <c r="M63" i="164" s="1"/>
  <c r="L62" i="164"/>
  <c r="D62" i="164"/>
  <c r="F62" i="164" s="1"/>
  <c r="J62" i="164" s="1"/>
  <c r="K62" i="164" s="1"/>
  <c r="M62" i="164" s="1"/>
  <c r="L61" i="164"/>
  <c r="D61" i="164"/>
  <c r="F61" i="164" s="1"/>
  <c r="J61" i="164" s="1"/>
  <c r="K61" i="164" s="1"/>
  <c r="M61" i="164" s="1"/>
  <c r="L60" i="164"/>
  <c r="D60" i="164"/>
  <c r="F60" i="164" s="1"/>
  <c r="J60" i="164" s="1"/>
  <c r="K60" i="164" s="1"/>
  <c r="M60" i="164" s="1"/>
  <c r="L59" i="164"/>
  <c r="D59" i="164"/>
  <c r="F59" i="164" s="1"/>
  <c r="J59" i="164" s="1"/>
  <c r="K59" i="164" s="1"/>
  <c r="M59" i="164" s="1"/>
  <c r="L58" i="164"/>
  <c r="D58" i="164"/>
  <c r="F58" i="164" s="1"/>
  <c r="J58" i="164" s="1"/>
  <c r="K58" i="164" s="1"/>
  <c r="M58" i="164" s="1"/>
  <c r="L57" i="164"/>
  <c r="D57" i="164"/>
  <c r="F57" i="164" s="1"/>
  <c r="J57" i="164" s="1"/>
  <c r="K57" i="164" s="1"/>
  <c r="M57" i="164" s="1"/>
  <c r="L56" i="164"/>
  <c r="D56" i="164"/>
  <c r="F56" i="164" s="1"/>
  <c r="J56" i="164" s="1"/>
  <c r="K56" i="164" s="1"/>
  <c r="M56" i="164" s="1"/>
  <c r="L55" i="164"/>
  <c r="D55" i="164"/>
  <c r="F55" i="164" s="1"/>
  <c r="J55" i="164" s="1"/>
  <c r="K55" i="164" s="1"/>
  <c r="M55" i="164" s="1"/>
  <c r="L54" i="164"/>
  <c r="D54" i="164"/>
  <c r="F54" i="164" s="1"/>
  <c r="J54" i="164" s="1"/>
  <c r="K54" i="164" s="1"/>
  <c r="M54" i="164" s="1"/>
  <c r="L53" i="164"/>
  <c r="D53" i="164"/>
  <c r="F53" i="164" s="1"/>
  <c r="J53" i="164" s="1"/>
  <c r="K53" i="164" s="1"/>
  <c r="M53" i="164" s="1"/>
  <c r="L52" i="164"/>
  <c r="D52" i="164"/>
  <c r="F52" i="164" s="1"/>
  <c r="J52" i="164" s="1"/>
  <c r="K52" i="164" s="1"/>
  <c r="M52" i="164" s="1"/>
  <c r="L51" i="164"/>
  <c r="D51" i="164"/>
  <c r="F51" i="164" s="1"/>
  <c r="J51" i="164" s="1"/>
  <c r="K51" i="164" s="1"/>
  <c r="M51" i="164" s="1"/>
  <c r="L50" i="164"/>
  <c r="D50" i="164"/>
  <c r="F50" i="164" s="1"/>
  <c r="J50" i="164" s="1"/>
  <c r="K50" i="164" s="1"/>
  <c r="M50" i="164" s="1"/>
  <c r="L49" i="164"/>
  <c r="D49" i="164"/>
  <c r="F49" i="164" s="1"/>
  <c r="J49" i="164" s="1"/>
  <c r="K49" i="164" s="1"/>
  <c r="M49" i="164" s="1"/>
  <c r="L48" i="164"/>
  <c r="D48" i="164"/>
  <c r="F48" i="164" s="1"/>
  <c r="J48" i="164" s="1"/>
  <c r="K48" i="164" s="1"/>
  <c r="M48" i="164" s="1"/>
  <c r="L47" i="164"/>
  <c r="D47" i="164"/>
  <c r="F47" i="164" s="1"/>
  <c r="J47" i="164" s="1"/>
  <c r="K47" i="164" s="1"/>
  <c r="M47" i="164" s="1"/>
  <c r="L46" i="164"/>
  <c r="D46" i="164"/>
  <c r="F46" i="164" s="1"/>
  <c r="J46" i="164" s="1"/>
  <c r="K46" i="164" s="1"/>
  <c r="M46" i="164" s="1"/>
  <c r="L45" i="164"/>
  <c r="D45" i="164"/>
  <c r="F45" i="164" s="1"/>
  <c r="J45" i="164" s="1"/>
  <c r="K45" i="164" s="1"/>
  <c r="M45" i="164" s="1"/>
  <c r="L44" i="164"/>
  <c r="D44" i="164"/>
  <c r="F44" i="164" s="1"/>
  <c r="J44" i="164" s="1"/>
  <c r="K44" i="164" s="1"/>
  <c r="M44" i="164" s="1"/>
  <c r="L43" i="164"/>
  <c r="D43" i="164"/>
  <c r="F43" i="164" s="1"/>
  <c r="J43" i="164" s="1"/>
  <c r="K43" i="164" s="1"/>
  <c r="M43" i="164" s="1"/>
  <c r="L42" i="164"/>
  <c r="D42" i="164"/>
  <c r="F42" i="164" s="1"/>
  <c r="J42" i="164" s="1"/>
  <c r="K42" i="164" s="1"/>
  <c r="M42" i="164" s="1"/>
  <c r="L41" i="164"/>
  <c r="D41" i="164"/>
  <c r="F41" i="164" s="1"/>
  <c r="J41" i="164" s="1"/>
  <c r="K41" i="164" s="1"/>
  <c r="M41" i="164" s="1"/>
  <c r="L40" i="164"/>
  <c r="D40" i="164"/>
  <c r="F40" i="164" s="1"/>
  <c r="J40" i="164" s="1"/>
  <c r="K40" i="164" s="1"/>
  <c r="M40" i="164" s="1"/>
  <c r="L39" i="164"/>
  <c r="D39" i="164"/>
  <c r="F39" i="164" s="1"/>
  <c r="J39" i="164" s="1"/>
  <c r="K39" i="164" s="1"/>
  <c r="M39" i="164" s="1"/>
  <c r="L38" i="164"/>
  <c r="D38" i="164"/>
  <c r="F38" i="164" s="1"/>
  <c r="J38" i="164" s="1"/>
  <c r="K38" i="164" s="1"/>
  <c r="M38" i="164" s="1"/>
  <c r="L37" i="164"/>
  <c r="D37" i="164"/>
  <c r="F37" i="164" s="1"/>
  <c r="J37" i="164" s="1"/>
  <c r="K37" i="164" s="1"/>
  <c r="M37" i="164" s="1"/>
  <c r="L36" i="164"/>
  <c r="D36" i="164"/>
  <c r="F36" i="164" s="1"/>
  <c r="J36" i="164" s="1"/>
  <c r="K36" i="164" s="1"/>
  <c r="M36" i="164" s="1"/>
  <c r="L35" i="164"/>
  <c r="D35" i="164"/>
  <c r="F35" i="164" s="1"/>
  <c r="J35" i="164" s="1"/>
  <c r="K35" i="164" s="1"/>
  <c r="M35" i="164" s="1"/>
  <c r="L34" i="164"/>
  <c r="D34" i="164"/>
  <c r="F34" i="164" s="1"/>
  <c r="J34" i="164" s="1"/>
  <c r="K34" i="164" s="1"/>
  <c r="M34" i="164" s="1"/>
  <c r="L33" i="164"/>
  <c r="D33" i="164"/>
  <c r="F33" i="164" s="1"/>
  <c r="J33" i="164" s="1"/>
  <c r="K33" i="164" s="1"/>
  <c r="M33" i="164" s="1"/>
  <c r="L32" i="164"/>
  <c r="D32" i="164"/>
  <c r="F32" i="164" s="1"/>
  <c r="J32" i="164" s="1"/>
  <c r="K32" i="164" s="1"/>
  <c r="M32" i="164" s="1"/>
  <c r="L31" i="164"/>
  <c r="D31" i="164"/>
  <c r="F31" i="164" s="1"/>
  <c r="J31" i="164" s="1"/>
  <c r="K31" i="164" s="1"/>
  <c r="M31" i="164" s="1"/>
  <c r="L30" i="164"/>
  <c r="D30" i="164"/>
  <c r="F30" i="164" s="1"/>
  <c r="J30" i="164" s="1"/>
  <c r="K30" i="164" s="1"/>
  <c r="M30" i="164" s="1"/>
  <c r="L29" i="164"/>
  <c r="D29" i="164"/>
  <c r="F29" i="164" s="1"/>
  <c r="J29" i="164" s="1"/>
  <c r="K29" i="164" s="1"/>
  <c r="M29" i="164" s="1"/>
  <c r="L28" i="164"/>
  <c r="D28" i="164"/>
  <c r="F28" i="164" s="1"/>
  <c r="J28" i="164" s="1"/>
  <c r="K28" i="164" s="1"/>
  <c r="M28" i="164" s="1"/>
  <c r="L27" i="164"/>
  <c r="D27" i="164"/>
  <c r="F27" i="164" s="1"/>
  <c r="J27" i="164" s="1"/>
  <c r="K27" i="164" s="1"/>
  <c r="M27" i="164" s="1"/>
  <c r="L26" i="164"/>
  <c r="D26" i="164"/>
  <c r="F26" i="164" s="1"/>
  <c r="J26" i="164" s="1"/>
  <c r="K26" i="164" s="1"/>
  <c r="M26" i="164" s="1"/>
  <c r="L25" i="164"/>
  <c r="D25" i="164"/>
  <c r="F25" i="164" s="1"/>
  <c r="J25" i="164" s="1"/>
  <c r="K25" i="164" s="1"/>
  <c r="M25" i="164" s="1"/>
  <c r="L24" i="164"/>
  <c r="D24" i="164"/>
  <c r="F24" i="164" s="1"/>
  <c r="J24" i="164" s="1"/>
  <c r="K24" i="164" s="1"/>
  <c r="M24" i="164" s="1"/>
  <c r="L23" i="164"/>
  <c r="D23" i="164"/>
  <c r="F23" i="164" s="1"/>
  <c r="J23" i="164" s="1"/>
  <c r="K23" i="164" s="1"/>
  <c r="M23" i="164" s="1"/>
  <c r="L22" i="164"/>
  <c r="D22" i="164"/>
  <c r="F22" i="164" s="1"/>
  <c r="J22" i="164" s="1"/>
  <c r="K22" i="164" s="1"/>
  <c r="M22" i="164" s="1"/>
  <c r="L21" i="164"/>
  <c r="D21" i="164"/>
  <c r="F21" i="164" s="1"/>
  <c r="J21" i="164" s="1"/>
  <c r="K21" i="164" s="1"/>
  <c r="M21" i="164" s="1"/>
  <c r="L20" i="164"/>
  <c r="D20" i="164"/>
  <c r="F20" i="164" s="1"/>
  <c r="J20" i="164" s="1"/>
  <c r="K20" i="164" s="1"/>
  <c r="M20" i="164" s="1"/>
  <c r="L19" i="164"/>
  <c r="D19" i="164"/>
  <c r="F19" i="164" s="1"/>
  <c r="J19" i="164" s="1"/>
  <c r="K19" i="164" s="1"/>
  <c r="M19" i="164" s="1"/>
  <c r="L18" i="164"/>
  <c r="D18" i="164"/>
  <c r="F18" i="164" s="1"/>
  <c r="J18" i="164" s="1"/>
  <c r="K18" i="164" s="1"/>
  <c r="M18" i="164" s="1"/>
  <c r="L17" i="164"/>
  <c r="D17" i="164"/>
  <c r="F17" i="164" s="1"/>
  <c r="J17" i="164" s="1"/>
  <c r="K17" i="164" s="1"/>
  <c r="M17" i="164" s="1"/>
  <c r="L16" i="164"/>
  <c r="D16" i="164"/>
  <c r="F16" i="164" s="1"/>
  <c r="J16" i="164" s="1"/>
  <c r="K16" i="164" s="1"/>
  <c r="M16" i="164" s="1"/>
  <c r="L15" i="164"/>
  <c r="D15" i="164"/>
  <c r="F15" i="164" s="1"/>
  <c r="J15" i="164" s="1"/>
  <c r="K15" i="164" s="1"/>
  <c r="M15" i="164" s="1"/>
  <c r="L14" i="164"/>
  <c r="D14" i="164"/>
  <c r="F14" i="164" s="1"/>
  <c r="J14" i="164" s="1"/>
  <c r="K14" i="164" s="1"/>
  <c r="M14" i="164" s="1"/>
  <c r="L13" i="164"/>
  <c r="D13" i="164"/>
  <c r="F13" i="164" s="1"/>
  <c r="J13" i="164" s="1"/>
  <c r="K13" i="164" s="1"/>
  <c r="M13" i="164" s="1"/>
  <c r="L12" i="164"/>
  <c r="D12" i="164"/>
  <c r="F12" i="164" s="1"/>
  <c r="J12" i="164" s="1"/>
  <c r="K12" i="164" s="1"/>
  <c r="M12" i="164" s="1"/>
  <c r="L11" i="164"/>
  <c r="D11" i="164"/>
  <c r="F11" i="164" s="1"/>
  <c r="J11" i="164" s="1"/>
  <c r="K11" i="164" s="1"/>
  <c r="M11" i="164" s="1"/>
  <c r="L10" i="164"/>
  <c r="D10" i="164"/>
  <c r="F10" i="164" s="1"/>
  <c r="J10" i="164" s="1"/>
  <c r="K10" i="164" s="1"/>
  <c r="M10" i="164" s="1"/>
  <c r="L9" i="164"/>
  <c r="D9" i="164"/>
  <c r="F9" i="164" s="1"/>
  <c r="J9" i="164" s="1"/>
  <c r="K9" i="164" s="1"/>
  <c r="M9" i="164" s="1"/>
  <c r="L8" i="164"/>
  <c r="D8" i="164"/>
  <c r="F8" i="164" s="1"/>
  <c r="J8" i="164" s="1"/>
  <c r="K8" i="164" s="1"/>
  <c r="M8" i="164" s="1"/>
  <c r="L7" i="164"/>
  <c r="D7" i="164"/>
  <c r="F7" i="164" s="1"/>
  <c r="J7" i="164" s="1"/>
  <c r="K7" i="164" s="1"/>
  <c r="M7" i="164" s="1"/>
  <c r="L6" i="164"/>
  <c r="D6" i="164"/>
  <c r="F6" i="164" s="1"/>
  <c r="J6" i="164" s="1"/>
  <c r="K6" i="164" s="1"/>
  <c r="M6" i="164" s="1"/>
  <c r="L5" i="164"/>
  <c r="D5" i="164"/>
  <c r="F5" i="164" s="1"/>
  <c r="J5" i="164" s="1"/>
  <c r="K5" i="164" s="1"/>
  <c r="M5" i="164" s="1"/>
  <c r="L199" i="166"/>
  <c r="D199" i="166"/>
  <c r="F199" i="166" s="1"/>
  <c r="J199" i="166" s="1"/>
  <c r="K199" i="166" s="1"/>
  <c r="M199" i="166" s="1"/>
  <c r="L198" i="166"/>
  <c r="D198" i="166"/>
  <c r="F198" i="166" s="1"/>
  <c r="J198" i="166" s="1"/>
  <c r="K198" i="166" s="1"/>
  <c r="M198" i="166" s="1"/>
  <c r="L197" i="166"/>
  <c r="D197" i="166"/>
  <c r="F197" i="166" s="1"/>
  <c r="J197" i="166" s="1"/>
  <c r="K197" i="166" s="1"/>
  <c r="M197" i="166" s="1"/>
  <c r="L196" i="166"/>
  <c r="D196" i="166"/>
  <c r="F196" i="166" s="1"/>
  <c r="J196" i="166" s="1"/>
  <c r="K196" i="166" s="1"/>
  <c r="M196" i="166" s="1"/>
  <c r="L195" i="166"/>
  <c r="D195" i="166"/>
  <c r="F195" i="166" s="1"/>
  <c r="J195" i="166" s="1"/>
  <c r="K195" i="166" s="1"/>
  <c r="M195" i="166" s="1"/>
  <c r="L194" i="166"/>
  <c r="D194" i="166"/>
  <c r="F194" i="166" s="1"/>
  <c r="J194" i="166" s="1"/>
  <c r="K194" i="166" s="1"/>
  <c r="M194" i="166" s="1"/>
  <c r="L193" i="166"/>
  <c r="D193" i="166"/>
  <c r="F193" i="166" s="1"/>
  <c r="J193" i="166" s="1"/>
  <c r="K193" i="166" s="1"/>
  <c r="M193" i="166" s="1"/>
  <c r="L192" i="166"/>
  <c r="D192" i="166"/>
  <c r="F192" i="166" s="1"/>
  <c r="J192" i="166" s="1"/>
  <c r="K192" i="166" s="1"/>
  <c r="M192" i="166" s="1"/>
  <c r="L191" i="166"/>
  <c r="D191" i="166"/>
  <c r="F191" i="166" s="1"/>
  <c r="J191" i="166" s="1"/>
  <c r="K191" i="166" s="1"/>
  <c r="M191" i="166" s="1"/>
  <c r="L190" i="166"/>
  <c r="D190" i="166"/>
  <c r="F190" i="166" s="1"/>
  <c r="J190" i="166" s="1"/>
  <c r="K190" i="166" s="1"/>
  <c r="M190" i="166" s="1"/>
  <c r="L189" i="166"/>
  <c r="D189" i="166"/>
  <c r="F189" i="166" s="1"/>
  <c r="J189" i="166" s="1"/>
  <c r="K189" i="166" s="1"/>
  <c r="M189" i="166" s="1"/>
  <c r="L188" i="166"/>
  <c r="D188" i="166"/>
  <c r="F188" i="166" s="1"/>
  <c r="J188" i="166" s="1"/>
  <c r="K188" i="166" s="1"/>
  <c r="M188" i="166" s="1"/>
  <c r="L187" i="166"/>
  <c r="D187" i="166"/>
  <c r="F187" i="166" s="1"/>
  <c r="J187" i="166" s="1"/>
  <c r="K187" i="166" s="1"/>
  <c r="M187" i="166" s="1"/>
  <c r="L186" i="166"/>
  <c r="D186" i="166"/>
  <c r="F186" i="166" s="1"/>
  <c r="J186" i="166" s="1"/>
  <c r="K186" i="166" s="1"/>
  <c r="M186" i="166" s="1"/>
  <c r="L185" i="166"/>
  <c r="D185" i="166"/>
  <c r="F185" i="166" s="1"/>
  <c r="J185" i="166" s="1"/>
  <c r="K185" i="166" s="1"/>
  <c r="M185" i="166" s="1"/>
  <c r="L184" i="166"/>
  <c r="D184" i="166"/>
  <c r="F184" i="166" s="1"/>
  <c r="J184" i="166" s="1"/>
  <c r="K184" i="166" s="1"/>
  <c r="M184" i="166" s="1"/>
  <c r="L183" i="166"/>
  <c r="D183" i="166"/>
  <c r="F183" i="166" s="1"/>
  <c r="J183" i="166" s="1"/>
  <c r="K183" i="166" s="1"/>
  <c r="M183" i="166" s="1"/>
  <c r="L182" i="166"/>
  <c r="D182" i="166"/>
  <c r="F182" i="166" s="1"/>
  <c r="J182" i="166" s="1"/>
  <c r="K182" i="166" s="1"/>
  <c r="M182" i="166" s="1"/>
  <c r="L181" i="166"/>
  <c r="D181" i="166"/>
  <c r="F181" i="166" s="1"/>
  <c r="J181" i="166" s="1"/>
  <c r="K181" i="166" s="1"/>
  <c r="M181" i="166" s="1"/>
  <c r="L180" i="166"/>
  <c r="D180" i="166"/>
  <c r="F180" i="166" s="1"/>
  <c r="J180" i="166" s="1"/>
  <c r="K180" i="166" s="1"/>
  <c r="M180" i="166" s="1"/>
  <c r="L179" i="166"/>
  <c r="D179" i="166"/>
  <c r="F179" i="166" s="1"/>
  <c r="J179" i="166" s="1"/>
  <c r="K179" i="166" s="1"/>
  <c r="M179" i="166" s="1"/>
  <c r="L178" i="166"/>
  <c r="D178" i="166"/>
  <c r="F178" i="166" s="1"/>
  <c r="J178" i="166" s="1"/>
  <c r="K178" i="166" s="1"/>
  <c r="M178" i="166" s="1"/>
  <c r="L177" i="166"/>
  <c r="D177" i="166"/>
  <c r="F177" i="166" s="1"/>
  <c r="J177" i="166" s="1"/>
  <c r="K177" i="166" s="1"/>
  <c r="M177" i="166" s="1"/>
  <c r="L176" i="166"/>
  <c r="D176" i="166"/>
  <c r="F176" i="166" s="1"/>
  <c r="J176" i="166" s="1"/>
  <c r="K176" i="166" s="1"/>
  <c r="M176" i="166" s="1"/>
  <c r="L175" i="166"/>
  <c r="D175" i="166"/>
  <c r="F175" i="166" s="1"/>
  <c r="J175" i="166" s="1"/>
  <c r="K175" i="166" s="1"/>
  <c r="M175" i="166" s="1"/>
  <c r="L174" i="166"/>
  <c r="D174" i="166"/>
  <c r="F174" i="166" s="1"/>
  <c r="J174" i="166" s="1"/>
  <c r="K174" i="166" s="1"/>
  <c r="M174" i="166" s="1"/>
  <c r="L173" i="166"/>
  <c r="D173" i="166"/>
  <c r="F173" i="166" s="1"/>
  <c r="J173" i="166" s="1"/>
  <c r="K173" i="166" s="1"/>
  <c r="M173" i="166" s="1"/>
  <c r="L172" i="166"/>
  <c r="D172" i="166"/>
  <c r="F172" i="166" s="1"/>
  <c r="J172" i="166" s="1"/>
  <c r="K172" i="166" s="1"/>
  <c r="M172" i="166" s="1"/>
  <c r="L171" i="166"/>
  <c r="D171" i="166"/>
  <c r="F171" i="166" s="1"/>
  <c r="J171" i="166" s="1"/>
  <c r="K171" i="166" s="1"/>
  <c r="M171" i="166" s="1"/>
  <c r="L170" i="166"/>
  <c r="D170" i="166"/>
  <c r="F170" i="166" s="1"/>
  <c r="J170" i="166" s="1"/>
  <c r="K170" i="166" s="1"/>
  <c r="M170" i="166" s="1"/>
  <c r="L169" i="166"/>
  <c r="D169" i="166"/>
  <c r="F169" i="166" s="1"/>
  <c r="J169" i="166" s="1"/>
  <c r="K169" i="166" s="1"/>
  <c r="M169" i="166" s="1"/>
  <c r="L168" i="166"/>
  <c r="D168" i="166"/>
  <c r="F168" i="166" s="1"/>
  <c r="J168" i="166" s="1"/>
  <c r="K168" i="166" s="1"/>
  <c r="M168" i="166" s="1"/>
  <c r="L167" i="166"/>
  <c r="D167" i="166"/>
  <c r="F167" i="166" s="1"/>
  <c r="J167" i="166" s="1"/>
  <c r="K167" i="166" s="1"/>
  <c r="M167" i="166" s="1"/>
  <c r="L166" i="166"/>
  <c r="D166" i="166"/>
  <c r="F166" i="166" s="1"/>
  <c r="J166" i="166" s="1"/>
  <c r="K166" i="166" s="1"/>
  <c r="M166" i="166" s="1"/>
  <c r="L165" i="166"/>
  <c r="D165" i="166"/>
  <c r="F165" i="166" s="1"/>
  <c r="J165" i="166" s="1"/>
  <c r="K165" i="166" s="1"/>
  <c r="M165" i="166" s="1"/>
  <c r="L164" i="166"/>
  <c r="D164" i="166"/>
  <c r="F164" i="166" s="1"/>
  <c r="J164" i="166" s="1"/>
  <c r="K164" i="166" s="1"/>
  <c r="M164" i="166" s="1"/>
  <c r="L163" i="166"/>
  <c r="D163" i="166"/>
  <c r="F163" i="166" s="1"/>
  <c r="J163" i="166" s="1"/>
  <c r="K163" i="166" s="1"/>
  <c r="M163" i="166" s="1"/>
  <c r="L162" i="166"/>
  <c r="D162" i="166"/>
  <c r="F162" i="166" s="1"/>
  <c r="J162" i="166" s="1"/>
  <c r="K162" i="166" s="1"/>
  <c r="M162" i="166" s="1"/>
  <c r="L161" i="166"/>
  <c r="D161" i="166"/>
  <c r="F161" i="166" s="1"/>
  <c r="J161" i="166" s="1"/>
  <c r="K161" i="166" s="1"/>
  <c r="M161" i="166" s="1"/>
  <c r="L160" i="166"/>
  <c r="D160" i="166"/>
  <c r="F160" i="166" s="1"/>
  <c r="J160" i="166" s="1"/>
  <c r="K160" i="166" s="1"/>
  <c r="M160" i="166" s="1"/>
  <c r="L159" i="166"/>
  <c r="D159" i="166"/>
  <c r="F159" i="166" s="1"/>
  <c r="J159" i="166" s="1"/>
  <c r="K159" i="166" s="1"/>
  <c r="M159" i="166" s="1"/>
  <c r="L158" i="166"/>
  <c r="D158" i="166"/>
  <c r="F158" i="166" s="1"/>
  <c r="J158" i="166" s="1"/>
  <c r="K158" i="166" s="1"/>
  <c r="M158" i="166" s="1"/>
  <c r="L157" i="166"/>
  <c r="D157" i="166"/>
  <c r="F157" i="166" s="1"/>
  <c r="J157" i="166" s="1"/>
  <c r="K157" i="166" s="1"/>
  <c r="M157" i="166" s="1"/>
  <c r="L156" i="166"/>
  <c r="D156" i="166"/>
  <c r="F156" i="166" s="1"/>
  <c r="J156" i="166" s="1"/>
  <c r="K156" i="166" s="1"/>
  <c r="M156" i="166" s="1"/>
  <c r="L155" i="166"/>
  <c r="D155" i="166"/>
  <c r="F155" i="166" s="1"/>
  <c r="J155" i="166" s="1"/>
  <c r="K155" i="166" s="1"/>
  <c r="M155" i="166" s="1"/>
  <c r="L154" i="166"/>
  <c r="D154" i="166"/>
  <c r="F154" i="166" s="1"/>
  <c r="J154" i="166" s="1"/>
  <c r="K154" i="166" s="1"/>
  <c r="M154" i="166" s="1"/>
  <c r="L153" i="166"/>
  <c r="D153" i="166"/>
  <c r="F153" i="166" s="1"/>
  <c r="J153" i="166" s="1"/>
  <c r="K153" i="166" s="1"/>
  <c r="M153" i="166" s="1"/>
  <c r="L152" i="166"/>
  <c r="D152" i="166"/>
  <c r="F152" i="166" s="1"/>
  <c r="J152" i="166" s="1"/>
  <c r="K152" i="166" s="1"/>
  <c r="M152" i="166" s="1"/>
  <c r="L151" i="166"/>
  <c r="D151" i="166"/>
  <c r="F151" i="166" s="1"/>
  <c r="J151" i="166" s="1"/>
  <c r="K151" i="166" s="1"/>
  <c r="M151" i="166" s="1"/>
  <c r="L150" i="166"/>
  <c r="D150" i="166"/>
  <c r="F150" i="166" s="1"/>
  <c r="J150" i="166" s="1"/>
  <c r="K150" i="166" s="1"/>
  <c r="M150" i="166" s="1"/>
  <c r="L149" i="166"/>
  <c r="D149" i="166"/>
  <c r="F149" i="166" s="1"/>
  <c r="J149" i="166" s="1"/>
  <c r="K149" i="166" s="1"/>
  <c r="M149" i="166" s="1"/>
  <c r="L148" i="166"/>
  <c r="D148" i="166"/>
  <c r="F148" i="166" s="1"/>
  <c r="J148" i="166" s="1"/>
  <c r="K148" i="166" s="1"/>
  <c r="M148" i="166" s="1"/>
  <c r="L147" i="166"/>
  <c r="D147" i="166"/>
  <c r="F147" i="166" s="1"/>
  <c r="J147" i="166" s="1"/>
  <c r="K147" i="166" s="1"/>
  <c r="M147" i="166" s="1"/>
  <c r="L146" i="166"/>
  <c r="D146" i="166"/>
  <c r="F146" i="166" s="1"/>
  <c r="J146" i="166" s="1"/>
  <c r="K146" i="166" s="1"/>
  <c r="M146" i="166" s="1"/>
  <c r="L145" i="166"/>
  <c r="D145" i="166"/>
  <c r="F145" i="166" s="1"/>
  <c r="J145" i="166" s="1"/>
  <c r="K145" i="166" s="1"/>
  <c r="M145" i="166" s="1"/>
  <c r="L144" i="166"/>
  <c r="D144" i="166"/>
  <c r="F144" i="166" s="1"/>
  <c r="J144" i="166" s="1"/>
  <c r="K144" i="166" s="1"/>
  <c r="M144" i="166" s="1"/>
  <c r="L143" i="166"/>
  <c r="D143" i="166"/>
  <c r="F143" i="166" s="1"/>
  <c r="J143" i="166" s="1"/>
  <c r="K143" i="166" s="1"/>
  <c r="M143" i="166" s="1"/>
  <c r="L142" i="166"/>
  <c r="D142" i="166"/>
  <c r="F142" i="166" s="1"/>
  <c r="J142" i="166" s="1"/>
  <c r="K142" i="166" s="1"/>
  <c r="M142" i="166" s="1"/>
  <c r="L141" i="166"/>
  <c r="D141" i="166"/>
  <c r="F141" i="166" s="1"/>
  <c r="J141" i="166" s="1"/>
  <c r="K141" i="166" s="1"/>
  <c r="M141" i="166" s="1"/>
  <c r="L140" i="166"/>
  <c r="D140" i="166"/>
  <c r="F140" i="166" s="1"/>
  <c r="J140" i="166" s="1"/>
  <c r="K140" i="166" s="1"/>
  <c r="M140" i="166" s="1"/>
  <c r="L139" i="166"/>
  <c r="D139" i="166"/>
  <c r="F139" i="166" s="1"/>
  <c r="J139" i="166" s="1"/>
  <c r="K139" i="166" s="1"/>
  <c r="M139" i="166" s="1"/>
  <c r="L138" i="166"/>
  <c r="D138" i="166"/>
  <c r="F138" i="166" s="1"/>
  <c r="J138" i="166" s="1"/>
  <c r="K138" i="166" s="1"/>
  <c r="M138" i="166" s="1"/>
  <c r="L137" i="166"/>
  <c r="D137" i="166"/>
  <c r="F137" i="166" s="1"/>
  <c r="J137" i="166" s="1"/>
  <c r="K137" i="166" s="1"/>
  <c r="M137" i="166" s="1"/>
  <c r="L136" i="166"/>
  <c r="D136" i="166"/>
  <c r="F136" i="166" s="1"/>
  <c r="J136" i="166" s="1"/>
  <c r="K136" i="166" s="1"/>
  <c r="M136" i="166" s="1"/>
  <c r="L135" i="166"/>
  <c r="D135" i="166"/>
  <c r="F135" i="166" s="1"/>
  <c r="J135" i="166" s="1"/>
  <c r="K135" i="166" s="1"/>
  <c r="M135" i="166" s="1"/>
  <c r="L134" i="166"/>
  <c r="D134" i="166"/>
  <c r="F134" i="166" s="1"/>
  <c r="J134" i="166" s="1"/>
  <c r="K134" i="166" s="1"/>
  <c r="M134" i="166" s="1"/>
  <c r="L133" i="166"/>
  <c r="D133" i="166"/>
  <c r="F133" i="166" s="1"/>
  <c r="J133" i="166" s="1"/>
  <c r="K133" i="166" s="1"/>
  <c r="M133" i="166" s="1"/>
  <c r="L132" i="166"/>
  <c r="D132" i="166"/>
  <c r="F132" i="166" s="1"/>
  <c r="J132" i="166" s="1"/>
  <c r="K132" i="166" s="1"/>
  <c r="M132" i="166" s="1"/>
  <c r="L131" i="166"/>
  <c r="D131" i="166"/>
  <c r="F131" i="166" s="1"/>
  <c r="J131" i="166" s="1"/>
  <c r="K131" i="166" s="1"/>
  <c r="M131" i="166" s="1"/>
  <c r="L130" i="166"/>
  <c r="D130" i="166"/>
  <c r="F130" i="166" s="1"/>
  <c r="J130" i="166" s="1"/>
  <c r="K130" i="166" s="1"/>
  <c r="M130" i="166" s="1"/>
  <c r="L129" i="166"/>
  <c r="D129" i="166"/>
  <c r="F129" i="166" s="1"/>
  <c r="J129" i="166" s="1"/>
  <c r="K129" i="166" s="1"/>
  <c r="M129" i="166" s="1"/>
  <c r="L128" i="166"/>
  <c r="D128" i="166"/>
  <c r="F128" i="166" s="1"/>
  <c r="J128" i="166" s="1"/>
  <c r="K128" i="166" s="1"/>
  <c r="M128" i="166" s="1"/>
  <c r="L127" i="166"/>
  <c r="D127" i="166"/>
  <c r="F127" i="166" s="1"/>
  <c r="J127" i="166" s="1"/>
  <c r="K127" i="166" s="1"/>
  <c r="M127" i="166" s="1"/>
  <c r="L126" i="166"/>
  <c r="D126" i="166"/>
  <c r="F126" i="166" s="1"/>
  <c r="J126" i="166" s="1"/>
  <c r="K126" i="166" s="1"/>
  <c r="M126" i="166" s="1"/>
  <c r="L125" i="166"/>
  <c r="D125" i="166"/>
  <c r="F125" i="166" s="1"/>
  <c r="J125" i="166" s="1"/>
  <c r="K125" i="166" s="1"/>
  <c r="M125" i="166" s="1"/>
  <c r="L124" i="166"/>
  <c r="D124" i="166"/>
  <c r="F124" i="166" s="1"/>
  <c r="J124" i="166" s="1"/>
  <c r="K124" i="166" s="1"/>
  <c r="M124" i="166" s="1"/>
  <c r="L123" i="166"/>
  <c r="D123" i="166"/>
  <c r="F123" i="166" s="1"/>
  <c r="J123" i="166" s="1"/>
  <c r="K123" i="166" s="1"/>
  <c r="M123" i="166" s="1"/>
  <c r="L122" i="166"/>
  <c r="D122" i="166"/>
  <c r="F122" i="166" s="1"/>
  <c r="J122" i="166" s="1"/>
  <c r="K122" i="166" s="1"/>
  <c r="M122" i="166" s="1"/>
  <c r="L121" i="166"/>
  <c r="D121" i="166"/>
  <c r="F121" i="166" s="1"/>
  <c r="J121" i="166" s="1"/>
  <c r="K121" i="166" s="1"/>
  <c r="M121" i="166" s="1"/>
  <c r="L120" i="166"/>
  <c r="D120" i="166"/>
  <c r="F120" i="166" s="1"/>
  <c r="J120" i="166" s="1"/>
  <c r="K120" i="166" s="1"/>
  <c r="M120" i="166" s="1"/>
  <c r="L119" i="166"/>
  <c r="D119" i="166"/>
  <c r="F119" i="166" s="1"/>
  <c r="J119" i="166" s="1"/>
  <c r="K119" i="166" s="1"/>
  <c r="M119" i="166" s="1"/>
  <c r="L118" i="166"/>
  <c r="D118" i="166"/>
  <c r="F118" i="166" s="1"/>
  <c r="J118" i="166" s="1"/>
  <c r="K118" i="166" s="1"/>
  <c r="M118" i="166" s="1"/>
  <c r="L117" i="166"/>
  <c r="D117" i="166"/>
  <c r="F117" i="166" s="1"/>
  <c r="J117" i="166" s="1"/>
  <c r="K117" i="166" s="1"/>
  <c r="M117" i="166" s="1"/>
  <c r="L116" i="166"/>
  <c r="D116" i="166"/>
  <c r="F116" i="166" s="1"/>
  <c r="J116" i="166" s="1"/>
  <c r="K116" i="166" s="1"/>
  <c r="M116" i="166" s="1"/>
  <c r="L115" i="166"/>
  <c r="D115" i="166"/>
  <c r="F115" i="166" s="1"/>
  <c r="J115" i="166" s="1"/>
  <c r="K115" i="166" s="1"/>
  <c r="M115" i="166" s="1"/>
  <c r="L114" i="166"/>
  <c r="D114" i="166"/>
  <c r="F114" i="166" s="1"/>
  <c r="J114" i="166" s="1"/>
  <c r="K114" i="166" s="1"/>
  <c r="M114" i="166" s="1"/>
  <c r="L113" i="166"/>
  <c r="D113" i="166"/>
  <c r="F113" i="166" s="1"/>
  <c r="J113" i="166" s="1"/>
  <c r="K113" i="166" s="1"/>
  <c r="M113" i="166" s="1"/>
  <c r="L112" i="166"/>
  <c r="D112" i="166"/>
  <c r="F112" i="166" s="1"/>
  <c r="J112" i="166" s="1"/>
  <c r="K112" i="166" s="1"/>
  <c r="M112" i="166" s="1"/>
  <c r="L111" i="166"/>
  <c r="D111" i="166"/>
  <c r="F111" i="166" s="1"/>
  <c r="J111" i="166" s="1"/>
  <c r="K111" i="166" s="1"/>
  <c r="M111" i="166" s="1"/>
  <c r="L110" i="166"/>
  <c r="D110" i="166"/>
  <c r="F110" i="166" s="1"/>
  <c r="J110" i="166" s="1"/>
  <c r="K110" i="166" s="1"/>
  <c r="M110" i="166" s="1"/>
  <c r="L109" i="166"/>
  <c r="D109" i="166"/>
  <c r="F109" i="166" s="1"/>
  <c r="J109" i="166" s="1"/>
  <c r="K109" i="166" s="1"/>
  <c r="M109" i="166" s="1"/>
  <c r="L108" i="166"/>
  <c r="D108" i="166"/>
  <c r="F108" i="166" s="1"/>
  <c r="J108" i="166" s="1"/>
  <c r="K108" i="166" s="1"/>
  <c r="M108" i="166" s="1"/>
  <c r="L107" i="166"/>
  <c r="D107" i="166"/>
  <c r="F107" i="166" s="1"/>
  <c r="J107" i="166" s="1"/>
  <c r="K107" i="166" s="1"/>
  <c r="M107" i="166" s="1"/>
  <c r="L106" i="166"/>
  <c r="D106" i="166"/>
  <c r="F106" i="166" s="1"/>
  <c r="J106" i="166" s="1"/>
  <c r="K106" i="166" s="1"/>
  <c r="M106" i="166" s="1"/>
  <c r="L105" i="166"/>
  <c r="D105" i="166"/>
  <c r="F105" i="166" s="1"/>
  <c r="J105" i="166" s="1"/>
  <c r="K105" i="166" s="1"/>
  <c r="M105" i="166" s="1"/>
  <c r="L104" i="166"/>
  <c r="D104" i="166"/>
  <c r="F104" i="166" s="1"/>
  <c r="J104" i="166" s="1"/>
  <c r="K104" i="166" s="1"/>
  <c r="M104" i="166" s="1"/>
  <c r="L103" i="166"/>
  <c r="D103" i="166"/>
  <c r="F103" i="166" s="1"/>
  <c r="J103" i="166" s="1"/>
  <c r="K103" i="166" s="1"/>
  <c r="M103" i="166" s="1"/>
  <c r="L102" i="166"/>
  <c r="D102" i="166"/>
  <c r="F102" i="166" s="1"/>
  <c r="J102" i="166" s="1"/>
  <c r="K102" i="166" s="1"/>
  <c r="M102" i="166" s="1"/>
  <c r="L101" i="166"/>
  <c r="D101" i="166"/>
  <c r="F101" i="166" s="1"/>
  <c r="J101" i="166" s="1"/>
  <c r="K101" i="166" s="1"/>
  <c r="M101" i="166" s="1"/>
  <c r="L100" i="166"/>
  <c r="D100" i="166"/>
  <c r="F100" i="166" s="1"/>
  <c r="J100" i="166" s="1"/>
  <c r="K100" i="166" s="1"/>
  <c r="M100" i="166" s="1"/>
  <c r="L99" i="166"/>
  <c r="D99" i="166"/>
  <c r="F99" i="166" s="1"/>
  <c r="J99" i="166" s="1"/>
  <c r="K99" i="166" s="1"/>
  <c r="M99" i="166" s="1"/>
  <c r="L98" i="166"/>
  <c r="D98" i="166"/>
  <c r="F98" i="166" s="1"/>
  <c r="J98" i="166" s="1"/>
  <c r="K98" i="166" s="1"/>
  <c r="M98" i="166" s="1"/>
  <c r="L97" i="166"/>
  <c r="D97" i="166"/>
  <c r="F97" i="166" s="1"/>
  <c r="J97" i="166" s="1"/>
  <c r="K97" i="166" s="1"/>
  <c r="M97" i="166" s="1"/>
  <c r="L96" i="166"/>
  <c r="D96" i="166"/>
  <c r="F96" i="166" s="1"/>
  <c r="J96" i="166" s="1"/>
  <c r="K96" i="166" s="1"/>
  <c r="M96" i="166" s="1"/>
  <c r="L95" i="166"/>
  <c r="D95" i="166"/>
  <c r="F95" i="166" s="1"/>
  <c r="J95" i="166" s="1"/>
  <c r="K95" i="166" s="1"/>
  <c r="M95" i="166" s="1"/>
  <c r="L94" i="166"/>
  <c r="D94" i="166"/>
  <c r="F94" i="166" s="1"/>
  <c r="J94" i="166" s="1"/>
  <c r="K94" i="166" s="1"/>
  <c r="M94" i="166" s="1"/>
  <c r="L93" i="166"/>
  <c r="D93" i="166"/>
  <c r="F93" i="166" s="1"/>
  <c r="J93" i="166" s="1"/>
  <c r="K93" i="166" s="1"/>
  <c r="M93" i="166" s="1"/>
  <c r="L92" i="166"/>
  <c r="D92" i="166"/>
  <c r="F92" i="166" s="1"/>
  <c r="J92" i="166" s="1"/>
  <c r="K92" i="166" s="1"/>
  <c r="M92" i="166" s="1"/>
  <c r="L91" i="166"/>
  <c r="D91" i="166"/>
  <c r="F91" i="166" s="1"/>
  <c r="J91" i="166" s="1"/>
  <c r="K91" i="166" s="1"/>
  <c r="M91" i="166" s="1"/>
  <c r="L90" i="166"/>
  <c r="D90" i="166"/>
  <c r="F90" i="166" s="1"/>
  <c r="J90" i="166" s="1"/>
  <c r="K90" i="166" s="1"/>
  <c r="M90" i="166" s="1"/>
  <c r="L89" i="166"/>
  <c r="D89" i="166"/>
  <c r="F89" i="166" s="1"/>
  <c r="J89" i="166" s="1"/>
  <c r="K89" i="166" s="1"/>
  <c r="M89" i="166" s="1"/>
  <c r="L88" i="166"/>
  <c r="D88" i="166"/>
  <c r="F88" i="166" s="1"/>
  <c r="J88" i="166" s="1"/>
  <c r="K88" i="166" s="1"/>
  <c r="M88" i="166" s="1"/>
  <c r="L87" i="166"/>
  <c r="D87" i="166"/>
  <c r="F87" i="166" s="1"/>
  <c r="J87" i="166" s="1"/>
  <c r="K87" i="166" s="1"/>
  <c r="M87" i="166" s="1"/>
  <c r="L86" i="166"/>
  <c r="D86" i="166"/>
  <c r="F86" i="166" s="1"/>
  <c r="J86" i="166" s="1"/>
  <c r="K86" i="166" s="1"/>
  <c r="M86" i="166" s="1"/>
  <c r="L85" i="166"/>
  <c r="D85" i="166"/>
  <c r="F85" i="166" s="1"/>
  <c r="J85" i="166" s="1"/>
  <c r="K85" i="166" s="1"/>
  <c r="M85" i="166" s="1"/>
  <c r="L84" i="166"/>
  <c r="D84" i="166"/>
  <c r="F84" i="166" s="1"/>
  <c r="J84" i="166" s="1"/>
  <c r="K84" i="166" s="1"/>
  <c r="M84" i="166" s="1"/>
  <c r="L83" i="166"/>
  <c r="D83" i="166"/>
  <c r="F83" i="166" s="1"/>
  <c r="J83" i="166" s="1"/>
  <c r="K83" i="166" s="1"/>
  <c r="M83" i="166" s="1"/>
  <c r="L82" i="166"/>
  <c r="D82" i="166"/>
  <c r="F82" i="166" s="1"/>
  <c r="J82" i="166" s="1"/>
  <c r="K82" i="166" s="1"/>
  <c r="M82" i="166" s="1"/>
  <c r="L81" i="166"/>
  <c r="D81" i="166"/>
  <c r="F81" i="166" s="1"/>
  <c r="J81" i="166" s="1"/>
  <c r="K81" i="166" s="1"/>
  <c r="M81" i="166" s="1"/>
  <c r="L80" i="166"/>
  <c r="D80" i="166"/>
  <c r="F80" i="166" s="1"/>
  <c r="J80" i="166" s="1"/>
  <c r="K80" i="166" s="1"/>
  <c r="M80" i="166" s="1"/>
  <c r="L79" i="166"/>
  <c r="D79" i="166"/>
  <c r="F79" i="166" s="1"/>
  <c r="J79" i="166" s="1"/>
  <c r="K79" i="166" s="1"/>
  <c r="M79" i="166" s="1"/>
  <c r="L78" i="166"/>
  <c r="D78" i="166"/>
  <c r="F78" i="166" s="1"/>
  <c r="J78" i="166" s="1"/>
  <c r="K78" i="166" s="1"/>
  <c r="M78" i="166" s="1"/>
  <c r="L77" i="166"/>
  <c r="D77" i="166"/>
  <c r="F77" i="166" s="1"/>
  <c r="J77" i="166" s="1"/>
  <c r="K77" i="166" s="1"/>
  <c r="M77" i="166" s="1"/>
  <c r="L76" i="166"/>
  <c r="D76" i="166"/>
  <c r="F76" i="166" s="1"/>
  <c r="J76" i="166" s="1"/>
  <c r="K76" i="166" s="1"/>
  <c r="M76" i="166" s="1"/>
  <c r="L75" i="166"/>
  <c r="D75" i="166"/>
  <c r="F75" i="166" s="1"/>
  <c r="J75" i="166" s="1"/>
  <c r="K75" i="166" s="1"/>
  <c r="M75" i="166" s="1"/>
  <c r="L74" i="166"/>
  <c r="D74" i="166"/>
  <c r="F74" i="166" s="1"/>
  <c r="J74" i="166" s="1"/>
  <c r="K74" i="166" s="1"/>
  <c r="M74" i="166" s="1"/>
  <c r="L73" i="166"/>
  <c r="D73" i="166"/>
  <c r="F73" i="166" s="1"/>
  <c r="J73" i="166" s="1"/>
  <c r="K73" i="166" s="1"/>
  <c r="M73" i="166" s="1"/>
  <c r="L72" i="166"/>
  <c r="D72" i="166"/>
  <c r="F72" i="166" s="1"/>
  <c r="J72" i="166" s="1"/>
  <c r="K72" i="166" s="1"/>
  <c r="M72" i="166" s="1"/>
  <c r="L71" i="166"/>
  <c r="D71" i="166"/>
  <c r="F71" i="166" s="1"/>
  <c r="J71" i="166" s="1"/>
  <c r="K71" i="166" s="1"/>
  <c r="M71" i="166" s="1"/>
  <c r="L70" i="166"/>
  <c r="D70" i="166"/>
  <c r="F70" i="166" s="1"/>
  <c r="J70" i="166" s="1"/>
  <c r="K70" i="166" s="1"/>
  <c r="M70" i="166" s="1"/>
  <c r="L69" i="166"/>
  <c r="D69" i="166"/>
  <c r="F69" i="166" s="1"/>
  <c r="J69" i="166" s="1"/>
  <c r="K69" i="166" s="1"/>
  <c r="M69" i="166" s="1"/>
  <c r="L68" i="166"/>
  <c r="D68" i="166"/>
  <c r="F68" i="166" s="1"/>
  <c r="J68" i="166" s="1"/>
  <c r="K68" i="166" s="1"/>
  <c r="M68" i="166" s="1"/>
  <c r="L67" i="166"/>
  <c r="D67" i="166"/>
  <c r="F67" i="166" s="1"/>
  <c r="J67" i="166" s="1"/>
  <c r="K67" i="166" s="1"/>
  <c r="M67" i="166" s="1"/>
  <c r="L66" i="166"/>
  <c r="D66" i="166"/>
  <c r="F66" i="166" s="1"/>
  <c r="J66" i="166" s="1"/>
  <c r="K66" i="166" s="1"/>
  <c r="M66" i="166" s="1"/>
  <c r="L65" i="166"/>
  <c r="D65" i="166"/>
  <c r="F65" i="166" s="1"/>
  <c r="J65" i="166" s="1"/>
  <c r="K65" i="166" s="1"/>
  <c r="M65" i="166" s="1"/>
  <c r="L64" i="166"/>
  <c r="D64" i="166"/>
  <c r="F64" i="166" s="1"/>
  <c r="J64" i="166" s="1"/>
  <c r="K64" i="166" s="1"/>
  <c r="M64" i="166" s="1"/>
  <c r="L63" i="166"/>
  <c r="D63" i="166"/>
  <c r="F63" i="166" s="1"/>
  <c r="J63" i="166" s="1"/>
  <c r="K63" i="166" s="1"/>
  <c r="M63" i="166" s="1"/>
  <c r="L62" i="166"/>
  <c r="D62" i="166"/>
  <c r="F62" i="166" s="1"/>
  <c r="J62" i="166" s="1"/>
  <c r="K62" i="166" s="1"/>
  <c r="M62" i="166" s="1"/>
  <c r="L61" i="166"/>
  <c r="D61" i="166"/>
  <c r="F61" i="166" s="1"/>
  <c r="J61" i="166" s="1"/>
  <c r="K61" i="166" s="1"/>
  <c r="M61" i="166" s="1"/>
  <c r="L60" i="166"/>
  <c r="D60" i="166"/>
  <c r="F60" i="166" s="1"/>
  <c r="J60" i="166" s="1"/>
  <c r="K60" i="166" s="1"/>
  <c r="M60" i="166" s="1"/>
  <c r="L59" i="166"/>
  <c r="D59" i="166"/>
  <c r="F59" i="166" s="1"/>
  <c r="J59" i="166" s="1"/>
  <c r="K59" i="166" s="1"/>
  <c r="M59" i="166" s="1"/>
  <c r="L58" i="166"/>
  <c r="D58" i="166"/>
  <c r="F58" i="166" s="1"/>
  <c r="J58" i="166" s="1"/>
  <c r="K58" i="166" s="1"/>
  <c r="M58" i="166" s="1"/>
  <c r="L57" i="166"/>
  <c r="D57" i="166"/>
  <c r="F57" i="166" s="1"/>
  <c r="J57" i="166" s="1"/>
  <c r="K57" i="166" s="1"/>
  <c r="M57" i="166" s="1"/>
  <c r="L56" i="166"/>
  <c r="D56" i="166"/>
  <c r="F56" i="166" s="1"/>
  <c r="J56" i="166" s="1"/>
  <c r="K56" i="166" s="1"/>
  <c r="M56" i="166" s="1"/>
  <c r="L55" i="166"/>
  <c r="D55" i="166"/>
  <c r="F55" i="166" s="1"/>
  <c r="J55" i="166" s="1"/>
  <c r="K55" i="166" s="1"/>
  <c r="M55" i="166" s="1"/>
  <c r="L54" i="166"/>
  <c r="D54" i="166"/>
  <c r="F54" i="166" s="1"/>
  <c r="J54" i="166" s="1"/>
  <c r="K54" i="166" s="1"/>
  <c r="M54" i="166" s="1"/>
  <c r="L53" i="166"/>
  <c r="D53" i="166"/>
  <c r="F53" i="166" s="1"/>
  <c r="J53" i="166" s="1"/>
  <c r="K53" i="166" s="1"/>
  <c r="M53" i="166" s="1"/>
  <c r="L52" i="166"/>
  <c r="D52" i="166"/>
  <c r="F52" i="166" s="1"/>
  <c r="J52" i="166" s="1"/>
  <c r="K52" i="166" s="1"/>
  <c r="M52" i="166" s="1"/>
  <c r="L51" i="166"/>
  <c r="D51" i="166"/>
  <c r="F51" i="166" s="1"/>
  <c r="J51" i="166" s="1"/>
  <c r="K51" i="166" s="1"/>
  <c r="M51" i="166" s="1"/>
  <c r="L50" i="166"/>
  <c r="D50" i="166"/>
  <c r="F50" i="166" s="1"/>
  <c r="J50" i="166" s="1"/>
  <c r="K50" i="166" s="1"/>
  <c r="M50" i="166" s="1"/>
  <c r="L49" i="166"/>
  <c r="D49" i="166"/>
  <c r="F49" i="166" s="1"/>
  <c r="J49" i="166" s="1"/>
  <c r="K49" i="166" s="1"/>
  <c r="M49" i="166" s="1"/>
  <c r="L48" i="166"/>
  <c r="D48" i="166"/>
  <c r="F48" i="166" s="1"/>
  <c r="J48" i="166" s="1"/>
  <c r="K48" i="166" s="1"/>
  <c r="M48" i="166" s="1"/>
  <c r="L47" i="166"/>
  <c r="D47" i="166"/>
  <c r="F47" i="166" s="1"/>
  <c r="J47" i="166" s="1"/>
  <c r="K47" i="166" s="1"/>
  <c r="M47" i="166" s="1"/>
  <c r="L46" i="166"/>
  <c r="D46" i="166"/>
  <c r="F46" i="166" s="1"/>
  <c r="J46" i="166" s="1"/>
  <c r="K46" i="166" s="1"/>
  <c r="M46" i="166" s="1"/>
  <c r="L45" i="166"/>
  <c r="D45" i="166"/>
  <c r="F45" i="166" s="1"/>
  <c r="J45" i="166" s="1"/>
  <c r="K45" i="166" s="1"/>
  <c r="M45" i="166" s="1"/>
  <c r="L44" i="166"/>
  <c r="D44" i="166"/>
  <c r="F44" i="166" s="1"/>
  <c r="J44" i="166" s="1"/>
  <c r="K44" i="166" s="1"/>
  <c r="M44" i="166" s="1"/>
  <c r="L43" i="166"/>
  <c r="D43" i="166"/>
  <c r="F43" i="166" s="1"/>
  <c r="J43" i="166" s="1"/>
  <c r="K43" i="166" s="1"/>
  <c r="M43" i="166" s="1"/>
  <c r="L42" i="166"/>
  <c r="D42" i="166"/>
  <c r="F42" i="166" s="1"/>
  <c r="J42" i="166" s="1"/>
  <c r="K42" i="166" s="1"/>
  <c r="M42" i="166" s="1"/>
  <c r="L41" i="166"/>
  <c r="D41" i="166"/>
  <c r="F41" i="166" s="1"/>
  <c r="J41" i="166" s="1"/>
  <c r="K41" i="166" s="1"/>
  <c r="M41" i="166" s="1"/>
  <c r="L40" i="166"/>
  <c r="D40" i="166"/>
  <c r="F40" i="166" s="1"/>
  <c r="J40" i="166" s="1"/>
  <c r="K40" i="166" s="1"/>
  <c r="M40" i="166" s="1"/>
  <c r="L39" i="166"/>
  <c r="D39" i="166"/>
  <c r="F39" i="166" s="1"/>
  <c r="J39" i="166" s="1"/>
  <c r="K39" i="166" s="1"/>
  <c r="M39" i="166" s="1"/>
  <c r="L38" i="166"/>
  <c r="D38" i="166"/>
  <c r="F38" i="166" s="1"/>
  <c r="J38" i="166" s="1"/>
  <c r="K38" i="166" s="1"/>
  <c r="M38" i="166" s="1"/>
  <c r="L37" i="166"/>
  <c r="D37" i="166"/>
  <c r="F37" i="166" s="1"/>
  <c r="J37" i="166" s="1"/>
  <c r="K37" i="166" s="1"/>
  <c r="M37" i="166" s="1"/>
  <c r="L36" i="166"/>
  <c r="D36" i="166"/>
  <c r="F36" i="166" s="1"/>
  <c r="J36" i="166" s="1"/>
  <c r="K36" i="166" s="1"/>
  <c r="M36" i="166" s="1"/>
  <c r="L35" i="166"/>
  <c r="D35" i="166"/>
  <c r="F35" i="166" s="1"/>
  <c r="J35" i="166" s="1"/>
  <c r="K35" i="166" s="1"/>
  <c r="M35" i="166" s="1"/>
  <c r="L34" i="166"/>
  <c r="D34" i="166"/>
  <c r="F34" i="166" s="1"/>
  <c r="J34" i="166" s="1"/>
  <c r="K34" i="166" s="1"/>
  <c r="M34" i="166" s="1"/>
  <c r="L33" i="166"/>
  <c r="D33" i="166"/>
  <c r="F33" i="166" s="1"/>
  <c r="J33" i="166" s="1"/>
  <c r="K33" i="166" s="1"/>
  <c r="M33" i="166" s="1"/>
  <c r="L32" i="166"/>
  <c r="D32" i="166"/>
  <c r="F32" i="166" s="1"/>
  <c r="J32" i="166" s="1"/>
  <c r="K32" i="166" s="1"/>
  <c r="M32" i="166" s="1"/>
  <c r="L31" i="166"/>
  <c r="D31" i="166"/>
  <c r="F31" i="166" s="1"/>
  <c r="J31" i="166" s="1"/>
  <c r="K31" i="166" s="1"/>
  <c r="M31" i="166" s="1"/>
  <c r="L30" i="166"/>
  <c r="D30" i="166"/>
  <c r="F30" i="166" s="1"/>
  <c r="J30" i="166" s="1"/>
  <c r="K30" i="166" s="1"/>
  <c r="M30" i="166" s="1"/>
  <c r="L29" i="166"/>
  <c r="D29" i="166"/>
  <c r="F29" i="166" s="1"/>
  <c r="J29" i="166" s="1"/>
  <c r="K29" i="166" s="1"/>
  <c r="M29" i="166" s="1"/>
  <c r="L28" i="166"/>
  <c r="D28" i="166"/>
  <c r="F28" i="166" s="1"/>
  <c r="J28" i="166" s="1"/>
  <c r="K28" i="166" s="1"/>
  <c r="M28" i="166" s="1"/>
  <c r="L27" i="166"/>
  <c r="D27" i="166"/>
  <c r="F27" i="166" s="1"/>
  <c r="J27" i="166" s="1"/>
  <c r="K27" i="166" s="1"/>
  <c r="M27" i="166" s="1"/>
  <c r="L26" i="166"/>
  <c r="D26" i="166"/>
  <c r="F26" i="166" s="1"/>
  <c r="J26" i="166" s="1"/>
  <c r="K26" i="166" s="1"/>
  <c r="M26" i="166" s="1"/>
  <c r="L25" i="166"/>
  <c r="D25" i="166"/>
  <c r="F25" i="166" s="1"/>
  <c r="J25" i="166" s="1"/>
  <c r="K25" i="166" s="1"/>
  <c r="M25" i="166" s="1"/>
  <c r="L24" i="166"/>
  <c r="D24" i="166"/>
  <c r="F24" i="166" s="1"/>
  <c r="J24" i="166" s="1"/>
  <c r="K24" i="166" s="1"/>
  <c r="M24" i="166" s="1"/>
  <c r="L23" i="166"/>
  <c r="D23" i="166"/>
  <c r="F23" i="166" s="1"/>
  <c r="J23" i="166" s="1"/>
  <c r="K23" i="166" s="1"/>
  <c r="M23" i="166" s="1"/>
  <c r="L22" i="166"/>
  <c r="D22" i="166"/>
  <c r="F22" i="166" s="1"/>
  <c r="J22" i="166" s="1"/>
  <c r="K22" i="166" s="1"/>
  <c r="M22" i="166" s="1"/>
  <c r="L21" i="166"/>
  <c r="D21" i="166"/>
  <c r="F21" i="166" s="1"/>
  <c r="J21" i="166" s="1"/>
  <c r="K21" i="166" s="1"/>
  <c r="M21" i="166" s="1"/>
  <c r="L20" i="166"/>
  <c r="D20" i="166"/>
  <c r="F20" i="166" s="1"/>
  <c r="J20" i="166" s="1"/>
  <c r="K20" i="166" s="1"/>
  <c r="M20" i="166" s="1"/>
  <c r="L19" i="166"/>
  <c r="D19" i="166"/>
  <c r="F19" i="166" s="1"/>
  <c r="J19" i="166" s="1"/>
  <c r="K19" i="166" s="1"/>
  <c r="M19" i="166" s="1"/>
  <c r="L18" i="166"/>
  <c r="D18" i="166"/>
  <c r="F18" i="166" s="1"/>
  <c r="J18" i="166" s="1"/>
  <c r="K18" i="166" s="1"/>
  <c r="M18" i="166" s="1"/>
  <c r="L17" i="166"/>
  <c r="D17" i="166"/>
  <c r="F17" i="166" s="1"/>
  <c r="J17" i="166" s="1"/>
  <c r="K17" i="166" s="1"/>
  <c r="M17" i="166" s="1"/>
  <c r="L16" i="166"/>
  <c r="D16" i="166"/>
  <c r="F16" i="166" s="1"/>
  <c r="J16" i="166" s="1"/>
  <c r="K16" i="166" s="1"/>
  <c r="M16" i="166" s="1"/>
  <c r="L15" i="166"/>
  <c r="D15" i="166"/>
  <c r="F15" i="166" s="1"/>
  <c r="J15" i="166" s="1"/>
  <c r="K15" i="166" s="1"/>
  <c r="M15" i="166" s="1"/>
  <c r="L14" i="166"/>
  <c r="D14" i="166"/>
  <c r="F14" i="166" s="1"/>
  <c r="J14" i="166" s="1"/>
  <c r="K14" i="166" s="1"/>
  <c r="M14" i="166" s="1"/>
  <c r="L13" i="166"/>
  <c r="D13" i="166"/>
  <c r="F13" i="166" s="1"/>
  <c r="J13" i="166" s="1"/>
  <c r="K13" i="166" s="1"/>
  <c r="M13" i="166" s="1"/>
  <c r="L12" i="166"/>
  <c r="D12" i="166"/>
  <c r="F12" i="166" s="1"/>
  <c r="J12" i="166" s="1"/>
  <c r="K12" i="166" s="1"/>
  <c r="M12" i="166" s="1"/>
  <c r="L11" i="166"/>
  <c r="D11" i="166"/>
  <c r="F11" i="166" s="1"/>
  <c r="J11" i="166" s="1"/>
  <c r="K11" i="166" s="1"/>
  <c r="M11" i="166" s="1"/>
  <c r="L10" i="166"/>
  <c r="D10" i="166"/>
  <c r="F10" i="166" s="1"/>
  <c r="J10" i="166" s="1"/>
  <c r="K10" i="166" s="1"/>
  <c r="M10" i="166" s="1"/>
  <c r="L9" i="166"/>
  <c r="D9" i="166"/>
  <c r="F9" i="166" s="1"/>
  <c r="J9" i="166" s="1"/>
  <c r="K9" i="166" s="1"/>
  <c r="M9" i="166" s="1"/>
  <c r="L8" i="166"/>
  <c r="D8" i="166"/>
  <c r="F8" i="166" s="1"/>
  <c r="J8" i="166" s="1"/>
  <c r="K8" i="166" s="1"/>
  <c r="M8" i="166" s="1"/>
  <c r="L7" i="166"/>
  <c r="D7" i="166"/>
  <c r="F7" i="166" s="1"/>
  <c r="J7" i="166" s="1"/>
  <c r="K7" i="166" s="1"/>
  <c r="M7" i="166" s="1"/>
  <c r="L6" i="166"/>
  <c r="D6" i="166"/>
  <c r="F6" i="166" s="1"/>
  <c r="J6" i="166" s="1"/>
  <c r="K6" i="166" s="1"/>
  <c r="M6" i="166" s="1"/>
  <c r="L5" i="166"/>
  <c r="D5" i="166"/>
  <c r="F5" i="166" s="1"/>
  <c r="J5" i="166" s="1"/>
  <c r="K5" i="166" s="1"/>
  <c r="M5" i="166" s="1"/>
  <c r="L199" i="168"/>
  <c r="D199" i="168"/>
  <c r="F199" i="168" s="1"/>
  <c r="J199" i="168" s="1"/>
  <c r="K199" i="168" s="1"/>
  <c r="M199" i="168" s="1"/>
  <c r="L198" i="168"/>
  <c r="D198" i="168"/>
  <c r="F198" i="168" s="1"/>
  <c r="J198" i="168" s="1"/>
  <c r="K198" i="168" s="1"/>
  <c r="M198" i="168" s="1"/>
  <c r="L197" i="168"/>
  <c r="D197" i="168"/>
  <c r="F197" i="168" s="1"/>
  <c r="J197" i="168" s="1"/>
  <c r="K197" i="168" s="1"/>
  <c r="M197" i="168" s="1"/>
  <c r="L196" i="168"/>
  <c r="D196" i="168"/>
  <c r="F196" i="168" s="1"/>
  <c r="J196" i="168" s="1"/>
  <c r="K196" i="168" s="1"/>
  <c r="M196" i="168" s="1"/>
  <c r="L195" i="168"/>
  <c r="D195" i="168"/>
  <c r="F195" i="168" s="1"/>
  <c r="J195" i="168" s="1"/>
  <c r="K195" i="168" s="1"/>
  <c r="M195" i="168" s="1"/>
  <c r="L194" i="168"/>
  <c r="D194" i="168"/>
  <c r="F194" i="168" s="1"/>
  <c r="J194" i="168" s="1"/>
  <c r="K194" i="168" s="1"/>
  <c r="M194" i="168" s="1"/>
  <c r="L193" i="168"/>
  <c r="D193" i="168"/>
  <c r="F193" i="168" s="1"/>
  <c r="J193" i="168" s="1"/>
  <c r="K193" i="168" s="1"/>
  <c r="M193" i="168" s="1"/>
  <c r="L192" i="168"/>
  <c r="D192" i="168"/>
  <c r="F192" i="168" s="1"/>
  <c r="J192" i="168" s="1"/>
  <c r="K192" i="168" s="1"/>
  <c r="M192" i="168" s="1"/>
  <c r="L191" i="168"/>
  <c r="D191" i="168"/>
  <c r="F191" i="168" s="1"/>
  <c r="J191" i="168" s="1"/>
  <c r="K191" i="168" s="1"/>
  <c r="M191" i="168" s="1"/>
  <c r="L190" i="168"/>
  <c r="D190" i="168"/>
  <c r="F190" i="168" s="1"/>
  <c r="J190" i="168" s="1"/>
  <c r="K190" i="168" s="1"/>
  <c r="M190" i="168" s="1"/>
  <c r="L189" i="168"/>
  <c r="D189" i="168"/>
  <c r="F189" i="168" s="1"/>
  <c r="J189" i="168" s="1"/>
  <c r="K189" i="168" s="1"/>
  <c r="M189" i="168" s="1"/>
  <c r="L188" i="168"/>
  <c r="D188" i="168"/>
  <c r="F188" i="168" s="1"/>
  <c r="J188" i="168" s="1"/>
  <c r="K188" i="168" s="1"/>
  <c r="M188" i="168" s="1"/>
  <c r="L187" i="168"/>
  <c r="D187" i="168"/>
  <c r="F187" i="168" s="1"/>
  <c r="J187" i="168" s="1"/>
  <c r="K187" i="168" s="1"/>
  <c r="M187" i="168" s="1"/>
  <c r="L186" i="168"/>
  <c r="D186" i="168"/>
  <c r="F186" i="168" s="1"/>
  <c r="J186" i="168" s="1"/>
  <c r="K186" i="168" s="1"/>
  <c r="M186" i="168" s="1"/>
  <c r="L185" i="168"/>
  <c r="D185" i="168"/>
  <c r="F185" i="168" s="1"/>
  <c r="J185" i="168" s="1"/>
  <c r="K185" i="168" s="1"/>
  <c r="M185" i="168" s="1"/>
  <c r="L184" i="168"/>
  <c r="D184" i="168"/>
  <c r="F184" i="168" s="1"/>
  <c r="J184" i="168" s="1"/>
  <c r="K184" i="168" s="1"/>
  <c r="M184" i="168" s="1"/>
  <c r="L183" i="168"/>
  <c r="D183" i="168"/>
  <c r="F183" i="168" s="1"/>
  <c r="J183" i="168" s="1"/>
  <c r="K183" i="168" s="1"/>
  <c r="M183" i="168" s="1"/>
  <c r="L182" i="168"/>
  <c r="D182" i="168"/>
  <c r="F182" i="168" s="1"/>
  <c r="J182" i="168" s="1"/>
  <c r="K182" i="168" s="1"/>
  <c r="M182" i="168" s="1"/>
  <c r="L181" i="168"/>
  <c r="D181" i="168"/>
  <c r="F181" i="168" s="1"/>
  <c r="J181" i="168" s="1"/>
  <c r="K181" i="168" s="1"/>
  <c r="M181" i="168" s="1"/>
  <c r="L180" i="168"/>
  <c r="D180" i="168"/>
  <c r="F180" i="168" s="1"/>
  <c r="J180" i="168" s="1"/>
  <c r="K180" i="168" s="1"/>
  <c r="M180" i="168" s="1"/>
  <c r="L179" i="168"/>
  <c r="D179" i="168"/>
  <c r="F179" i="168" s="1"/>
  <c r="J179" i="168" s="1"/>
  <c r="K179" i="168" s="1"/>
  <c r="M179" i="168" s="1"/>
  <c r="L178" i="168"/>
  <c r="D178" i="168"/>
  <c r="F178" i="168" s="1"/>
  <c r="J178" i="168" s="1"/>
  <c r="K178" i="168" s="1"/>
  <c r="M178" i="168" s="1"/>
  <c r="L177" i="168"/>
  <c r="D177" i="168"/>
  <c r="F177" i="168" s="1"/>
  <c r="J177" i="168" s="1"/>
  <c r="K177" i="168" s="1"/>
  <c r="M177" i="168" s="1"/>
  <c r="L176" i="168"/>
  <c r="D176" i="168"/>
  <c r="F176" i="168" s="1"/>
  <c r="J176" i="168" s="1"/>
  <c r="K176" i="168" s="1"/>
  <c r="M176" i="168" s="1"/>
  <c r="L175" i="168"/>
  <c r="D175" i="168"/>
  <c r="F175" i="168" s="1"/>
  <c r="J175" i="168" s="1"/>
  <c r="K175" i="168" s="1"/>
  <c r="M175" i="168" s="1"/>
  <c r="L174" i="168"/>
  <c r="D174" i="168"/>
  <c r="F174" i="168" s="1"/>
  <c r="J174" i="168" s="1"/>
  <c r="K174" i="168" s="1"/>
  <c r="M174" i="168" s="1"/>
  <c r="L173" i="168"/>
  <c r="D173" i="168"/>
  <c r="F173" i="168" s="1"/>
  <c r="J173" i="168" s="1"/>
  <c r="K173" i="168" s="1"/>
  <c r="M173" i="168" s="1"/>
  <c r="L172" i="168"/>
  <c r="D172" i="168"/>
  <c r="F172" i="168" s="1"/>
  <c r="J172" i="168" s="1"/>
  <c r="K172" i="168" s="1"/>
  <c r="M172" i="168" s="1"/>
  <c r="L171" i="168"/>
  <c r="D171" i="168"/>
  <c r="F171" i="168" s="1"/>
  <c r="J171" i="168" s="1"/>
  <c r="K171" i="168" s="1"/>
  <c r="M171" i="168" s="1"/>
  <c r="L170" i="168"/>
  <c r="D170" i="168"/>
  <c r="F170" i="168" s="1"/>
  <c r="J170" i="168" s="1"/>
  <c r="K170" i="168" s="1"/>
  <c r="M170" i="168" s="1"/>
  <c r="L169" i="168"/>
  <c r="D169" i="168"/>
  <c r="F169" i="168" s="1"/>
  <c r="J169" i="168" s="1"/>
  <c r="K169" i="168" s="1"/>
  <c r="M169" i="168" s="1"/>
  <c r="L168" i="168"/>
  <c r="D168" i="168"/>
  <c r="F168" i="168" s="1"/>
  <c r="J168" i="168" s="1"/>
  <c r="K168" i="168" s="1"/>
  <c r="M168" i="168" s="1"/>
  <c r="L167" i="168"/>
  <c r="D167" i="168"/>
  <c r="F167" i="168" s="1"/>
  <c r="J167" i="168" s="1"/>
  <c r="K167" i="168" s="1"/>
  <c r="M167" i="168" s="1"/>
  <c r="L166" i="168"/>
  <c r="D166" i="168"/>
  <c r="F166" i="168" s="1"/>
  <c r="J166" i="168" s="1"/>
  <c r="K166" i="168" s="1"/>
  <c r="M166" i="168" s="1"/>
  <c r="L165" i="168"/>
  <c r="D165" i="168"/>
  <c r="F165" i="168" s="1"/>
  <c r="J165" i="168" s="1"/>
  <c r="K165" i="168" s="1"/>
  <c r="M165" i="168" s="1"/>
  <c r="L164" i="168"/>
  <c r="D164" i="168"/>
  <c r="F164" i="168" s="1"/>
  <c r="J164" i="168" s="1"/>
  <c r="K164" i="168" s="1"/>
  <c r="M164" i="168" s="1"/>
  <c r="L163" i="168"/>
  <c r="D163" i="168"/>
  <c r="F163" i="168" s="1"/>
  <c r="J163" i="168" s="1"/>
  <c r="K163" i="168" s="1"/>
  <c r="M163" i="168" s="1"/>
  <c r="L162" i="168"/>
  <c r="D162" i="168"/>
  <c r="F162" i="168" s="1"/>
  <c r="J162" i="168" s="1"/>
  <c r="K162" i="168" s="1"/>
  <c r="M162" i="168" s="1"/>
  <c r="L161" i="168"/>
  <c r="D161" i="168"/>
  <c r="F161" i="168" s="1"/>
  <c r="J161" i="168" s="1"/>
  <c r="K161" i="168" s="1"/>
  <c r="M161" i="168" s="1"/>
  <c r="L160" i="168"/>
  <c r="D160" i="168"/>
  <c r="F160" i="168" s="1"/>
  <c r="J160" i="168" s="1"/>
  <c r="K160" i="168" s="1"/>
  <c r="M160" i="168" s="1"/>
  <c r="L159" i="168"/>
  <c r="D159" i="168"/>
  <c r="F159" i="168" s="1"/>
  <c r="J159" i="168" s="1"/>
  <c r="K159" i="168" s="1"/>
  <c r="M159" i="168" s="1"/>
  <c r="L158" i="168"/>
  <c r="D158" i="168"/>
  <c r="F158" i="168" s="1"/>
  <c r="J158" i="168" s="1"/>
  <c r="K158" i="168" s="1"/>
  <c r="M158" i="168" s="1"/>
  <c r="L157" i="168"/>
  <c r="D157" i="168"/>
  <c r="F157" i="168" s="1"/>
  <c r="J157" i="168" s="1"/>
  <c r="K157" i="168" s="1"/>
  <c r="M157" i="168" s="1"/>
  <c r="L156" i="168"/>
  <c r="D156" i="168"/>
  <c r="F156" i="168" s="1"/>
  <c r="J156" i="168" s="1"/>
  <c r="K156" i="168" s="1"/>
  <c r="M156" i="168" s="1"/>
  <c r="L155" i="168"/>
  <c r="D155" i="168"/>
  <c r="F155" i="168" s="1"/>
  <c r="J155" i="168" s="1"/>
  <c r="K155" i="168" s="1"/>
  <c r="M155" i="168" s="1"/>
  <c r="L154" i="168"/>
  <c r="D154" i="168"/>
  <c r="F154" i="168" s="1"/>
  <c r="J154" i="168" s="1"/>
  <c r="K154" i="168" s="1"/>
  <c r="M154" i="168" s="1"/>
  <c r="L153" i="168"/>
  <c r="D153" i="168"/>
  <c r="F153" i="168" s="1"/>
  <c r="J153" i="168" s="1"/>
  <c r="K153" i="168" s="1"/>
  <c r="M153" i="168" s="1"/>
  <c r="L152" i="168"/>
  <c r="D152" i="168"/>
  <c r="F152" i="168" s="1"/>
  <c r="J152" i="168" s="1"/>
  <c r="K152" i="168" s="1"/>
  <c r="M152" i="168" s="1"/>
  <c r="L151" i="168"/>
  <c r="D151" i="168"/>
  <c r="F151" i="168" s="1"/>
  <c r="J151" i="168" s="1"/>
  <c r="K151" i="168" s="1"/>
  <c r="M151" i="168" s="1"/>
  <c r="L150" i="168"/>
  <c r="D150" i="168"/>
  <c r="F150" i="168" s="1"/>
  <c r="J150" i="168" s="1"/>
  <c r="K150" i="168" s="1"/>
  <c r="M150" i="168" s="1"/>
  <c r="L149" i="168"/>
  <c r="D149" i="168"/>
  <c r="F149" i="168" s="1"/>
  <c r="J149" i="168" s="1"/>
  <c r="K149" i="168" s="1"/>
  <c r="M149" i="168" s="1"/>
  <c r="L148" i="168"/>
  <c r="D148" i="168"/>
  <c r="F148" i="168" s="1"/>
  <c r="J148" i="168" s="1"/>
  <c r="K148" i="168" s="1"/>
  <c r="M148" i="168" s="1"/>
  <c r="L147" i="168"/>
  <c r="D147" i="168"/>
  <c r="F147" i="168" s="1"/>
  <c r="J147" i="168" s="1"/>
  <c r="K147" i="168" s="1"/>
  <c r="M147" i="168" s="1"/>
  <c r="L146" i="168"/>
  <c r="D146" i="168"/>
  <c r="F146" i="168" s="1"/>
  <c r="J146" i="168" s="1"/>
  <c r="K146" i="168" s="1"/>
  <c r="M146" i="168" s="1"/>
  <c r="L145" i="168"/>
  <c r="D145" i="168"/>
  <c r="F145" i="168" s="1"/>
  <c r="J145" i="168" s="1"/>
  <c r="K145" i="168" s="1"/>
  <c r="M145" i="168" s="1"/>
  <c r="L144" i="168"/>
  <c r="D144" i="168"/>
  <c r="F144" i="168" s="1"/>
  <c r="J144" i="168" s="1"/>
  <c r="K144" i="168" s="1"/>
  <c r="M144" i="168" s="1"/>
  <c r="L143" i="168"/>
  <c r="D143" i="168"/>
  <c r="F143" i="168" s="1"/>
  <c r="J143" i="168" s="1"/>
  <c r="K143" i="168" s="1"/>
  <c r="M143" i="168" s="1"/>
  <c r="L142" i="168"/>
  <c r="D142" i="168"/>
  <c r="F142" i="168" s="1"/>
  <c r="J142" i="168" s="1"/>
  <c r="K142" i="168" s="1"/>
  <c r="M142" i="168" s="1"/>
  <c r="L141" i="168"/>
  <c r="D141" i="168"/>
  <c r="F141" i="168" s="1"/>
  <c r="J141" i="168" s="1"/>
  <c r="K141" i="168" s="1"/>
  <c r="M141" i="168" s="1"/>
  <c r="L140" i="168"/>
  <c r="D140" i="168"/>
  <c r="F140" i="168" s="1"/>
  <c r="J140" i="168" s="1"/>
  <c r="K140" i="168" s="1"/>
  <c r="M140" i="168" s="1"/>
  <c r="L139" i="168"/>
  <c r="D139" i="168"/>
  <c r="F139" i="168" s="1"/>
  <c r="J139" i="168" s="1"/>
  <c r="K139" i="168" s="1"/>
  <c r="M139" i="168" s="1"/>
  <c r="L138" i="168"/>
  <c r="D138" i="168"/>
  <c r="F138" i="168" s="1"/>
  <c r="J138" i="168" s="1"/>
  <c r="K138" i="168" s="1"/>
  <c r="M138" i="168" s="1"/>
  <c r="L137" i="168"/>
  <c r="D137" i="168"/>
  <c r="F137" i="168" s="1"/>
  <c r="J137" i="168" s="1"/>
  <c r="K137" i="168" s="1"/>
  <c r="M137" i="168" s="1"/>
  <c r="L136" i="168"/>
  <c r="D136" i="168"/>
  <c r="F136" i="168" s="1"/>
  <c r="J136" i="168" s="1"/>
  <c r="K136" i="168" s="1"/>
  <c r="M136" i="168" s="1"/>
  <c r="L135" i="168"/>
  <c r="D135" i="168"/>
  <c r="F135" i="168" s="1"/>
  <c r="J135" i="168" s="1"/>
  <c r="K135" i="168" s="1"/>
  <c r="M135" i="168" s="1"/>
  <c r="L134" i="168"/>
  <c r="D134" i="168"/>
  <c r="F134" i="168" s="1"/>
  <c r="J134" i="168" s="1"/>
  <c r="K134" i="168" s="1"/>
  <c r="M134" i="168" s="1"/>
  <c r="L133" i="168"/>
  <c r="D133" i="168"/>
  <c r="F133" i="168" s="1"/>
  <c r="J133" i="168" s="1"/>
  <c r="K133" i="168" s="1"/>
  <c r="M133" i="168" s="1"/>
  <c r="L132" i="168"/>
  <c r="D132" i="168"/>
  <c r="F132" i="168" s="1"/>
  <c r="J132" i="168" s="1"/>
  <c r="K132" i="168" s="1"/>
  <c r="M132" i="168" s="1"/>
  <c r="L131" i="168"/>
  <c r="D131" i="168"/>
  <c r="F131" i="168" s="1"/>
  <c r="J131" i="168" s="1"/>
  <c r="K131" i="168" s="1"/>
  <c r="M131" i="168" s="1"/>
  <c r="L130" i="168"/>
  <c r="D130" i="168"/>
  <c r="F130" i="168" s="1"/>
  <c r="J130" i="168" s="1"/>
  <c r="K130" i="168" s="1"/>
  <c r="M130" i="168" s="1"/>
  <c r="L129" i="168"/>
  <c r="D129" i="168"/>
  <c r="F129" i="168" s="1"/>
  <c r="J129" i="168" s="1"/>
  <c r="K129" i="168" s="1"/>
  <c r="M129" i="168" s="1"/>
  <c r="L128" i="168"/>
  <c r="D128" i="168"/>
  <c r="F128" i="168" s="1"/>
  <c r="J128" i="168" s="1"/>
  <c r="K128" i="168" s="1"/>
  <c r="M128" i="168" s="1"/>
  <c r="L127" i="168"/>
  <c r="D127" i="168"/>
  <c r="F127" i="168" s="1"/>
  <c r="J127" i="168" s="1"/>
  <c r="K127" i="168" s="1"/>
  <c r="M127" i="168" s="1"/>
  <c r="L126" i="168"/>
  <c r="D126" i="168"/>
  <c r="F126" i="168" s="1"/>
  <c r="J126" i="168" s="1"/>
  <c r="K126" i="168" s="1"/>
  <c r="M126" i="168" s="1"/>
  <c r="L125" i="168"/>
  <c r="D125" i="168"/>
  <c r="F125" i="168" s="1"/>
  <c r="J125" i="168" s="1"/>
  <c r="K125" i="168" s="1"/>
  <c r="M125" i="168" s="1"/>
  <c r="L124" i="168"/>
  <c r="D124" i="168"/>
  <c r="F124" i="168" s="1"/>
  <c r="J124" i="168" s="1"/>
  <c r="K124" i="168" s="1"/>
  <c r="M124" i="168" s="1"/>
  <c r="L123" i="168"/>
  <c r="D123" i="168"/>
  <c r="F123" i="168" s="1"/>
  <c r="J123" i="168" s="1"/>
  <c r="K123" i="168" s="1"/>
  <c r="M123" i="168" s="1"/>
  <c r="L122" i="168"/>
  <c r="D122" i="168"/>
  <c r="F122" i="168" s="1"/>
  <c r="J122" i="168" s="1"/>
  <c r="K122" i="168" s="1"/>
  <c r="M122" i="168" s="1"/>
  <c r="L121" i="168"/>
  <c r="D121" i="168"/>
  <c r="F121" i="168" s="1"/>
  <c r="J121" i="168" s="1"/>
  <c r="K121" i="168" s="1"/>
  <c r="M121" i="168" s="1"/>
  <c r="L120" i="168"/>
  <c r="D120" i="168"/>
  <c r="F120" i="168" s="1"/>
  <c r="J120" i="168" s="1"/>
  <c r="K120" i="168" s="1"/>
  <c r="M120" i="168" s="1"/>
  <c r="L119" i="168"/>
  <c r="D119" i="168"/>
  <c r="F119" i="168" s="1"/>
  <c r="J119" i="168" s="1"/>
  <c r="K119" i="168" s="1"/>
  <c r="M119" i="168" s="1"/>
  <c r="L118" i="168"/>
  <c r="D118" i="168"/>
  <c r="F118" i="168" s="1"/>
  <c r="J118" i="168" s="1"/>
  <c r="K118" i="168" s="1"/>
  <c r="M118" i="168" s="1"/>
  <c r="L117" i="168"/>
  <c r="D117" i="168"/>
  <c r="F117" i="168" s="1"/>
  <c r="J117" i="168" s="1"/>
  <c r="K117" i="168" s="1"/>
  <c r="M117" i="168" s="1"/>
  <c r="L116" i="168"/>
  <c r="D116" i="168"/>
  <c r="F116" i="168" s="1"/>
  <c r="J116" i="168" s="1"/>
  <c r="K116" i="168" s="1"/>
  <c r="M116" i="168" s="1"/>
  <c r="L115" i="168"/>
  <c r="D115" i="168"/>
  <c r="F115" i="168" s="1"/>
  <c r="J115" i="168" s="1"/>
  <c r="K115" i="168" s="1"/>
  <c r="M115" i="168" s="1"/>
  <c r="L114" i="168"/>
  <c r="D114" i="168"/>
  <c r="F114" i="168" s="1"/>
  <c r="J114" i="168" s="1"/>
  <c r="K114" i="168" s="1"/>
  <c r="M114" i="168" s="1"/>
  <c r="L113" i="168"/>
  <c r="D113" i="168"/>
  <c r="F113" i="168" s="1"/>
  <c r="J113" i="168" s="1"/>
  <c r="K113" i="168" s="1"/>
  <c r="M113" i="168" s="1"/>
  <c r="L112" i="168"/>
  <c r="D112" i="168"/>
  <c r="F112" i="168" s="1"/>
  <c r="J112" i="168" s="1"/>
  <c r="K112" i="168" s="1"/>
  <c r="M112" i="168" s="1"/>
  <c r="L111" i="168"/>
  <c r="D111" i="168"/>
  <c r="F111" i="168" s="1"/>
  <c r="J111" i="168" s="1"/>
  <c r="K111" i="168" s="1"/>
  <c r="M111" i="168" s="1"/>
  <c r="L110" i="168"/>
  <c r="D110" i="168"/>
  <c r="F110" i="168" s="1"/>
  <c r="J110" i="168" s="1"/>
  <c r="K110" i="168" s="1"/>
  <c r="M110" i="168" s="1"/>
  <c r="L109" i="168"/>
  <c r="D109" i="168"/>
  <c r="F109" i="168" s="1"/>
  <c r="J109" i="168" s="1"/>
  <c r="K109" i="168" s="1"/>
  <c r="M109" i="168" s="1"/>
  <c r="L108" i="168"/>
  <c r="D108" i="168"/>
  <c r="F108" i="168" s="1"/>
  <c r="J108" i="168" s="1"/>
  <c r="K108" i="168" s="1"/>
  <c r="M108" i="168" s="1"/>
  <c r="L107" i="168"/>
  <c r="D107" i="168"/>
  <c r="F107" i="168" s="1"/>
  <c r="J107" i="168" s="1"/>
  <c r="K107" i="168" s="1"/>
  <c r="M107" i="168" s="1"/>
  <c r="L106" i="168"/>
  <c r="D106" i="168"/>
  <c r="F106" i="168" s="1"/>
  <c r="J106" i="168" s="1"/>
  <c r="K106" i="168" s="1"/>
  <c r="M106" i="168" s="1"/>
  <c r="L105" i="168"/>
  <c r="D105" i="168"/>
  <c r="F105" i="168" s="1"/>
  <c r="J105" i="168" s="1"/>
  <c r="K105" i="168" s="1"/>
  <c r="M105" i="168" s="1"/>
  <c r="L104" i="168"/>
  <c r="D104" i="168"/>
  <c r="F104" i="168" s="1"/>
  <c r="J104" i="168" s="1"/>
  <c r="K104" i="168" s="1"/>
  <c r="M104" i="168" s="1"/>
  <c r="L103" i="168"/>
  <c r="D103" i="168"/>
  <c r="F103" i="168" s="1"/>
  <c r="J103" i="168" s="1"/>
  <c r="K103" i="168" s="1"/>
  <c r="M103" i="168" s="1"/>
  <c r="L102" i="168"/>
  <c r="D102" i="168"/>
  <c r="F102" i="168" s="1"/>
  <c r="J102" i="168" s="1"/>
  <c r="K102" i="168" s="1"/>
  <c r="M102" i="168" s="1"/>
  <c r="L101" i="168"/>
  <c r="D101" i="168"/>
  <c r="F101" i="168" s="1"/>
  <c r="J101" i="168" s="1"/>
  <c r="K101" i="168" s="1"/>
  <c r="M101" i="168" s="1"/>
  <c r="L100" i="168"/>
  <c r="D100" i="168"/>
  <c r="F100" i="168" s="1"/>
  <c r="J100" i="168" s="1"/>
  <c r="K100" i="168" s="1"/>
  <c r="M100" i="168" s="1"/>
  <c r="L99" i="168"/>
  <c r="D99" i="168"/>
  <c r="F99" i="168" s="1"/>
  <c r="J99" i="168" s="1"/>
  <c r="K99" i="168" s="1"/>
  <c r="M99" i="168" s="1"/>
  <c r="L98" i="168"/>
  <c r="D98" i="168"/>
  <c r="F98" i="168" s="1"/>
  <c r="J98" i="168" s="1"/>
  <c r="K98" i="168" s="1"/>
  <c r="M98" i="168" s="1"/>
  <c r="L97" i="168"/>
  <c r="D97" i="168"/>
  <c r="F97" i="168" s="1"/>
  <c r="J97" i="168" s="1"/>
  <c r="K97" i="168" s="1"/>
  <c r="M97" i="168" s="1"/>
  <c r="L96" i="168"/>
  <c r="D96" i="168"/>
  <c r="F96" i="168" s="1"/>
  <c r="J96" i="168" s="1"/>
  <c r="K96" i="168" s="1"/>
  <c r="M96" i="168" s="1"/>
  <c r="L95" i="168"/>
  <c r="D95" i="168"/>
  <c r="F95" i="168" s="1"/>
  <c r="J95" i="168" s="1"/>
  <c r="K95" i="168" s="1"/>
  <c r="M95" i="168" s="1"/>
  <c r="L94" i="168"/>
  <c r="D94" i="168"/>
  <c r="F94" i="168" s="1"/>
  <c r="J94" i="168" s="1"/>
  <c r="K94" i="168" s="1"/>
  <c r="M94" i="168" s="1"/>
  <c r="L93" i="168"/>
  <c r="D93" i="168"/>
  <c r="F93" i="168" s="1"/>
  <c r="J93" i="168" s="1"/>
  <c r="K93" i="168" s="1"/>
  <c r="M93" i="168" s="1"/>
  <c r="L92" i="168"/>
  <c r="D92" i="168"/>
  <c r="F92" i="168" s="1"/>
  <c r="J92" i="168" s="1"/>
  <c r="K92" i="168" s="1"/>
  <c r="M92" i="168" s="1"/>
  <c r="L91" i="168"/>
  <c r="D91" i="168"/>
  <c r="F91" i="168" s="1"/>
  <c r="J91" i="168" s="1"/>
  <c r="K91" i="168" s="1"/>
  <c r="M91" i="168" s="1"/>
  <c r="L90" i="168"/>
  <c r="D90" i="168"/>
  <c r="F90" i="168" s="1"/>
  <c r="J90" i="168" s="1"/>
  <c r="K90" i="168" s="1"/>
  <c r="M90" i="168" s="1"/>
  <c r="L89" i="168"/>
  <c r="D89" i="168"/>
  <c r="F89" i="168" s="1"/>
  <c r="J89" i="168" s="1"/>
  <c r="K89" i="168" s="1"/>
  <c r="M89" i="168" s="1"/>
  <c r="L88" i="168"/>
  <c r="D88" i="168"/>
  <c r="F88" i="168" s="1"/>
  <c r="J88" i="168" s="1"/>
  <c r="K88" i="168" s="1"/>
  <c r="M88" i="168" s="1"/>
  <c r="L87" i="168"/>
  <c r="D87" i="168"/>
  <c r="F87" i="168" s="1"/>
  <c r="J87" i="168" s="1"/>
  <c r="K87" i="168" s="1"/>
  <c r="M87" i="168" s="1"/>
  <c r="L86" i="168"/>
  <c r="D86" i="168"/>
  <c r="F86" i="168" s="1"/>
  <c r="J86" i="168" s="1"/>
  <c r="K86" i="168" s="1"/>
  <c r="M86" i="168" s="1"/>
  <c r="L85" i="168"/>
  <c r="D85" i="168"/>
  <c r="F85" i="168" s="1"/>
  <c r="J85" i="168" s="1"/>
  <c r="K85" i="168" s="1"/>
  <c r="M85" i="168" s="1"/>
  <c r="L84" i="168"/>
  <c r="D84" i="168"/>
  <c r="F84" i="168" s="1"/>
  <c r="J84" i="168" s="1"/>
  <c r="K84" i="168" s="1"/>
  <c r="M84" i="168" s="1"/>
  <c r="L83" i="168"/>
  <c r="D83" i="168"/>
  <c r="F83" i="168" s="1"/>
  <c r="J83" i="168" s="1"/>
  <c r="K83" i="168" s="1"/>
  <c r="M83" i="168" s="1"/>
  <c r="L82" i="168"/>
  <c r="D82" i="168"/>
  <c r="F82" i="168" s="1"/>
  <c r="J82" i="168" s="1"/>
  <c r="K82" i="168" s="1"/>
  <c r="M82" i="168" s="1"/>
  <c r="L81" i="168"/>
  <c r="D81" i="168"/>
  <c r="F81" i="168" s="1"/>
  <c r="J81" i="168" s="1"/>
  <c r="K81" i="168" s="1"/>
  <c r="M81" i="168" s="1"/>
  <c r="L80" i="168"/>
  <c r="D80" i="168"/>
  <c r="F80" i="168" s="1"/>
  <c r="J80" i="168" s="1"/>
  <c r="K80" i="168" s="1"/>
  <c r="M80" i="168" s="1"/>
  <c r="L79" i="168"/>
  <c r="D79" i="168"/>
  <c r="F79" i="168" s="1"/>
  <c r="J79" i="168" s="1"/>
  <c r="K79" i="168" s="1"/>
  <c r="M79" i="168" s="1"/>
  <c r="L78" i="168"/>
  <c r="D78" i="168"/>
  <c r="F78" i="168" s="1"/>
  <c r="J78" i="168" s="1"/>
  <c r="K78" i="168" s="1"/>
  <c r="M78" i="168" s="1"/>
  <c r="L77" i="168"/>
  <c r="D77" i="168"/>
  <c r="F77" i="168" s="1"/>
  <c r="J77" i="168" s="1"/>
  <c r="K77" i="168" s="1"/>
  <c r="M77" i="168" s="1"/>
  <c r="L76" i="168"/>
  <c r="D76" i="168"/>
  <c r="F76" i="168" s="1"/>
  <c r="J76" i="168" s="1"/>
  <c r="K76" i="168" s="1"/>
  <c r="M76" i="168" s="1"/>
  <c r="L75" i="168"/>
  <c r="D75" i="168"/>
  <c r="F75" i="168" s="1"/>
  <c r="J75" i="168" s="1"/>
  <c r="K75" i="168" s="1"/>
  <c r="M75" i="168" s="1"/>
  <c r="L74" i="168"/>
  <c r="D74" i="168"/>
  <c r="F74" i="168" s="1"/>
  <c r="J74" i="168" s="1"/>
  <c r="K74" i="168" s="1"/>
  <c r="M74" i="168" s="1"/>
  <c r="L73" i="168"/>
  <c r="D73" i="168"/>
  <c r="F73" i="168" s="1"/>
  <c r="J73" i="168" s="1"/>
  <c r="K73" i="168" s="1"/>
  <c r="M73" i="168" s="1"/>
  <c r="L72" i="168"/>
  <c r="D72" i="168"/>
  <c r="F72" i="168" s="1"/>
  <c r="J72" i="168" s="1"/>
  <c r="K72" i="168" s="1"/>
  <c r="M72" i="168" s="1"/>
  <c r="L71" i="168"/>
  <c r="D71" i="168"/>
  <c r="F71" i="168" s="1"/>
  <c r="J71" i="168" s="1"/>
  <c r="K71" i="168" s="1"/>
  <c r="M71" i="168" s="1"/>
  <c r="L70" i="168"/>
  <c r="D70" i="168"/>
  <c r="F70" i="168" s="1"/>
  <c r="J70" i="168" s="1"/>
  <c r="K70" i="168" s="1"/>
  <c r="M70" i="168" s="1"/>
  <c r="L69" i="168"/>
  <c r="D69" i="168"/>
  <c r="F69" i="168" s="1"/>
  <c r="J69" i="168" s="1"/>
  <c r="K69" i="168" s="1"/>
  <c r="M69" i="168" s="1"/>
  <c r="L68" i="168"/>
  <c r="D68" i="168"/>
  <c r="F68" i="168" s="1"/>
  <c r="J68" i="168" s="1"/>
  <c r="K68" i="168" s="1"/>
  <c r="M68" i="168" s="1"/>
  <c r="L67" i="168"/>
  <c r="D67" i="168"/>
  <c r="F67" i="168" s="1"/>
  <c r="J67" i="168" s="1"/>
  <c r="K67" i="168" s="1"/>
  <c r="M67" i="168" s="1"/>
  <c r="L66" i="168"/>
  <c r="D66" i="168"/>
  <c r="F66" i="168" s="1"/>
  <c r="J66" i="168" s="1"/>
  <c r="K66" i="168" s="1"/>
  <c r="M66" i="168" s="1"/>
  <c r="L65" i="168"/>
  <c r="D65" i="168"/>
  <c r="F65" i="168" s="1"/>
  <c r="J65" i="168" s="1"/>
  <c r="K65" i="168" s="1"/>
  <c r="M65" i="168" s="1"/>
  <c r="L64" i="168"/>
  <c r="D64" i="168"/>
  <c r="F64" i="168" s="1"/>
  <c r="J64" i="168" s="1"/>
  <c r="K64" i="168" s="1"/>
  <c r="M64" i="168" s="1"/>
  <c r="L63" i="168"/>
  <c r="D63" i="168"/>
  <c r="F63" i="168" s="1"/>
  <c r="J63" i="168" s="1"/>
  <c r="K63" i="168" s="1"/>
  <c r="M63" i="168" s="1"/>
  <c r="L62" i="168"/>
  <c r="D62" i="168"/>
  <c r="F62" i="168" s="1"/>
  <c r="J62" i="168" s="1"/>
  <c r="K62" i="168" s="1"/>
  <c r="M62" i="168" s="1"/>
  <c r="L61" i="168"/>
  <c r="D61" i="168"/>
  <c r="F61" i="168" s="1"/>
  <c r="J61" i="168" s="1"/>
  <c r="K61" i="168" s="1"/>
  <c r="M61" i="168" s="1"/>
  <c r="L60" i="168"/>
  <c r="D60" i="168"/>
  <c r="F60" i="168" s="1"/>
  <c r="J60" i="168" s="1"/>
  <c r="K60" i="168" s="1"/>
  <c r="M60" i="168" s="1"/>
  <c r="L59" i="168"/>
  <c r="D59" i="168"/>
  <c r="F59" i="168" s="1"/>
  <c r="J59" i="168" s="1"/>
  <c r="K59" i="168" s="1"/>
  <c r="M59" i="168" s="1"/>
  <c r="L58" i="168"/>
  <c r="D58" i="168"/>
  <c r="F58" i="168" s="1"/>
  <c r="J58" i="168" s="1"/>
  <c r="K58" i="168" s="1"/>
  <c r="M58" i="168" s="1"/>
  <c r="L57" i="168"/>
  <c r="D57" i="168"/>
  <c r="F57" i="168" s="1"/>
  <c r="J57" i="168" s="1"/>
  <c r="K57" i="168" s="1"/>
  <c r="M57" i="168" s="1"/>
  <c r="L56" i="168"/>
  <c r="D56" i="168"/>
  <c r="F56" i="168" s="1"/>
  <c r="J56" i="168" s="1"/>
  <c r="K56" i="168" s="1"/>
  <c r="M56" i="168" s="1"/>
  <c r="L55" i="168"/>
  <c r="D55" i="168"/>
  <c r="F55" i="168" s="1"/>
  <c r="J55" i="168" s="1"/>
  <c r="K55" i="168" s="1"/>
  <c r="M55" i="168" s="1"/>
  <c r="L54" i="168"/>
  <c r="D54" i="168"/>
  <c r="F54" i="168" s="1"/>
  <c r="J54" i="168" s="1"/>
  <c r="K54" i="168" s="1"/>
  <c r="M54" i="168" s="1"/>
  <c r="L53" i="168"/>
  <c r="D53" i="168"/>
  <c r="F53" i="168" s="1"/>
  <c r="J53" i="168" s="1"/>
  <c r="K53" i="168" s="1"/>
  <c r="M53" i="168" s="1"/>
  <c r="L52" i="168"/>
  <c r="D52" i="168"/>
  <c r="F52" i="168" s="1"/>
  <c r="J52" i="168" s="1"/>
  <c r="K52" i="168" s="1"/>
  <c r="M52" i="168" s="1"/>
  <c r="L51" i="168"/>
  <c r="D51" i="168"/>
  <c r="F51" i="168" s="1"/>
  <c r="J51" i="168" s="1"/>
  <c r="K51" i="168" s="1"/>
  <c r="M51" i="168" s="1"/>
  <c r="L50" i="168"/>
  <c r="D50" i="168"/>
  <c r="F50" i="168" s="1"/>
  <c r="J50" i="168" s="1"/>
  <c r="K50" i="168" s="1"/>
  <c r="M50" i="168" s="1"/>
  <c r="L49" i="168"/>
  <c r="D49" i="168"/>
  <c r="F49" i="168" s="1"/>
  <c r="J49" i="168" s="1"/>
  <c r="K49" i="168" s="1"/>
  <c r="M49" i="168" s="1"/>
  <c r="L48" i="168"/>
  <c r="D48" i="168"/>
  <c r="F48" i="168" s="1"/>
  <c r="J48" i="168" s="1"/>
  <c r="K48" i="168" s="1"/>
  <c r="M48" i="168" s="1"/>
  <c r="L47" i="168"/>
  <c r="D47" i="168"/>
  <c r="F47" i="168" s="1"/>
  <c r="J47" i="168" s="1"/>
  <c r="K47" i="168" s="1"/>
  <c r="M47" i="168" s="1"/>
  <c r="L46" i="168"/>
  <c r="D46" i="168"/>
  <c r="F46" i="168" s="1"/>
  <c r="J46" i="168" s="1"/>
  <c r="K46" i="168" s="1"/>
  <c r="M46" i="168" s="1"/>
  <c r="L45" i="168"/>
  <c r="D45" i="168"/>
  <c r="F45" i="168" s="1"/>
  <c r="J45" i="168" s="1"/>
  <c r="K45" i="168" s="1"/>
  <c r="M45" i="168" s="1"/>
  <c r="L44" i="168"/>
  <c r="D44" i="168"/>
  <c r="F44" i="168" s="1"/>
  <c r="J44" i="168" s="1"/>
  <c r="K44" i="168" s="1"/>
  <c r="M44" i="168" s="1"/>
  <c r="L43" i="168"/>
  <c r="D43" i="168"/>
  <c r="F43" i="168" s="1"/>
  <c r="J43" i="168" s="1"/>
  <c r="K43" i="168" s="1"/>
  <c r="M43" i="168" s="1"/>
  <c r="L42" i="168"/>
  <c r="D42" i="168"/>
  <c r="F42" i="168" s="1"/>
  <c r="J42" i="168" s="1"/>
  <c r="K42" i="168" s="1"/>
  <c r="M42" i="168" s="1"/>
  <c r="L41" i="168"/>
  <c r="D41" i="168"/>
  <c r="F41" i="168" s="1"/>
  <c r="J41" i="168" s="1"/>
  <c r="K41" i="168" s="1"/>
  <c r="M41" i="168" s="1"/>
  <c r="L40" i="168"/>
  <c r="D40" i="168"/>
  <c r="F40" i="168" s="1"/>
  <c r="J40" i="168" s="1"/>
  <c r="K40" i="168" s="1"/>
  <c r="M40" i="168" s="1"/>
  <c r="L39" i="168"/>
  <c r="D39" i="168"/>
  <c r="F39" i="168" s="1"/>
  <c r="J39" i="168" s="1"/>
  <c r="K39" i="168" s="1"/>
  <c r="M39" i="168" s="1"/>
  <c r="L38" i="168"/>
  <c r="D38" i="168"/>
  <c r="F38" i="168" s="1"/>
  <c r="J38" i="168" s="1"/>
  <c r="K38" i="168" s="1"/>
  <c r="M38" i="168" s="1"/>
  <c r="L37" i="168"/>
  <c r="D37" i="168"/>
  <c r="F37" i="168" s="1"/>
  <c r="J37" i="168" s="1"/>
  <c r="K37" i="168" s="1"/>
  <c r="M37" i="168" s="1"/>
  <c r="L36" i="168"/>
  <c r="D36" i="168"/>
  <c r="F36" i="168" s="1"/>
  <c r="J36" i="168" s="1"/>
  <c r="K36" i="168" s="1"/>
  <c r="M36" i="168" s="1"/>
  <c r="L35" i="168"/>
  <c r="D35" i="168"/>
  <c r="F35" i="168" s="1"/>
  <c r="J35" i="168" s="1"/>
  <c r="K35" i="168" s="1"/>
  <c r="M35" i="168" s="1"/>
  <c r="L34" i="168"/>
  <c r="D34" i="168"/>
  <c r="F34" i="168" s="1"/>
  <c r="J34" i="168" s="1"/>
  <c r="K34" i="168" s="1"/>
  <c r="M34" i="168" s="1"/>
  <c r="L33" i="168"/>
  <c r="D33" i="168"/>
  <c r="F33" i="168" s="1"/>
  <c r="J33" i="168" s="1"/>
  <c r="K33" i="168" s="1"/>
  <c r="M33" i="168" s="1"/>
  <c r="L32" i="168"/>
  <c r="D32" i="168"/>
  <c r="F32" i="168" s="1"/>
  <c r="J32" i="168" s="1"/>
  <c r="K32" i="168" s="1"/>
  <c r="M32" i="168" s="1"/>
  <c r="L31" i="168"/>
  <c r="D31" i="168"/>
  <c r="F31" i="168" s="1"/>
  <c r="J31" i="168" s="1"/>
  <c r="K31" i="168" s="1"/>
  <c r="M31" i="168" s="1"/>
  <c r="L30" i="168"/>
  <c r="D30" i="168"/>
  <c r="F30" i="168" s="1"/>
  <c r="J30" i="168" s="1"/>
  <c r="K30" i="168" s="1"/>
  <c r="M30" i="168" s="1"/>
  <c r="L29" i="168"/>
  <c r="D29" i="168"/>
  <c r="F29" i="168" s="1"/>
  <c r="J29" i="168" s="1"/>
  <c r="K29" i="168" s="1"/>
  <c r="M29" i="168" s="1"/>
  <c r="L28" i="168"/>
  <c r="D28" i="168"/>
  <c r="F28" i="168" s="1"/>
  <c r="J28" i="168" s="1"/>
  <c r="K28" i="168" s="1"/>
  <c r="M28" i="168" s="1"/>
  <c r="L27" i="168"/>
  <c r="D27" i="168"/>
  <c r="F27" i="168" s="1"/>
  <c r="J27" i="168" s="1"/>
  <c r="K27" i="168" s="1"/>
  <c r="M27" i="168" s="1"/>
  <c r="L26" i="168"/>
  <c r="D26" i="168"/>
  <c r="F26" i="168" s="1"/>
  <c r="J26" i="168" s="1"/>
  <c r="K26" i="168" s="1"/>
  <c r="M26" i="168" s="1"/>
  <c r="L25" i="168"/>
  <c r="D25" i="168"/>
  <c r="F25" i="168" s="1"/>
  <c r="J25" i="168" s="1"/>
  <c r="K25" i="168" s="1"/>
  <c r="M25" i="168" s="1"/>
  <c r="L24" i="168"/>
  <c r="D24" i="168"/>
  <c r="F24" i="168" s="1"/>
  <c r="J24" i="168" s="1"/>
  <c r="K24" i="168" s="1"/>
  <c r="M24" i="168" s="1"/>
  <c r="L23" i="168"/>
  <c r="D23" i="168"/>
  <c r="F23" i="168" s="1"/>
  <c r="J23" i="168" s="1"/>
  <c r="K23" i="168" s="1"/>
  <c r="M23" i="168" s="1"/>
  <c r="L22" i="168"/>
  <c r="D22" i="168"/>
  <c r="F22" i="168" s="1"/>
  <c r="J22" i="168" s="1"/>
  <c r="K22" i="168" s="1"/>
  <c r="M22" i="168" s="1"/>
  <c r="L21" i="168"/>
  <c r="D21" i="168"/>
  <c r="F21" i="168" s="1"/>
  <c r="J21" i="168" s="1"/>
  <c r="K21" i="168" s="1"/>
  <c r="M21" i="168" s="1"/>
  <c r="L20" i="168"/>
  <c r="D20" i="168"/>
  <c r="F20" i="168" s="1"/>
  <c r="J20" i="168" s="1"/>
  <c r="K20" i="168" s="1"/>
  <c r="M20" i="168" s="1"/>
  <c r="L19" i="168"/>
  <c r="D19" i="168"/>
  <c r="F19" i="168" s="1"/>
  <c r="J19" i="168" s="1"/>
  <c r="K19" i="168" s="1"/>
  <c r="M19" i="168" s="1"/>
  <c r="L18" i="168"/>
  <c r="D18" i="168"/>
  <c r="F18" i="168" s="1"/>
  <c r="J18" i="168" s="1"/>
  <c r="K18" i="168" s="1"/>
  <c r="M18" i="168" s="1"/>
  <c r="L17" i="168"/>
  <c r="D17" i="168"/>
  <c r="F17" i="168" s="1"/>
  <c r="J17" i="168" s="1"/>
  <c r="K17" i="168" s="1"/>
  <c r="M17" i="168" s="1"/>
  <c r="L16" i="168"/>
  <c r="D16" i="168"/>
  <c r="F16" i="168" s="1"/>
  <c r="J16" i="168" s="1"/>
  <c r="K16" i="168" s="1"/>
  <c r="M16" i="168" s="1"/>
  <c r="L15" i="168"/>
  <c r="D15" i="168"/>
  <c r="F15" i="168" s="1"/>
  <c r="J15" i="168" s="1"/>
  <c r="K15" i="168" s="1"/>
  <c r="M15" i="168" s="1"/>
  <c r="L14" i="168"/>
  <c r="D14" i="168"/>
  <c r="F14" i="168" s="1"/>
  <c r="J14" i="168" s="1"/>
  <c r="K14" i="168" s="1"/>
  <c r="M14" i="168" s="1"/>
  <c r="L13" i="168"/>
  <c r="D13" i="168"/>
  <c r="F13" i="168" s="1"/>
  <c r="J13" i="168" s="1"/>
  <c r="K13" i="168" s="1"/>
  <c r="M13" i="168" s="1"/>
  <c r="L12" i="168"/>
  <c r="D12" i="168"/>
  <c r="F12" i="168" s="1"/>
  <c r="J12" i="168" s="1"/>
  <c r="K12" i="168" s="1"/>
  <c r="M12" i="168" s="1"/>
  <c r="L11" i="168"/>
  <c r="D11" i="168"/>
  <c r="F11" i="168" s="1"/>
  <c r="J11" i="168" s="1"/>
  <c r="K11" i="168" s="1"/>
  <c r="M11" i="168" s="1"/>
  <c r="L10" i="168"/>
  <c r="D10" i="168"/>
  <c r="F10" i="168" s="1"/>
  <c r="J10" i="168" s="1"/>
  <c r="K10" i="168" s="1"/>
  <c r="M10" i="168" s="1"/>
  <c r="L9" i="168"/>
  <c r="D9" i="168"/>
  <c r="F9" i="168" s="1"/>
  <c r="J9" i="168" s="1"/>
  <c r="K9" i="168" s="1"/>
  <c r="M9" i="168" s="1"/>
  <c r="L8" i="168"/>
  <c r="D8" i="168"/>
  <c r="F8" i="168" s="1"/>
  <c r="J8" i="168" s="1"/>
  <c r="K8" i="168" s="1"/>
  <c r="M8" i="168" s="1"/>
  <c r="L7" i="168"/>
  <c r="D7" i="168"/>
  <c r="F7" i="168" s="1"/>
  <c r="J7" i="168" s="1"/>
  <c r="K7" i="168" s="1"/>
  <c r="M7" i="168" s="1"/>
  <c r="L6" i="168"/>
  <c r="D6" i="168"/>
  <c r="F6" i="168" s="1"/>
  <c r="J6" i="168" s="1"/>
  <c r="K6" i="168" s="1"/>
  <c r="M6" i="168" s="1"/>
  <c r="L5" i="168"/>
  <c r="D5" i="168"/>
  <c r="F5" i="168" s="1"/>
  <c r="J5" i="168" s="1"/>
  <c r="K5" i="168" s="1"/>
  <c r="M5" i="168" s="1"/>
  <c r="L199" i="170"/>
  <c r="D199" i="170"/>
  <c r="F199" i="170" s="1"/>
  <c r="J199" i="170" s="1"/>
  <c r="K199" i="170" s="1"/>
  <c r="M199" i="170" s="1"/>
  <c r="L198" i="170"/>
  <c r="D198" i="170"/>
  <c r="F198" i="170" s="1"/>
  <c r="J198" i="170" s="1"/>
  <c r="K198" i="170" s="1"/>
  <c r="M198" i="170" s="1"/>
  <c r="L197" i="170"/>
  <c r="D197" i="170"/>
  <c r="F197" i="170" s="1"/>
  <c r="J197" i="170" s="1"/>
  <c r="K197" i="170" s="1"/>
  <c r="M197" i="170" s="1"/>
  <c r="L196" i="170"/>
  <c r="D196" i="170"/>
  <c r="F196" i="170" s="1"/>
  <c r="J196" i="170" s="1"/>
  <c r="K196" i="170" s="1"/>
  <c r="M196" i="170" s="1"/>
  <c r="L195" i="170"/>
  <c r="D195" i="170"/>
  <c r="F195" i="170" s="1"/>
  <c r="J195" i="170" s="1"/>
  <c r="K195" i="170" s="1"/>
  <c r="M195" i="170" s="1"/>
  <c r="L194" i="170"/>
  <c r="D194" i="170"/>
  <c r="F194" i="170" s="1"/>
  <c r="J194" i="170" s="1"/>
  <c r="K194" i="170" s="1"/>
  <c r="M194" i="170" s="1"/>
  <c r="L193" i="170"/>
  <c r="D193" i="170"/>
  <c r="F193" i="170" s="1"/>
  <c r="J193" i="170" s="1"/>
  <c r="K193" i="170" s="1"/>
  <c r="M193" i="170" s="1"/>
  <c r="L192" i="170"/>
  <c r="D192" i="170"/>
  <c r="F192" i="170" s="1"/>
  <c r="J192" i="170" s="1"/>
  <c r="K192" i="170" s="1"/>
  <c r="M192" i="170" s="1"/>
  <c r="L191" i="170"/>
  <c r="D191" i="170"/>
  <c r="F191" i="170" s="1"/>
  <c r="J191" i="170" s="1"/>
  <c r="K191" i="170" s="1"/>
  <c r="M191" i="170" s="1"/>
  <c r="L190" i="170"/>
  <c r="D190" i="170"/>
  <c r="F190" i="170" s="1"/>
  <c r="J190" i="170" s="1"/>
  <c r="K190" i="170" s="1"/>
  <c r="M190" i="170" s="1"/>
  <c r="L189" i="170"/>
  <c r="D189" i="170"/>
  <c r="F189" i="170" s="1"/>
  <c r="J189" i="170" s="1"/>
  <c r="K189" i="170" s="1"/>
  <c r="M189" i="170" s="1"/>
  <c r="L188" i="170"/>
  <c r="D188" i="170"/>
  <c r="F188" i="170" s="1"/>
  <c r="J188" i="170" s="1"/>
  <c r="K188" i="170" s="1"/>
  <c r="M188" i="170" s="1"/>
  <c r="L187" i="170"/>
  <c r="D187" i="170"/>
  <c r="F187" i="170" s="1"/>
  <c r="J187" i="170" s="1"/>
  <c r="K187" i="170" s="1"/>
  <c r="M187" i="170" s="1"/>
  <c r="L186" i="170"/>
  <c r="D186" i="170"/>
  <c r="F186" i="170" s="1"/>
  <c r="J186" i="170" s="1"/>
  <c r="K186" i="170" s="1"/>
  <c r="M186" i="170" s="1"/>
  <c r="L185" i="170"/>
  <c r="D185" i="170"/>
  <c r="F185" i="170" s="1"/>
  <c r="J185" i="170" s="1"/>
  <c r="K185" i="170" s="1"/>
  <c r="M185" i="170" s="1"/>
  <c r="L184" i="170"/>
  <c r="D184" i="170"/>
  <c r="F184" i="170" s="1"/>
  <c r="J184" i="170" s="1"/>
  <c r="K184" i="170" s="1"/>
  <c r="M184" i="170" s="1"/>
  <c r="L183" i="170"/>
  <c r="D183" i="170"/>
  <c r="F183" i="170" s="1"/>
  <c r="J183" i="170" s="1"/>
  <c r="K183" i="170" s="1"/>
  <c r="M183" i="170" s="1"/>
  <c r="L182" i="170"/>
  <c r="D182" i="170"/>
  <c r="F182" i="170" s="1"/>
  <c r="J182" i="170" s="1"/>
  <c r="K182" i="170" s="1"/>
  <c r="M182" i="170" s="1"/>
  <c r="L181" i="170"/>
  <c r="D181" i="170"/>
  <c r="F181" i="170" s="1"/>
  <c r="J181" i="170" s="1"/>
  <c r="K181" i="170" s="1"/>
  <c r="M181" i="170" s="1"/>
  <c r="L180" i="170"/>
  <c r="D180" i="170"/>
  <c r="F180" i="170" s="1"/>
  <c r="J180" i="170" s="1"/>
  <c r="K180" i="170" s="1"/>
  <c r="M180" i="170" s="1"/>
  <c r="L179" i="170"/>
  <c r="D179" i="170"/>
  <c r="F179" i="170" s="1"/>
  <c r="J179" i="170" s="1"/>
  <c r="K179" i="170" s="1"/>
  <c r="M179" i="170" s="1"/>
  <c r="L178" i="170"/>
  <c r="D178" i="170"/>
  <c r="F178" i="170" s="1"/>
  <c r="J178" i="170" s="1"/>
  <c r="K178" i="170" s="1"/>
  <c r="M178" i="170" s="1"/>
  <c r="L177" i="170"/>
  <c r="D177" i="170"/>
  <c r="F177" i="170" s="1"/>
  <c r="J177" i="170" s="1"/>
  <c r="K177" i="170" s="1"/>
  <c r="M177" i="170" s="1"/>
  <c r="L176" i="170"/>
  <c r="D176" i="170"/>
  <c r="F176" i="170" s="1"/>
  <c r="J176" i="170" s="1"/>
  <c r="K176" i="170" s="1"/>
  <c r="M176" i="170" s="1"/>
  <c r="L175" i="170"/>
  <c r="D175" i="170"/>
  <c r="F175" i="170" s="1"/>
  <c r="J175" i="170" s="1"/>
  <c r="K175" i="170" s="1"/>
  <c r="M175" i="170" s="1"/>
  <c r="L174" i="170"/>
  <c r="D174" i="170"/>
  <c r="F174" i="170" s="1"/>
  <c r="J174" i="170" s="1"/>
  <c r="K174" i="170" s="1"/>
  <c r="M174" i="170" s="1"/>
  <c r="L173" i="170"/>
  <c r="D173" i="170"/>
  <c r="F173" i="170" s="1"/>
  <c r="J173" i="170" s="1"/>
  <c r="K173" i="170" s="1"/>
  <c r="M173" i="170" s="1"/>
  <c r="L172" i="170"/>
  <c r="D172" i="170"/>
  <c r="F172" i="170" s="1"/>
  <c r="J172" i="170" s="1"/>
  <c r="K172" i="170" s="1"/>
  <c r="M172" i="170" s="1"/>
  <c r="L171" i="170"/>
  <c r="D171" i="170"/>
  <c r="F171" i="170" s="1"/>
  <c r="J171" i="170" s="1"/>
  <c r="K171" i="170" s="1"/>
  <c r="M171" i="170" s="1"/>
  <c r="L170" i="170"/>
  <c r="D170" i="170"/>
  <c r="F170" i="170" s="1"/>
  <c r="J170" i="170" s="1"/>
  <c r="K170" i="170" s="1"/>
  <c r="M170" i="170" s="1"/>
  <c r="L169" i="170"/>
  <c r="D169" i="170"/>
  <c r="F169" i="170" s="1"/>
  <c r="J169" i="170" s="1"/>
  <c r="K169" i="170" s="1"/>
  <c r="M169" i="170" s="1"/>
  <c r="L168" i="170"/>
  <c r="D168" i="170"/>
  <c r="F168" i="170" s="1"/>
  <c r="J168" i="170" s="1"/>
  <c r="K168" i="170" s="1"/>
  <c r="M168" i="170" s="1"/>
  <c r="L167" i="170"/>
  <c r="D167" i="170"/>
  <c r="F167" i="170" s="1"/>
  <c r="J167" i="170" s="1"/>
  <c r="K167" i="170" s="1"/>
  <c r="M167" i="170" s="1"/>
  <c r="L166" i="170"/>
  <c r="D166" i="170"/>
  <c r="F166" i="170" s="1"/>
  <c r="J166" i="170" s="1"/>
  <c r="K166" i="170" s="1"/>
  <c r="M166" i="170" s="1"/>
  <c r="L165" i="170"/>
  <c r="D165" i="170"/>
  <c r="F165" i="170" s="1"/>
  <c r="J165" i="170" s="1"/>
  <c r="K165" i="170" s="1"/>
  <c r="M165" i="170" s="1"/>
  <c r="L164" i="170"/>
  <c r="D164" i="170"/>
  <c r="F164" i="170" s="1"/>
  <c r="J164" i="170" s="1"/>
  <c r="K164" i="170" s="1"/>
  <c r="M164" i="170" s="1"/>
  <c r="L163" i="170"/>
  <c r="D163" i="170"/>
  <c r="F163" i="170" s="1"/>
  <c r="J163" i="170" s="1"/>
  <c r="K163" i="170" s="1"/>
  <c r="M163" i="170" s="1"/>
  <c r="L162" i="170"/>
  <c r="D162" i="170"/>
  <c r="F162" i="170" s="1"/>
  <c r="J162" i="170" s="1"/>
  <c r="K162" i="170" s="1"/>
  <c r="M162" i="170" s="1"/>
  <c r="L161" i="170"/>
  <c r="D161" i="170"/>
  <c r="F161" i="170" s="1"/>
  <c r="J161" i="170" s="1"/>
  <c r="K161" i="170" s="1"/>
  <c r="M161" i="170" s="1"/>
  <c r="L160" i="170"/>
  <c r="D160" i="170"/>
  <c r="F160" i="170" s="1"/>
  <c r="J160" i="170" s="1"/>
  <c r="K160" i="170" s="1"/>
  <c r="M160" i="170" s="1"/>
  <c r="L159" i="170"/>
  <c r="D159" i="170"/>
  <c r="F159" i="170" s="1"/>
  <c r="J159" i="170" s="1"/>
  <c r="K159" i="170" s="1"/>
  <c r="M159" i="170" s="1"/>
  <c r="L158" i="170"/>
  <c r="D158" i="170"/>
  <c r="F158" i="170" s="1"/>
  <c r="J158" i="170" s="1"/>
  <c r="K158" i="170" s="1"/>
  <c r="M158" i="170" s="1"/>
  <c r="L157" i="170"/>
  <c r="D157" i="170"/>
  <c r="F157" i="170" s="1"/>
  <c r="J157" i="170" s="1"/>
  <c r="K157" i="170" s="1"/>
  <c r="M157" i="170" s="1"/>
  <c r="L156" i="170"/>
  <c r="D156" i="170"/>
  <c r="F156" i="170" s="1"/>
  <c r="J156" i="170" s="1"/>
  <c r="K156" i="170" s="1"/>
  <c r="M156" i="170" s="1"/>
  <c r="L155" i="170"/>
  <c r="D155" i="170"/>
  <c r="F155" i="170" s="1"/>
  <c r="J155" i="170" s="1"/>
  <c r="K155" i="170" s="1"/>
  <c r="M155" i="170" s="1"/>
  <c r="L154" i="170"/>
  <c r="D154" i="170"/>
  <c r="F154" i="170" s="1"/>
  <c r="J154" i="170" s="1"/>
  <c r="K154" i="170" s="1"/>
  <c r="M154" i="170" s="1"/>
  <c r="L153" i="170"/>
  <c r="D153" i="170"/>
  <c r="F153" i="170" s="1"/>
  <c r="J153" i="170" s="1"/>
  <c r="K153" i="170" s="1"/>
  <c r="M153" i="170" s="1"/>
  <c r="L152" i="170"/>
  <c r="D152" i="170"/>
  <c r="F152" i="170" s="1"/>
  <c r="J152" i="170" s="1"/>
  <c r="K152" i="170" s="1"/>
  <c r="M152" i="170" s="1"/>
  <c r="L151" i="170"/>
  <c r="D151" i="170"/>
  <c r="F151" i="170" s="1"/>
  <c r="J151" i="170" s="1"/>
  <c r="K151" i="170" s="1"/>
  <c r="M151" i="170" s="1"/>
  <c r="L150" i="170"/>
  <c r="D150" i="170"/>
  <c r="F150" i="170" s="1"/>
  <c r="J150" i="170" s="1"/>
  <c r="K150" i="170" s="1"/>
  <c r="M150" i="170" s="1"/>
  <c r="L149" i="170"/>
  <c r="D149" i="170"/>
  <c r="F149" i="170" s="1"/>
  <c r="J149" i="170" s="1"/>
  <c r="K149" i="170" s="1"/>
  <c r="M149" i="170" s="1"/>
  <c r="L148" i="170"/>
  <c r="D148" i="170"/>
  <c r="F148" i="170" s="1"/>
  <c r="J148" i="170" s="1"/>
  <c r="K148" i="170" s="1"/>
  <c r="M148" i="170" s="1"/>
  <c r="L147" i="170"/>
  <c r="D147" i="170"/>
  <c r="F147" i="170" s="1"/>
  <c r="J147" i="170" s="1"/>
  <c r="K147" i="170" s="1"/>
  <c r="M147" i="170" s="1"/>
  <c r="L146" i="170"/>
  <c r="D146" i="170"/>
  <c r="F146" i="170" s="1"/>
  <c r="J146" i="170" s="1"/>
  <c r="K146" i="170" s="1"/>
  <c r="M146" i="170" s="1"/>
  <c r="L145" i="170"/>
  <c r="D145" i="170"/>
  <c r="F145" i="170" s="1"/>
  <c r="J145" i="170" s="1"/>
  <c r="K145" i="170" s="1"/>
  <c r="M145" i="170" s="1"/>
  <c r="L144" i="170"/>
  <c r="D144" i="170"/>
  <c r="F144" i="170" s="1"/>
  <c r="J144" i="170" s="1"/>
  <c r="K144" i="170" s="1"/>
  <c r="M144" i="170" s="1"/>
  <c r="L143" i="170"/>
  <c r="D143" i="170"/>
  <c r="F143" i="170" s="1"/>
  <c r="J143" i="170" s="1"/>
  <c r="K143" i="170" s="1"/>
  <c r="M143" i="170" s="1"/>
  <c r="L142" i="170"/>
  <c r="D142" i="170"/>
  <c r="F142" i="170" s="1"/>
  <c r="J142" i="170" s="1"/>
  <c r="K142" i="170" s="1"/>
  <c r="M142" i="170" s="1"/>
  <c r="L141" i="170"/>
  <c r="D141" i="170"/>
  <c r="F141" i="170" s="1"/>
  <c r="J141" i="170" s="1"/>
  <c r="K141" i="170" s="1"/>
  <c r="M141" i="170" s="1"/>
  <c r="L140" i="170"/>
  <c r="D140" i="170"/>
  <c r="F140" i="170" s="1"/>
  <c r="J140" i="170" s="1"/>
  <c r="K140" i="170" s="1"/>
  <c r="M140" i="170" s="1"/>
  <c r="L139" i="170"/>
  <c r="D139" i="170"/>
  <c r="F139" i="170" s="1"/>
  <c r="J139" i="170" s="1"/>
  <c r="K139" i="170" s="1"/>
  <c r="M139" i="170" s="1"/>
  <c r="L138" i="170"/>
  <c r="D138" i="170"/>
  <c r="F138" i="170" s="1"/>
  <c r="J138" i="170" s="1"/>
  <c r="K138" i="170" s="1"/>
  <c r="M138" i="170" s="1"/>
  <c r="L137" i="170"/>
  <c r="D137" i="170"/>
  <c r="F137" i="170" s="1"/>
  <c r="J137" i="170" s="1"/>
  <c r="K137" i="170" s="1"/>
  <c r="M137" i="170" s="1"/>
  <c r="L136" i="170"/>
  <c r="D136" i="170"/>
  <c r="F136" i="170" s="1"/>
  <c r="J136" i="170" s="1"/>
  <c r="K136" i="170" s="1"/>
  <c r="M136" i="170" s="1"/>
  <c r="L135" i="170"/>
  <c r="D135" i="170"/>
  <c r="F135" i="170" s="1"/>
  <c r="J135" i="170" s="1"/>
  <c r="K135" i="170" s="1"/>
  <c r="M135" i="170" s="1"/>
  <c r="L134" i="170"/>
  <c r="D134" i="170"/>
  <c r="F134" i="170" s="1"/>
  <c r="J134" i="170" s="1"/>
  <c r="K134" i="170" s="1"/>
  <c r="M134" i="170" s="1"/>
  <c r="L133" i="170"/>
  <c r="D133" i="170"/>
  <c r="F133" i="170" s="1"/>
  <c r="J133" i="170" s="1"/>
  <c r="K133" i="170" s="1"/>
  <c r="M133" i="170" s="1"/>
  <c r="L132" i="170"/>
  <c r="D132" i="170"/>
  <c r="F132" i="170" s="1"/>
  <c r="J132" i="170" s="1"/>
  <c r="K132" i="170" s="1"/>
  <c r="M132" i="170" s="1"/>
  <c r="L131" i="170"/>
  <c r="D131" i="170"/>
  <c r="F131" i="170" s="1"/>
  <c r="J131" i="170" s="1"/>
  <c r="K131" i="170" s="1"/>
  <c r="M131" i="170" s="1"/>
  <c r="L130" i="170"/>
  <c r="D130" i="170"/>
  <c r="F130" i="170" s="1"/>
  <c r="J130" i="170" s="1"/>
  <c r="K130" i="170" s="1"/>
  <c r="M130" i="170" s="1"/>
  <c r="L129" i="170"/>
  <c r="D129" i="170"/>
  <c r="F129" i="170" s="1"/>
  <c r="J129" i="170" s="1"/>
  <c r="K129" i="170" s="1"/>
  <c r="M129" i="170" s="1"/>
  <c r="L128" i="170"/>
  <c r="D128" i="170"/>
  <c r="F128" i="170" s="1"/>
  <c r="J128" i="170" s="1"/>
  <c r="K128" i="170" s="1"/>
  <c r="M128" i="170" s="1"/>
  <c r="L127" i="170"/>
  <c r="D127" i="170"/>
  <c r="F127" i="170" s="1"/>
  <c r="J127" i="170" s="1"/>
  <c r="K127" i="170" s="1"/>
  <c r="M127" i="170" s="1"/>
  <c r="L126" i="170"/>
  <c r="D126" i="170"/>
  <c r="F126" i="170" s="1"/>
  <c r="J126" i="170" s="1"/>
  <c r="K126" i="170" s="1"/>
  <c r="M126" i="170" s="1"/>
  <c r="L125" i="170"/>
  <c r="D125" i="170"/>
  <c r="F125" i="170" s="1"/>
  <c r="J125" i="170" s="1"/>
  <c r="K125" i="170" s="1"/>
  <c r="M125" i="170" s="1"/>
  <c r="L124" i="170"/>
  <c r="D124" i="170"/>
  <c r="F124" i="170" s="1"/>
  <c r="J124" i="170" s="1"/>
  <c r="K124" i="170" s="1"/>
  <c r="M124" i="170" s="1"/>
  <c r="L123" i="170"/>
  <c r="D123" i="170"/>
  <c r="F123" i="170" s="1"/>
  <c r="J123" i="170" s="1"/>
  <c r="K123" i="170" s="1"/>
  <c r="M123" i="170" s="1"/>
  <c r="L122" i="170"/>
  <c r="D122" i="170"/>
  <c r="F122" i="170" s="1"/>
  <c r="J122" i="170" s="1"/>
  <c r="K122" i="170" s="1"/>
  <c r="M122" i="170" s="1"/>
  <c r="L121" i="170"/>
  <c r="D121" i="170"/>
  <c r="F121" i="170" s="1"/>
  <c r="J121" i="170" s="1"/>
  <c r="K121" i="170" s="1"/>
  <c r="M121" i="170" s="1"/>
  <c r="L120" i="170"/>
  <c r="D120" i="170"/>
  <c r="F120" i="170" s="1"/>
  <c r="J120" i="170" s="1"/>
  <c r="K120" i="170" s="1"/>
  <c r="M120" i="170" s="1"/>
  <c r="L119" i="170"/>
  <c r="D119" i="170"/>
  <c r="F119" i="170" s="1"/>
  <c r="J119" i="170" s="1"/>
  <c r="K119" i="170" s="1"/>
  <c r="M119" i="170" s="1"/>
  <c r="L118" i="170"/>
  <c r="D118" i="170"/>
  <c r="F118" i="170" s="1"/>
  <c r="J118" i="170" s="1"/>
  <c r="K118" i="170" s="1"/>
  <c r="M118" i="170" s="1"/>
  <c r="L117" i="170"/>
  <c r="D117" i="170"/>
  <c r="F117" i="170" s="1"/>
  <c r="J117" i="170" s="1"/>
  <c r="K117" i="170" s="1"/>
  <c r="M117" i="170" s="1"/>
  <c r="L116" i="170"/>
  <c r="D116" i="170"/>
  <c r="F116" i="170" s="1"/>
  <c r="J116" i="170" s="1"/>
  <c r="K116" i="170" s="1"/>
  <c r="M116" i="170" s="1"/>
  <c r="L115" i="170"/>
  <c r="D115" i="170"/>
  <c r="F115" i="170" s="1"/>
  <c r="J115" i="170" s="1"/>
  <c r="K115" i="170" s="1"/>
  <c r="M115" i="170" s="1"/>
  <c r="L114" i="170"/>
  <c r="D114" i="170"/>
  <c r="F114" i="170" s="1"/>
  <c r="J114" i="170" s="1"/>
  <c r="K114" i="170" s="1"/>
  <c r="M114" i="170" s="1"/>
  <c r="L113" i="170"/>
  <c r="D113" i="170"/>
  <c r="F113" i="170" s="1"/>
  <c r="J113" i="170" s="1"/>
  <c r="K113" i="170" s="1"/>
  <c r="M113" i="170" s="1"/>
  <c r="L112" i="170"/>
  <c r="D112" i="170"/>
  <c r="F112" i="170" s="1"/>
  <c r="J112" i="170" s="1"/>
  <c r="K112" i="170" s="1"/>
  <c r="M112" i="170" s="1"/>
  <c r="L111" i="170"/>
  <c r="D111" i="170"/>
  <c r="F111" i="170" s="1"/>
  <c r="J111" i="170" s="1"/>
  <c r="K111" i="170" s="1"/>
  <c r="M111" i="170" s="1"/>
  <c r="L110" i="170"/>
  <c r="D110" i="170"/>
  <c r="F110" i="170" s="1"/>
  <c r="J110" i="170" s="1"/>
  <c r="K110" i="170" s="1"/>
  <c r="M110" i="170" s="1"/>
  <c r="L109" i="170"/>
  <c r="D109" i="170"/>
  <c r="F109" i="170" s="1"/>
  <c r="J109" i="170" s="1"/>
  <c r="K109" i="170" s="1"/>
  <c r="M109" i="170" s="1"/>
  <c r="L108" i="170"/>
  <c r="D108" i="170"/>
  <c r="F108" i="170" s="1"/>
  <c r="J108" i="170" s="1"/>
  <c r="K108" i="170" s="1"/>
  <c r="M108" i="170" s="1"/>
  <c r="L107" i="170"/>
  <c r="D107" i="170"/>
  <c r="F107" i="170" s="1"/>
  <c r="J107" i="170" s="1"/>
  <c r="K107" i="170" s="1"/>
  <c r="M107" i="170" s="1"/>
  <c r="L106" i="170"/>
  <c r="D106" i="170"/>
  <c r="F106" i="170" s="1"/>
  <c r="J106" i="170" s="1"/>
  <c r="K106" i="170" s="1"/>
  <c r="M106" i="170" s="1"/>
  <c r="L105" i="170"/>
  <c r="D105" i="170"/>
  <c r="F105" i="170" s="1"/>
  <c r="J105" i="170" s="1"/>
  <c r="K105" i="170" s="1"/>
  <c r="M105" i="170" s="1"/>
  <c r="L104" i="170"/>
  <c r="D104" i="170"/>
  <c r="F104" i="170" s="1"/>
  <c r="J104" i="170" s="1"/>
  <c r="K104" i="170" s="1"/>
  <c r="M104" i="170" s="1"/>
  <c r="L103" i="170"/>
  <c r="D103" i="170"/>
  <c r="F103" i="170" s="1"/>
  <c r="J103" i="170" s="1"/>
  <c r="K103" i="170" s="1"/>
  <c r="M103" i="170" s="1"/>
  <c r="L102" i="170"/>
  <c r="D102" i="170"/>
  <c r="F102" i="170" s="1"/>
  <c r="J102" i="170" s="1"/>
  <c r="K102" i="170" s="1"/>
  <c r="M102" i="170" s="1"/>
  <c r="L101" i="170"/>
  <c r="D101" i="170"/>
  <c r="F101" i="170" s="1"/>
  <c r="J101" i="170" s="1"/>
  <c r="K101" i="170" s="1"/>
  <c r="M101" i="170" s="1"/>
  <c r="L100" i="170"/>
  <c r="D100" i="170"/>
  <c r="F100" i="170" s="1"/>
  <c r="J100" i="170" s="1"/>
  <c r="K100" i="170" s="1"/>
  <c r="M100" i="170" s="1"/>
  <c r="L99" i="170"/>
  <c r="D99" i="170"/>
  <c r="F99" i="170" s="1"/>
  <c r="J99" i="170" s="1"/>
  <c r="K99" i="170" s="1"/>
  <c r="M99" i="170" s="1"/>
  <c r="L98" i="170"/>
  <c r="D98" i="170"/>
  <c r="F98" i="170" s="1"/>
  <c r="J98" i="170" s="1"/>
  <c r="K98" i="170" s="1"/>
  <c r="M98" i="170" s="1"/>
  <c r="L97" i="170"/>
  <c r="D97" i="170"/>
  <c r="F97" i="170" s="1"/>
  <c r="J97" i="170" s="1"/>
  <c r="K97" i="170" s="1"/>
  <c r="M97" i="170" s="1"/>
  <c r="L96" i="170"/>
  <c r="D96" i="170"/>
  <c r="F96" i="170" s="1"/>
  <c r="J96" i="170" s="1"/>
  <c r="K96" i="170" s="1"/>
  <c r="M96" i="170" s="1"/>
  <c r="L95" i="170"/>
  <c r="D95" i="170"/>
  <c r="F95" i="170" s="1"/>
  <c r="J95" i="170" s="1"/>
  <c r="K95" i="170" s="1"/>
  <c r="M95" i="170" s="1"/>
  <c r="L94" i="170"/>
  <c r="D94" i="170"/>
  <c r="F94" i="170" s="1"/>
  <c r="J94" i="170" s="1"/>
  <c r="K94" i="170" s="1"/>
  <c r="M94" i="170" s="1"/>
  <c r="L93" i="170"/>
  <c r="D93" i="170"/>
  <c r="F93" i="170" s="1"/>
  <c r="J93" i="170" s="1"/>
  <c r="K93" i="170" s="1"/>
  <c r="M93" i="170" s="1"/>
  <c r="L92" i="170"/>
  <c r="D92" i="170"/>
  <c r="F92" i="170" s="1"/>
  <c r="J92" i="170" s="1"/>
  <c r="K92" i="170" s="1"/>
  <c r="M92" i="170" s="1"/>
  <c r="L91" i="170"/>
  <c r="D91" i="170"/>
  <c r="F91" i="170" s="1"/>
  <c r="J91" i="170" s="1"/>
  <c r="K91" i="170" s="1"/>
  <c r="M91" i="170" s="1"/>
  <c r="L90" i="170"/>
  <c r="D90" i="170"/>
  <c r="F90" i="170" s="1"/>
  <c r="J90" i="170" s="1"/>
  <c r="K90" i="170" s="1"/>
  <c r="M90" i="170" s="1"/>
  <c r="L89" i="170"/>
  <c r="D89" i="170"/>
  <c r="F89" i="170" s="1"/>
  <c r="J89" i="170" s="1"/>
  <c r="K89" i="170" s="1"/>
  <c r="M89" i="170" s="1"/>
  <c r="L88" i="170"/>
  <c r="D88" i="170"/>
  <c r="F88" i="170" s="1"/>
  <c r="J88" i="170" s="1"/>
  <c r="K88" i="170" s="1"/>
  <c r="M88" i="170" s="1"/>
  <c r="L87" i="170"/>
  <c r="D87" i="170"/>
  <c r="F87" i="170" s="1"/>
  <c r="J87" i="170" s="1"/>
  <c r="K87" i="170" s="1"/>
  <c r="M87" i="170" s="1"/>
  <c r="L86" i="170"/>
  <c r="D86" i="170"/>
  <c r="F86" i="170" s="1"/>
  <c r="J86" i="170" s="1"/>
  <c r="K86" i="170" s="1"/>
  <c r="M86" i="170" s="1"/>
  <c r="L85" i="170"/>
  <c r="D85" i="170"/>
  <c r="F85" i="170" s="1"/>
  <c r="J85" i="170" s="1"/>
  <c r="K85" i="170" s="1"/>
  <c r="M85" i="170" s="1"/>
  <c r="L84" i="170"/>
  <c r="D84" i="170"/>
  <c r="F84" i="170" s="1"/>
  <c r="J84" i="170" s="1"/>
  <c r="K84" i="170" s="1"/>
  <c r="M84" i="170" s="1"/>
  <c r="L83" i="170"/>
  <c r="D83" i="170"/>
  <c r="F83" i="170" s="1"/>
  <c r="J83" i="170" s="1"/>
  <c r="K83" i="170" s="1"/>
  <c r="M83" i="170" s="1"/>
  <c r="L82" i="170"/>
  <c r="D82" i="170"/>
  <c r="F82" i="170" s="1"/>
  <c r="J82" i="170" s="1"/>
  <c r="K82" i="170" s="1"/>
  <c r="M82" i="170" s="1"/>
  <c r="L81" i="170"/>
  <c r="D81" i="170"/>
  <c r="F81" i="170" s="1"/>
  <c r="J81" i="170" s="1"/>
  <c r="K81" i="170" s="1"/>
  <c r="M81" i="170" s="1"/>
  <c r="L80" i="170"/>
  <c r="D80" i="170"/>
  <c r="F80" i="170" s="1"/>
  <c r="J80" i="170" s="1"/>
  <c r="K80" i="170" s="1"/>
  <c r="M80" i="170" s="1"/>
  <c r="L79" i="170"/>
  <c r="D79" i="170"/>
  <c r="F79" i="170" s="1"/>
  <c r="J79" i="170" s="1"/>
  <c r="K79" i="170" s="1"/>
  <c r="M79" i="170" s="1"/>
  <c r="L78" i="170"/>
  <c r="D78" i="170"/>
  <c r="F78" i="170" s="1"/>
  <c r="J78" i="170" s="1"/>
  <c r="K78" i="170" s="1"/>
  <c r="M78" i="170" s="1"/>
  <c r="L77" i="170"/>
  <c r="D77" i="170"/>
  <c r="F77" i="170" s="1"/>
  <c r="J77" i="170" s="1"/>
  <c r="K77" i="170" s="1"/>
  <c r="M77" i="170" s="1"/>
  <c r="L76" i="170"/>
  <c r="D76" i="170"/>
  <c r="F76" i="170" s="1"/>
  <c r="J76" i="170" s="1"/>
  <c r="K76" i="170" s="1"/>
  <c r="M76" i="170" s="1"/>
  <c r="L75" i="170"/>
  <c r="D75" i="170"/>
  <c r="F75" i="170" s="1"/>
  <c r="J75" i="170" s="1"/>
  <c r="K75" i="170" s="1"/>
  <c r="M75" i="170" s="1"/>
  <c r="L74" i="170"/>
  <c r="D74" i="170"/>
  <c r="F74" i="170" s="1"/>
  <c r="J74" i="170" s="1"/>
  <c r="K74" i="170" s="1"/>
  <c r="M74" i="170" s="1"/>
  <c r="L73" i="170"/>
  <c r="D73" i="170"/>
  <c r="F73" i="170" s="1"/>
  <c r="J73" i="170" s="1"/>
  <c r="K73" i="170" s="1"/>
  <c r="M73" i="170" s="1"/>
  <c r="L72" i="170"/>
  <c r="D72" i="170"/>
  <c r="F72" i="170" s="1"/>
  <c r="J72" i="170" s="1"/>
  <c r="K72" i="170" s="1"/>
  <c r="M72" i="170" s="1"/>
  <c r="L71" i="170"/>
  <c r="D71" i="170"/>
  <c r="F71" i="170" s="1"/>
  <c r="J71" i="170" s="1"/>
  <c r="K71" i="170" s="1"/>
  <c r="M71" i="170" s="1"/>
  <c r="L70" i="170"/>
  <c r="D70" i="170"/>
  <c r="F70" i="170" s="1"/>
  <c r="J70" i="170" s="1"/>
  <c r="K70" i="170" s="1"/>
  <c r="M70" i="170" s="1"/>
  <c r="L69" i="170"/>
  <c r="D69" i="170"/>
  <c r="F69" i="170" s="1"/>
  <c r="J69" i="170" s="1"/>
  <c r="K69" i="170" s="1"/>
  <c r="M69" i="170" s="1"/>
  <c r="L68" i="170"/>
  <c r="D68" i="170"/>
  <c r="F68" i="170" s="1"/>
  <c r="J68" i="170" s="1"/>
  <c r="K68" i="170" s="1"/>
  <c r="M68" i="170" s="1"/>
  <c r="L67" i="170"/>
  <c r="D67" i="170"/>
  <c r="F67" i="170" s="1"/>
  <c r="J67" i="170" s="1"/>
  <c r="K67" i="170" s="1"/>
  <c r="M67" i="170" s="1"/>
  <c r="L66" i="170"/>
  <c r="D66" i="170"/>
  <c r="F66" i="170" s="1"/>
  <c r="J66" i="170" s="1"/>
  <c r="K66" i="170" s="1"/>
  <c r="M66" i="170" s="1"/>
  <c r="L65" i="170"/>
  <c r="D65" i="170"/>
  <c r="F65" i="170" s="1"/>
  <c r="J65" i="170" s="1"/>
  <c r="K65" i="170" s="1"/>
  <c r="M65" i="170" s="1"/>
  <c r="L64" i="170"/>
  <c r="D64" i="170"/>
  <c r="F64" i="170" s="1"/>
  <c r="J64" i="170" s="1"/>
  <c r="K64" i="170" s="1"/>
  <c r="M64" i="170" s="1"/>
  <c r="L63" i="170"/>
  <c r="D63" i="170"/>
  <c r="F63" i="170" s="1"/>
  <c r="J63" i="170" s="1"/>
  <c r="K63" i="170" s="1"/>
  <c r="M63" i="170" s="1"/>
  <c r="L62" i="170"/>
  <c r="D62" i="170"/>
  <c r="F62" i="170" s="1"/>
  <c r="J62" i="170" s="1"/>
  <c r="K62" i="170" s="1"/>
  <c r="M62" i="170" s="1"/>
  <c r="L61" i="170"/>
  <c r="D61" i="170"/>
  <c r="F61" i="170" s="1"/>
  <c r="J61" i="170" s="1"/>
  <c r="K61" i="170" s="1"/>
  <c r="M61" i="170" s="1"/>
  <c r="L60" i="170"/>
  <c r="D60" i="170"/>
  <c r="F60" i="170" s="1"/>
  <c r="J60" i="170" s="1"/>
  <c r="K60" i="170" s="1"/>
  <c r="M60" i="170" s="1"/>
  <c r="L59" i="170"/>
  <c r="D59" i="170"/>
  <c r="F59" i="170" s="1"/>
  <c r="J59" i="170" s="1"/>
  <c r="K59" i="170" s="1"/>
  <c r="M59" i="170" s="1"/>
  <c r="L58" i="170"/>
  <c r="D58" i="170"/>
  <c r="F58" i="170" s="1"/>
  <c r="J58" i="170" s="1"/>
  <c r="K58" i="170" s="1"/>
  <c r="M58" i="170" s="1"/>
  <c r="L57" i="170"/>
  <c r="D57" i="170"/>
  <c r="F57" i="170" s="1"/>
  <c r="J57" i="170" s="1"/>
  <c r="K57" i="170" s="1"/>
  <c r="M57" i="170" s="1"/>
  <c r="L56" i="170"/>
  <c r="D56" i="170"/>
  <c r="F56" i="170" s="1"/>
  <c r="J56" i="170" s="1"/>
  <c r="K56" i="170" s="1"/>
  <c r="M56" i="170" s="1"/>
  <c r="L55" i="170"/>
  <c r="D55" i="170"/>
  <c r="F55" i="170" s="1"/>
  <c r="J55" i="170" s="1"/>
  <c r="K55" i="170" s="1"/>
  <c r="M55" i="170" s="1"/>
  <c r="L54" i="170"/>
  <c r="D54" i="170"/>
  <c r="F54" i="170" s="1"/>
  <c r="J54" i="170" s="1"/>
  <c r="K54" i="170" s="1"/>
  <c r="M54" i="170" s="1"/>
  <c r="L53" i="170"/>
  <c r="D53" i="170"/>
  <c r="F53" i="170" s="1"/>
  <c r="J53" i="170" s="1"/>
  <c r="K53" i="170" s="1"/>
  <c r="M53" i="170" s="1"/>
  <c r="L52" i="170"/>
  <c r="D52" i="170"/>
  <c r="F52" i="170" s="1"/>
  <c r="J52" i="170" s="1"/>
  <c r="K52" i="170" s="1"/>
  <c r="M52" i="170" s="1"/>
  <c r="L51" i="170"/>
  <c r="D51" i="170"/>
  <c r="F51" i="170" s="1"/>
  <c r="J51" i="170" s="1"/>
  <c r="K51" i="170" s="1"/>
  <c r="M51" i="170" s="1"/>
  <c r="L50" i="170"/>
  <c r="D50" i="170"/>
  <c r="F50" i="170" s="1"/>
  <c r="J50" i="170" s="1"/>
  <c r="K50" i="170" s="1"/>
  <c r="M50" i="170" s="1"/>
  <c r="L49" i="170"/>
  <c r="D49" i="170"/>
  <c r="F49" i="170" s="1"/>
  <c r="J49" i="170" s="1"/>
  <c r="K49" i="170" s="1"/>
  <c r="M49" i="170" s="1"/>
  <c r="L48" i="170"/>
  <c r="D48" i="170"/>
  <c r="F48" i="170" s="1"/>
  <c r="J48" i="170" s="1"/>
  <c r="K48" i="170" s="1"/>
  <c r="M48" i="170" s="1"/>
  <c r="L47" i="170"/>
  <c r="D47" i="170"/>
  <c r="F47" i="170" s="1"/>
  <c r="J47" i="170" s="1"/>
  <c r="K47" i="170" s="1"/>
  <c r="M47" i="170" s="1"/>
  <c r="L46" i="170"/>
  <c r="D46" i="170"/>
  <c r="F46" i="170" s="1"/>
  <c r="J46" i="170" s="1"/>
  <c r="K46" i="170" s="1"/>
  <c r="M46" i="170" s="1"/>
  <c r="L45" i="170"/>
  <c r="D45" i="170"/>
  <c r="F45" i="170" s="1"/>
  <c r="J45" i="170" s="1"/>
  <c r="K45" i="170" s="1"/>
  <c r="M45" i="170" s="1"/>
  <c r="L44" i="170"/>
  <c r="D44" i="170"/>
  <c r="F44" i="170" s="1"/>
  <c r="J44" i="170" s="1"/>
  <c r="K44" i="170" s="1"/>
  <c r="M44" i="170" s="1"/>
  <c r="L43" i="170"/>
  <c r="D43" i="170"/>
  <c r="F43" i="170" s="1"/>
  <c r="J43" i="170" s="1"/>
  <c r="K43" i="170" s="1"/>
  <c r="M43" i="170" s="1"/>
  <c r="L42" i="170"/>
  <c r="D42" i="170"/>
  <c r="F42" i="170" s="1"/>
  <c r="J42" i="170" s="1"/>
  <c r="K42" i="170" s="1"/>
  <c r="M42" i="170" s="1"/>
  <c r="L41" i="170"/>
  <c r="D41" i="170"/>
  <c r="F41" i="170" s="1"/>
  <c r="J41" i="170" s="1"/>
  <c r="K41" i="170" s="1"/>
  <c r="M41" i="170" s="1"/>
  <c r="L40" i="170"/>
  <c r="D40" i="170"/>
  <c r="F40" i="170" s="1"/>
  <c r="J40" i="170" s="1"/>
  <c r="K40" i="170" s="1"/>
  <c r="M40" i="170" s="1"/>
  <c r="L39" i="170"/>
  <c r="D39" i="170"/>
  <c r="F39" i="170" s="1"/>
  <c r="J39" i="170" s="1"/>
  <c r="K39" i="170" s="1"/>
  <c r="M39" i="170" s="1"/>
  <c r="L38" i="170"/>
  <c r="D38" i="170"/>
  <c r="F38" i="170" s="1"/>
  <c r="J38" i="170" s="1"/>
  <c r="K38" i="170" s="1"/>
  <c r="M38" i="170" s="1"/>
  <c r="L37" i="170"/>
  <c r="D37" i="170"/>
  <c r="F37" i="170" s="1"/>
  <c r="J37" i="170" s="1"/>
  <c r="K37" i="170" s="1"/>
  <c r="M37" i="170" s="1"/>
  <c r="L36" i="170"/>
  <c r="D36" i="170"/>
  <c r="F36" i="170" s="1"/>
  <c r="J36" i="170" s="1"/>
  <c r="K36" i="170" s="1"/>
  <c r="M36" i="170" s="1"/>
  <c r="L35" i="170"/>
  <c r="D35" i="170"/>
  <c r="F35" i="170" s="1"/>
  <c r="J35" i="170" s="1"/>
  <c r="K35" i="170" s="1"/>
  <c r="M35" i="170" s="1"/>
  <c r="L34" i="170"/>
  <c r="D34" i="170"/>
  <c r="F34" i="170" s="1"/>
  <c r="J34" i="170" s="1"/>
  <c r="K34" i="170" s="1"/>
  <c r="M34" i="170" s="1"/>
  <c r="L33" i="170"/>
  <c r="D33" i="170"/>
  <c r="F33" i="170" s="1"/>
  <c r="J33" i="170" s="1"/>
  <c r="K33" i="170" s="1"/>
  <c r="M33" i="170" s="1"/>
  <c r="L32" i="170"/>
  <c r="D32" i="170"/>
  <c r="F32" i="170" s="1"/>
  <c r="J32" i="170" s="1"/>
  <c r="K32" i="170" s="1"/>
  <c r="M32" i="170" s="1"/>
  <c r="L31" i="170"/>
  <c r="D31" i="170"/>
  <c r="F31" i="170" s="1"/>
  <c r="J31" i="170" s="1"/>
  <c r="K31" i="170" s="1"/>
  <c r="M31" i="170" s="1"/>
  <c r="L30" i="170"/>
  <c r="D30" i="170"/>
  <c r="F30" i="170" s="1"/>
  <c r="J30" i="170" s="1"/>
  <c r="K30" i="170" s="1"/>
  <c r="M30" i="170" s="1"/>
  <c r="L29" i="170"/>
  <c r="D29" i="170"/>
  <c r="F29" i="170" s="1"/>
  <c r="J29" i="170" s="1"/>
  <c r="K29" i="170" s="1"/>
  <c r="M29" i="170" s="1"/>
  <c r="L28" i="170"/>
  <c r="D28" i="170"/>
  <c r="F28" i="170" s="1"/>
  <c r="J28" i="170" s="1"/>
  <c r="K28" i="170" s="1"/>
  <c r="M28" i="170" s="1"/>
  <c r="L27" i="170"/>
  <c r="D27" i="170"/>
  <c r="F27" i="170" s="1"/>
  <c r="J27" i="170" s="1"/>
  <c r="K27" i="170" s="1"/>
  <c r="M27" i="170" s="1"/>
  <c r="L26" i="170"/>
  <c r="D26" i="170"/>
  <c r="F26" i="170" s="1"/>
  <c r="J26" i="170" s="1"/>
  <c r="K26" i="170" s="1"/>
  <c r="M26" i="170" s="1"/>
  <c r="L25" i="170"/>
  <c r="D25" i="170"/>
  <c r="F25" i="170" s="1"/>
  <c r="J25" i="170" s="1"/>
  <c r="K25" i="170" s="1"/>
  <c r="M25" i="170" s="1"/>
  <c r="L24" i="170"/>
  <c r="D24" i="170"/>
  <c r="F24" i="170" s="1"/>
  <c r="J24" i="170" s="1"/>
  <c r="K24" i="170" s="1"/>
  <c r="M24" i="170" s="1"/>
  <c r="L23" i="170"/>
  <c r="D23" i="170"/>
  <c r="F23" i="170" s="1"/>
  <c r="J23" i="170" s="1"/>
  <c r="K23" i="170" s="1"/>
  <c r="M23" i="170" s="1"/>
  <c r="L22" i="170"/>
  <c r="D22" i="170"/>
  <c r="F22" i="170" s="1"/>
  <c r="J22" i="170" s="1"/>
  <c r="K22" i="170" s="1"/>
  <c r="M22" i="170" s="1"/>
  <c r="L21" i="170"/>
  <c r="D21" i="170"/>
  <c r="F21" i="170" s="1"/>
  <c r="J21" i="170" s="1"/>
  <c r="K21" i="170" s="1"/>
  <c r="M21" i="170" s="1"/>
  <c r="L20" i="170"/>
  <c r="D20" i="170"/>
  <c r="F20" i="170" s="1"/>
  <c r="J20" i="170" s="1"/>
  <c r="K20" i="170" s="1"/>
  <c r="M20" i="170" s="1"/>
  <c r="L19" i="170"/>
  <c r="D19" i="170"/>
  <c r="F19" i="170" s="1"/>
  <c r="J19" i="170" s="1"/>
  <c r="K19" i="170" s="1"/>
  <c r="M19" i="170" s="1"/>
  <c r="L18" i="170"/>
  <c r="D18" i="170"/>
  <c r="F18" i="170" s="1"/>
  <c r="J18" i="170" s="1"/>
  <c r="K18" i="170" s="1"/>
  <c r="M18" i="170" s="1"/>
  <c r="L17" i="170"/>
  <c r="D17" i="170"/>
  <c r="F17" i="170" s="1"/>
  <c r="J17" i="170" s="1"/>
  <c r="K17" i="170" s="1"/>
  <c r="M17" i="170" s="1"/>
  <c r="L16" i="170"/>
  <c r="D16" i="170"/>
  <c r="F16" i="170" s="1"/>
  <c r="J16" i="170" s="1"/>
  <c r="K16" i="170" s="1"/>
  <c r="M16" i="170" s="1"/>
  <c r="L15" i="170"/>
  <c r="D15" i="170"/>
  <c r="F15" i="170" s="1"/>
  <c r="J15" i="170" s="1"/>
  <c r="K15" i="170" s="1"/>
  <c r="M15" i="170" s="1"/>
  <c r="L14" i="170"/>
  <c r="D14" i="170"/>
  <c r="F14" i="170" s="1"/>
  <c r="J14" i="170" s="1"/>
  <c r="K14" i="170" s="1"/>
  <c r="M14" i="170" s="1"/>
  <c r="L13" i="170"/>
  <c r="D13" i="170"/>
  <c r="F13" i="170" s="1"/>
  <c r="J13" i="170" s="1"/>
  <c r="K13" i="170" s="1"/>
  <c r="M13" i="170" s="1"/>
  <c r="L12" i="170"/>
  <c r="D12" i="170"/>
  <c r="F12" i="170" s="1"/>
  <c r="J12" i="170" s="1"/>
  <c r="K12" i="170" s="1"/>
  <c r="M12" i="170" s="1"/>
  <c r="L11" i="170"/>
  <c r="D11" i="170"/>
  <c r="F11" i="170" s="1"/>
  <c r="J11" i="170" s="1"/>
  <c r="K11" i="170" s="1"/>
  <c r="M11" i="170" s="1"/>
  <c r="L10" i="170"/>
  <c r="D10" i="170"/>
  <c r="F10" i="170" s="1"/>
  <c r="J10" i="170" s="1"/>
  <c r="K10" i="170" s="1"/>
  <c r="M10" i="170" s="1"/>
  <c r="L9" i="170"/>
  <c r="D9" i="170"/>
  <c r="F9" i="170" s="1"/>
  <c r="J9" i="170" s="1"/>
  <c r="K9" i="170" s="1"/>
  <c r="M9" i="170" s="1"/>
  <c r="L8" i="170"/>
  <c r="D8" i="170"/>
  <c r="F8" i="170" s="1"/>
  <c r="J8" i="170" s="1"/>
  <c r="K8" i="170" s="1"/>
  <c r="M8" i="170" s="1"/>
  <c r="L7" i="170"/>
  <c r="D7" i="170"/>
  <c r="F7" i="170" s="1"/>
  <c r="J7" i="170" s="1"/>
  <c r="K7" i="170" s="1"/>
  <c r="M7" i="170" s="1"/>
  <c r="L6" i="170"/>
  <c r="D6" i="170"/>
  <c r="F6" i="170" s="1"/>
  <c r="J6" i="170" s="1"/>
  <c r="K6" i="170" s="1"/>
  <c r="M6" i="170" s="1"/>
  <c r="L5" i="170"/>
  <c r="D5" i="170"/>
  <c r="F5" i="170" s="1"/>
  <c r="J5" i="170" s="1"/>
  <c r="K5" i="170" s="1"/>
  <c r="M5" i="170" s="1"/>
  <c r="L199" i="172"/>
  <c r="D199" i="172"/>
  <c r="F199" i="172" s="1"/>
  <c r="J199" i="172" s="1"/>
  <c r="K199" i="172" s="1"/>
  <c r="M199" i="172" s="1"/>
  <c r="L198" i="172"/>
  <c r="D198" i="172"/>
  <c r="F198" i="172" s="1"/>
  <c r="J198" i="172" s="1"/>
  <c r="K198" i="172" s="1"/>
  <c r="M198" i="172" s="1"/>
  <c r="L197" i="172"/>
  <c r="D197" i="172"/>
  <c r="F197" i="172" s="1"/>
  <c r="J197" i="172" s="1"/>
  <c r="K197" i="172" s="1"/>
  <c r="M197" i="172" s="1"/>
  <c r="L196" i="172"/>
  <c r="D196" i="172"/>
  <c r="F196" i="172" s="1"/>
  <c r="J196" i="172" s="1"/>
  <c r="K196" i="172" s="1"/>
  <c r="M196" i="172" s="1"/>
  <c r="L195" i="172"/>
  <c r="D195" i="172"/>
  <c r="F195" i="172" s="1"/>
  <c r="J195" i="172" s="1"/>
  <c r="K195" i="172" s="1"/>
  <c r="M195" i="172" s="1"/>
  <c r="L194" i="172"/>
  <c r="D194" i="172"/>
  <c r="F194" i="172" s="1"/>
  <c r="J194" i="172" s="1"/>
  <c r="K194" i="172" s="1"/>
  <c r="M194" i="172" s="1"/>
  <c r="L193" i="172"/>
  <c r="D193" i="172"/>
  <c r="F193" i="172" s="1"/>
  <c r="J193" i="172" s="1"/>
  <c r="K193" i="172" s="1"/>
  <c r="M193" i="172" s="1"/>
  <c r="L192" i="172"/>
  <c r="D192" i="172"/>
  <c r="F192" i="172" s="1"/>
  <c r="J192" i="172" s="1"/>
  <c r="K192" i="172" s="1"/>
  <c r="M192" i="172" s="1"/>
  <c r="L191" i="172"/>
  <c r="D191" i="172"/>
  <c r="F191" i="172" s="1"/>
  <c r="J191" i="172" s="1"/>
  <c r="K191" i="172" s="1"/>
  <c r="M191" i="172" s="1"/>
  <c r="L190" i="172"/>
  <c r="D190" i="172"/>
  <c r="F190" i="172" s="1"/>
  <c r="J190" i="172" s="1"/>
  <c r="K190" i="172" s="1"/>
  <c r="M190" i="172" s="1"/>
  <c r="L189" i="172"/>
  <c r="D189" i="172"/>
  <c r="F189" i="172" s="1"/>
  <c r="J189" i="172" s="1"/>
  <c r="K189" i="172" s="1"/>
  <c r="M189" i="172" s="1"/>
  <c r="L188" i="172"/>
  <c r="D188" i="172"/>
  <c r="F188" i="172" s="1"/>
  <c r="J188" i="172" s="1"/>
  <c r="K188" i="172" s="1"/>
  <c r="M188" i="172" s="1"/>
  <c r="L187" i="172"/>
  <c r="D187" i="172"/>
  <c r="F187" i="172" s="1"/>
  <c r="J187" i="172" s="1"/>
  <c r="K187" i="172" s="1"/>
  <c r="M187" i="172" s="1"/>
  <c r="L186" i="172"/>
  <c r="D186" i="172"/>
  <c r="F186" i="172" s="1"/>
  <c r="J186" i="172" s="1"/>
  <c r="K186" i="172" s="1"/>
  <c r="M186" i="172" s="1"/>
  <c r="L185" i="172"/>
  <c r="D185" i="172"/>
  <c r="F185" i="172" s="1"/>
  <c r="J185" i="172" s="1"/>
  <c r="K185" i="172" s="1"/>
  <c r="M185" i="172" s="1"/>
  <c r="L184" i="172"/>
  <c r="D184" i="172"/>
  <c r="F184" i="172" s="1"/>
  <c r="J184" i="172" s="1"/>
  <c r="K184" i="172" s="1"/>
  <c r="M184" i="172" s="1"/>
  <c r="L183" i="172"/>
  <c r="D183" i="172"/>
  <c r="F183" i="172" s="1"/>
  <c r="J183" i="172" s="1"/>
  <c r="K183" i="172" s="1"/>
  <c r="M183" i="172" s="1"/>
  <c r="L182" i="172"/>
  <c r="D182" i="172"/>
  <c r="F182" i="172" s="1"/>
  <c r="J182" i="172" s="1"/>
  <c r="K182" i="172" s="1"/>
  <c r="M182" i="172" s="1"/>
  <c r="L181" i="172"/>
  <c r="D181" i="172"/>
  <c r="F181" i="172" s="1"/>
  <c r="J181" i="172" s="1"/>
  <c r="K181" i="172" s="1"/>
  <c r="M181" i="172" s="1"/>
  <c r="L180" i="172"/>
  <c r="D180" i="172"/>
  <c r="F180" i="172" s="1"/>
  <c r="J180" i="172" s="1"/>
  <c r="K180" i="172" s="1"/>
  <c r="M180" i="172" s="1"/>
  <c r="L179" i="172"/>
  <c r="D179" i="172"/>
  <c r="F179" i="172" s="1"/>
  <c r="J179" i="172" s="1"/>
  <c r="K179" i="172" s="1"/>
  <c r="M179" i="172" s="1"/>
  <c r="L178" i="172"/>
  <c r="D178" i="172"/>
  <c r="F178" i="172" s="1"/>
  <c r="J178" i="172" s="1"/>
  <c r="K178" i="172" s="1"/>
  <c r="M178" i="172" s="1"/>
  <c r="L177" i="172"/>
  <c r="D177" i="172"/>
  <c r="F177" i="172" s="1"/>
  <c r="J177" i="172" s="1"/>
  <c r="K177" i="172" s="1"/>
  <c r="M177" i="172" s="1"/>
  <c r="L176" i="172"/>
  <c r="D176" i="172"/>
  <c r="F176" i="172" s="1"/>
  <c r="J176" i="172" s="1"/>
  <c r="K176" i="172" s="1"/>
  <c r="M176" i="172" s="1"/>
  <c r="L175" i="172"/>
  <c r="D175" i="172"/>
  <c r="F175" i="172" s="1"/>
  <c r="J175" i="172" s="1"/>
  <c r="K175" i="172" s="1"/>
  <c r="M175" i="172" s="1"/>
  <c r="L174" i="172"/>
  <c r="D174" i="172"/>
  <c r="F174" i="172" s="1"/>
  <c r="J174" i="172" s="1"/>
  <c r="K174" i="172" s="1"/>
  <c r="M174" i="172" s="1"/>
  <c r="L173" i="172"/>
  <c r="D173" i="172"/>
  <c r="F173" i="172" s="1"/>
  <c r="J173" i="172" s="1"/>
  <c r="K173" i="172" s="1"/>
  <c r="M173" i="172" s="1"/>
  <c r="L172" i="172"/>
  <c r="D172" i="172"/>
  <c r="F172" i="172" s="1"/>
  <c r="J172" i="172" s="1"/>
  <c r="K172" i="172" s="1"/>
  <c r="M172" i="172" s="1"/>
  <c r="L171" i="172"/>
  <c r="D171" i="172"/>
  <c r="F171" i="172" s="1"/>
  <c r="J171" i="172" s="1"/>
  <c r="K171" i="172" s="1"/>
  <c r="M171" i="172" s="1"/>
  <c r="L170" i="172"/>
  <c r="D170" i="172"/>
  <c r="F170" i="172" s="1"/>
  <c r="J170" i="172" s="1"/>
  <c r="K170" i="172" s="1"/>
  <c r="M170" i="172" s="1"/>
  <c r="L169" i="172"/>
  <c r="D169" i="172"/>
  <c r="F169" i="172" s="1"/>
  <c r="J169" i="172" s="1"/>
  <c r="K169" i="172" s="1"/>
  <c r="M169" i="172" s="1"/>
  <c r="L168" i="172"/>
  <c r="D168" i="172"/>
  <c r="F168" i="172" s="1"/>
  <c r="J168" i="172" s="1"/>
  <c r="K168" i="172" s="1"/>
  <c r="M168" i="172" s="1"/>
  <c r="L167" i="172"/>
  <c r="D167" i="172"/>
  <c r="F167" i="172" s="1"/>
  <c r="J167" i="172" s="1"/>
  <c r="K167" i="172" s="1"/>
  <c r="M167" i="172" s="1"/>
  <c r="L166" i="172"/>
  <c r="D166" i="172"/>
  <c r="F166" i="172" s="1"/>
  <c r="J166" i="172" s="1"/>
  <c r="K166" i="172" s="1"/>
  <c r="M166" i="172" s="1"/>
  <c r="L165" i="172"/>
  <c r="D165" i="172"/>
  <c r="F165" i="172" s="1"/>
  <c r="J165" i="172" s="1"/>
  <c r="K165" i="172" s="1"/>
  <c r="M165" i="172" s="1"/>
  <c r="L164" i="172"/>
  <c r="D164" i="172"/>
  <c r="F164" i="172" s="1"/>
  <c r="J164" i="172" s="1"/>
  <c r="K164" i="172" s="1"/>
  <c r="M164" i="172" s="1"/>
  <c r="L163" i="172"/>
  <c r="D163" i="172"/>
  <c r="F163" i="172" s="1"/>
  <c r="J163" i="172" s="1"/>
  <c r="K163" i="172" s="1"/>
  <c r="M163" i="172" s="1"/>
  <c r="L162" i="172"/>
  <c r="D162" i="172"/>
  <c r="F162" i="172" s="1"/>
  <c r="J162" i="172" s="1"/>
  <c r="K162" i="172" s="1"/>
  <c r="M162" i="172" s="1"/>
  <c r="L161" i="172"/>
  <c r="D161" i="172"/>
  <c r="F161" i="172" s="1"/>
  <c r="J161" i="172" s="1"/>
  <c r="K161" i="172" s="1"/>
  <c r="M161" i="172" s="1"/>
  <c r="L160" i="172"/>
  <c r="D160" i="172"/>
  <c r="F160" i="172" s="1"/>
  <c r="J160" i="172" s="1"/>
  <c r="K160" i="172" s="1"/>
  <c r="M160" i="172" s="1"/>
  <c r="L159" i="172"/>
  <c r="D159" i="172"/>
  <c r="F159" i="172" s="1"/>
  <c r="J159" i="172" s="1"/>
  <c r="K159" i="172" s="1"/>
  <c r="M159" i="172" s="1"/>
  <c r="L158" i="172"/>
  <c r="D158" i="172"/>
  <c r="F158" i="172" s="1"/>
  <c r="J158" i="172" s="1"/>
  <c r="K158" i="172" s="1"/>
  <c r="M158" i="172" s="1"/>
  <c r="L157" i="172"/>
  <c r="D157" i="172"/>
  <c r="F157" i="172" s="1"/>
  <c r="J157" i="172" s="1"/>
  <c r="K157" i="172" s="1"/>
  <c r="M157" i="172" s="1"/>
  <c r="L156" i="172"/>
  <c r="D156" i="172"/>
  <c r="F156" i="172" s="1"/>
  <c r="J156" i="172" s="1"/>
  <c r="K156" i="172" s="1"/>
  <c r="M156" i="172" s="1"/>
  <c r="L155" i="172"/>
  <c r="D155" i="172"/>
  <c r="F155" i="172" s="1"/>
  <c r="J155" i="172" s="1"/>
  <c r="K155" i="172" s="1"/>
  <c r="M155" i="172" s="1"/>
  <c r="L154" i="172"/>
  <c r="D154" i="172"/>
  <c r="F154" i="172" s="1"/>
  <c r="J154" i="172" s="1"/>
  <c r="K154" i="172" s="1"/>
  <c r="M154" i="172" s="1"/>
  <c r="L153" i="172"/>
  <c r="D153" i="172"/>
  <c r="F153" i="172" s="1"/>
  <c r="J153" i="172" s="1"/>
  <c r="K153" i="172" s="1"/>
  <c r="M153" i="172" s="1"/>
  <c r="L152" i="172"/>
  <c r="D152" i="172"/>
  <c r="F152" i="172" s="1"/>
  <c r="J152" i="172" s="1"/>
  <c r="K152" i="172" s="1"/>
  <c r="M152" i="172" s="1"/>
  <c r="L151" i="172"/>
  <c r="D151" i="172"/>
  <c r="F151" i="172" s="1"/>
  <c r="J151" i="172" s="1"/>
  <c r="K151" i="172" s="1"/>
  <c r="M151" i="172" s="1"/>
  <c r="L150" i="172"/>
  <c r="D150" i="172"/>
  <c r="F150" i="172" s="1"/>
  <c r="J150" i="172" s="1"/>
  <c r="K150" i="172" s="1"/>
  <c r="M150" i="172" s="1"/>
  <c r="L149" i="172"/>
  <c r="D149" i="172"/>
  <c r="F149" i="172" s="1"/>
  <c r="J149" i="172" s="1"/>
  <c r="K149" i="172" s="1"/>
  <c r="M149" i="172" s="1"/>
  <c r="L148" i="172"/>
  <c r="D148" i="172"/>
  <c r="F148" i="172" s="1"/>
  <c r="J148" i="172" s="1"/>
  <c r="K148" i="172" s="1"/>
  <c r="M148" i="172" s="1"/>
  <c r="L147" i="172"/>
  <c r="D147" i="172"/>
  <c r="F147" i="172" s="1"/>
  <c r="J147" i="172" s="1"/>
  <c r="K147" i="172" s="1"/>
  <c r="M147" i="172" s="1"/>
  <c r="L146" i="172"/>
  <c r="D146" i="172"/>
  <c r="F146" i="172" s="1"/>
  <c r="J146" i="172" s="1"/>
  <c r="K146" i="172" s="1"/>
  <c r="M146" i="172" s="1"/>
  <c r="L145" i="172"/>
  <c r="D145" i="172"/>
  <c r="F145" i="172" s="1"/>
  <c r="J145" i="172" s="1"/>
  <c r="K145" i="172" s="1"/>
  <c r="M145" i="172" s="1"/>
  <c r="L144" i="172"/>
  <c r="D144" i="172"/>
  <c r="F144" i="172" s="1"/>
  <c r="J144" i="172" s="1"/>
  <c r="K144" i="172" s="1"/>
  <c r="M144" i="172" s="1"/>
  <c r="L143" i="172"/>
  <c r="D143" i="172"/>
  <c r="F143" i="172" s="1"/>
  <c r="J143" i="172" s="1"/>
  <c r="K143" i="172" s="1"/>
  <c r="M143" i="172" s="1"/>
  <c r="L142" i="172"/>
  <c r="D142" i="172"/>
  <c r="F142" i="172" s="1"/>
  <c r="J142" i="172" s="1"/>
  <c r="K142" i="172" s="1"/>
  <c r="M142" i="172" s="1"/>
  <c r="L141" i="172"/>
  <c r="D141" i="172"/>
  <c r="F141" i="172" s="1"/>
  <c r="J141" i="172" s="1"/>
  <c r="K141" i="172" s="1"/>
  <c r="M141" i="172" s="1"/>
  <c r="L140" i="172"/>
  <c r="D140" i="172"/>
  <c r="F140" i="172" s="1"/>
  <c r="J140" i="172" s="1"/>
  <c r="K140" i="172" s="1"/>
  <c r="M140" i="172" s="1"/>
  <c r="L139" i="172"/>
  <c r="D139" i="172"/>
  <c r="F139" i="172" s="1"/>
  <c r="J139" i="172" s="1"/>
  <c r="K139" i="172" s="1"/>
  <c r="M139" i="172" s="1"/>
  <c r="L138" i="172"/>
  <c r="D138" i="172"/>
  <c r="F138" i="172" s="1"/>
  <c r="J138" i="172" s="1"/>
  <c r="K138" i="172" s="1"/>
  <c r="M138" i="172" s="1"/>
  <c r="L137" i="172"/>
  <c r="D137" i="172"/>
  <c r="F137" i="172" s="1"/>
  <c r="J137" i="172" s="1"/>
  <c r="K137" i="172" s="1"/>
  <c r="M137" i="172" s="1"/>
  <c r="L136" i="172"/>
  <c r="D136" i="172"/>
  <c r="F136" i="172" s="1"/>
  <c r="J136" i="172" s="1"/>
  <c r="K136" i="172" s="1"/>
  <c r="M136" i="172" s="1"/>
  <c r="L135" i="172"/>
  <c r="D135" i="172"/>
  <c r="F135" i="172" s="1"/>
  <c r="J135" i="172" s="1"/>
  <c r="K135" i="172" s="1"/>
  <c r="M135" i="172" s="1"/>
  <c r="L134" i="172"/>
  <c r="D134" i="172"/>
  <c r="F134" i="172" s="1"/>
  <c r="J134" i="172" s="1"/>
  <c r="K134" i="172" s="1"/>
  <c r="M134" i="172" s="1"/>
  <c r="L133" i="172"/>
  <c r="D133" i="172"/>
  <c r="F133" i="172" s="1"/>
  <c r="J133" i="172" s="1"/>
  <c r="K133" i="172" s="1"/>
  <c r="M133" i="172" s="1"/>
  <c r="L132" i="172"/>
  <c r="D132" i="172"/>
  <c r="F132" i="172" s="1"/>
  <c r="J132" i="172" s="1"/>
  <c r="K132" i="172" s="1"/>
  <c r="M132" i="172" s="1"/>
  <c r="L131" i="172"/>
  <c r="D131" i="172"/>
  <c r="F131" i="172" s="1"/>
  <c r="J131" i="172" s="1"/>
  <c r="K131" i="172" s="1"/>
  <c r="M131" i="172" s="1"/>
  <c r="L130" i="172"/>
  <c r="D130" i="172"/>
  <c r="F130" i="172" s="1"/>
  <c r="J130" i="172" s="1"/>
  <c r="K130" i="172" s="1"/>
  <c r="M130" i="172" s="1"/>
  <c r="L129" i="172"/>
  <c r="D129" i="172"/>
  <c r="F129" i="172" s="1"/>
  <c r="J129" i="172" s="1"/>
  <c r="K129" i="172" s="1"/>
  <c r="M129" i="172" s="1"/>
  <c r="L128" i="172"/>
  <c r="D128" i="172"/>
  <c r="F128" i="172" s="1"/>
  <c r="J128" i="172" s="1"/>
  <c r="K128" i="172" s="1"/>
  <c r="M128" i="172" s="1"/>
  <c r="L127" i="172"/>
  <c r="D127" i="172"/>
  <c r="F127" i="172" s="1"/>
  <c r="J127" i="172" s="1"/>
  <c r="K127" i="172" s="1"/>
  <c r="M127" i="172" s="1"/>
  <c r="L126" i="172"/>
  <c r="D126" i="172"/>
  <c r="F126" i="172" s="1"/>
  <c r="J126" i="172" s="1"/>
  <c r="K126" i="172" s="1"/>
  <c r="M126" i="172" s="1"/>
  <c r="L125" i="172"/>
  <c r="D125" i="172"/>
  <c r="F125" i="172" s="1"/>
  <c r="J125" i="172" s="1"/>
  <c r="K125" i="172" s="1"/>
  <c r="M125" i="172" s="1"/>
  <c r="L124" i="172"/>
  <c r="D124" i="172"/>
  <c r="F124" i="172" s="1"/>
  <c r="J124" i="172" s="1"/>
  <c r="K124" i="172" s="1"/>
  <c r="M124" i="172" s="1"/>
  <c r="L123" i="172"/>
  <c r="D123" i="172"/>
  <c r="F123" i="172" s="1"/>
  <c r="J123" i="172" s="1"/>
  <c r="K123" i="172" s="1"/>
  <c r="M123" i="172" s="1"/>
  <c r="L122" i="172"/>
  <c r="D122" i="172"/>
  <c r="F122" i="172" s="1"/>
  <c r="J122" i="172" s="1"/>
  <c r="K122" i="172" s="1"/>
  <c r="M122" i="172" s="1"/>
  <c r="L121" i="172"/>
  <c r="D121" i="172"/>
  <c r="F121" i="172" s="1"/>
  <c r="J121" i="172" s="1"/>
  <c r="K121" i="172" s="1"/>
  <c r="M121" i="172" s="1"/>
  <c r="L120" i="172"/>
  <c r="D120" i="172"/>
  <c r="F120" i="172" s="1"/>
  <c r="J120" i="172" s="1"/>
  <c r="K120" i="172" s="1"/>
  <c r="M120" i="172" s="1"/>
  <c r="L119" i="172"/>
  <c r="D119" i="172"/>
  <c r="F119" i="172" s="1"/>
  <c r="J119" i="172" s="1"/>
  <c r="K119" i="172" s="1"/>
  <c r="M119" i="172" s="1"/>
  <c r="L118" i="172"/>
  <c r="D118" i="172"/>
  <c r="F118" i="172" s="1"/>
  <c r="J118" i="172" s="1"/>
  <c r="K118" i="172" s="1"/>
  <c r="M118" i="172" s="1"/>
  <c r="L117" i="172"/>
  <c r="D117" i="172"/>
  <c r="F117" i="172" s="1"/>
  <c r="J117" i="172" s="1"/>
  <c r="K117" i="172" s="1"/>
  <c r="M117" i="172" s="1"/>
  <c r="L116" i="172"/>
  <c r="D116" i="172"/>
  <c r="F116" i="172" s="1"/>
  <c r="J116" i="172" s="1"/>
  <c r="K116" i="172" s="1"/>
  <c r="M116" i="172" s="1"/>
  <c r="L115" i="172"/>
  <c r="D115" i="172"/>
  <c r="F115" i="172" s="1"/>
  <c r="J115" i="172" s="1"/>
  <c r="K115" i="172" s="1"/>
  <c r="M115" i="172" s="1"/>
  <c r="L114" i="172"/>
  <c r="D114" i="172"/>
  <c r="F114" i="172" s="1"/>
  <c r="J114" i="172" s="1"/>
  <c r="K114" i="172" s="1"/>
  <c r="M114" i="172" s="1"/>
  <c r="L113" i="172"/>
  <c r="D113" i="172"/>
  <c r="F113" i="172" s="1"/>
  <c r="J113" i="172" s="1"/>
  <c r="K113" i="172" s="1"/>
  <c r="M113" i="172" s="1"/>
  <c r="L112" i="172"/>
  <c r="D112" i="172"/>
  <c r="F112" i="172" s="1"/>
  <c r="J112" i="172" s="1"/>
  <c r="K112" i="172" s="1"/>
  <c r="M112" i="172" s="1"/>
  <c r="L111" i="172"/>
  <c r="D111" i="172"/>
  <c r="F111" i="172" s="1"/>
  <c r="J111" i="172" s="1"/>
  <c r="K111" i="172" s="1"/>
  <c r="M111" i="172" s="1"/>
  <c r="L110" i="172"/>
  <c r="D110" i="172"/>
  <c r="F110" i="172" s="1"/>
  <c r="J110" i="172" s="1"/>
  <c r="K110" i="172" s="1"/>
  <c r="M110" i="172" s="1"/>
  <c r="L109" i="172"/>
  <c r="D109" i="172"/>
  <c r="F109" i="172" s="1"/>
  <c r="J109" i="172" s="1"/>
  <c r="K109" i="172" s="1"/>
  <c r="M109" i="172" s="1"/>
  <c r="L108" i="172"/>
  <c r="D108" i="172"/>
  <c r="F108" i="172" s="1"/>
  <c r="J108" i="172" s="1"/>
  <c r="K108" i="172" s="1"/>
  <c r="M108" i="172" s="1"/>
  <c r="L107" i="172"/>
  <c r="D107" i="172"/>
  <c r="F107" i="172" s="1"/>
  <c r="J107" i="172" s="1"/>
  <c r="K107" i="172" s="1"/>
  <c r="M107" i="172" s="1"/>
  <c r="L106" i="172"/>
  <c r="D106" i="172"/>
  <c r="F106" i="172" s="1"/>
  <c r="J106" i="172" s="1"/>
  <c r="K106" i="172" s="1"/>
  <c r="M106" i="172" s="1"/>
  <c r="L105" i="172"/>
  <c r="D105" i="172"/>
  <c r="F105" i="172" s="1"/>
  <c r="J105" i="172" s="1"/>
  <c r="K105" i="172" s="1"/>
  <c r="M105" i="172" s="1"/>
  <c r="L104" i="172"/>
  <c r="D104" i="172"/>
  <c r="F104" i="172" s="1"/>
  <c r="J104" i="172" s="1"/>
  <c r="K104" i="172" s="1"/>
  <c r="M104" i="172" s="1"/>
  <c r="L103" i="172"/>
  <c r="D103" i="172"/>
  <c r="F103" i="172" s="1"/>
  <c r="J103" i="172" s="1"/>
  <c r="K103" i="172" s="1"/>
  <c r="M103" i="172" s="1"/>
  <c r="L102" i="172"/>
  <c r="D102" i="172"/>
  <c r="F102" i="172" s="1"/>
  <c r="J102" i="172" s="1"/>
  <c r="K102" i="172" s="1"/>
  <c r="M102" i="172" s="1"/>
  <c r="L101" i="172"/>
  <c r="D101" i="172"/>
  <c r="F101" i="172" s="1"/>
  <c r="J101" i="172" s="1"/>
  <c r="K101" i="172" s="1"/>
  <c r="M101" i="172" s="1"/>
  <c r="L100" i="172"/>
  <c r="D100" i="172"/>
  <c r="F100" i="172" s="1"/>
  <c r="J100" i="172" s="1"/>
  <c r="K100" i="172" s="1"/>
  <c r="M100" i="172" s="1"/>
  <c r="L99" i="172"/>
  <c r="D99" i="172"/>
  <c r="F99" i="172" s="1"/>
  <c r="J99" i="172" s="1"/>
  <c r="K99" i="172" s="1"/>
  <c r="M99" i="172" s="1"/>
  <c r="L98" i="172"/>
  <c r="D98" i="172"/>
  <c r="F98" i="172" s="1"/>
  <c r="J98" i="172" s="1"/>
  <c r="K98" i="172" s="1"/>
  <c r="M98" i="172" s="1"/>
  <c r="L97" i="172"/>
  <c r="D97" i="172"/>
  <c r="F97" i="172" s="1"/>
  <c r="J97" i="172" s="1"/>
  <c r="K97" i="172" s="1"/>
  <c r="M97" i="172" s="1"/>
  <c r="L96" i="172"/>
  <c r="D96" i="172"/>
  <c r="F96" i="172" s="1"/>
  <c r="J96" i="172" s="1"/>
  <c r="K96" i="172" s="1"/>
  <c r="M96" i="172" s="1"/>
  <c r="L95" i="172"/>
  <c r="D95" i="172"/>
  <c r="F95" i="172" s="1"/>
  <c r="J95" i="172" s="1"/>
  <c r="K95" i="172" s="1"/>
  <c r="M95" i="172" s="1"/>
  <c r="L94" i="172"/>
  <c r="D94" i="172"/>
  <c r="F94" i="172" s="1"/>
  <c r="J94" i="172" s="1"/>
  <c r="K94" i="172" s="1"/>
  <c r="M94" i="172" s="1"/>
  <c r="L93" i="172"/>
  <c r="D93" i="172"/>
  <c r="F93" i="172" s="1"/>
  <c r="J93" i="172" s="1"/>
  <c r="K93" i="172" s="1"/>
  <c r="M93" i="172" s="1"/>
  <c r="L92" i="172"/>
  <c r="D92" i="172"/>
  <c r="F92" i="172" s="1"/>
  <c r="J92" i="172" s="1"/>
  <c r="K92" i="172" s="1"/>
  <c r="M92" i="172" s="1"/>
  <c r="L91" i="172"/>
  <c r="D91" i="172"/>
  <c r="F91" i="172" s="1"/>
  <c r="J91" i="172" s="1"/>
  <c r="K91" i="172" s="1"/>
  <c r="M91" i="172" s="1"/>
  <c r="L90" i="172"/>
  <c r="D90" i="172"/>
  <c r="F90" i="172" s="1"/>
  <c r="J90" i="172" s="1"/>
  <c r="K90" i="172" s="1"/>
  <c r="M90" i="172" s="1"/>
  <c r="L89" i="172"/>
  <c r="D89" i="172"/>
  <c r="F89" i="172" s="1"/>
  <c r="J89" i="172" s="1"/>
  <c r="K89" i="172" s="1"/>
  <c r="M89" i="172" s="1"/>
  <c r="L88" i="172"/>
  <c r="D88" i="172"/>
  <c r="F88" i="172" s="1"/>
  <c r="J88" i="172" s="1"/>
  <c r="K88" i="172" s="1"/>
  <c r="M88" i="172" s="1"/>
  <c r="L87" i="172"/>
  <c r="D87" i="172"/>
  <c r="F87" i="172" s="1"/>
  <c r="J87" i="172" s="1"/>
  <c r="K87" i="172" s="1"/>
  <c r="M87" i="172" s="1"/>
  <c r="L86" i="172"/>
  <c r="D86" i="172"/>
  <c r="F86" i="172" s="1"/>
  <c r="J86" i="172" s="1"/>
  <c r="K86" i="172" s="1"/>
  <c r="M86" i="172" s="1"/>
  <c r="L85" i="172"/>
  <c r="D85" i="172"/>
  <c r="F85" i="172" s="1"/>
  <c r="J85" i="172" s="1"/>
  <c r="K85" i="172" s="1"/>
  <c r="M85" i="172" s="1"/>
  <c r="L84" i="172"/>
  <c r="D84" i="172"/>
  <c r="F84" i="172" s="1"/>
  <c r="J84" i="172" s="1"/>
  <c r="K84" i="172" s="1"/>
  <c r="M84" i="172" s="1"/>
  <c r="L83" i="172"/>
  <c r="D83" i="172"/>
  <c r="F83" i="172" s="1"/>
  <c r="J83" i="172" s="1"/>
  <c r="K83" i="172" s="1"/>
  <c r="M83" i="172" s="1"/>
  <c r="L82" i="172"/>
  <c r="D82" i="172"/>
  <c r="F82" i="172" s="1"/>
  <c r="J82" i="172" s="1"/>
  <c r="K82" i="172" s="1"/>
  <c r="M82" i="172" s="1"/>
  <c r="L81" i="172"/>
  <c r="D81" i="172"/>
  <c r="F81" i="172" s="1"/>
  <c r="J81" i="172" s="1"/>
  <c r="K81" i="172" s="1"/>
  <c r="M81" i="172" s="1"/>
  <c r="L80" i="172"/>
  <c r="D80" i="172"/>
  <c r="F80" i="172" s="1"/>
  <c r="J80" i="172" s="1"/>
  <c r="K80" i="172" s="1"/>
  <c r="M80" i="172" s="1"/>
  <c r="L79" i="172"/>
  <c r="D79" i="172"/>
  <c r="F79" i="172" s="1"/>
  <c r="J79" i="172" s="1"/>
  <c r="K79" i="172" s="1"/>
  <c r="M79" i="172" s="1"/>
  <c r="L78" i="172"/>
  <c r="D78" i="172"/>
  <c r="F78" i="172" s="1"/>
  <c r="J78" i="172" s="1"/>
  <c r="K78" i="172" s="1"/>
  <c r="M78" i="172" s="1"/>
  <c r="L77" i="172"/>
  <c r="D77" i="172"/>
  <c r="F77" i="172" s="1"/>
  <c r="J77" i="172" s="1"/>
  <c r="K77" i="172" s="1"/>
  <c r="M77" i="172" s="1"/>
  <c r="L76" i="172"/>
  <c r="D76" i="172"/>
  <c r="F76" i="172" s="1"/>
  <c r="J76" i="172" s="1"/>
  <c r="K76" i="172" s="1"/>
  <c r="M76" i="172" s="1"/>
  <c r="L75" i="172"/>
  <c r="D75" i="172"/>
  <c r="F75" i="172" s="1"/>
  <c r="J75" i="172" s="1"/>
  <c r="K75" i="172" s="1"/>
  <c r="M75" i="172" s="1"/>
  <c r="L74" i="172"/>
  <c r="D74" i="172"/>
  <c r="F74" i="172" s="1"/>
  <c r="J74" i="172" s="1"/>
  <c r="K74" i="172" s="1"/>
  <c r="M74" i="172" s="1"/>
  <c r="L73" i="172"/>
  <c r="D73" i="172"/>
  <c r="F73" i="172" s="1"/>
  <c r="J73" i="172" s="1"/>
  <c r="K73" i="172" s="1"/>
  <c r="M73" i="172" s="1"/>
  <c r="L72" i="172"/>
  <c r="D72" i="172"/>
  <c r="F72" i="172" s="1"/>
  <c r="J72" i="172" s="1"/>
  <c r="K72" i="172" s="1"/>
  <c r="M72" i="172" s="1"/>
  <c r="L71" i="172"/>
  <c r="D71" i="172"/>
  <c r="F71" i="172" s="1"/>
  <c r="J71" i="172" s="1"/>
  <c r="K71" i="172" s="1"/>
  <c r="M71" i="172" s="1"/>
  <c r="L70" i="172"/>
  <c r="D70" i="172"/>
  <c r="F70" i="172" s="1"/>
  <c r="J70" i="172" s="1"/>
  <c r="K70" i="172" s="1"/>
  <c r="M70" i="172" s="1"/>
  <c r="L69" i="172"/>
  <c r="D69" i="172"/>
  <c r="F69" i="172" s="1"/>
  <c r="J69" i="172" s="1"/>
  <c r="K69" i="172" s="1"/>
  <c r="M69" i="172" s="1"/>
  <c r="L68" i="172"/>
  <c r="D68" i="172"/>
  <c r="F68" i="172" s="1"/>
  <c r="J68" i="172" s="1"/>
  <c r="K68" i="172" s="1"/>
  <c r="M68" i="172" s="1"/>
  <c r="L67" i="172"/>
  <c r="D67" i="172"/>
  <c r="F67" i="172" s="1"/>
  <c r="J67" i="172" s="1"/>
  <c r="K67" i="172" s="1"/>
  <c r="M67" i="172" s="1"/>
  <c r="L66" i="172"/>
  <c r="D66" i="172"/>
  <c r="F66" i="172" s="1"/>
  <c r="J66" i="172" s="1"/>
  <c r="K66" i="172" s="1"/>
  <c r="M66" i="172" s="1"/>
  <c r="L65" i="172"/>
  <c r="D65" i="172"/>
  <c r="F65" i="172" s="1"/>
  <c r="J65" i="172" s="1"/>
  <c r="K65" i="172" s="1"/>
  <c r="M65" i="172" s="1"/>
  <c r="L64" i="172"/>
  <c r="D64" i="172"/>
  <c r="F64" i="172" s="1"/>
  <c r="J64" i="172" s="1"/>
  <c r="K64" i="172" s="1"/>
  <c r="M64" i="172" s="1"/>
  <c r="L63" i="172"/>
  <c r="D63" i="172"/>
  <c r="F63" i="172" s="1"/>
  <c r="J63" i="172" s="1"/>
  <c r="K63" i="172" s="1"/>
  <c r="M63" i="172" s="1"/>
  <c r="L62" i="172"/>
  <c r="D62" i="172"/>
  <c r="F62" i="172" s="1"/>
  <c r="J62" i="172" s="1"/>
  <c r="K62" i="172" s="1"/>
  <c r="M62" i="172" s="1"/>
  <c r="L61" i="172"/>
  <c r="D61" i="172"/>
  <c r="F61" i="172" s="1"/>
  <c r="J61" i="172" s="1"/>
  <c r="K61" i="172" s="1"/>
  <c r="M61" i="172" s="1"/>
  <c r="L60" i="172"/>
  <c r="D60" i="172"/>
  <c r="F60" i="172" s="1"/>
  <c r="J60" i="172" s="1"/>
  <c r="K60" i="172" s="1"/>
  <c r="M60" i="172" s="1"/>
  <c r="L59" i="172"/>
  <c r="D59" i="172"/>
  <c r="F59" i="172" s="1"/>
  <c r="J59" i="172" s="1"/>
  <c r="K59" i="172" s="1"/>
  <c r="M59" i="172" s="1"/>
  <c r="L58" i="172"/>
  <c r="D58" i="172"/>
  <c r="F58" i="172" s="1"/>
  <c r="J58" i="172" s="1"/>
  <c r="K58" i="172" s="1"/>
  <c r="M58" i="172" s="1"/>
  <c r="L57" i="172"/>
  <c r="D57" i="172"/>
  <c r="F57" i="172" s="1"/>
  <c r="J57" i="172" s="1"/>
  <c r="K57" i="172" s="1"/>
  <c r="M57" i="172" s="1"/>
  <c r="L56" i="172"/>
  <c r="D56" i="172"/>
  <c r="F56" i="172" s="1"/>
  <c r="J56" i="172" s="1"/>
  <c r="K56" i="172" s="1"/>
  <c r="M56" i="172" s="1"/>
  <c r="L55" i="172"/>
  <c r="D55" i="172"/>
  <c r="F55" i="172" s="1"/>
  <c r="J55" i="172" s="1"/>
  <c r="K55" i="172" s="1"/>
  <c r="M55" i="172" s="1"/>
  <c r="L54" i="172"/>
  <c r="D54" i="172"/>
  <c r="F54" i="172" s="1"/>
  <c r="J54" i="172" s="1"/>
  <c r="K54" i="172" s="1"/>
  <c r="M54" i="172" s="1"/>
  <c r="L53" i="172"/>
  <c r="D53" i="172"/>
  <c r="F53" i="172" s="1"/>
  <c r="J53" i="172" s="1"/>
  <c r="K53" i="172" s="1"/>
  <c r="M53" i="172" s="1"/>
  <c r="L52" i="172"/>
  <c r="D52" i="172"/>
  <c r="F52" i="172" s="1"/>
  <c r="J52" i="172" s="1"/>
  <c r="K52" i="172" s="1"/>
  <c r="M52" i="172" s="1"/>
  <c r="L51" i="172"/>
  <c r="D51" i="172"/>
  <c r="F51" i="172" s="1"/>
  <c r="J51" i="172" s="1"/>
  <c r="K51" i="172" s="1"/>
  <c r="M51" i="172" s="1"/>
  <c r="L50" i="172"/>
  <c r="D50" i="172"/>
  <c r="F50" i="172" s="1"/>
  <c r="J50" i="172" s="1"/>
  <c r="K50" i="172" s="1"/>
  <c r="M50" i="172" s="1"/>
  <c r="L49" i="172"/>
  <c r="D49" i="172"/>
  <c r="F49" i="172" s="1"/>
  <c r="J49" i="172" s="1"/>
  <c r="K49" i="172" s="1"/>
  <c r="M49" i="172" s="1"/>
  <c r="L48" i="172"/>
  <c r="D48" i="172"/>
  <c r="F48" i="172" s="1"/>
  <c r="J48" i="172" s="1"/>
  <c r="K48" i="172" s="1"/>
  <c r="M48" i="172" s="1"/>
  <c r="L47" i="172"/>
  <c r="D47" i="172"/>
  <c r="F47" i="172" s="1"/>
  <c r="J47" i="172" s="1"/>
  <c r="K47" i="172" s="1"/>
  <c r="M47" i="172" s="1"/>
  <c r="L46" i="172"/>
  <c r="D46" i="172"/>
  <c r="F46" i="172" s="1"/>
  <c r="J46" i="172" s="1"/>
  <c r="K46" i="172" s="1"/>
  <c r="M46" i="172" s="1"/>
  <c r="L45" i="172"/>
  <c r="D45" i="172"/>
  <c r="F45" i="172" s="1"/>
  <c r="J45" i="172" s="1"/>
  <c r="K45" i="172" s="1"/>
  <c r="M45" i="172" s="1"/>
  <c r="L44" i="172"/>
  <c r="D44" i="172"/>
  <c r="F44" i="172" s="1"/>
  <c r="J44" i="172" s="1"/>
  <c r="K44" i="172" s="1"/>
  <c r="M44" i="172" s="1"/>
  <c r="L43" i="172"/>
  <c r="D43" i="172"/>
  <c r="F43" i="172" s="1"/>
  <c r="J43" i="172" s="1"/>
  <c r="K43" i="172" s="1"/>
  <c r="M43" i="172" s="1"/>
  <c r="L42" i="172"/>
  <c r="D42" i="172"/>
  <c r="F42" i="172" s="1"/>
  <c r="J42" i="172" s="1"/>
  <c r="K42" i="172" s="1"/>
  <c r="M42" i="172" s="1"/>
  <c r="L41" i="172"/>
  <c r="D41" i="172"/>
  <c r="F41" i="172" s="1"/>
  <c r="J41" i="172" s="1"/>
  <c r="K41" i="172" s="1"/>
  <c r="M41" i="172" s="1"/>
  <c r="L40" i="172"/>
  <c r="D40" i="172"/>
  <c r="F40" i="172" s="1"/>
  <c r="J40" i="172" s="1"/>
  <c r="K40" i="172" s="1"/>
  <c r="M40" i="172" s="1"/>
  <c r="L39" i="172"/>
  <c r="D39" i="172"/>
  <c r="F39" i="172" s="1"/>
  <c r="J39" i="172" s="1"/>
  <c r="K39" i="172" s="1"/>
  <c r="M39" i="172" s="1"/>
  <c r="L38" i="172"/>
  <c r="D38" i="172"/>
  <c r="F38" i="172" s="1"/>
  <c r="J38" i="172" s="1"/>
  <c r="K38" i="172" s="1"/>
  <c r="M38" i="172" s="1"/>
  <c r="L37" i="172"/>
  <c r="D37" i="172"/>
  <c r="F37" i="172" s="1"/>
  <c r="J37" i="172" s="1"/>
  <c r="K37" i="172" s="1"/>
  <c r="M37" i="172" s="1"/>
  <c r="L36" i="172"/>
  <c r="D36" i="172"/>
  <c r="F36" i="172" s="1"/>
  <c r="J36" i="172" s="1"/>
  <c r="K36" i="172" s="1"/>
  <c r="M36" i="172" s="1"/>
  <c r="L35" i="172"/>
  <c r="D35" i="172"/>
  <c r="F35" i="172" s="1"/>
  <c r="J35" i="172" s="1"/>
  <c r="K35" i="172" s="1"/>
  <c r="M35" i="172" s="1"/>
  <c r="L34" i="172"/>
  <c r="D34" i="172"/>
  <c r="F34" i="172" s="1"/>
  <c r="J34" i="172" s="1"/>
  <c r="K34" i="172" s="1"/>
  <c r="M34" i="172" s="1"/>
  <c r="L33" i="172"/>
  <c r="D33" i="172"/>
  <c r="F33" i="172" s="1"/>
  <c r="J33" i="172" s="1"/>
  <c r="K33" i="172" s="1"/>
  <c r="M33" i="172" s="1"/>
  <c r="L32" i="172"/>
  <c r="D32" i="172"/>
  <c r="F32" i="172" s="1"/>
  <c r="J32" i="172" s="1"/>
  <c r="K32" i="172" s="1"/>
  <c r="M32" i="172" s="1"/>
  <c r="L31" i="172"/>
  <c r="D31" i="172"/>
  <c r="F31" i="172" s="1"/>
  <c r="J31" i="172" s="1"/>
  <c r="K31" i="172" s="1"/>
  <c r="M31" i="172" s="1"/>
  <c r="L30" i="172"/>
  <c r="D30" i="172"/>
  <c r="F30" i="172" s="1"/>
  <c r="J30" i="172" s="1"/>
  <c r="K30" i="172" s="1"/>
  <c r="M30" i="172" s="1"/>
  <c r="L29" i="172"/>
  <c r="D29" i="172"/>
  <c r="F29" i="172" s="1"/>
  <c r="J29" i="172" s="1"/>
  <c r="K29" i="172" s="1"/>
  <c r="M29" i="172" s="1"/>
  <c r="L28" i="172"/>
  <c r="D28" i="172"/>
  <c r="F28" i="172" s="1"/>
  <c r="J28" i="172" s="1"/>
  <c r="K28" i="172" s="1"/>
  <c r="M28" i="172" s="1"/>
  <c r="L27" i="172"/>
  <c r="D27" i="172"/>
  <c r="F27" i="172" s="1"/>
  <c r="J27" i="172" s="1"/>
  <c r="K27" i="172" s="1"/>
  <c r="M27" i="172" s="1"/>
  <c r="L26" i="172"/>
  <c r="D26" i="172"/>
  <c r="F26" i="172" s="1"/>
  <c r="J26" i="172" s="1"/>
  <c r="K26" i="172" s="1"/>
  <c r="M26" i="172" s="1"/>
  <c r="L25" i="172"/>
  <c r="D25" i="172"/>
  <c r="F25" i="172" s="1"/>
  <c r="J25" i="172" s="1"/>
  <c r="K25" i="172" s="1"/>
  <c r="M25" i="172" s="1"/>
  <c r="L24" i="172"/>
  <c r="D24" i="172"/>
  <c r="F24" i="172" s="1"/>
  <c r="J24" i="172" s="1"/>
  <c r="K24" i="172" s="1"/>
  <c r="M24" i="172" s="1"/>
  <c r="L23" i="172"/>
  <c r="D23" i="172"/>
  <c r="F23" i="172" s="1"/>
  <c r="J23" i="172" s="1"/>
  <c r="K23" i="172" s="1"/>
  <c r="M23" i="172" s="1"/>
  <c r="L22" i="172"/>
  <c r="D22" i="172"/>
  <c r="F22" i="172" s="1"/>
  <c r="J22" i="172" s="1"/>
  <c r="K22" i="172" s="1"/>
  <c r="M22" i="172" s="1"/>
  <c r="L21" i="172"/>
  <c r="D21" i="172"/>
  <c r="F21" i="172" s="1"/>
  <c r="J21" i="172" s="1"/>
  <c r="K21" i="172" s="1"/>
  <c r="M21" i="172" s="1"/>
  <c r="L20" i="172"/>
  <c r="D20" i="172"/>
  <c r="F20" i="172" s="1"/>
  <c r="J20" i="172" s="1"/>
  <c r="K20" i="172" s="1"/>
  <c r="M20" i="172" s="1"/>
  <c r="L19" i="172"/>
  <c r="D19" i="172"/>
  <c r="F19" i="172" s="1"/>
  <c r="J19" i="172" s="1"/>
  <c r="K19" i="172" s="1"/>
  <c r="M19" i="172" s="1"/>
  <c r="L18" i="172"/>
  <c r="D18" i="172"/>
  <c r="F18" i="172" s="1"/>
  <c r="J18" i="172" s="1"/>
  <c r="K18" i="172" s="1"/>
  <c r="M18" i="172" s="1"/>
  <c r="L17" i="172"/>
  <c r="D17" i="172"/>
  <c r="F17" i="172" s="1"/>
  <c r="J17" i="172" s="1"/>
  <c r="K17" i="172" s="1"/>
  <c r="M17" i="172" s="1"/>
  <c r="L16" i="172"/>
  <c r="D16" i="172"/>
  <c r="F16" i="172" s="1"/>
  <c r="J16" i="172" s="1"/>
  <c r="K16" i="172" s="1"/>
  <c r="M16" i="172" s="1"/>
  <c r="L15" i="172"/>
  <c r="D15" i="172"/>
  <c r="F15" i="172" s="1"/>
  <c r="J15" i="172" s="1"/>
  <c r="K15" i="172" s="1"/>
  <c r="M15" i="172" s="1"/>
  <c r="L14" i="172"/>
  <c r="D14" i="172"/>
  <c r="F14" i="172" s="1"/>
  <c r="J14" i="172" s="1"/>
  <c r="K14" i="172" s="1"/>
  <c r="M14" i="172" s="1"/>
  <c r="L13" i="172"/>
  <c r="D13" i="172"/>
  <c r="F13" i="172" s="1"/>
  <c r="J13" i="172" s="1"/>
  <c r="K13" i="172" s="1"/>
  <c r="M13" i="172" s="1"/>
  <c r="L12" i="172"/>
  <c r="D12" i="172"/>
  <c r="F12" i="172" s="1"/>
  <c r="J12" i="172" s="1"/>
  <c r="K12" i="172" s="1"/>
  <c r="M12" i="172" s="1"/>
  <c r="L11" i="172"/>
  <c r="D11" i="172"/>
  <c r="F11" i="172" s="1"/>
  <c r="J11" i="172" s="1"/>
  <c r="K11" i="172" s="1"/>
  <c r="M11" i="172" s="1"/>
  <c r="L10" i="172"/>
  <c r="D10" i="172"/>
  <c r="F10" i="172" s="1"/>
  <c r="J10" i="172" s="1"/>
  <c r="K10" i="172" s="1"/>
  <c r="M10" i="172" s="1"/>
  <c r="L9" i="172"/>
  <c r="D9" i="172"/>
  <c r="F9" i="172" s="1"/>
  <c r="J9" i="172" s="1"/>
  <c r="K9" i="172" s="1"/>
  <c r="M9" i="172" s="1"/>
  <c r="L8" i="172"/>
  <c r="D8" i="172"/>
  <c r="F8" i="172" s="1"/>
  <c r="J8" i="172" s="1"/>
  <c r="K8" i="172" s="1"/>
  <c r="M8" i="172" s="1"/>
  <c r="L7" i="172"/>
  <c r="D7" i="172"/>
  <c r="F7" i="172" s="1"/>
  <c r="J7" i="172" s="1"/>
  <c r="K7" i="172" s="1"/>
  <c r="M7" i="172" s="1"/>
  <c r="L6" i="172"/>
  <c r="D6" i="172"/>
  <c r="F6" i="172" s="1"/>
  <c r="J6" i="172" s="1"/>
  <c r="K6" i="172" s="1"/>
  <c r="M6" i="172" s="1"/>
  <c r="L5" i="172"/>
  <c r="D5" i="172"/>
  <c r="F5" i="172" s="1"/>
  <c r="J5" i="172" s="1"/>
  <c r="K5" i="172" s="1"/>
  <c r="M5" i="172" s="1"/>
  <c r="L199" i="174"/>
  <c r="D199" i="174"/>
  <c r="F199" i="174" s="1"/>
  <c r="J199" i="174" s="1"/>
  <c r="K199" i="174" s="1"/>
  <c r="M199" i="174" s="1"/>
  <c r="L198" i="174"/>
  <c r="D198" i="174"/>
  <c r="F198" i="174" s="1"/>
  <c r="J198" i="174" s="1"/>
  <c r="K198" i="174" s="1"/>
  <c r="M198" i="174" s="1"/>
  <c r="L197" i="174"/>
  <c r="D197" i="174"/>
  <c r="F197" i="174" s="1"/>
  <c r="J197" i="174" s="1"/>
  <c r="K197" i="174" s="1"/>
  <c r="M197" i="174" s="1"/>
  <c r="L196" i="174"/>
  <c r="D196" i="174"/>
  <c r="F196" i="174" s="1"/>
  <c r="J196" i="174" s="1"/>
  <c r="K196" i="174" s="1"/>
  <c r="M196" i="174" s="1"/>
  <c r="L195" i="174"/>
  <c r="D195" i="174"/>
  <c r="F195" i="174" s="1"/>
  <c r="J195" i="174" s="1"/>
  <c r="K195" i="174" s="1"/>
  <c r="M195" i="174" s="1"/>
  <c r="L194" i="174"/>
  <c r="D194" i="174"/>
  <c r="F194" i="174" s="1"/>
  <c r="J194" i="174" s="1"/>
  <c r="K194" i="174" s="1"/>
  <c r="M194" i="174" s="1"/>
  <c r="L193" i="174"/>
  <c r="D193" i="174"/>
  <c r="F193" i="174" s="1"/>
  <c r="J193" i="174" s="1"/>
  <c r="K193" i="174" s="1"/>
  <c r="M193" i="174" s="1"/>
  <c r="L192" i="174"/>
  <c r="D192" i="174"/>
  <c r="F192" i="174" s="1"/>
  <c r="J192" i="174" s="1"/>
  <c r="K192" i="174" s="1"/>
  <c r="M192" i="174" s="1"/>
  <c r="L191" i="174"/>
  <c r="D191" i="174"/>
  <c r="F191" i="174" s="1"/>
  <c r="J191" i="174" s="1"/>
  <c r="K191" i="174" s="1"/>
  <c r="M191" i="174" s="1"/>
  <c r="L190" i="174"/>
  <c r="D190" i="174"/>
  <c r="F190" i="174" s="1"/>
  <c r="J190" i="174" s="1"/>
  <c r="K190" i="174" s="1"/>
  <c r="M190" i="174" s="1"/>
  <c r="L189" i="174"/>
  <c r="D189" i="174"/>
  <c r="F189" i="174" s="1"/>
  <c r="J189" i="174" s="1"/>
  <c r="K189" i="174" s="1"/>
  <c r="M189" i="174" s="1"/>
  <c r="L188" i="174"/>
  <c r="D188" i="174"/>
  <c r="F188" i="174" s="1"/>
  <c r="J188" i="174" s="1"/>
  <c r="K188" i="174" s="1"/>
  <c r="M188" i="174" s="1"/>
  <c r="L187" i="174"/>
  <c r="D187" i="174"/>
  <c r="F187" i="174" s="1"/>
  <c r="J187" i="174" s="1"/>
  <c r="K187" i="174" s="1"/>
  <c r="M187" i="174" s="1"/>
  <c r="L186" i="174"/>
  <c r="D186" i="174"/>
  <c r="F186" i="174" s="1"/>
  <c r="J186" i="174" s="1"/>
  <c r="K186" i="174" s="1"/>
  <c r="M186" i="174" s="1"/>
  <c r="L185" i="174"/>
  <c r="D185" i="174"/>
  <c r="F185" i="174" s="1"/>
  <c r="J185" i="174" s="1"/>
  <c r="K185" i="174" s="1"/>
  <c r="M185" i="174" s="1"/>
  <c r="L184" i="174"/>
  <c r="D184" i="174"/>
  <c r="F184" i="174" s="1"/>
  <c r="J184" i="174" s="1"/>
  <c r="K184" i="174" s="1"/>
  <c r="M184" i="174" s="1"/>
  <c r="L183" i="174"/>
  <c r="D183" i="174"/>
  <c r="F183" i="174" s="1"/>
  <c r="J183" i="174" s="1"/>
  <c r="K183" i="174" s="1"/>
  <c r="M183" i="174" s="1"/>
  <c r="L182" i="174"/>
  <c r="D182" i="174"/>
  <c r="F182" i="174" s="1"/>
  <c r="J182" i="174" s="1"/>
  <c r="K182" i="174" s="1"/>
  <c r="M182" i="174" s="1"/>
  <c r="L181" i="174"/>
  <c r="D181" i="174"/>
  <c r="F181" i="174" s="1"/>
  <c r="J181" i="174" s="1"/>
  <c r="K181" i="174" s="1"/>
  <c r="M181" i="174" s="1"/>
  <c r="L180" i="174"/>
  <c r="D180" i="174"/>
  <c r="F180" i="174" s="1"/>
  <c r="J180" i="174" s="1"/>
  <c r="K180" i="174" s="1"/>
  <c r="M180" i="174" s="1"/>
  <c r="L179" i="174"/>
  <c r="D179" i="174"/>
  <c r="F179" i="174" s="1"/>
  <c r="J179" i="174" s="1"/>
  <c r="K179" i="174" s="1"/>
  <c r="M179" i="174" s="1"/>
  <c r="L178" i="174"/>
  <c r="D178" i="174"/>
  <c r="F178" i="174" s="1"/>
  <c r="J178" i="174" s="1"/>
  <c r="K178" i="174" s="1"/>
  <c r="M178" i="174" s="1"/>
  <c r="L177" i="174"/>
  <c r="D177" i="174"/>
  <c r="F177" i="174" s="1"/>
  <c r="J177" i="174" s="1"/>
  <c r="K177" i="174" s="1"/>
  <c r="M177" i="174" s="1"/>
  <c r="L176" i="174"/>
  <c r="D176" i="174"/>
  <c r="F176" i="174" s="1"/>
  <c r="J176" i="174" s="1"/>
  <c r="K176" i="174" s="1"/>
  <c r="M176" i="174" s="1"/>
  <c r="L175" i="174"/>
  <c r="D175" i="174"/>
  <c r="F175" i="174" s="1"/>
  <c r="J175" i="174" s="1"/>
  <c r="K175" i="174" s="1"/>
  <c r="M175" i="174" s="1"/>
  <c r="L174" i="174"/>
  <c r="D174" i="174"/>
  <c r="F174" i="174" s="1"/>
  <c r="J174" i="174" s="1"/>
  <c r="K174" i="174" s="1"/>
  <c r="M174" i="174" s="1"/>
  <c r="L173" i="174"/>
  <c r="D173" i="174"/>
  <c r="F173" i="174" s="1"/>
  <c r="J173" i="174" s="1"/>
  <c r="K173" i="174" s="1"/>
  <c r="M173" i="174" s="1"/>
  <c r="L172" i="174"/>
  <c r="D172" i="174"/>
  <c r="F172" i="174" s="1"/>
  <c r="J172" i="174" s="1"/>
  <c r="K172" i="174" s="1"/>
  <c r="M172" i="174" s="1"/>
  <c r="L171" i="174"/>
  <c r="D171" i="174"/>
  <c r="F171" i="174" s="1"/>
  <c r="J171" i="174" s="1"/>
  <c r="K171" i="174" s="1"/>
  <c r="M171" i="174" s="1"/>
  <c r="L170" i="174"/>
  <c r="D170" i="174"/>
  <c r="F170" i="174" s="1"/>
  <c r="J170" i="174" s="1"/>
  <c r="K170" i="174" s="1"/>
  <c r="M170" i="174" s="1"/>
  <c r="L169" i="174"/>
  <c r="D169" i="174"/>
  <c r="F169" i="174" s="1"/>
  <c r="J169" i="174" s="1"/>
  <c r="K169" i="174" s="1"/>
  <c r="M169" i="174" s="1"/>
  <c r="L168" i="174"/>
  <c r="D168" i="174"/>
  <c r="F168" i="174" s="1"/>
  <c r="J168" i="174" s="1"/>
  <c r="K168" i="174" s="1"/>
  <c r="M168" i="174" s="1"/>
  <c r="L167" i="174"/>
  <c r="D167" i="174"/>
  <c r="F167" i="174" s="1"/>
  <c r="J167" i="174" s="1"/>
  <c r="K167" i="174" s="1"/>
  <c r="M167" i="174" s="1"/>
  <c r="L166" i="174"/>
  <c r="D166" i="174"/>
  <c r="F166" i="174" s="1"/>
  <c r="J166" i="174" s="1"/>
  <c r="K166" i="174" s="1"/>
  <c r="M166" i="174" s="1"/>
  <c r="L165" i="174"/>
  <c r="D165" i="174"/>
  <c r="F165" i="174" s="1"/>
  <c r="J165" i="174" s="1"/>
  <c r="K165" i="174" s="1"/>
  <c r="M165" i="174" s="1"/>
  <c r="L164" i="174"/>
  <c r="D164" i="174"/>
  <c r="F164" i="174" s="1"/>
  <c r="J164" i="174" s="1"/>
  <c r="K164" i="174" s="1"/>
  <c r="M164" i="174" s="1"/>
  <c r="L163" i="174"/>
  <c r="D163" i="174"/>
  <c r="F163" i="174" s="1"/>
  <c r="J163" i="174" s="1"/>
  <c r="K163" i="174" s="1"/>
  <c r="M163" i="174" s="1"/>
  <c r="L162" i="174"/>
  <c r="D162" i="174"/>
  <c r="F162" i="174" s="1"/>
  <c r="J162" i="174" s="1"/>
  <c r="K162" i="174" s="1"/>
  <c r="M162" i="174" s="1"/>
  <c r="L161" i="174"/>
  <c r="D161" i="174"/>
  <c r="F161" i="174" s="1"/>
  <c r="J161" i="174" s="1"/>
  <c r="K161" i="174" s="1"/>
  <c r="M161" i="174" s="1"/>
  <c r="L160" i="174"/>
  <c r="D160" i="174"/>
  <c r="F160" i="174" s="1"/>
  <c r="J160" i="174" s="1"/>
  <c r="K160" i="174" s="1"/>
  <c r="M160" i="174" s="1"/>
  <c r="L159" i="174"/>
  <c r="D159" i="174"/>
  <c r="F159" i="174" s="1"/>
  <c r="J159" i="174" s="1"/>
  <c r="K159" i="174" s="1"/>
  <c r="M159" i="174" s="1"/>
  <c r="L158" i="174"/>
  <c r="D158" i="174"/>
  <c r="F158" i="174" s="1"/>
  <c r="J158" i="174" s="1"/>
  <c r="K158" i="174" s="1"/>
  <c r="M158" i="174" s="1"/>
  <c r="L157" i="174"/>
  <c r="D157" i="174"/>
  <c r="F157" i="174" s="1"/>
  <c r="J157" i="174" s="1"/>
  <c r="K157" i="174" s="1"/>
  <c r="M157" i="174" s="1"/>
  <c r="L156" i="174"/>
  <c r="D156" i="174"/>
  <c r="F156" i="174" s="1"/>
  <c r="J156" i="174" s="1"/>
  <c r="K156" i="174" s="1"/>
  <c r="M156" i="174" s="1"/>
  <c r="L155" i="174"/>
  <c r="D155" i="174"/>
  <c r="F155" i="174" s="1"/>
  <c r="J155" i="174" s="1"/>
  <c r="K155" i="174" s="1"/>
  <c r="M155" i="174" s="1"/>
  <c r="L154" i="174"/>
  <c r="D154" i="174"/>
  <c r="F154" i="174" s="1"/>
  <c r="J154" i="174" s="1"/>
  <c r="K154" i="174" s="1"/>
  <c r="M154" i="174" s="1"/>
  <c r="L153" i="174"/>
  <c r="D153" i="174"/>
  <c r="F153" i="174" s="1"/>
  <c r="J153" i="174" s="1"/>
  <c r="K153" i="174" s="1"/>
  <c r="M153" i="174" s="1"/>
  <c r="L152" i="174"/>
  <c r="D152" i="174"/>
  <c r="F152" i="174" s="1"/>
  <c r="J152" i="174" s="1"/>
  <c r="K152" i="174" s="1"/>
  <c r="M152" i="174" s="1"/>
  <c r="L151" i="174"/>
  <c r="D151" i="174"/>
  <c r="F151" i="174" s="1"/>
  <c r="J151" i="174" s="1"/>
  <c r="K151" i="174" s="1"/>
  <c r="M151" i="174" s="1"/>
  <c r="L150" i="174"/>
  <c r="D150" i="174"/>
  <c r="F150" i="174" s="1"/>
  <c r="J150" i="174" s="1"/>
  <c r="K150" i="174" s="1"/>
  <c r="M150" i="174" s="1"/>
  <c r="L149" i="174"/>
  <c r="D149" i="174"/>
  <c r="F149" i="174" s="1"/>
  <c r="J149" i="174" s="1"/>
  <c r="K149" i="174" s="1"/>
  <c r="M149" i="174" s="1"/>
  <c r="L148" i="174"/>
  <c r="D148" i="174"/>
  <c r="F148" i="174" s="1"/>
  <c r="J148" i="174" s="1"/>
  <c r="K148" i="174" s="1"/>
  <c r="M148" i="174" s="1"/>
  <c r="L147" i="174"/>
  <c r="D147" i="174"/>
  <c r="F147" i="174" s="1"/>
  <c r="J147" i="174" s="1"/>
  <c r="K147" i="174" s="1"/>
  <c r="M147" i="174" s="1"/>
  <c r="L146" i="174"/>
  <c r="D146" i="174"/>
  <c r="F146" i="174" s="1"/>
  <c r="J146" i="174" s="1"/>
  <c r="K146" i="174" s="1"/>
  <c r="M146" i="174" s="1"/>
  <c r="L145" i="174"/>
  <c r="D145" i="174"/>
  <c r="F145" i="174" s="1"/>
  <c r="J145" i="174" s="1"/>
  <c r="K145" i="174" s="1"/>
  <c r="M145" i="174" s="1"/>
  <c r="L144" i="174"/>
  <c r="D144" i="174"/>
  <c r="F144" i="174" s="1"/>
  <c r="J144" i="174" s="1"/>
  <c r="K144" i="174" s="1"/>
  <c r="M144" i="174" s="1"/>
  <c r="L143" i="174"/>
  <c r="D143" i="174"/>
  <c r="F143" i="174" s="1"/>
  <c r="J143" i="174" s="1"/>
  <c r="K143" i="174" s="1"/>
  <c r="M143" i="174" s="1"/>
  <c r="L142" i="174"/>
  <c r="D142" i="174"/>
  <c r="F142" i="174" s="1"/>
  <c r="J142" i="174" s="1"/>
  <c r="K142" i="174" s="1"/>
  <c r="M142" i="174" s="1"/>
  <c r="L141" i="174"/>
  <c r="D141" i="174"/>
  <c r="F141" i="174" s="1"/>
  <c r="J141" i="174" s="1"/>
  <c r="K141" i="174" s="1"/>
  <c r="M141" i="174" s="1"/>
  <c r="L140" i="174"/>
  <c r="D140" i="174"/>
  <c r="F140" i="174" s="1"/>
  <c r="J140" i="174" s="1"/>
  <c r="K140" i="174" s="1"/>
  <c r="M140" i="174" s="1"/>
  <c r="L139" i="174"/>
  <c r="D139" i="174"/>
  <c r="F139" i="174" s="1"/>
  <c r="J139" i="174" s="1"/>
  <c r="K139" i="174" s="1"/>
  <c r="M139" i="174" s="1"/>
  <c r="L138" i="174"/>
  <c r="D138" i="174"/>
  <c r="F138" i="174" s="1"/>
  <c r="J138" i="174" s="1"/>
  <c r="K138" i="174" s="1"/>
  <c r="M138" i="174" s="1"/>
  <c r="L137" i="174"/>
  <c r="D137" i="174"/>
  <c r="F137" i="174" s="1"/>
  <c r="J137" i="174" s="1"/>
  <c r="K137" i="174" s="1"/>
  <c r="M137" i="174" s="1"/>
  <c r="L136" i="174"/>
  <c r="D136" i="174"/>
  <c r="F136" i="174" s="1"/>
  <c r="J136" i="174" s="1"/>
  <c r="K136" i="174" s="1"/>
  <c r="M136" i="174" s="1"/>
  <c r="L135" i="174"/>
  <c r="D135" i="174"/>
  <c r="F135" i="174" s="1"/>
  <c r="J135" i="174" s="1"/>
  <c r="K135" i="174" s="1"/>
  <c r="M135" i="174" s="1"/>
  <c r="L134" i="174"/>
  <c r="D134" i="174"/>
  <c r="F134" i="174" s="1"/>
  <c r="J134" i="174" s="1"/>
  <c r="K134" i="174" s="1"/>
  <c r="M134" i="174" s="1"/>
  <c r="L133" i="174"/>
  <c r="D133" i="174"/>
  <c r="F133" i="174" s="1"/>
  <c r="J133" i="174" s="1"/>
  <c r="K133" i="174" s="1"/>
  <c r="M133" i="174" s="1"/>
  <c r="L132" i="174"/>
  <c r="D132" i="174"/>
  <c r="F132" i="174" s="1"/>
  <c r="J132" i="174" s="1"/>
  <c r="K132" i="174" s="1"/>
  <c r="M132" i="174" s="1"/>
  <c r="L131" i="174"/>
  <c r="D131" i="174"/>
  <c r="F131" i="174" s="1"/>
  <c r="J131" i="174" s="1"/>
  <c r="K131" i="174" s="1"/>
  <c r="M131" i="174" s="1"/>
  <c r="L130" i="174"/>
  <c r="D130" i="174"/>
  <c r="F130" i="174" s="1"/>
  <c r="J130" i="174" s="1"/>
  <c r="K130" i="174" s="1"/>
  <c r="M130" i="174" s="1"/>
  <c r="L129" i="174"/>
  <c r="D129" i="174"/>
  <c r="F129" i="174" s="1"/>
  <c r="J129" i="174" s="1"/>
  <c r="K129" i="174" s="1"/>
  <c r="M129" i="174" s="1"/>
  <c r="L128" i="174"/>
  <c r="D128" i="174"/>
  <c r="F128" i="174" s="1"/>
  <c r="J128" i="174" s="1"/>
  <c r="K128" i="174" s="1"/>
  <c r="M128" i="174" s="1"/>
  <c r="L127" i="174"/>
  <c r="D127" i="174"/>
  <c r="F127" i="174" s="1"/>
  <c r="J127" i="174" s="1"/>
  <c r="K127" i="174" s="1"/>
  <c r="M127" i="174" s="1"/>
  <c r="L126" i="174"/>
  <c r="D126" i="174"/>
  <c r="F126" i="174" s="1"/>
  <c r="J126" i="174" s="1"/>
  <c r="K126" i="174" s="1"/>
  <c r="M126" i="174" s="1"/>
  <c r="L125" i="174"/>
  <c r="D125" i="174"/>
  <c r="F125" i="174" s="1"/>
  <c r="J125" i="174" s="1"/>
  <c r="K125" i="174" s="1"/>
  <c r="M125" i="174" s="1"/>
  <c r="L124" i="174"/>
  <c r="D124" i="174"/>
  <c r="F124" i="174" s="1"/>
  <c r="J124" i="174" s="1"/>
  <c r="K124" i="174" s="1"/>
  <c r="M124" i="174" s="1"/>
  <c r="L123" i="174"/>
  <c r="D123" i="174"/>
  <c r="F123" i="174" s="1"/>
  <c r="J123" i="174" s="1"/>
  <c r="K123" i="174" s="1"/>
  <c r="M123" i="174" s="1"/>
  <c r="L122" i="174"/>
  <c r="D122" i="174"/>
  <c r="F122" i="174" s="1"/>
  <c r="J122" i="174" s="1"/>
  <c r="K122" i="174" s="1"/>
  <c r="M122" i="174" s="1"/>
  <c r="L121" i="174"/>
  <c r="D121" i="174"/>
  <c r="F121" i="174" s="1"/>
  <c r="J121" i="174" s="1"/>
  <c r="K121" i="174" s="1"/>
  <c r="M121" i="174" s="1"/>
  <c r="L120" i="174"/>
  <c r="D120" i="174"/>
  <c r="F120" i="174" s="1"/>
  <c r="J120" i="174" s="1"/>
  <c r="K120" i="174" s="1"/>
  <c r="M120" i="174" s="1"/>
  <c r="L119" i="174"/>
  <c r="D119" i="174"/>
  <c r="F119" i="174" s="1"/>
  <c r="J119" i="174" s="1"/>
  <c r="K119" i="174" s="1"/>
  <c r="M119" i="174" s="1"/>
  <c r="L118" i="174"/>
  <c r="D118" i="174"/>
  <c r="F118" i="174" s="1"/>
  <c r="J118" i="174" s="1"/>
  <c r="K118" i="174" s="1"/>
  <c r="M118" i="174" s="1"/>
  <c r="L117" i="174"/>
  <c r="D117" i="174"/>
  <c r="F117" i="174" s="1"/>
  <c r="J117" i="174" s="1"/>
  <c r="K117" i="174" s="1"/>
  <c r="M117" i="174" s="1"/>
  <c r="L116" i="174"/>
  <c r="D116" i="174"/>
  <c r="F116" i="174" s="1"/>
  <c r="J116" i="174" s="1"/>
  <c r="K116" i="174" s="1"/>
  <c r="M116" i="174" s="1"/>
  <c r="L115" i="174"/>
  <c r="D115" i="174"/>
  <c r="F115" i="174" s="1"/>
  <c r="J115" i="174" s="1"/>
  <c r="K115" i="174" s="1"/>
  <c r="M115" i="174" s="1"/>
  <c r="L114" i="174"/>
  <c r="D114" i="174"/>
  <c r="F114" i="174" s="1"/>
  <c r="J114" i="174" s="1"/>
  <c r="K114" i="174" s="1"/>
  <c r="M114" i="174" s="1"/>
  <c r="L113" i="174"/>
  <c r="D113" i="174"/>
  <c r="F113" i="174" s="1"/>
  <c r="J113" i="174" s="1"/>
  <c r="K113" i="174" s="1"/>
  <c r="M113" i="174" s="1"/>
  <c r="L112" i="174"/>
  <c r="D112" i="174"/>
  <c r="F112" i="174" s="1"/>
  <c r="J112" i="174" s="1"/>
  <c r="K112" i="174" s="1"/>
  <c r="M112" i="174" s="1"/>
  <c r="L111" i="174"/>
  <c r="D111" i="174"/>
  <c r="F111" i="174" s="1"/>
  <c r="J111" i="174" s="1"/>
  <c r="K111" i="174" s="1"/>
  <c r="M111" i="174" s="1"/>
  <c r="L110" i="174"/>
  <c r="D110" i="174"/>
  <c r="F110" i="174" s="1"/>
  <c r="J110" i="174" s="1"/>
  <c r="K110" i="174" s="1"/>
  <c r="M110" i="174" s="1"/>
  <c r="L109" i="174"/>
  <c r="D109" i="174"/>
  <c r="F109" i="174" s="1"/>
  <c r="J109" i="174" s="1"/>
  <c r="K109" i="174" s="1"/>
  <c r="M109" i="174" s="1"/>
  <c r="L108" i="174"/>
  <c r="D108" i="174"/>
  <c r="F108" i="174" s="1"/>
  <c r="J108" i="174" s="1"/>
  <c r="K108" i="174" s="1"/>
  <c r="M108" i="174" s="1"/>
  <c r="L107" i="174"/>
  <c r="D107" i="174"/>
  <c r="F107" i="174" s="1"/>
  <c r="J107" i="174" s="1"/>
  <c r="K107" i="174" s="1"/>
  <c r="M107" i="174" s="1"/>
  <c r="L106" i="174"/>
  <c r="D106" i="174"/>
  <c r="F106" i="174" s="1"/>
  <c r="J106" i="174" s="1"/>
  <c r="K106" i="174" s="1"/>
  <c r="M106" i="174" s="1"/>
  <c r="L105" i="174"/>
  <c r="D105" i="174"/>
  <c r="F105" i="174" s="1"/>
  <c r="J105" i="174" s="1"/>
  <c r="K105" i="174" s="1"/>
  <c r="M105" i="174" s="1"/>
  <c r="L104" i="174"/>
  <c r="D104" i="174"/>
  <c r="F104" i="174" s="1"/>
  <c r="J104" i="174" s="1"/>
  <c r="K104" i="174" s="1"/>
  <c r="M104" i="174" s="1"/>
  <c r="L103" i="174"/>
  <c r="D103" i="174"/>
  <c r="F103" i="174" s="1"/>
  <c r="J103" i="174" s="1"/>
  <c r="K103" i="174" s="1"/>
  <c r="M103" i="174" s="1"/>
  <c r="L102" i="174"/>
  <c r="D102" i="174"/>
  <c r="F102" i="174" s="1"/>
  <c r="J102" i="174" s="1"/>
  <c r="K102" i="174" s="1"/>
  <c r="M102" i="174" s="1"/>
  <c r="L101" i="174"/>
  <c r="D101" i="174"/>
  <c r="F101" i="174" s="1"/>
  <c r="J101" i="174" s="1"/>
  <c r="K101" i="174" s="1"/>
  <c r="M101" i="174" s="1"/>
  <c r="L100" i="174"/>
  <c r="D100" i="174"/>
  <c r="F100" i="174" s="1"/>
  <c r="J100" i="174" s="1"/>
  <c r="K100" i="174" s="1"/>
  <c r="M100" i="174" s="1"/>
  <c r="L99" i="174"/>
  <c r="D99" i="174"/>
  <c r="F99" i="174" s="1"/>
  <c r="J99" i="174" s="1"/>
  <c r="K99" i="174" s="1"/>
  <c r="M99" i="174" s="1"/>
  <c r="L98" i="174"/>
  <c r="D98" i="174"/>
  <c r="F98" i="174" s="1"/>
  <c r="J98" i="174" s="1"/>
  <c r="K98" i="174" s="1"/>
  <c r="M98" i="174" s="1"/>
  <c r="L97" i="174"/>
  <c r="D97" i="174"/>
  <c r="F97" i="174" s="1"/>
  <c r="J97" i="174" s="1"/>
  <c r="K97" i="174" s="1"/>
  <c r="M97" i="174" s="1"/>
  <c r="L96" i="174"/>
  <c r="D96" i="174"/>
  <c r="F96" i="174" s="1"/>
  <c r="J96" i="174" s="1"/>
  <c r="K96" i="174" s="1"/>
  <c r="M96" i="174" s="1"/>
  <c r="L95" i="174"/>
  <c r="D95" i="174"/>
  <c r="F95" i="174" s="1"/>
  <c r="J95" i="174" s="1"/>
  <c r="K95" i="174" s="1"/>
  <c r="M95" i="174" s="1"/>
  <c r="L94" i="174"/>
  <c r="D94" i="174"/>
  <c r="F94" i="174" s="1"/>
  <c r="J94" i="174" s="1"/>
  <c r="K94" i="174" s="1"/>
  <c r="M94" i="174" s="1"/>
  <c r="L93" i="174"/>
  <c r="D93" i="174"/>
  <c r="F93" i="174" s="1"/>
  <c r="J93" i="174" s="1"/>
  <c r="K93" i="174" s="1"/>
  <c r="M93" i="174" s="1"/>
  <c r="L92" i="174"/>
  <c r="D92" i="174"/>
  <c r="F92" i="174" s="1"/>
  <c r="J92" i="174" s="1"/>
  <c r="K92" i="174" s="1"/>
  <c r="M92" i="174" s="1"/>
  <c r="L91" i="174"/>
  <c r="D91" i="174"/>
  <c r="F91" i="174" s="1"/>
  <c r="J91" i="174" s="1"/>
  <c r="K91" i="174" s="1"/>
  <c r="M91" i="174" s="1"/>
  <c r="L90" i="174"/>
  <c r="D90" i="174"/>
  <c r="F90" i="174" s="1"/>
  <c r="J90" i="174" s="1"/>
  <c r="K90" i="174" s="1"/>
  <c r="M90" i="174" s="1"/>
  <c r="L89" i="174"/>
  <c r="D89" i="174"/>
  <c r="F89" i="174" s="1"/>
  <c r="J89" i="174" s="1"/>
  <c r="K89" i="174" s="1"/>
  <c r="M89" i="174" s="1"/>
  <c r="L88" i="174"/>
  <c r="D88" i="174"/>
  <c r="F88" i="174" s="1"/>
  <c r="J88" i="174" s="1"/>
  <c r="K88" i="174" s="1"/>
  <c r="M88" i="174" s="1"/>
  <c r="L87" i="174"/>
  <c r="D87" i="174"/>
  <c r="F87" i="174" s="1"/>
  <c r="J87" i="174" s="1"/>
  <c r="K87" i="174" s="1"/>
  <c r="M87" i="174" s="1"/>
  <c r="L86" i="174"/>
  <c r="D86" i="174"/>
  <c r="F86" i="174" s="1"/>
  <c r="J86" i="174" s="1"/>
  <c r="K86" i="174" s="1"/>
  <c r="M86" i="174" s="1"/>
  <c r="L85" i="174"/>
  <c r="D85" i="174"/>
  <c r="F85" i="174" s="1"/>
  <c r="J85" i="174" s="1"/>
  <c r="K85" i="174" s="1"/>
  <c r="M85" i="174" s="1"/>
  <c r="L84" i="174"/>
  <c r="D84" i="174"/>
  <c r="F84" i="174" s="1"/>
  <c r="J84" i="174" s="1"/>
  <c r="K84" i="174" s="1"/>
  <c r="M84" i="174" s="1"/>
  <c r="L83" i="174"/>
  <c r="D83" i="174"/>
  <c r="F83" i="174" s="1"/>
  <c r="J83" i="174" s="1"/>
  <c r="K83" i="174" s="1"/>
  <c r="M83" i="174" s="1"/>
  <c r="L82" i="174"/>
  <c r="D82" i="174"/>
  <c r="F82" i="174" s="1"/>
  <c r="J82" i="174" s="1"/>
  <c r="K82" i="174" s="1"/>
  <c r="M82" i="174" s="1"/>
  <c r="L81" i="174"/>
  <c r="D81" i="174"/>
  <c r="F81" i="174" s="1"/>
  <c r="J81" i="174" s="1"/>
  <c r="K81" i="174" s="1"/>
  <c r="M81" i="174" s="1"/>
  <c r="L80" i="174"/>
  <c r="D80" i="174"/>
  <c r="F80" i="174" s="1"/>
  <c r="J80" i="174" s="1"/>
  <c r="K80" i="174" s="1"/>
  <c r="M80" i="174" s="1"/>
  <c r="L79" i="174"/>
  <c r="D79" i="174"/>
  <c r="F79" i="174" s="1"/>
  <c r="J79" i="174" s="1"/>
  <c r="K79" i="174" s="1"/>
  <c r="M79" i="174" s="1"/>
  <c r="L78" i="174"/>
  <c r="D78" i="174"/>
  <c r="F78" i="174" s="1"/>
  <c r="J78" i="174" s="1"/>
  <c r="K78" i="174" s="1"/>
  <c r="M78" i="174" s="1"/>
  <c r="L77" i="174"/>
  <c r="D77" i="174"/>
  <c r="F77" i="174" s="1"/>
  <c r="J77" i="174" s="1"/>
  <c r="K77" i="174" s="1"/>
  <c r="M77" i="174" s="1"/>
  <c r="L76" i="174"/>
  <c r="D76" i="174"/>
  <c r="F76" i="174" s="1"/>
  <c r="J76" i="174" s="1"/>
  <c r="K76" i="174" s="1"/>
  <c r="M76" i="174" s="1"/>
  <c r="L75" i="174"/>
  <c r="D75" i="174"/>
  <c r="F75" i="174" s="1"/>
  <c r="J75" i="174" s="1"/>
  <c r="K75" i="174" s="1"/>
  <c r="M75" i="174" s="1"/>
  <c r="L74" i="174"/>
  <c r="D74" i="174"/>
  <c r="F74" i="174" s="1"/>
  <c r="J74" i="174" s="1"/>
  <c r="K74" i="174" s="1"/>
  <c r="M74" i="174" s="1"/>
  <c r="L73" i="174"/>
  <c r="D73" i="174"/>
  <c r="F73" i="174" s="1"/>
  <c r="J73" i="174" s="1"/>
  <c r="K73" i="174" s="1"/>
  <c r="M73" i="174" s="1"/>
  <c r="L72" i="174"/>
  <c r="D72" i="174"/>
  <c r="F72" i="174" s="1"/>
  <c r="J72" i="174" s="1"/>
  <c r="K72" i="174" s="1"/>
  <c r="M72" i="174" s="1"/>
  <c r="L71" i="174"/>
  <c r="D71" i="174"/>
  <c r="F71" i="174" s="1"/>
  <c r="J71" i="174" s="1"/>
  <c r="K71" i="174" s="1"/>
  <c r="M71" i="174" s="1"/>
  <c r="L70" i="174"/>
  <c r="D70" i="174"/>
  <c r="F70" i="174" s="1"/>
  <c r="J70" i="174" s="1"/>
  <c r="K70" i="174" s="1"/>
  <c r="M70" i="174" s="1"/>
  <c r="L69" i="174"/>
  <c r="D69" i="174"/>
  <c r="F69" i="174" s="1"/>
  <c r="J69" i="174" s="1"/>
  <c r="K69" i="174" s="1"/>
  <c r="M69" i="174" s="1"/>
  <c r="L68" i="174"/>
  <c r="D68" i="174"/>
  <c r="F68" i="174" s="1"/>
  <c r="J68" i="174" s="1"/>
  <c r="K68" i="174" s="1"/>
  <c r="M68" i="174" s="1"/>
  <c r="L67" i="174"/>
  <c r="D67" i="174"/>
  <c r="F67" i="174" s="1"/>
  <c r="J67" i="174" s="1"/>
  <c r="K67" i="174" s="1"/>
  <c r="M67" i="174" s="1"/>
  <c r="L66" i="174"/>
  <c r="D66" i="174"/>
  <c r="F66" i="174" s="1"/>
  <c r="J66" i="174" s="1"/>
  <c r="K66" i="174" s="1"/>
  <c r="M66" i="174" s="1"/>
  <c r="L65" i="174"/>
  <c r="D65" i="174"/>
  <c r="F65" i="174" s="1"/>
  <c r="J65" i="174" s="1"/>
  <c r="K65" i="174" s="1"/>
  <c r="M65" i="174" s="1"/>
  <c r="L64" i="174"/>
  <c r="D64" i="174"/>
  <c r="F64" i="174" s="1"/>
  <c r="J64" i="174" s="1"/>
  <c r="K64" i="174" s="1"/>
  <c r="M64" i="174" s="1"/>
  <c r="L63" i="174"/>
  <c r="D63" i="174"/>
  <c r="F63" i="174" s="1"/>
  <c r="J63" i="174" s="1"/>
  <c r="K63" i="174" s="1"/>
  <c r="M63" i="174" s="1"/>
  <c r="L62" i="174"/>
  <c r="D62" i="174"/>
  <c r="F62" i="174" s="1"/>
  <c r="J62" i="174" s="1"/>
  <c r="K62" i="174" s="1"/>
  <c r="M62" i="174" s="1"/>
  <c r="L61" i="174"/>
  <c r="D61" i="174"/>
  <c r="F61" i="174" s="1"/>
  <c r="J61" i="174" s="1"/>
  <c r="K61" i="174" s="1"/>
  <c r="M61" i="174" s="1"/>
  <c r="L60" i="174"/>
  <c r="D60" i="174"/>
  <c r="F60" i="174" s="1"/>
  <c r="J60" i="174" s="1"/>
  <c r="K60" i="174" s="1"/>
  <c r="M60" i="174" s="1"/>
  <c r="L59" i="174"/>
  <c r="D59" i="174"/>
  <c r="F59" i="174" s="1"/>
  <c r="J59" i="174" s="1"/>
  <c r="K59" i="174" s="1"/>
  <c r="M59" i="174" s="1"/>
  <c r="L58" i="174"/>
  <c r="D58" i="174"/>
  <c r="F58" i="174" s="1"/>
  <c r="J58" i="174" s="1"/>
  <c r="K58" i="174" s="1"/>
  <c r="M58" i="174" s="1"/>
  <c r="L57" i="174"/>
  <c r="D57" i="174"/>
  <c r="F57" i="174" s="1"/>
  <c r="J57" i="174" s="1"/>
  <c r="K57" i="174" s="1"/>
  <c r="M57" i="174" s="1"/>
  <c r="L56" i="174"/>
  <c r="D56" i="174"/>
  <c r="F56" i="174" s="1"/>
  <c r="J56" i="174" s="1"/>
  <c r="K56" i="174" s="1"/>
  <c r="M56" i="174" s="1"/>
  <c r="L55" i="174"/>
  <c r="D55" i="174"/>
  <c r="F55" i="174" s="1"/>
  <c r="J55" i="174" s="1"/>
  <c r="K55" i="174" s="1"/>
  <c r="M55" i="174" s="1"/>
  <c r="L54" i="174"/>
  <c r="D54" i="174"/>
  <c r="F54" i="174" s="1"/>
  <c r="J54" i="174" s="1"/>
  <c r="K54" i="174" s="1"/>
  <c r="M54" i="174" s="1"/>
  <c r="L53" i="174"/>
  <c r="D53" i="174"/>
  <c r="F53" i="174" s="1"/>
  <c r="J53" i="174" s="1"/>
  <c r="K53" i="174" s="1"/>
  <c r="M53" i="174" s="1"/>
  <c r="L52" i="174"/>
  <c r="D52" i="174"/>
  <c r="F52" i="174" s="1"/>
  <c r="J52" i="174" s="1"/>
  <c r="K52" i="174" s="1"/>
  <c r="M52" i="174" s="1"/>
  <c r="L51" i="174"/>
  <c r="D51" i="174"/>
  <c r="F51" i="174" s="1"/>
  <c r="J51" i="174" s="1"/>
  <c r="K51" i="174" s="1"/>
  <c r="M51" i="174" s="1"/>
  <c r="L50" i="174"/>
  <c r="D50" i="174"/>
  <c r="F50" i="174" s="1"/>
  <c r="J50" i="174" s="1"/>
  <c r="K50" i="174" s="1"/>
  <c r="M50" i="174" s="1"/>
  <c r="L49" i="174"/>
  <c r="D49" i="174"/>
  <c r="F49" i="174" s="1"/>
  <c r="J49" i="174" s="1"/>
  <c r="K49" i="174" s="1"/>
  <c r="M49" i="174" s="1"/>
  <c r="L48" i="174"/>
  <c r="D48" i="174"/>
  <c r="F48" i="174" s="1"/>
  <c r="J48" i="174" s="1"/>
  <c r="K48" i="174" s="1"/>
  <c r="M48" i="174" s="1"/>
  <c r="L47" i="174"/>
  <c r="D47" i="174"/>
  <c r="F47" i="174" s="1"/>
  <c r="J47" i="174" s="1"/>
  <c r="K47" i="174" s="1"/>
  <c r="M47" i="174" s="1"/>
  <c r="L46" i="174"/>
  <c r="D46" i="174"/>
  <c r="F46" i="174" s="1"/>
  <c r="J46" i="174" s="1"/>
  <c r="K46" i="174" s="1"/>
  <c r="M46" i="174" s="1"/>
  <c r="L45" i="174"/>
  <c r="D45" i="174"/>
  <c r="F45" i="174" s="1"/>
  <c r="J45" i="174" s="1"/>
  <c r="K45" i="174" s="1"/>
  <c r="M45" i="174" s="1"/>
  <c r="L44" i="174"/>
  <c r="D44" i="174"/>
  <c r="F44" i="174" s="1"/>
  <c r="J44" i="174" s="1"/>
  <c r="K44" i="174" s="1"/>
  <c r="M44" i="174" s="1"/>
  <c r="L43" i="174"/>
  <c r="D43" i="174"/>
  <c r="F43" i="174" s="1"/>
  <c r="J43" i="174" s="1"/>
  <c r="K43" i="174" s="1"/>
  <c r="M43" i="174" s="1"/>
  <c r="L42" i="174"/>
  <c r="D42" i="174"/>
  <c r="F42" i="174" s="1"/>
  <c r="J42" i="174" s="1"/>
  <c r="K42" i="174" s="1"/>
  <c r="M42" i="174" s="1"/>
  <c r="L41" i="174"/>
  <c r="D41" i="174"/>
  <c r="F41" i="174" s="1"/>
  <c r="J41" i="174" s="1"/>
  <c r="K41" i="174" s="1"/>
  <c r="M41" i="174" s="1"/>
  <c r="L40" i="174"/>
  <c r="D40" i="174"/>
  <c r="F40" i="174" s="1"/>
  <c r="J40" i="174" s="1"/>
  <c r="K40" i="174" s="1"/>
  <c r="M40" i="174" s="1"/>
  <c r="L39" i="174"/>
  <c r="D39" i="174"/>
  <c r="F39" i="174" s="1"/>
  <c r="J39" i="174" s="1"/>
  <c r="K39" i="174" s="1"/>
  <c r="M39" i="174" s="1"/>
  <c r="L38" i="174"/>
  <c r="D38" i="174"/>
  <c r="F38" i="174" s="1"/>
  <c r="J38" i="174" s="1"/>
  <c r="K38" i="174" s="1"/>
  <c r="M38" i="174" s="1"/>
  <c r="L37" i="174"/>
  <c r="D37" i="174"/>
  <c r="F37" i="174" s="1"/>
  <c r="J37" i="174" s="1"/>
  <c r="K37" i="174" s="1"/>
  <c r="M37" i="174" s="1"/>
  <c r="L36" i="174"/>
  <c r="D36" i="174"/>
  <c r="F36" i="174" s="1"/>
  <c r="J36" i="174" s="1"/>
  <c r="K36" i="174" s="1"/>
  <c r="M36" i="174" s="1"/>
  <c r="L35" i="174"/>
  <c r="D35" i="174"/>
  <c r="F35" i="174" s="1"/>
  <c r="J35" i="174" s="1"/>
  <c r="K35" i="174" s="1"/>
  <c r="M35" i="174" s="1"/>
  <c r="L34" i="174"/>
  <c r="D34" i="174"/>
  <c r="F34" i="174" s="1"/>
  <c r="J34" i="174" s="1"/>
  <c r="K34" i="174" s="1"/>
  <c r="M34" i="174" s="1"/>
  <c r="L33" i="174"/>
  <c r="D33" i="174"/>
  <c r="F33" i="174" s="1"/>
  <c r="J33" i="174" s="1"/>
  <c r="K33" i="174" s="1"/>
  <c r="M33" i="174" s="1"/>
  <c r="L32" i="174"/>
  <c r="D32" i="174"/>
  <c r="F32" i="174" s="1"/>
  <c r="J32" i="174" s="1"/>
  <c r="K32" i="174" s="1"/>
  <c r="M32" i="174" s="1"/>
  <c r="L31" i="174"/>
  <c r="D31" i="174"/>
  <c r="F31" i="174" s="1"/>
  <c r="J31" i="174" s="1"/>
  <c r="K31" i="174" s="1"/>
  <c r="M31" i="174" s="1"/>
  <c r="L30" i="174"/>
  <c r="D30" i="174"/>
  <c r="F30" i="174" s="1"/>
  <c r="J30" i="174" s="1"/>
  <c r="K30" i="174" s="1"/>
  <c r="M30" i="174" s="1"/>
  <c r="L29" i="174"/>
  <c r="D29" i="174"/>
  <c r="F29" i="174" s="1"/>
  <c r="J29" i="174" s="1"/>
  <c r="K29" i="174" s="1"/>
  <c r="M29" i="174" s="1"/>
  <c r="L28" i="174"/>
  <c r="D28" i="174"/>
  <c r="F28" i="174" s="1"/>
  <c r="J28" i="174" s="1"/>
  <c r="K28" i="174" s="1"/>
  <c r="M28" i="174" s="1"/>
  <c r="L27" i="174"/>
  <c r="D27" i="174"/>
  <c r="F27" i="174" s="1"/>
  <c r="J27" i="174" s="1"/>
  <c r="K27" i="174" s="1"/>
  <c r="M27" i="174" s="1"/>
  <c r="L26" i="174"/>
  <c r="D26" i="174"/>
  <c r="F26" i="174" s="1"/>
  <c r="J26" i="174" s="1"/>
  <c r="K26" i="174" s="1"/>
  <c r="M26" i="174" s="1"/>
  <c r="L25" i="174"/>
  <c r="D25" i="174"/>
  <c r="F25" i="174" s="1"/>
  <c r="J25" i="174" s="1"/>
  <c r="K25" i="174" s="1"/>
  <c r="M25" i="174" s="1"/>
  <c r="L24" i="174"/>
  <c r="D24" i="174"/>
  <c r="F24" i="174" s="1"/>
  <c r="J24" i="174" s="1"/>
  <c r="K24" i="174" s="1"/>
  <c r="M24" i="174" s="1"/>
  <c r="L23" i="174"/>
  <c r="D23" i="174"/>
  <c r="F23" i="174" s="1"/>
  <c r="J23" i="174" s="1"/>
  <c r="K23" i="174" s="1"/>
  <c r="M23" i="174" s="1"/>
  <c r="L22" i="174"/>
  <c r="D22" i="174"/>
  <c r="F22" i="174" s="1"/>
  <c r="J22" i="174" s="1"/>
  <c r="K22" i="174" s="1"/>
  <c r="M22" i="174" s="1"/>
  <c r="L21" i="174"/>
  <c r="D21" i="174"/>
  <c r="F21" i="174" s="1"/>
  <c r="J21" i="174" s="1"/>
  <c r="K21" i="174" s="1"/>
  <c r="M21" i="174" s="1"/>
  <c r="L20" i="174"/>
  <c r="D20" i="174"/>
  <c r="F20" i="174" s="1"/>
  <c r="J20" i="174" s="1"/>
  <c r="K20" i="174" s="1"/>
  <c r="M20" i="174" s="1"/>
  <c r="L19" i="174"/>
  <c r="D19" i="174"/>
  <c r="F19" i="174" s="1"/>
  <c r="J19" i="174" s="1"/>
  <c r="K19" i="174" s="1"/>
  <c r="M19" i="174" s="1"/>
  <c r="L18" i="174"/>
  <c r="D18" i="174"/>
  <c r="F18" i="174" s="1"/>
  <c r="J18" i="174" s="1"/>
  <c r="K18" i="174" s="1"/>
  <c r="M18" i="174" s="1"/>
  <c r="L17" i="174"/>
  <c r="D17" i="174"/>
  <c r="F17" i="174" s="1"/>
  <c r="J17" i="174" s="1"/>
  <c r="K17" i="174" s="1"/>
  <c r="M17" i="174" s="1"/>
  <c r="L16" i="174"/>
  <c r="D16" i="174"/>
  <c r="F16" i="174" s="1"/>
  <c r="J16" i="174" s="1"/>
  <c r="K16" i="174" s="1"/>
  <c r="M16" i="174" s="1"/>
  <c r="L15" i="174"/>
  <c r="D15" i="174"/>
  <c r="F15" i="174" s="1"/>
  <c r="J15" i="174" s="1"/>
  <c r="K15" i="174" s="1"/>
  <c r="M15" i="174" s="1"/>
  <c r="L14" i="174"/>
  <c r="D14" i="174"/>
  <c r="F14" i="174" s="1"/>
  <c r="J14" i="174" s="1"/>
  <c r="K14" i="174" s="1"/>
  <c r="M14" i="174" s="1"/>
  <c r="L13" i="174"/>
  <c r="D13" i="174"/>
  <c r="F13" i="174" s="1"/>
  <c r="J13" i="174" s="1"/>
  <c r="K13" i="174" s="1"/>
  <c r="M13" i="174" s="1"/>
  <c r="L12" i="174"/>
  <c r="D12" i="174"/>
  <c r="F12" i="174" s="1"/>
  <c r="J12" i="174" s="1"/>
  <c r="K12" i="174" s="1"/>
  <c r="M12" i="174" s="1"/>
  <c r="L11" i="174"/>
  <c r="D11" i="174"/>
  <c r="F11" i="174" s="1"/>
  <c r="J11" i="174" s="1"/>
  <c r="K11" i="174" s="1"/>
  <c r="M11" i="174" s="1"/>
  <c r="L10" i="174"/>
  <c r="D10" i="174"/>
  <c r="F10" i="174" s="1"/>
  <c r="J10" i="174" s="1"/>
  <c r="K10" i="174" s="1"/>
  <c r="M10" i="174" s="1"/>
  <c r="L9" i="174"/>
  <c r="D9" i="174"/>
  <c r="F9" i="174" s="1"/>
  <c r="J9" i="174" s="1"/>
  <c r="K9" i="174" s="1"/>
  <c r="M9" i="174" s="1"/>
  <c r="L8" i="174"/>
  <c r="D8" i="174"/>
  <c r="F8" i="174" s="1"/>
  <c r="J8" i="174" s="1"/>
  <c r="K8" i="174" s="1"/>
  <c r="M8" i="174" s="1"/>
  <c r="L7" i="174"/>
  <c r="D7" i="174"/>
  <c r="F7" i="174" s="1"/>
  <c r="J7" i="174" s="1"/>
  <c r="K7" i="174" s="1"/>
  <c r="M7" i="174" s="1"/>
  <c r="L6" i="174"/>
  <c r="D6" i="174"/>
  <c r="F6" i="174" s="1"/>
  <c r="J6" i="174" s="1"/>
  <c r="K6" i="174" s="1"/>
  <c r="M6" i="174" s="1"/>
  <c r="L5" i="174"/>
  <c r="D5" i="174"/>
  <c r="F5" i="174" s="1"/>
  <c r="J5" i="174" s="1"/>
  <c r="K5" i="174" s="1"/>
  <c r="M5" i="174" s="1"/>
  <c r="L199" i="176"/>
  <c r="D199" i="176"/>
  <c r="F199" i="176" s="1"/>
  <c r="J199" i="176" s="1"/>
  <c r="K199" i="176" s="1"/>
  <c r="M199" i="176" s="1"/>
  <c r="L198" i="176"/>
  <c r="D198" i="176"/>
  <c r="F198" i="176" s="1"/>
  <c r="J198" i="176" s="1"/>
  <c r="K198" i="176" s="1"/>
  <c r="M198" i="176" s="1"/>
  <c r="L197" i="176"/>
  <c r="D197" i="176"/>
  <c r="F197" i="176" s="1"/>
  <c r="J197" i="176" s="1"/>
  <c r="K197" i="176" s="1"/>
  <c r="M197" i="176" s="1"/>
  <c r="L196" i="176"/>
  <c r="D196" i="176"/>
  <c r="F196" i="176" s="1"/>
  <c r="J196" i="176" s="1"/>
  <c r="K196" i="176" s="1"/>
  <c r="M196" i="176" s="1"/>
  <c r="L195" i="176"/>
  <c r="D195" i="176"/>
  <c r="F195" i="176" s="1"/>
  <c r="J195" i="176" s="1"/>
  <c r="K195" i="176" s="1"/>
  <c r="M195" i="176" s="1"/>
  <c r="L194" i="176"/>
  <c r="D194" i="176"/>
  <c r="F194" i="176" s="1"/>
  <c r="J194" i="176" s="1"/>
  <c r="K194" i="176" s="1"/>
  <c r="M194" i="176" s="1"/>
  <c r="L193" i="176"/>
  <c r="D193" i="176"/>
  <c r="F193" i="176" s="1"/>
  <c r="J193" i="176" s="1"/>
  <c r="K193" i="176" s="1"/>
  <c r="M193" i="176" s="1"/>
  <c r="L192" i="176"/>
  <c r="D192" i="176"/>
  <c r="F192" i="176" s="1"/>
  <c r="J192" i="176" s="1"/>
  <c r="K192" i="176" s="1"/>
  <c r="M192" i="176" s="1"/>
  <c r="L191" i="176"/>
  <c r="D191" i="176"/>
  <c r="F191" i="176" s="1"/>
  <c r="J191" i="176" s="1"/>
  <c r="K191" i="176" s="1"/>
  <c r="M191" i="176" s="1"/>
  <c r="L190" i="176"/>
  <c r="D190" i="176"/>
  <c r="F190" i="176" s="1"/>
  <c r="J190" i="176" s="1"/>
  <c r="K190" i="176" s="1"/>
  <c r="M190" i="176" s="1"/>
  <c r="L189" i="176"/>
  <c r="D189" i="176"/>
  <c r="F189" i="176" s="1"/>
  <c r="J189" i="176" s="1"/>
  <c r="K189" i="176" s="1"/>
  <c r="M189" i="176" s="1"/>
  <c r="L188" i="176"/>
  <c r="D188" i="176"/>
  <c r="F188" i="176" s="1"/>
  <c r="J188" i="176" s="1"/>
  <c r="K188" i="176" s="1"/>
  <c r="M188" i="176" s="1"/>
  <c r="L187" i="176"/>
  <c r="D187" i="176"/>
  <c r="F187" i="176" s="1"/>
  <c r="J187" i="176" s="1"/>
  <c r="K187" i="176" s="1"/>
  <c r="M187" i="176" s="1"/>
  <c r="L186" i="176"/>
  <c r="D186" i="176"/>
  <c r="F186" i="176" s="1"/>
  <c r="J186" i="176" s="1"/>
  <c r="K186" i="176" s="1"/>
  <c r="M186" i="176" s="1"/>
  <c r="L185" i="176"/>
  <c r="D185" i="176"/>
  <c r="F185" i="176" s="1"/>
  <c r="J185" i="176" s="1"/>
  <c r="K185" i="176" s="1"/>
  <c r="M185" i="176" s="1"/>
  <c r="L184" i="176"/>
  <c r="D184" i="176"/>
  <c r="F184" i="176" s="1"/>
  <c r="J184" i="176" s="1"/>
  <c r="K184" i="176" s="1"/>
  <c r="M184" i="176" s="1"/>
  <c r="L183" i="176"/>
  <c r="D183" i="176"/>
  <c r="F183" i="176" s="1"/>
  <c r="J183" i="176" s="1"/>
  <c r="K183" i="176" s="1"/>
  <c r="M183" i="176" s="1"/>
  <c r="L182" i="176"/>
  <c r="D182" i="176"/>
  <c r="F182" i="176" s="1"/>
  <c r="J182" i="176" s="1"/>
  <c r="K182" i="176" s="1"/>
  <c r="M182" i="176" s="1"/>
  <c r="L181" i="176"/>
  <c r="D181" i="176"/>
  <c r="F181" i="176" s="1"/>
  <c r="J181" i="176" s="1"/>
  <c r="K181" i="176" s="1"/>
  <c r="M181" i="176" s="1"/>
  <c r="L180" i="176"/>
  <c r="D180" i="176"/>
  <c r="F180" i="176" s="1"/>
  <c r="J180" i="176" s="1"/>
  <c r="K180" i="176" s="1"/>
  <c r="M180" i="176" s="1"/>
  <c r="L179" i="176"/>
  <c r="D179" i="176"/>
  <c r="F179" i="176" s="1"/>
  <c r="J179" i="176" s="1"/>
  <c r="K179" i="176" s="1"/>
  <c r="M179" i="176" s="1"/>
  <c r="L178" i="176"/>
  <c r="D178" i="176"/>
  <c r="F178" i="176" s="1"/>
  <c r="J178" i="176" s="1"/>
  <c r="K178" i="176" s="1"/>
  <c r="M178" i="176" s="1"/>
  <c r="L177" i="176"/>
  <c r="D177" i="176"/>
  <c r="F177" i="176" s="1"/>
  <c r="J177" i="176" s="1"/>
  <c r="K177" i="176" s="1"/>
  <c r="M177" i="176" s="1"/>
  <c r="L176" i="176"/>
  <c r="D176" i="176"/>
  <c r="F176" i="176" s="1"/>
  <c r="J176" i="176" s="1"/>
  <c r="K176" i="176" s="1"/>
  <c r="M176" i="176" s="1"/>
  <c r="L175" i="176"/>
  <c r="D175" i="176"/>
  <c r="F175" i="176" s="1"/>
  <c r="J175" i="176" s="1"/>
  <c r="K175" i="176" s="1"/>
  <c r="M175" i="176" s="1"/>
  <c r="L174" i="176"/>
  <c r="D174" i="176"/>
  <c r="F174" i="176" s="1"/>
  <c r="J174" i="176" s="1"/>
  <c r="K174" i="176" s="1"/>
  <c r="M174" i="176" s="1"/>
  <c r="L173" i="176"/>
  <c r="D173" i="176"/>
  <c r="F173" i="176" s="1"/>
  <c r="J173" i="176" s="1"/>
  <c r="K173" i="176" s="1"/>
  <c r="M173" i="176" s="1"/>
  <c r="L172" i="176"/>
  <c r="D172" i="176"/>
  <c r="F172" i="176" s="1"/>
  <c r="J172" i="176" s="1"/>
  <c r="K172" i="176" s="1"/>
  <c r="M172" i="176" s="1"/>
  <c r="L171" i="176"/>
  <c r="D171" i="176"/>
  <c r="F171" i="176" s="1"/>
  <c r="J171" i="176" s="1"/>
  <c r="K171" i="176" s="1"/>
  <c r="M171" i="176" s="1"/>
  <c r="L170" i="176"/>
  <c r="D170" i="176"/>
  <c r="F170" i="176" s="1"/>
  <c r="J170" i="176" s="1"/>
  <c r="K170" i="176" s="1"/>
  <c r="M170" i="176" s="1"/>
  <c r="L169" i="176"/>
  <c r="D169" i="176"/>
  <c r="F169" i="176" s="1"/>
  <c r="J169" i="176" s="1"/>
  <c r="K169" i="176" s="1"/>
  <c r="M169" i="176" s="1"/>
  <c r="L168" i="176"/>
  <c r="D168" i="176"/>
  <c r="F168" i="176" s="1"/>
  <c r="J168" i="176" s="1"/>
  <c r="K168" i="176" s="1"/>
  <c r="M168" i="176" s="1"/>
  <c r="L167" i="176"/>
  <c r="D167" i="176"/>
  <c r="F167" i="176" s="1"/>
  <c r="J167" i="176" s="1"/>
  <c r="K167" i="176" s="1"/>
  <c r="M167" i="176" s="1"/>
  <c r="L166" i="176"/>
  <c r="D166" i="176"/>
  <c r="F166" i="176" s="1"/>
  <c r="J166" i="176" s="1"/>
  <c r="K166" i="176" s="1"/>
  <c r="M166" i="176" s="1"/>
  <c r="L165" i="176"/>
  <c r="D165" i="176"/>
  <c r="F165" i="176" s="1"/>
  <c r="J165" i="176" s="1"/>
  <c r="K165" i="176" s="1"/>
  <c r="M165" i="176" s="1"/>
  <c r="L164" i="176"/>
  <c r="D164" i="176"/>
  <c r="F164" i="176" s="1"/>
  <c r="J164" i="176" s="1"/>
  <c r="K164" i="176" s="1"/>
  <c r="M164" i="176" s="1"/>
  <c r="L163" i="176"/>
  <c r="D163" i="176"/>
  <c r="F163" i="176" s="1"/>
  <c r="J163" i="176" s="1"/>
  <c r="K163" i="176" s="1"/>
  <c r="M163" i="176" s="1"/>
  <c r="L162" i="176"/>
  <c r="D162" i="176"/>
  <c r="F162" i="176" s="1"/>
  <c r="J162" i="176" s="1"/>
  <c r="K162" i="176" s="1"/>
  <c r="M162" i="176" s="1"/>
  <c r="L161" i="176"/>
  <c r="D161" i="176"/>
  <c r="F161" i="176" s="1"/>
  <c r="J161" i="176" s="1"/>
  <c r="K161" i="176" s="1"/>
  <c r="M161" i="176" s="1"/>
  <c r="L160" i="176"/>
  <c r="D160" i="176"/>
  <c r="F160" i="176" s="1"/>
  <c r="J160" i="176" s="1"/>
  <c r="K160" i="176" s="1"/>
  <c r="M160" i="176" s="1"/>
  <c r="L159" i="176"/>
  <c r="D159" i="176"/>
  <c r="F159" i="176" s="1"/>
  <c r="J159" i="176" s="1"/>
  <c r="K159" i="176" s="1"/>
  <c r="M159" i="176" s="1"/>
  <c r="L158" i="176"/>
  <c r="D158" i="176"/>
  <c r="F158" i="176" s="1"/>
  <c r="J158" i="176" s="1"/>
  <c r="K158" i="176" s="1"/>
  <c r="M158" i="176" s="1"/>
  <c r="L157" i="176"/>
  <c r="D157" i="176"/>
  <c r="F157" i="176" s="1"/>
  <c r="J157" i="176" s="1"/>
  <c r="K157" i="176" s="1"/>
  <c r="M157" i="176" s="1"/>
  <c r="L156" i="176"/>
  <c r="D156" i="176"/>
  <c r="F156" i="176" s="1"/>
  <c r="J156" i="176" s="1"/>
  <c r="K156" i="176" s="1"/>
  <c r="M156" i="176" s="1"/>
  <c r="L155" i="176"/>
  <c r="D155" i="176"/>
  <c r="F155" i="176" s="1"/>
  <c r="J155" i="176" s="1"/>
  <c r="K155" i="176" s="1"/>
  <c r="M155" i="176" s="1"/>
  <c r="L154" i="176"/>
  <c r="D154" i="176"/>
  <c r="F154" i="176" s="1"/>
  <c r="J154" i="176" s="1"/>
  <c r="K154" i="176" s="1"/>
  <c r="M154" i="176" s="1"/>
  <c r="L153" i="176"/>
  <c r="D153" i="176"/>
  <c r="F153" i="176" s="1"/>
  <c r="J153" i="176" s="1"/>
  <c r="K153" i="176" s="1"/>
  <c r="M153" i="176" s="1"/>
  <c r="L152" i="176"/>
  <c r="D152" i="176"/>
  <c r="F152" i="176" s="1"/>
  <c r="J152" i="176" s="1"/>
  <c r="K152" i="176" s="1"/>
  <c r="M152" i="176" s="1"/>
  <c r="L151" i="176"/>
  <c r="D151" i="176"/>
  <c r="F151" i="176" s="1"/>
  <c r="J151" i="176" s="1"/>
  <c r="K151" i="176" s="1"/>
  <c r="M151" i="176" s="1"/>
  <c r="L150" i="176"/>
  <c r="D150" i="176"/>
  <c r="F150" i="176" s="1"/>
  <c r="J150" i="176" s="1"/>
  <c r="K150" i="176" s="1"/>
  <c r="M150" i="176" s="1"/>
  <c r="L149" i="176"/>
  <c r="D149" i="176"/>
  <c r="F149" i="176" s="1"/>
  <c r="J149" i="176" s="1"/>
  <c r="K149" i="176" s="1"/>
  <c r="M149" i="176" s="1"/>
  <c r="L148" i="176"/>
  <c r="D148" i="176"/>
  <c r="F148" i="176" s="1"/>
  <c r="J148" i="176" s="1"/>
  <c r="K148" i="176" s="1"/>
  <c r="M148" i="176" s="1"/>
  <c r="L147" i="176"/>
  <c r="D147" i="176"/>
  <c r="F147" i="176" s="1"/>
  <c r="J147" i="176" s="1"/>
  <c r="K147" i="176" s="1"/>
  <c r="M147" i="176" s="1"/>
  <c r="L146" i="176"/>
  <c r="D146" i="176"/>
  <c r="F146" i="176" s="1"/>
  <c r="J146" i="176" s="1"/>
  <c r="K146" i="176" s="1"/>
  <c r="M146" i="176" s="1"/>
  <c r="L145" i="176"/>
  <c r="D145" i="176"/>
  <c r="F145" i="176" s="1"/>
  <c r="J145" i="176" s="1"/>
  <c r="K145" i="176" s="1"/>
  <c r="M145" i="176" s="1"/>
  <c r="L144" i="176"/>
  <c r="D144" i="176"/>
  <c r="F144" i="176" s="1"/>
  <c r="J144" i="176" s="1"/>
  <c r="K144" i="176" s="1"/>
  <c r="M144" i="176" s="1"/>
  <c r="L143" i="176"/>
  <c r="D143" i="176"/>
  <c r="F143" i="176" s="1"/>
  <c r="J143" i="176" s="1"/>
  <c r="K143" i="176" s="1"/>
  <c r="M143" i="176" s="1"/>
  <c r="L142" i="176"/>
  <c r="D142" i="176"/>
  <c r="F142" i="176" s="1"/>
  <c r="J142" i="176" s="1"/>
  <c r="K142" i="176" s="1"/>
  <c r="M142" i="176" s="1"/>
  <c r="L141" i="176"/>
  <c r="D141" i="176"/>
  <c r="F141" i="176" s="1"/>
  <c r="J141" i="176" s="1"/>
  <c r="K141" i="176" s="1"/>
  <c r="M141" i="176" s="1"/>
  <c r="L140" i="176"/>
  <c r="D140" i="176"/>
  <c r="F140" i="176" s="1"/>
  <c r="J140" i="176" s="1"/>
  <c r="K140" i="176" s="1"/>
  <c r="M140" i="176" s="1"/>
  <c r="L139" i="176"/>
  <c r="D139" i="176"/>
  <c r="F139" i="176" s="1"/>
  <c r="J139" i="176" s="1"/>
  <c r="K139" i="176" s="1"/>
  <c r="M139" i="176" s="1"/>
  <c r="L138" i="176"/>
  <c r="D138" i="176"/>
  <c r="F138" i="176" s="1"/>
  <c r="J138" i="176" s="1"/>
  <c r="K138" i="176" s="1"/>
  <c r="M138" i="176" s="1"/>
  <c r="L137" i="176"/>
  <c r="D137" i="176"/>
  <c r="F137" i="176" s="1"/>
  <c r="J137" i="176" s="1"/>
  <c r="K137" i="176" s="1"/>
  <c r="M137" i="176" s="1"/>
  <c r="L136" i="176"/>
  <c r="D136" i="176"/>
  <c r="F136" i="176" s="1"/>
  <c r="J136" i="176" s="1"/>
  <c r="K136" i="176" s="1"/>
  <c r="M136" i="176" s="1"/>
  <c r="L135" i="176"/>
  <c r="D135" i="176"/>
  <c r="F135" i="176" s="1"/>
  <c r="J135" i="176" s="1"/>
  <c r="K135" i="176" s="1"/>
  <c r="M135" i="176" s="1"/>
  <c r="L134" i="176"/>
  <c r="D134" i="176"/>
  <c r="F134" i="176" s="1"/>
  <c r="J134" i="176" s="1"/>
  <c r="K134" i="176" s="1"/>
  <c r="M134" i="176" s="1"/>
  <c r="L133" i="176"/>
  <c r="D133" i="176"/>
  <c r="F133" i="176" s="1"/>
  <c r="J133" i="176" s="1"/>
  <c r="K133" i="176" s="1"/>
  <c r="M133" i="176" s="1"/>
  <c r="L132" i="176"/>
  <c r="D132" i="176"/>
  <c r="F132" i="176" s="1"/>
  <c r="J132" i="176" s="1"/>
  <c r="K132" i="176" s="1"/>
  <c r="M132" i="176" s="1"/>
  <c r="L131" i="176"/>
  <c r="D131" i="176"/>
  <c r="F131" i="176" s="1"/>
  <c r="J131" i="176" s="1"/>
  <c r="K131" i="176" s="1"/>
  <c r="M131" i="176" s="1"/>
  <c r="L130" i="176"/>
  <c r="D130" i="176"/>
  <c r="F130" i="176" s="1"/>
  <c r="J130" i="176" s="1"/>
  <c r="K130" i="176" s="1"/>
  <c r="M130" i="176" s="1"/>
  <c r="L129" i="176"/>
  <c r="D129" i="176"/>
  <c r="F129" i="176" s="1"/>
  <c r="J129" i="176" s="1"/>
  <c r="K129" i="176" s="1"/>
  <c r="M129" i="176" s="1"/>
  <c r="L128" i="176"/>
  <c r="D128" i="176"/>
  <c r="F128" i="176" s="1"/>
  <c r="J128" i="176" s="1"/>
  <c r="K128" i="176" s="1"/>
  <c r="M128" i="176" s="1"/>
  <c r="L127" i="176"/>
  <c r="D127" i="176"/>
  <c r="F127" i="176" s="1"/>
  <c r="J127" i="176" s="1"/>
  <c r="K127" i="176" s="1"/>
  <c r="M127" i="176" s="1"/>
  <c r="L126" i="176"/>
  <c r="D126" i="176"/>
  <c r="F126" i="176" s="1"/>
  <c r="J126" i="176" s="1"/>
  <c r="K126" i="176" s="1"/>
  <c r="M126" i="176" s="1"/>
  <c r="L125" i="176"/>
  <c r="D125" i="176"/>
  <c r="F125" i="176" s="1"/>
  <c r="J125" i="176" s="1"/>
  <c r="K125" i="176" s="1"/>
  <c r="M125" i="176" s="1"/>
  <c r="L124" i="176"/>
  <c r="D124" i="176"/>
  <c r="F124" i="176" s="1"/>
  <c r="J124" i="176" s="1"/>
  <c r="K124" i="176" s="1"/>
  <c r="M124" i="176" s="1"/>
  <c r="L123" i="176"/>
  <c r="D123" i="176"/>
  <c r="F123" i="176" s="1"/>
  <c r="J123" i="176" s="1"/>
  <c r="K123" i="176" s="1"/>
  <c r="M123" i="176" s="1"/>
  <c r="L122" i="176"/>
  <c r="D122" i="176"/>
  <c r="F122" i="176" s="1"/>
  <c r="J122" i="176" s="1"/>
  <c r="K122" i="176" s="1"/>
  <c r="M122" i="176" s="1"/>
  <c r="L121" i="176"/>
  <c r="D121" i="176"/>
  <c r="F121" i="176" s="1"/>
  <c r="J121" i="176" s="1"/>
  <c r="K121" i="176" s="1"/>
  <c r="M121" i="176" s="1"/>
  <c r="L120" i="176"/>
  <c r="D120" i="176"/>
  <c r="F120" i="176" s="1"/>
  <c r="J120" i="176" s="1"/>
  <c r="K120" i="176" s="1"/>
  <c r="M120" i="176" s="1"/>
  <c r="L119" i="176"/>
  <c r="D119" i="176"/>
  <c r="F119" i="176" s="1"/>
  <c r="J119" i="176" s="1"/>
  <c r="K119" i="176" s="1"/>
  <c r="M119" i="176" s="1"/>
  <c r="L118" i="176"/>
  <c r="D118" i="176"/>
  <c r="F118" i="176" s="1"/>
  <c r="J118" i="176" s="1"/>
  <c r="K118" i="176" s="1"/>
  <c r="M118" i="176" s="1"/>
  <c r="L117" i="176"/>
  <c r="D117" i="176"/>
  <c r="F117" i="176" s="1"/>
  <c r="J117" i="176" s="1"/>
  <c r="K117" i="176" s="1"/>
  <c r="M117" i="176" s="1"/>
  <c r="L116" i="176"/>
  <c r="D116" i="176"/>
  <c r="F116" i="176" s="1"/>
  <c r="J116" i="176" s="1"/>
  <c r="K116" i="176" s="1"/>
  <c r="M116" i="176" s="1"/>
  <c r="L115" i="176"/>
  <c r="D115" i="176"/>
  <c r="F115" i="176" s="1"/>
  <c r="J115" i="176" s="1"/>
  <c r="K115" i="176" s="1"/>
  <c r="M115" i="176" s="1"/>
  <c r="L114" i="176"/>
  <c r="D114" i="176"/>
  <c r="F114" i="176" s="1"/>
  <c r="J114" i="176" s="1"/>
  <c r="K114" i="176" s="1"/>
  <c r="M114" i="176" s="1"/>
  <c r="L113" i="176"/>
  <c r="D113" i="176"/>
  <c r="F113" i="176" s="1"/>
  <c r="J113" i="176" s="1"/>
  <c r="K113" i="176" s="1"/>
  <c r="M113" i="176" s="1"/>
  <c r="L112" i="176"/>
  <c r="D112" i="176"/>
  <c r="F112" i="176" s="1"/>
  <c r="J112" i="176" s="1"/>
  <c r="K112" i="176" s="1"/>
  <c r="M112" i="176" s="1"/>
  <c r="L111" i="176"/>
  <c r="D111" i="176"/>
  <c r="F111" i="176" s="1"/>
  <c r="J111" i="176" s="1"/>
  <c r="K111" i="176" s="1"/>
  <c r="M111" i="176" s="1"/>
  <c r="L110" i="176"/>
  <c r="D110" i="176"/>
  <c r="F110" i="176" s="1"/>
  <c r="J110" i="176" s="1"/>
  <c r="K110" i="176" s="1"/>
  <c r="M110" i="176" s="1"/>
  <c r="L109" i="176"/>
  <c r="D109" i="176"/>
  <c r="F109" i="176" s="1"/>
  <c r="J109" i="176" s="1"/>
  <c r="K109" i="176" s="1"/>
  <c r="M109" i="176" s="1"/>
  <c r="L108" i="176"/>
  <c r="D108" i="176"/>
  <c r="F108" i="176" s="1"/>
  <c r="J108" i="176" s="1"/>
  <c r="K108" i="176" s="1"/>
  <c r="M108" i="176" s="1"/>
  <c r="L107" i="176"/>
  <c r="D107" i="176"/>
  <c r="F107" i="176" s="1"/>
  <c r="J107" i="176" s="1"/>
  <c r="K107" i="176" s="1"/>
  <c r="M107" i="176" s="1"/>
  <c r="L106" i="176"/>
  <c r="D106" i="176"/>
  <c r="F106" i="176" s="1"/>
  <c r="J106" i="176" s="1"/>
  <c r="K106" i="176" s="1"/>
  <c r="M106" i="176" s="1"/>
  <c r="L105" i="176"/>
  <c r="D105" i="176"/>
  <c r="F105" i="176" s="1"/>
  <c r="J105" i="176" s="1"/>
  <c r="K105" i="176" s="1"/>
  <c r="M105" i="176" s="1"/>
  <c r="L104" i="176"/>
  <c r="D104" i="176"/>
  <c r="F104" i="176" s="1"/>
  <c r="J104" i="176" s="1"/>
  <c r="K104" i="176" s="1"/>
  <c r="M104" i="176" s="1"/>
  <c r="L103" i="176"/>
  <c r="D103" i="176"/>
  <c r="F103" i="176" s="1"/>
  <c r="J103" i="176" s="1"/>
  <c r="K103" i="176" s="1"/>
  <c r="M103" i="176" s="1"/>
  <c r="L102" i="176"/>
  <c r="D102" i="176"/>
  <c r="F102" i="176" s="1"/>
  <c r="J102" i="176" s="1"/>
  <c r="K102" i="176" s="1"/>
  <c r="M102" i="176" s="1"/>
  <c r="L101" i="176"/>
  <c r="D101" i="176"/>
  <c r="F101" i="176" s="1"/>
  <c r="J101" i="176" s="1"/>
  <c r="K101" i="176" s="1"/>
  <c r="M101" i="176" s="1"/>
  <c r="L100" i="176"/>
  <c r="D100" i="176"/>
  <c r="F100" i="176" s="1"/>
  <c r="J100" i="176" s="1"/>
  <c r="K100" i="176" s="1"/>
  <c r="M100" i="176" s="1"/>
  <c r="L99" i="176"/>
  <c r="D99" i="176"/>
  <c r="F99" i="176" s="1"/>
  <c r="J99" i="176" s="1"/>
  <c r="K99" i="176" s="1"/>
  <c r="M99" i="176" s="1"/>
  <c r="L98" i="176"/>
  <c r="D98" i="176"/>
  <c r="F98" i="176" s="1"/>
  <c r="J98" i="176" s="1"/>
  <c r="K98" i="176" s="1"/>
  <c r="M98" i="176" s="1"/>
  <c r="L97" i="176"/>
  <c r="D97" i="176"/>
  <c r="F97" i="176" s="1"/>
  <c r="J97" i="176" s="1"/>
  <c r="K97" i="176" s="1"/>
  <c r="M97" i="176" s="1"/>
  <c r="L96" i="176"/>
  <c r="D96" i="176"/>
  <c r="F96" i="176" s="1"/>
  <c r="J96" i="176" s="1"/>
  <c r="K96" i="176" s="1"/>
  <c r="M96" i="176" s="1"/>
  <c r="L95" i="176"/>
  <c r="D95" i="176"/>
  <c r="F95" i="176" s="1"/>
  <c r="J95" i="176" s="1"/>
  <c r="K95" i="176" s="1"/>
  <c r="M95" i="176" s="1"/>
  <c r="L94" i="176"/>
  <c r="D94" i="176"/>
  <c r="F94" i="176" s="1"/>
  <c r="J94" i="176" s="1"/>
  <c r="K94" i="176" s="1"/>
  <c r="M94" i="176" s="1"/>
  <c r="L93" i="176"/>
  <c r="D93" i="176"/>
  <c r="F93" i="176" s="1"/>
  <c r="J93" i="176" s="1"/>
  <c r="K93" i="176" s="1"/>
  <c r="M93" i="176" s="1"/>
  <c r="L92" i="176"/>
  <c r="D92" i="176"/>
  <c r="F92" i="176" s="1"/>
  <c r="J92" i="176" s="1"/>
  <c r="K92" i="176" s="1"/>
  <c r="M92" i="176" s="1"/>
  <c r="L91" i="176"/>
  <c r="D91" i="176"/>
  <c r="F91" i="176" s="1"/>
  <c r="J91" i="176" s="1"/>
  <c r="K91" i="176" s="1"/>
  <c r="M91" i="176" s="1"/>
  <c r="L90" i="176"/>
  <c r="D90" i="176"/>
  <c r="F90" i="176" s="1"/>
  <c r="J90" i="176" s="1"/>
  <c r="K90" i="176" s="1"/>
  <c r="M90" i="176" s="1"/>
  <c r="L89" i="176"/>
  <c r="D89" i="176"/>
  <c r="F89" i="176" s="1"/>
  <c r="J89" i="176" s="1"/>
  <c r="K89" i="176" s="1"/>
  <c r="M89" i="176" s="1"/>
  <c r="L88" i="176"/>
  <c r="D88" i="176"/>
  <c r="F88" i="176" s="1"/>
  <c r="J88" i="176" s="1"/>
  <c r="K88" i="176" s="1"/>
  <c r="M88" i="176" s="1"/>
  <c r="L87" i="176"/>
  <c r="D87" i="176"/>
  <c r="F87" i="176" s="1"/>
  <c r="J87" i="176" s="1"/>
  <c r="K87" i="176" s="1"/>
  <c r="M87" i="176" s="1"/>
  <c r="L86" i="176"/>
  <c r="D86" i="176"/>
  <c r="F86" i="176" s="1"/>
  <c r="J86" i="176" s="1"/>
  <c r="K86" i="176" s="1"/>
  <c r="M86" i="176" s="1"/>
  <c r="L85" i="176"/>
  <c r="D85" i="176"/>
  <c r="F85" i="176" s="1"/>
  <c r="J85" i="176" s="1"/>
  <c r="K85" i="176" s="1"/>
  <c r="M85" i="176" s="1"/>
  <c r="L84" i="176"/>
  <c r="D84" i="176"/>
  <c r="F84" i="176" s="1"/>
  <c r="J84" i="176" s="1"/>
  <c r="K84" i="176" s="1"/>
  <c r="M84" i="176" s="1"/>
  <c r="L83" i="176"/>
  <c r="D83" i="176"/>
  <c r="F83" i="176" s="1"/>
  <c r="J83" i="176" s="1"/>
  <c r="K83" i="176" s="1"/>
  <c r="M83" i="176" s="1"/>
  <c r="L82" i="176"/>
  <c r="D82" i="176"/>
  <c r="F82" i="176" s="1"/>
  <c r="J82" i="176" s="1"/>
  <c r="K82" i="176" s="1"/>
  <c r="M82" i="176" s="1"/>
  <c r="L81" i="176"/>
  <c r="D81" i="176"/>
  <c r="F81" i="176" s="1"/>
  <c r="J81" i="176" s="1"/>
  <c r="K81" i="176" s="1"/>
  <c r="M81" i="176" s="1"/>
  <c r="L80" i="176"/>
  <c r="D80" i="176"/>
  <c r="F80" i="176" s="1"/>
  <c r="J80" i="176" s="1"/>
  <c r="K80" i="176" s="1"/>
  <c r="M80" i="176" s="1"/>
  <c r="L79" i="176"/>
  <c r="D79" i="176"/>
  <c r="F79" i="176" s="1"/>
  <c r="J79" i="176" s="1"/>
  <c r="K79" i="176" s="1"/>
  <c r="M79" i="176" s="1"/>
  <c r="L78" i="176"/>
  <c r="D78" i="176"/>
  <c r="F78" i="176" s="1"/>
  <c r="J78" i="176" s="1"/>
  <c r="K78" i="176" s="1"/>
  <c r="M78" i="176" s="1"/>
  <c r="L77" i="176"/>
  <c r="D77" i="176"/>
  <c r="F77" i="176" s="1"/>
  <c r="J77" i="176" s="1"/>
  <c r="K77" i="176" s="1"/>
  <c r="M77" i="176" s="1"/>
  <c r="L76" i="176"/>
  <c r="D76" i="176"/>
  <c r="F76" i="176" s="1"/>
  <c r="J76" i="176" s="1"/>
  <c r="K76" i="176" s="1"/>
  <c r="M76" i="176" s="1"/>
  <c r="L75" i="176"/>
  <c r="D75" i="176"/>
  <c r="F75" i="176" s="1"/>
  <c r="J75" i="176" s="1"/>
  <c r="K75" i="176" s="1"/>
  <c r="M75" i="176" s="1"/>
  <c r="L74" i="176"/>
  <c r="D74" i="176"/>
  <c r="F74" i="176" s="1"/>
  <c r="J74" i="176" s="1"/>
  <c r="K74" i="176" s="1"/>
  <c r="M74" i="176" s="1"/>
  <c r="L73" i="176"/>
  <c r="D73" i="176"/>
  <c r="F73" i="176" s="1"/>
  <c r="J73" i="176" s="1"/>
  <c r="K73" i="176" s="1"/>
  <c r="M73" i="176" s="1"/>
  <c r="L72" i="176"/>
  <c r="D72" i="176"/>
  <c r="F72" i="176" s="1"/>
  <c r="J72" i="176" s="1"/>
  <c r="K72" i="176" s="1"/>
  <c r="M72" i="176" s="1"/>
  <c r="L71" i="176"/>
  <c r="D71" i="176"/>
  <c r="F71" i="176" s="1"/>
  <c r="J71" i="176" s="1"/>
  <c r="K71" i="176" s="1"/>
  <c r="M71" i="176" s="1"/>
  <c r="L70" i="176"/>
  <c r="D70" i="176"/>
  <c r="F70" i="176" s="1"/>
  <c r="J70" i="176" s="1"/>
  <c r="K70" i="176" s="1"/>
  <c r="M70" i="176" s="1"/>
  <c r="L69" i="176"/>
  <c r="D69" i="176"/>
  <c r="F69" i="176" s="1"/>
  <c r="J69" i="176" s="1"/>
  <c r="K69" i="176" s="1"/>
  <c r="M69" i="176" s="1"/>
  <c r="L68" i="176"/>
  <c r="D68" i="176"/>
  <c r="F68" i="176" s="1"/>
  <c r="J68" i="176" s="1"/>
  <c r="K68" i="176" s="1"/>
  <c r="M68" i="176" s="1"/>
  <c r="L67" i="176"/>
  <c r="D67" i="176"/>
  <c r="F67" i="176" s="1"/>
  <c r="J67" i="176" s="1"/>
  <c r="K67" i="176" s="1"/>
  <c r="M67" i="176" s="1"/>
  <c r="L66" i="176"/>
  <c r="D66" i="176"/>
  <c r="F66" i="176" s="1"/>
  <c r="J66" i="176" s="1"/>
  <c r="K66" i="176" s="1"/>
  <c r="M66" i="176" s="1"/>
  <c r="L65" i="176"/>
  <c r="D65" i="176"/>
  <c r="F65" i="176" s="1"/>
  <c r="J65" i="176" s="1"/>
  <c r="K65" i="176" s="1"/>
  <c r="M65" i="176" s="1"/>
  <c r="L64" i="176"/>
  <c r="D64" i="176"/>
  <c r="F64" i="176" s="1"/>
  <c r="J64" i="176" s="1"/>
  <c r="K64" i="176" s="1"/>
  <c r="M64" i="176" s="1"/>
  <c r="L63" i="176"/>
  <c r="D63" i="176"/>
  <c r="F63" i="176" s="1"/>
  <c r="J63" i="176" s="1"/>
  <c r="K63" i="176" s="1"/>
  <c r="M63" i="176" s="1"/>
  <c r="L62" i="176"/>
  <c r="D62" i="176"/>
  <c r="F62" i="176" s="1"/>
  <c r="J62" i="176" s="1"/>
  <c r="K62" i="176" s="1"/>
  <c r="M62" i="176" s="1"/>
  <c r="L61" i="176"/>
  <c r="D61" i="176"/>
  <c r="F61" i="176" s="1"/>
  <c r="J61" i="176" s="1"/>
  <c r="K61" i="176" s="1"/>
  <c r="M61" i="176" s="1"/>
  <c r="L60" i="176"/>
  <c r="D60" i="176"/>
  <c r="F60" i="176" s="1"/>
  <c r="J60" i="176" s="1"/>
  <c r="K60" i="176" s="1"/>
  <c r="M60" i="176" s="1"/>
  <c r="L59" i="176"/>
  <c r="D59" i="176"/>
  <c r="F59" i="176" s="1"/>
  <c r="J59" i="176" s="1"/>
  <c r="K59" i="176" s="1"/>
  <c r="M59" i="176" s="1"/>
  <c r="L58" i="176"/>
  <c r="D58" i="176"/>
  <c r="F58" i="176" s="1"/>
  <c r="J58" i="176" s="1"/>
  <c r="K58" i="176" s="1"/>
  <c r="M58" i="176" s="1"/>
  <c r="L57" i="176"/>
  <c r="D57" i="176"/>
  <c r="F57" i="176" s="1"/>
  <c r="J57" i="176" s="1"/>
  <c r="K57" i="176" s="1"/>
  <c r="M57" i="176" s="1"/>
  <c r="L56" i="176"/>
  <c r="D56" i="176"/>
  <c r="F56" i="176" s="1"/>
  <c r="J56" i="176" s="1"/>
  <c r="K56" i="176" s="1"/>
  <c r="M56" i="176" s="1"/>
  <c r="L55" i="176"/>
  <c r="D55" i="176"/>
  <c r="F55" i="176" s="1"/>
  <c r="J55" i="176" s="1"/>
  <c r="K55" i="176" s="1"/>
  <c r="M55" i="176" s="1"/>
  <c r="L54" i="176"/>
  <c r="D54" i="176"/>
  <c r="F54" i="176" s="1"/>
  <c r="J54" i="176" s="1"/>
  <c r="K54" i="176" s="1"/>
  <c r="M54" i="176" s="1"/>
  <c r="L53" i="176"/>
  <c r="D53" i="176"/>
  <c r="F53" i="176" s="1"/>
  <c r="J53" i="176" s="1"/>
  <c r="K53" i="176" s="1"/>
  <c r="M53" i="176" s="1"/>
  <c r="L52" i="176"/>
  <c r="D52" i="176"/>
  <c r="F52" i="176" s="1"/>
  <c r="J52" i="176" s="1"/>
  <c r="K52" i="176" s="1"/>
  <c r="M52" i="176" s="1"/>
  <c r="L51" i="176"/>
  <c r="D51" i="176"/>
  <c r="F51" i="176" s="1"/>
  <c r="J51" i="176" s="1"/>
  <c r="K51" i="176" s="1"/>
  <c r="M51" i="176" s="1"/>
  <c r="L50" i="176"/>
  <c r="D50" i="176"/>
  <c r="F50" i="176" s="1"/>
  <c r="J50" i="176" s="1"/>
  <c r="K50" i="176" s="1"/>
  <c r="M50" i="176" s="1"/>
  <c r="L49" i="176"/>
  <c r="D49" i="176"/>
  <c r="F49" i="176" s="1"/>
  <c r="J49" i="176" s="1"/>
  <c r="K49" i="176" s="1"/>
  <c r="M49" i="176" s="1"/>
  <c r="L48" i="176"/>
  <c r="D48" i="176"/>
  <c r="F48" i="176" s="1"/>
  <c r="J48" i="176" s="1"/>
  <c r="K48" i="176" s="1"/>
  <c r="M48" i="176" s="1"/>
  <c r="L47" i="176"/>
  <c r="D47" i="176"/>
  <c r="F47" i="176" s="1"/>
  <c r="J47" i="176" s="1"/>
  <c r="K47" i="176" s="1"/>
  <c r="M47" i="176" s="1"/>
  <c r="L46" i="176"/>
  <c r="D46" i="176"/>
  <c r="F46" i="176" s="1"/>
  <c r="J46" i="176" s="1"/>
  <c r="K46" i="176" s="1"/>
  <c r="M46" i="176" s="1"/>
  <c r="L45" i="176"/>
  <c r="D45" i="176"/>
  <c r="F45" i="176" s="1"/>
  <c r="J45" i="176" s="1"/>
  <c r="K45" i="176" s="1"/>
  <c r="M45" i="176" s="1"/>
  <c r="L44" i="176"/>
  <c r="D44" i="176"/>
  <c r="F44" i="176" s="1"/>
  <c r="J44" i="176" s="1"/>
  <c r="K44" i="176" s="1"/>
  <c r="M44" i="176" s="1"/>
  <c r="L43" i="176"/>
  <c r="D43" i="176"/>
  <c r="F43" i="176" s="1"/>
  <c r="J43" i="176" s="1"/>
  <c r="K43" i="176" s="1"/>
  <c r="M43" i="176" s="1"/>
  <c r="L42" i="176"/>
  <c r="D42" i="176"/>
  <c r="F42" i="176" s="1"/>
  <c r="J42" i="176" s="1"/>
  <c r="K42" i="176" s="1"/>
  <c r="M42" i="176" s="1"/>
  <c r="L41" i="176"/>
  <c r="D41" i="176"/>
  <c r="F41" i="176" s="1"/>
  <c r="J41" i="176" s="1"/>
  <c r="K41" i="176" s="1"/>
  <c r="M41" i="176" s="1"/>
  <c r="L40" i="176"/>
  <c r="D40" i="176"/>
  <c r="F40" i="176" s="1"/>
  <c r="J40" i="176" s="1"/>
  <c r="K40" i="176" s="1"/>
  <c r="M40" i="176" s="1"/>
  <c r="L39" i="176"/>
  <c r="D39" i="176"/>
  <c r="F39" i="176" s="1"/>
  <c r="J39" i="176" s="1"/>
  <c r="K39" i="176" s="1"/>
  <c r="M39" i="176" s="1"/>
  <c r="L38" i="176"/>
  <c r="D38" i="176"/>
  <c r="F38" i="176" s="1"/>
  <c r="J38" i="176" s="1"/>
  <c r="K38" i="176" s="1"/>
  <c r="M38" i="176" s="1"/>
  <c r="L37" i="176"/>
  <c r="D37" i="176"/>
  <c r="F37" i="176" s="1"/>
  <c r="J37" i="176" s="1"/>
  <c r="K37" i="176" s="1"/>
  <c r="M37" i="176" s="1"/>
  <c r="L36" i="176"/>
  <c r="D36" i="176"/>
  <c r="F36" i="176" s="1"/>
  <c r="J36" i="176" s="1"/>
  <c r="K36" i="176" s="1"/>
  <c r="M36" i="176" s="1"/>
  <c r="L35" i="176"/>
  <c r="D35" i="176"/>
  <c r="F35" i="176" s="1"/>
  <c r="J35" i="176" s="1"/>
  <c r="K35" i="176" s="1"/>
  <c r="M35" i="176" s="1"/>
  <c r="L34" i="176"/>
  <c r="D34" i="176"/>
  <c r="F34" i="176" s="1"/>
  <c r="J34" i="176" s="1"/>
  <c r="K34" i="176" s="1"/>
  <c r="M34" i="176" s="1"/>
  <c r="L33" i="176"/>
  <c r="D33" i="176"/>
  <c r="F33" i="176" s="1"/>
  <c r="J33" i="176" s="1"/>
  <c r="K33" i="176" s="1"/>
  <c r="M33" i="176" s="1"/>
  <c r="L32" i="176"/>
  <c r="D32" i="176"/>
  <c r="F32" i="176" s="1"/>
  <c r="J32" i="176" s="1"/>
  <c r="K32" i="176" s="1"/>
  <c r="M32" i="176" s="1"/>
  <c r="L31" i="176"/>
  <c r="D31" i="176"/>
  <c r="F31" i="176" s="1"/>
  <c r="J31" i="176" s="1"/>
  <c r="K31" i="176" s="1"/>
  <c r="M31" i="176" s="1"/>
  <c r="L30" i="176"/>
  <c r="D30" i="176"/>
  <c r="F30" i="176" s="1"/>
  <c r="J30" i="176" s="1"/>
  <c r="K30" i="176" s="1"/>
  <c r="M30" i="176" s="1"/>
  <c r="L29" i="176"/>
  <c r="D29" i="176"/>
  <c r="F29" i="176" s="1"/>
  <c r="J29" i="176" s="1"/>
  <c r="K29" i="176" s="1"/>
  <c r="M29" i="176" s="1"/>
  <c r="L28" i="176"/>
  <c r="D28" i="176"/>
  <c r="F28" i="176" s="1"/>
  <c r="J28" i="176" s="1"/>
  <c r="K28" i="176" s="1"/>
  <c r="M28" i="176" s="1"/>
  <c r="L27" i="176"/>
  <c r="D27" i="176"/>
  <c r="F27" i="176" s="1"/>
  <c r="J27" i="176" s="1"/>
  <c r="K27" i="176" s="1"/>
  <c r="M27" i="176" s="1"/>
  <c r="L26" i="176"/>
  <c r="D26" i="176"/>
  <c r="F26" i="176" s="1"/>
  <c r="J26" i="176" s="1"/>
  <c r="K26" i="176" s="1"/>
  <c r="M26" i="176" s="1"/>
  <c r="L25" i="176"/>
  <c r="D25" i="176"/>
  <c r="F25" i="176" s="1"/>
  <c r="J25" i="176" s="1"/>
  <c r="K25" i="176" s="1"/>
  <c r="M25" i="176" s="1"/>
  <c r="L24" i="176"/>
  <c r="D24" i="176"/>
  <c r="F24" i="176" s="1"/>
  <c r="J24" i="176" s="1"/>
  <c r="K24" i="176" s="1"/>
  <c r="M24" i="176" s="1"/>
  <c r="L23" i="176"/>
  <c r="D23" i="176"/>
  <c r="F23" i="176" s="1"/>
  <c r="J23" i="176" s="1"/>
  <c r="K23" i="176" s="1"/>
  <c r="M23" i="176" s="1"/>
  <c r="L22" i="176"/>
  <c r="D22" i="176"/>
  <c r="F22" i="176" s="1"/>
  <c r="J22" i="176" s="1"/>
  <c r="K22" i="176" s="1"/>
  <c r="M22" i="176" s="1"/>
  <c r="L21" i="176"/>
  <c r="D21" i="176"/>
  <c r="F21" i="176" s="1"/>
  <c r="J21" i="176" s="1"/>
  <c r="K21" i="176" s="1"/>
  <c r="M21" i="176" s="1"/>
  <c r="L20" i="176"/>
  <c r="D20" i="176"/>
  <c r="F20" i="176" s="1"/>
  <c r="J20" i="176" s="1"/>
  <c r="K20" i="176" s="1"/>
  <c r="M20" i="176" s="1"/>
  <c r="L19" i="176"/>
  <c r="D19" i="176"/>
  <c r="F19" i="176" s="1"/>
  <c r="J19" i="176" s="1"/>
  <c r="K19" i="176" s="1"/>
  <c r="M19" i="176" s="1"/>
  <c r="L18" i="176"/>
  <c r="D18" i="176"/>
  <c r="F18" i="176" s="1"/>
  <c r="J18" i="176" s="1"/>
  <c r="K18" i="176" s="1"/>
  <c r="M18" i="176" s="1"/>
  <c r="L17" i="176"/>
  <c r="D17" i="176"/>
  <c r="F17" i="176" s="1"/>
  <c r="J17" i="176" s="1"/>
  <c r="K17" i="176" s="1"/>
  <c r="M17" i="176" s="1"/>
  <c r="L16" i="176"/>
  <c r="D16" i="176"/>
  <c r="F16" i="176" s="1"/>
  <c r="J16" i="176" s="1"/>
  <c r="K16" i="176" s="1"/>
  <c r="M16" i="176" s="1"/>
  <c r="L15" i="176"/>
  <c r="D15" i="176"/>
  <c r="F15" i="176" s="1"/>
  <c r="J15" i="176" s="1"/>
  <c r="K15" i="176" s="1"/>
  <c r="M15" i="176" s="1"/>
  <c r="L14" i="176"/>
  <c r="D14" i="176"/>
  <c r="F14" i="176" s="1"/>
  <c r="J14" i="176" s="1"/>
  <c r="K14" i="176" s="1"/>
  <c r="M14" i="176" s="1"/>
  <c r="L13" i="176"/>
  <c r="D13" i="176"/>
  <c r="F13" i="176" s="1"/>
  <c r="J13" i="176" s="1"/>
  <c r="K13" i="176" s="1"/>
  <c r="M13" i="176" s="1"/>
  <c r="L12" i="176"/>
  <c r="D12" i="176"/>
  <c r="F12" i="176" s="1"/>
  <c r="J12" i="176" s="1"/>
  <c r="K12" i="176" s="1"/>
  <c r="M12" i="176" s="1"/>
  <c r="L11" i="176"/>
  <c r="D11" i="176"/>
  <c r="F11" i="176" s="1"/>
  <c r="J11" i="176" s="1"/>
  <c r="K11" i="176" s="1"/>
  <c r="M11" i="176" s="1"/>
  <c r="L10" i="176"/>
  <c r="D10" i="176"/>
  <c r="F10" i="176" s="1"/>
  <c r="J10" i="176" s="1"/>
  <c r="K10" i="176" s="1"/>
  <c r="M10" i="176" s="1"/>
  <c r="L9" i="176"/>
  <c r="D9" i="176"/>
  <c r="F9" i="176" s="1"/>
  <c r="J9" i="176" s="1"/>
  <c r="K9" i="176" s="1"/>
  <c r="M9" i="176" s="1"/>
  <c r="L8" i="176"/>
  <c r="D8" i="176"/>
  <c r="F8" i="176" s="1"/>
  <c r="J8" i="176" s="1"/>
  <c r="K8" i="176" s="1"/>
  <c r="M8" i="176" s="1"/>
  <c r="L7" i="176"/>
  <c r="D7" i="176"/>
  <c r="F7" i="176" s="1"/>
  <c r="J7" i="176" s="1"/>
  <c r="K7" i="176" s="1"/>
  <c r="M7" i="176" s="1"/>
  <c r="L6" i="176"/>
  <c r="D6" i="176"/>
  <c r="F6" i="176" s="1"/>
  <c r="J6" i="176" s="1"/>
  <c r="K6" i="176" s="1"/>
  <c r="M6" i="176" s="1"/>
  <c r="L5" i="176"/>
  <c r="D5" i="176"/>
  <c r="F5" i="176" s="1"/>
  <c r="J5" i="176" s="1"/>
  <c r="K5" i="176" s="1"/>
  <c r="M5" i="176" s="1"/>
  <c r="L199" i="178"/>
  <c r="D199" i="178"/>
  <c r="F199" i="178" s="1"/>
  <c r="J199" i="178" s="1"/>
  <c r="K199" i="178" s="1"/>
  <c r="M199" i="178" s="1"/>
  <c r="L198" i="178"/>
  <c r="D198" i="178"/>
  <c r="F198" i="178" s="1"/>
  <c r="J198" i="178" s="1"/>
  <c r="K198" i="178" s="1"/>
  <c r="M198" i="178" s="1"/>
  <c r="L197" i="178"/>
  <c r="D197" i="178"/>
  <c r="F197" i="178" s="1"/>
  <c r="J197" i="178" s="1"/>
  <c r="K197" i="178" s="1"/>
  <c r="M197" i="178" s="1"/>
  <c r="L196" i="178"/>
  <c r="D196" i="178"/>
  <c r="F196" i="178" s="1"/>
  <c r="J196" i="178" s="1"/>
  <c r="K196" i="178" s="1"/>
  <c r="M196" i="178" s="1"/>
  <c r="L195" i="178"/>
  <c r="D195" i="178"/>
  <c r="F195" i="178" s="1"/>
  <c r="J195" i="178" s="1"/>
  <c r="K195" i="178" s="1"/>
  <c r="M195" i="178" s="1"/>
  <c r="L194" i="178"/>
  <c r="D194" i="178"/>
  <c r="F194" i="178" s="1"/>
  <c r="J194" i="178" s="1"/>
  <c r="K194" i="178" s="1"/>
  <c r="M194" i="178" s="1"/>
  <c r="L193" i="178"/>
  <c r="D193" i="178"/>
  <c r="F193" i="178" s="1"/>
  <c r="J193" i="178" s="1"/>
  <c r="K193" i="178" s="1"/>
  <c r="M193" i="178" s="1"/>
  <c r="L192" i="178"/>
  <c r="D192" i="178"/>
  <c r="F192" i="178" s="1"/>
  <c r="J192" i="178" s="1"/>
  <c r="K192" i="178" s="1"/>
  <c r="M192" i="178" s="1"/>
  <c r="L191" i="178"/>
  <c r="D191" i="178"/>
  <c r="F191" i="178" s="1"/>
  <c r="J191" i="178" s="1"/>
  <c r="K191" i="178" s="1"/>
  <c r="M191" i="178" s="1"/>
  <c r="L190" i="178"/>
  <c r="D190" i="178"/>
  <c r="F190" i="178" s="1"/>
  <c r="J190" i="178" s="1"/>
  <c r="K190" i="178" s="1"/>
  <c r="M190" i="178" s="1"/>
  <c r="L189" i="178"/>
  <c r="D189" i="178"/>
  <c r="F189" i="178" s="1"/>
  <c r="J189" i="178" s="1"/>
  <c r="K189" i="178" s="1"/>
  <c r="M189" i="178" s="1"/>
  <c r="L188" i="178"/>
  <c r="D188" i="178"/>
  <c r="F188" i="178" s="1"/>
  <c r="J188" i="178" s="1"/>
  <c r="K188" i="178" s="1"/>
  <c r="M188" i="178" s="1"/>
  <c r="L187" i="178"/>
  <c r="D187" i="178"/>
  <c r="F187" i="178" s="1"/>
  <c r="J187" i="178" s="1"/>
  <c r="K187" i="178" s="1"/>
  <c r="M187" i="178" s="1"/>
  <c r="L186" i="178"/>
  <c r="D186" i="178"/>
  <c r="F186" i="178" s="1"/>
  <c r="J186" i="178" s="1"/>
  <c r="K186" i="178" s="1"/>
  <c r="M186" i="178" s="1"/>
  <c r="L185" i="178"/>
  <c r="D185" i="178"/>
  <c r="F185" i="178" s="1"/>
  <c r="J185" i="178" s="1"/>
  <c r="K185" i="178" s="1"/>
  <c r="M185" i="178" s="1"/>
  <c r="L184" i="178"/>
  <c r="D184" i="178"/>
  <c r="F184" i="178" s="1"/>
  <c r="J184" i="178" s="1"/>
  <c r="K184" i="178" s="1"/>
  <c r="M184" i="178" s="1"/>
  <c r="L183" i="178"/>
  <c r="D183" i="178"/>
  <c r="F183" i="178" s="1"/>
  <c r="J183" i="178" s="1"/>
  <c r="K183" i="178" s="1"/>
  <c r="M183" i="178" s="1"/>
  <c r="L182" i="178"/>
  <c r="D182" i="178"/>
  <c r="F182" i="178" s="1"/>
  <c r="J182" i="178" s="1"/>
  <c r="K182" i="178" s="1"/>
  <c r="M182" i="178" s="1"/>
  <c r="L181" i="178"/>
  <c r="D181" i="178"/>
  <c r="F181" i="178" s="1"/>
  <c r="J181" i="178" s="1"/>
  <c r="K181" i="178" s="1"/>
  <c r="M181" i="178" s="1"/>
  <c r="L180" i="178"/>
  <c r="D180" i="178"/>
  <c r="F180" i="178" s="1"/>
  <c r="J180" i="178" s="1"/>
  <c r="K180" i="178" s="1"/>
  <c r="M180" i="178" s="1"/>
  <c r="L179" i="178"/>
  <c r="D179" i="178"/>
  <c r="F179" i="178" s="1"/>
  <c r="J179" i="178" s="1"/>
  <c r="K179" i="178" s="1"/>
  <c r="M179" i="178" s="1"/>
  <c r="L178" i="178"/>
  <c r="D178" i="178"/>
  <c r="F178" i="178" s="1"/>
  <c r="J178" i="178" s="1"/>
  <c r="K178" i="178" s="1"/>
  <c r="M178" i="178" s="1"/>
  <c r="L177" i="178"/>
  <c r="D177" i="178"/>
  <c r="F177" i="178" s="1"/>
  <c r="J177" i="178" s="1"/>
  <c r="K177" i="178" s="1"/>
  <c r="M177" i="178" s="1"/>
  <c r="L176" i="178"/>
  <c r="D176" i="178"/>
  <c r="F176" i="178" s="1"/>
  <c r="J176" i="178" s="1"/>
  <c r="K176" i="178" s="1"/>
  <c r="M176" i="178" s="1"/>
  <c r="L175" i="178"/>
  <c r="D175" i="178"/>
  <c r="F175" i="178" s="1"/>
  <c r="J175" i="178" s="1"/>
  <c r="K175" i="178" s="1"/>
  <c r="M175" i="178" s="1"/>
  <c r="L174" i="178"/>
  <c r="D174" i="178"/>
  <c r="F174" i="178" s="1"/>
  <c r="J174" i="178" s="1"/>
  <c r="K174" i="178" s="1"/>
  <c r="M174" i="178" s="1"/>
  <c r="L173" i="178"/>
  <c r="D173" i="178"/>
  <c r="F173" i="178" s="1"/>
  <c r="J173" i="178" s="1"/>
  <c r="K173" i="178" s="1"/>
  <c r="M173" i="178" s="1"/>
  <c r="L172" i="178"/>
  <c r="D172" i="178"/>
  <c r="F172" i="178" s="1"/>
  <c r="J172" i="178" s="1"/>
  <c r="K172" i="178" s="1"/>
  <c r="M172" i="178" s="1"/>
  <c r="L171" i="178"/>
  <c r="D171" i="178"/>
  <c r="F171" i="178" s="1"/>
  <c r="J171" i="178" s="1"/>
  <c r="K171" i="178" s="1"/>
  <c r="M171" i="178" s="1"/>
  <c r="L170" i="178"/>
  <c r="D170" i="178"/>
  <c r="F170" i="178" s="1"/>
  <c r="J170" i="178" s="1"/>
  <c r="K170" i="178" s="1"/>
  <c r="M170" i="178" s="1"/>
  <c r="L169" i="178"/>
  <c r="D169" i="178"/>
  <c r="F169" i="178" s="1"/>
  <c r="J169" i="178" s="1"/>
  <c r="K169" i="178" s="1"/>
  <c r="M169" i="178" s="1"/>
  <c r="L168" i="178"/>
  <c r="D168" i="178"/>
  <c r="F168" i="178" s="1"/>
  <c r="J168" i="178" s="1"/>
  <c r="K168" i="178" s="1"/>
  <c r="M168" i="178" s="1"/>
  <c r="L167" i="178"/>
  <c r="D167" i="178"/>
  <c r="F167" i="178" s="1"/>
  <c r="J167" i="178" s="1"/>
  <c r="K167" i="178" s="1"/>
  <c r="M167" i="178" s="1"/>
  <c r="L166" i="178"/>
  <c r="D166" i="178"/>
  <c r="F166" i="178" s="1"/>
  <c r="J166" i="178" s="1"/>
  <c r="K166" i="178" s="1"/>
  <c r="M166" i="178" s="1"/>
  <c r="L165" i="178"/>
  <c r="D165" i="178"/>
  <c r="F165" i="178" s="1"/>
  <c r="J165" i="178" s="1"/>
  <c r="K165" i="178" s="1"/>
  <c r="M165" i="178" s="1"/>
  <c r="L164" i="178"/>
  <c r="D164" i="178"/>
  <c r="F164" i="178" s="1"/>
  <c r="J164" i="178" s="1"/>
  <c r="K164" i="178" s="1"/>
  <c r="M164" i="178" s="1"/>
  <c r="L163" i="178"/>
  <c r="D163" i="178"/>
  <c r="F163" i="178" s="1"/>
  <c r="J163" i="178" s="1"/>
  <c r="K163" i="178" s="1"/>
  <c r="M163" i="178" s="1"/>
  <c r="L162" i="178"/>
  <c r="D162" i="178"/>
  <c r="F162" i="178" s="1"/>
  <c r="J162" i="178" s="1"/>
  <c r="K162" i="178" s="1"/>
  <c r="M162" i="178" s="1"/>
  <c r="L161" i="178"/>
  <c r="D161" i="178"/>
  <c r="F161" i="178" s="1"/>
  <c r="J161" i="178" s="1"/>
  <c r="K161" i="178" s="1"/>
  <c r="M161" i="178" s="1"/>
  <c r="L160" i="178"/>
  <c r="D160" i="178"/>
  <c r="F160" i="178" s="1"/>
  <c r="J160" i="178" s="1"/>
  <c r="K160" i="178" s="1"/>
  <c r="M160" i="178" s="1"/>
  <c r="L159" i="178"/>
  <c r="D159" i="178"/>
  <c r="F159" i="178" s="1"/>
  <c r="J159" i="178" s="1"/>
  <c r="K159" i="178" s="1"/>
  <c r="M159" i="178" s="1"/>
  <c r="L158" i="178"/>
  <c r="D158" i="178"/>
  <c r="F158" i="178" s="1"/>
  <c r="J158" i="178" s="1"/>
  <c r="K158" i="178" s="1"/>
  <c r="M158" i="178" s="1"/>
  <c r="L157" i="178"/>
  <c r="D157" i="178"/>
  <c r="F157" i="178" s="1"/>
  <c r="J157" i="178" s="1"/>
  <c r="K157" i="178" s="1"/>
  <c r="M157" i="178" s="1"/>
  <c r="L156" i="178"/>
  <c r="D156" i="178"/>
  <c r="F156" i="178" s="1"/>
  <c r="J156" i="178" s="1"/>
  <c r="K156" i="178" s="1"/>
  <c r="M156" i="178" s="1"/>
  <c r="L155" i="178"/>
  <c r="D155" i="178"/>
  <c r="F155" i="178" s="1"/>
  <c r="J155" i="178" s="1"/>
  <c r="K155" i="178" s="1"/>
  <c r="M155" i="178" s="1"/>
  <c r="L154" i="178"/>
  <c r="D154" i="178"/>
  <c r="F154" i="178" s="1"/>
  <c r="J154" i="178" s="1"/>
  <c r="K154" i="178" s="1"/>
  <c r="M154" i="178" s="1"/>
  <c r="L153" i="178"/>
  <c r="D153" i="178"/>
  <c r="F153" i="178" s="1"/>
  <c r="J153" i="178" s="1"/>
  <c r="K153" i="178" s="1"/>
  <c r="M153" i="178" s="1"/>
  <c r="L152" i="178"/>
  <c r="D152" i="178"/>
  <c r="F152" i="178" s="1"/>
  <c r="J152" i="178" s="1"/>
  <c r="K152" i="178" s="1"/>
  <c r="M152" i="178" s="1"/>
  <c r="L151" i="178"/>
  <c r="D151" i="178"/>
  <c r="F151" i="178" s="1"/>
  <c r="J151" i="178" s="1"/>
  <c r="K151" i="178" s="1"/>
  <c r="M151" i="178" s="1"/>
  <c r="L150" i="178"/>
  <c r="D150" i="178"/>
  <c r="F150" i="178" s="1"/>
  <c r="J150" i="178" s="1"/>
  <c r="K150" i="178" s="1"/>
  <c r="M150" i="178" s="1"/>
  <c r="L149" i="178"/>
  <c r="D149" i="178"/>
  <c r="F149" i="178" s="1"/>
  <c r="J149" i="178" s="1"/>
  <c r="K149" i="178" s="1"/>
  <c r="M149" i="178" s="1"/>
  <c r="L148" i="178"/>
  <c r="D148" i="178"/>
  <c r="F148" i="178" s="1"/>
  <c r="J148" i="178" s="1"/>
  <c r="K148" i="178" s="1"/>
  <c r="M148" i="178" s="1"/>
  <c r="L147" i="178"/>
  <c r="D147" i="178"/>
  <c r="F147" i="178" s="1"/>
  <c r="J147" i="178" s="1"/>
  <c r="K147" i="178" s="1"/>
  <c r="M147" i="178" s="1"/>
  <c r="L146" i="178"/>
  <c r="D146" i="178"/>
  <c r="F146" i="178" s="1"/>
  <c r="J146" i="178" s="1"/>
  <c r="K146" i="178" s="1"/>
  <c r="M146" i="178" s="1"/>
  <c r="L145" i="178"/>
  <c r="D145" i="178"/>
  <c r="F145" i="178" s="1"/>
  <c r="J145" i="178" s="1"/>
  <c r="K145" i="178" s="1"/>
  <c r="M145" i="178" s="1"/>
  <c r="L144" i="178"/>
  <c r="D144" i="178"/>
  <c r="F144" i="178" s="1"/>
  <c r="J144" i="178" s="1"/>
  <c r="K144" i="178" s="1"/>
  <c r="M144" i="178" s="1"/>
  <c r="L143" i="178"/>
  <c r="D143" i="178"/>
  <c r="F143" i="178" s="1"/>
  <c r="J143" i="178" s="1"/>
  <c r="K143" i="178" s="1"/>
  <c r="M143" i="178" s="1"/>
  <c r="L142" i="178"/>
  <c r="D142" i="178"/>
  <c r="F142" i="178" s="1"/>
  <c r="J142" i="178" s="1"/>
  <c r="K142" i="178" s="1"/>
  <c r="M142" i="178" s="1"/>
  <c r="L141" i="178"/>
  <c r="D141" i="178"/>
  <c r="F141" i="178" s="1"/>
  <c r="J141" i="178" s="1"/>
  <c r="K141" i="178" s="1"/>
  <c r="M141" i="178" s="1"/>
  <c r="L140" i="178"/>
  <c r="D140" i="178"/>
  <c r="F140" i="178" s="1"/>
  <c r="J140" i="178" s="1"/>
  <c r="K140" i="178" s="1"/>
  <c r="M140" i="178" s="1"/>
  <c r="L139" i="178"/>
  <c r="D139" i="178"/>
  <c r="F139" i="178" s="1"/>
  <c r="J139" i="178" s="1"/>
  <c r="K139" i="178" s="1"/>
  <c r="M139" i="178" s="1"/>
  <c r="L138" i="178"/>
  <c r="D138" i="178"/>
  <c r="F138" i="178" s="1"/>
  <c r="J138" i="178" s="1"/>
  <c r="K138" i="178" s="1"/>
  <c r="M138" i="178" s="1"/>
  <c r="L137" i="178"/>
  <c r="D137" i="178"/>
  <c r="F137" i="178" s="1"/>
  <c r="J137" i="178" s="1"/>
  <c r="K137" i="178" s="1"/>
  <c r="M137" i="178" s="1"/>
  <c r="L136" i="178"/>
  <c r="D136" i="178"/>
  <c r="F136" i="178" s="1"/>
  <c r="J136" i="178" s="1"/>
  <c r="K136" i="178" s="1"/>
  <c r="M136" i="178" s="1"/>
  <c r="L135" i="178"/>
  <c r="D135" i="178"/>
  <c r="F135" i="178" s="1"/>
  <c r="J135" i="178" s="1"/>
  <c r="K135" i="178" s="1"/>
  <c r="M135" i="178" s="1"/>
  <c r="L134" i="178"/>
  <c r="D134" i="178"/>
  <c r="F134" i="178" s="1"/>
  <c r="J134" i="178" s="1"/>
  <c r="K134" i="178" s="1"/>
  <c r="M134" i="178" s="1"/>
  <c r="L133" i="178"/>
  <c r="D133" i="178"/>
  <c r="F133" i="178" s="1"/>
  <c r="J133" i="178" s="1"/>
  <c r="K133" i="178" s="1"/>
  <c r="M133" i="178" s="1"/>
  <c r="L132" i="178"/>
  <c r="D132" i="178"/>
  <c r="F132" i="178" s="1"/>
  <c r="J132" i="178" s="1"/>
  <c r="K132" i="178" s="1"/>
  <c r="M132" i="178" s="1"/>
  <c r="L131" i="178"/>
  <c r="D131" i="178"/>
  <c r="F131" i="178" s="1"/>
  <c r="J131" i="178" s="1"/>
  <c r="K131" i="178" s="1"/>
  <c r="M131" i="178" s="1"/>
  <c r="L130" i="178"/>
  <c r="D130" i="178"/>
  <c r="F130" i="178" s="1"/>
  <c r="J130" i="178" s="1"/>
  <c r="K130" i="178" s="1"/>
  <c r="M130" i="178" s="1"/>
  <c r="L129" i="178"/>
  <c r="D129" i="178"/>
  <c r="F129" i="178" s="1"/>
  <c r="J129" i="178" s="1"/>
  <c r="K129" i="178" s="1"/>
  <c r="M129" i="178" s="1"/>
  <c r="L128" i="178"/>
  <c r="D128" i="178"/>
  <c r="F128" i="178" s="1"/>
  <c r="J128" i="178" s="1"/>
  <c r="K128" i="178" s="1"/>
  <c r="M128" i="178" s="1"/>
  <c r="L127" i="178"/>
  <c r="D127" i="178"/>
  <c r="F127" i="178" s="1"/>
  <c r="J127" i="178" s="1"/>
  <c r="K127" i="178" s="1"/>
  <c r="M127" i="178" s="1"/>
  <c r="L126" i="178"/>
  <c r="D126" i="178"/>
  <c r="F126" i="178" s="1"/>
  <c r="J126" i="178" s="1"/>
  <c r="K126" i="178" s="1"/>
  <c r="M126" i="178" s="1"/>
  <c r="L125" i="178"/>
  <c r="D125" i="178"/>
  <c r="F125" i="178" s="1"/>
  <c r="J125" i="178" s="1"/>
  <c r="K125" i="178" s="1"/>
  <c r="M125" i="178" s="1"/>
  <c r="L124" i="178"/>
  <c r="D124" i="178"/>
  <c r="F124" i="178" s="1"/>
  <c r="J124" i="178" s="1"/>
  <c r="K124" i="178" s="1"/>
  <c r="M124" i="178" s="1"/>
  <c r="L123" i="178"/>
  <c r="D123" i="178"/>
  <c r="F123" i="178" s="1"/>
  <c r="J123" i="178" s="1"/>
  <c r="K123" i="178" s="1"/>
  <c r="M123" i="178" s="1"/>
  <c r="L122" i="178"/>
  <c r="D122" i="178"/>
  <c r="F122" i="178" s="1"/>
  <c r="J122" i="178" s="1"/>
  <c r="K122" i="178" s="1"/>
  <c r="M122" i="178" s="1"/>
  <c r="L121" i="178"/>
  <c r="D121" i="178"/>
  <c r="F121" i="178" s="1"/>
  <c r="J121" i="178" s="1"/>
  <c r="K121" i="178" s="1"/>
  <c r="M121" i="178" s="1"/>
  <c r="L120" i="178"/>
  <c r="D120" i="178"/>
  <c r="F120" i="178" s="1"/>
  <c r="J120" i="178" s="1"/>
  <c r="K120" i="178" s="1"/>
  <c r="M120" i="178" s="1"/>
  <c r="L119" i="178"/>
  <c r="D119" i="178"/>
  <c r="F119" i="178" s="1"/>
  <c r="J119" i="178" s="1"/>
  <c r="K119" i="178" s="1"/>
  <c r="M119" i="178" s="1"/>
  <c r="L118" i="178"/>
  <c r="D118" i="178"/>
  <c r="F118" i="178" s="1"/>
  <c r="J118" i="178" s="1"/>
  <c r="K118" i="178" s="1"/>
  <c r="M118" i="178" s="1"/>
  <c r="L117" i="178"/>
  <c r="D117" i="178"/>
  <c r="F117" i="178" s="1"/>
  <c r="J117" i="178" s="1"/>
  <c r="K117" i="178" s="1"/>
  <c r="M117" i="178" s="1"/>
  <c r="L116" i="178"/>
  <c r="D116" i="178"/>
  <c r="F116" i="178" s="1"/>
  <c r="J116" i="178" s="1"/>
  <c r="K116" i="178" s="1"/>
  <c r="M116" i="178" s="1"/>
  <c r="L115" i="178"/>
  <c r="D115" i="178"/>
  <c r="F115" i="178" s="1"/>
  <c r="J115" i="178" s="1"/>
  <c r="K115" i="178" s="1"/>
  <c r="M115" i="178" s="1"/>
  <c r="L114" i="178"/>
  <c r="D114" i="178"/>
  <c r="F114" i="178" s="1"/>
  <c r="J114" i="178" s="1"/>
  <c r="K114" i="178" s="1"/>
  <c r="M114" i="178" s="1"/>
  <c r="L113" i="178"/>
  <c r="D113" i="178"/>
  <c r="F113" i="178" s="1"/>
  <c r="J113" i="178" s="1"/>
  <c r="K113" i="178" s="1"/>
  <c r="M113" i="178" s="1"/>
  <c r="L112" i="178"/>
  <c r="D112" i="178"/>
  <c r="F112" i="178" s="1"/>
  <c r="J112" i="178" s="1"/>
  <c r="K112" i="178" s="1"/>
  <c r="M112" i="178" s="1"/>
  <c r="L111" i="178"/>
  <c r="D111" i="178"/>
  <c r="F111" i="178" s="1"/>
  <c r="J111" i="178" s="1"/>
  <c r="K111" i="178" s="1"/>
  <c r="M111" i="178" s="1"/>
  <c r="L110" i="178"/>
  <c r="D110" i="178"/>
  <c r="F110" i="178" s="1"/>
  <c r="J110" i="178" s="1"/>
  <c r="K110" i="178" s="1"/>
  <c r="M110" i="178" s="1"/>
  <c r="L109" i="178"/>
  <c r="D109" i="178"/>
  <c r="F109" i="178" s="1"/>
  <c r="J109" i="178" s="1"/>
  <c r="K109" i="178" s="1"/>
  <c r="M109" i="178" s="1"/>
  <c r="L108" i="178"/>
  <c r="D108" i="178"/>
  <c r="F108" i="178" s="1"/>
  <c r="J108" i="178" s="1"/>
  <c r="K108" i="178" s="1"/>
  <c r="M108" i="178" s="1"/>
  <c r="L107" i="178"/>
  <c r="D107" i="178"/>
  <c r="F107" i="178" s="1"/>
  <c r="J107" i="178" s="1"/>
  <c r="K107" i="178" s="1"/>
  <c r="M107" i="178" s="1"/>
  <c r="L106" i="178"/>
  <c r="D106" i="178"/>
  <c r="F106" i="178" s="1"/>
  <c r="J106" i="178" s="1"/>
  <c r="K106" i="178" s="1"/>
  <c r="M106" i="178" s="1"/>
  <c r="L105" i="178"/>
  <c r="D105" i="178"/>
  <c r="F105" i="178" s="1"/>
  <c r="J105" i="178" s="1"/>
  <c r="K105" i="178" s="1"/>
  <c r="M105" i="178" s="1"/>
  <c r="L104" i="178"/>
  <c r="D104" i="178"/>
  <c r="F104" i="178" s="1"/>
  <c r="J104" i="178" s="1"/>
  <c r="K104" i="178" s="1"/>
  <c r="M104" i="178" s="1"/>
  <c r="L103" i="178"/>
  <c r="D103" i="178"/>
  <c r="F103" i="178" s="1"/>
  <c r="J103" i="178" s="1"/>
  <c r="K103" i="178" s="1"/>
  <c r="M103" i="178" s="1"/>
  <c r="L102" i="178"/>
  <c r="D102" i="178"/>
  <c r="F102" i="178" s="1"/>
  <c r="J102" i="178" s="1"/>
  <c r="K102" i="178" s="1"/>
  <c r="M102" i="178" s="1"/>
  <c r="L101" i="178"/>
  <c r="D101" i="178"/>
  <c r="F101" i="178" s="1"/>
  <c r="J101" i="178" s="1"/>
  <c r="K101" i="178" s="1"/>
  <c r="M101" i="178" s="1"/>
  <c r="L100" i="178"/>
  <c r="D100" i="178"/>
  <c r="F100" i="178" s="1"/>
  <c r="J100" i="178" s="1"/>
  <c r="K100" i="178" s="1"/>
  <c r="M100" i="178" s="1"/>
  <c r="L99" i="178"/>
  <c r="D99" i="178"/>
  <c r="F99" i="178" s="1"/>
  <c r="J99" i="178" s="1"/>
  <c r="K99" i="178" s="1"/>
  <c r="M99" i="178" s="1"/>
  <c r="L98" i="178"/>
  <c r="D98" i="178"/>
  <c r="F98" i="178" s="1"/>
  <c r="J98" i="178" s="1"/>
  <c r="K98" i="178" s="1"/>
  <c r="M98" i="178" s="1"/>
  <c r="L97" i="178"/>
  <c r="D97" i="178"/>
  <c r="F97" i="178" s="1"/>
  <c r="J97" i="178" s="1"/>
  <c r="K97" i="178" s="1"/>
  <c r="M97" i="178" s="1"/>
  <c r="L96" i="178"/>
  <c r="D96" i="178"/>
  <c r="F96" i="178" s="1"/>
  <c r="J96" i="178" s="1"/>
  <c r="K96" i="178" s="1"/>
  <c r="M96" i="178" s="1"/>
  <c r="L95" i="178"/>
  <c r="D95" i="178"/>
  <c r="F95" i="178" s="1"/>
  <c r="J95" i="178" s="1"/>
  <c r="K95" i="178" s="1"/>
  <c r="M95" i="178" s="1"/>
  <c r="L94" i="178"/>
  <c r="D94" i="178"/>
  <c r="F94" i="178" s="1"/>
  <c r="J94" i="178" s="1"/>
  <c r="K94" i="178" s="1"/>
  <c r="M94" i="178" s="1"/>
  <c r="L93" i="178"/>
  <c r="D93" i="178"/>
  <c r="F93" i="178" s="1"/>
  <c r="J93" i="178" s="1"/>
  <c r="K93" i="178" s="1"/>
  <c r="M93" i="178" s="1"/>
  <c r="L92" i="178"/>
  <c r="D92" i="178"/>
  <c r="F92" i="178" s="1"/>
  <c r="J92" i="178" s="1"/>
  <c r="K92" i="178" s="1"/>
  <c r="M92" i="178" s="1"/>
  <c r="L91" i="178"/>
  <c r="D91" i="178"/>
  <c r="F91" i="178" s="1"/>
  <c r="J91" i="178" s="1"/>
  <c r="K91" i="178" s="1"/>
  <c r="M91" i="178" s="1"/>
  <c r="L90" i="178"/>
  <c r="D90" i="178"/>
  <c r="F90" i="178" s="1"/>
  <c r="J90" i="178" s="1"/>
  <c r="K90" i="178" s="1"/>
  <c r="M90" i="178" s="1"/>
  <c r="L89" i="178"/>
  <c r="D89" i="178"/>
  <c r="F89" i="178" s="1"/>
  <c r="J89" i="178" s="1"/>
  <c r="K89" i="178" s="1"/>
  <c r="M89" i="178" s="1"/>
  <c r="L88" i="178"/>
  <c r="D88" i="178"/>
  <c r="F88" i="178" s="1"/>
  <c r="J88" i="178" s="1"/>
  <c r="K88" i="178" s="1"/>
  <c r="M88" i="178" s="1"/>
  <c r="L87" i="178"/>
  <c r="D87" i="178"/>
  <c r="F87" i="178" s="1"/>
  <c r="J87" i="178" s="1"/>
  <c r="K87" i="178" s="1"/>
  <c r="M87" i="178" s="1"/>
  <c r="L86" i="178"/>
  <c r="D86" i="178"/>
  <c r="F86" i="178" s="1"/>
  <c r="J86" i="178" s="1"/>
  <c r="K86" i="178" s="1"/>
  <c r="M86" i="178" s="1"/>
  <c r="L85" i="178"/>
  <c r="D85" i="178"/>
  <c r="F85" i="178" s="1"/>
  <c r="J85" i="178" s="1"/>
  <c r="K85" i="178" s="1"/>
  <c r="M85" i="178" s="1"/>
  <c r="L84" i="178"/>
  <c r="D84" i="178"/>
  <c r="F84" i="178" s="1"/>
  <c r="J84" i="178" s="1"/>
  <c r="K84" i="178" s="1"/>
  <c r="M84" i="178" s="1"/>
  <c r="L83" i="178"/>
  <c r="D83" i="178"/>
  <c r="F83" i="178" s="1"/>
  <c r="J83" i="178" s="1"/>
  <c r="K83" i="178" s="1"/>
  <c r="M83" i="178" s="1"/>
  <c r="L82" i="178"/>
  <c r="D82" i="178"/>
  <c r="F82" i="178" s="1"/>
  <c r="J82" i="178" s="1"/>
  <c r="K82" i="178" s="1"/>
  <c r="M82" i="178" s="1"/>
  <c r="L81" i="178"/>
  <c r="D81" i="178"/>
  <c r="F81" i="178" s="1"/>
  <c r="J81" i="178" s="1"/>
  <c r="K81" i="178" s="1"/>
  <c r="M81" i="178" s="1"/>
  <c r="L80" i="178"/>
  <c r="D80" i="178"/>
  <c r="F80" i="178" s="1"/>
  <c r="J80" i="178" s="1"/>
  <c r="K80" i="178" s="1"/>
  <c r="M80" i="178" s="1"/>
  <c r="L79" i="178"/>
  <c r="D79" i="178"/>
  <c r="F79" i="178" s="1"/>
  <c r="J79" i="178" s="1"/>
  <c r="K79" i="178" s="1"/>
  <c r="M79" i="178" s="1"/>
  <c r="L78" i="178"/>
  <c r="D78" i="178"/>
  <c r="F78" i="178" s="1"/>
  <c r="J78" i="178" s="1"/>
  <c r="K78" i="178" s="1"/>
  <c r="M78" i="178" s="1"/>
  <c r="L77" i="178"/>
  <c r="D77" i="178"/>
  <c r="F77" i="178" s="1"/>
  <c r="J77" i="178" s="1"/>
  <c r="K77" i="178" s="1"/>
  <c r="M77" i="178" s="1"/>
  <c r="L76" i="178"/>
  <c r="D76" i="178"/>
  <c r="F76" i="178" s="1"/>
  <c r="J76" i="178" s="1"/>
  <c r="K76" i="178" s="1"/>
  <c r="M76" i="178" s="1"/>
  <c r="L75" i="178"/>
  <c r="D75" i="178"/>
  <c r="F75" i="178" s="1"/>
  <c r="J75" i="178" s="1"/>
  <c r="K75" i="178" s="1"/>
  <c r="M75" i="178" s="1"/>
  <c r="L74" i="178"/>
  <c r="D74" i="178"/>
  <c r="F74" i="178" s="1"/>
  <c r="J74" i="178" s="1"/>
  <c r="K74" i="178" s="1"/>
  <c r="M74" i="178" s="1"/>
  <c r="L73" i="178"/>
  <c r="D73" i="178"/>
  <c r="F73" i="178" s="1"/>
  <c r="J73" i="178" s="1"/>
  <c r="K73" i="178" s="1"/>
  <c r="M73" i="178" s="1"/>
  <c r="L72" i="178"/>
  <c r="D72" i="178"/>
  <c r="F72" i="178" s="1"/>
  <c r="J72" i="178" s="1"/>
  <c r="K72" i="178" s="1"/>
  <c r="M72" i="178" s="1"/>
  <c r="L71" i="178"/>
  <c r="D71" i="178"/>
  <c r="F71" i="178" s="1"/>
  <c r="J71" i="178" s="1"/>
  <c r="K71" i="178" s="1"/>
  <c r="M71" i="178" s="1"/>
  <c r="L70" i="178"/>
  <c r="D70" i="178"/>
  <c r="F70" i="178" s="1"/>
  <c r="J70" i="178" s="1"/>
  <c r="K70" i="178" s="1"/>
  <c r="M70" i="178" s="1"/>
  <c r="L69" i="178"/>
  <c r="D69" i="178"/>
  <c r="F69" i="178" s="1"/>
  <c r="J69" i="178" s="1"/>
  <c r="K69" i="178" s="1"/>
  <c r="M69" i="178" s="1"/>
  <c r="L68" i="178"/>
  <c r="D68" i="178"/>
  <c r="F68" i="178" s="1"/>
  <c r="J68" i="178" s="1"/>
  <c r="K68" i="178" s="1"/>
  <c r="M68" i="178" s="1"/>
  <c r="L67" i="178"/>
  <c r="D67" i="178"/>
  <c r="F67" i="178" s="1"/>
  <c r="J67" i="178" s="1"/>
  <c r="K67" i="178" s="1"/>
  <c r="M67" i="178" s="1"/>
  <c r="L66" i="178"/>
  <c r="D66" i="178"/>
  <c r="F66" i="178" s="1"/>
  <c r="J66" i="178" s="1"/>
  <c r="K66" i="178" s="1"/>
  <c r="M66" i="178" s="1"/>
  <c r="L65" i="178"/>
  <c r="D65" i="178"/>
  <c r="F65" i="178" s="1"/>
  <c r="J65" i="178" s="1"/>
  <c r="K65" i="178" s="1"/>
  <c r="M65" i="178" s="1"/>
  <c r="L64" i="178"/>
  <c r="D64" i="178"/>
  <c r="F64" i="178" s="1"/>
  <c r="J64" i="178" s="1"/>
  <c r="K64" i="178" s="1"/>
  <c r="M64" i="178" s="1"/>
  <c r="L63" i="178"/>
  <c r="D63" i="178"/>
  <c r="F63" i="178" s="1"/>
  <c r="J63" i="178" s="1"/>
  <c r="K63" i="178" s="1"/>
  <c r="M63" i="178" s="1"/>
  <c r="L62" i="178"/>
  <c r="D62" i="178"/>
  <c r="F62" i="178" s="1"/>
  <c r="J62" i="178" s="1"/>
  <c r="K62" i="178" s="1"/>
  <c r="M62" i="178" s="1"/>
  <c r="L61" i="178"/>
  <c r="D61" i="178"/>
  <c r="F61" i="178" s="1"/>
  <c r="J61" i="178" s="1"/>
  <c r="K61" i="178" s="1"/>
  <c r="M61" i="178" s="1"/>
  <c r="L60" i="178"/>
  <c r="D60" i="178"/>
  <c r="F60" i="178" s="1"/>
  <c r="J60" i="178" s="1"/>
  <c r="K60" i="178" s="1"/>
  <c r="M60" i="178" s="1"/>
  <c r="L59" i="178"/>
  <c r="D59" i="178"/>
  <c r="F59" i="178" s="1"/>
  <c r="J59" i="178" s="1"/>
  <c r="K59" i="178" s="1"/>
  <c r="M59" i="178" s="1"/>
  <c r="L58" i="178"/>
  <c r="D58" i="178"/>
  <c r="F58" i="178" s="1"/>
  <c r="J58" i="178" s="1"/>
  <c r="K58" i="178" s="1"/>
  <c r="M58" i="178" s="1"/>
  <c r="L57" i="178"/>
  <c r="D57" i="178"/>
  <c r="F57" i="178" s="1"/>
  <c r="J57" i="178" s="1"/>
  <c r="K57" i="178" s="1"/>
  <c r="M57" i="178" s="1"/>
  <c r="L56" i="178"/>
  <c r="D56" i="178"/>
  <c r="F56" i="178" s="1"/>
  <c r="J56" i="178" s="1"/>
  <c r="K56" i="178" s="1"/>
  <c r="M56" i="178" s="1"/>
  <c r="L55" i="178"/>
  <c r="D55" i="178"/>
  <c r="F55" i="178" s="1"/>
  <c r="J55" i="178" s="1"/>
  <c r="K55" i="178" s="1"/>
  <c r="M55" i="178" s="1"/>
  <c r="L54" i="178"/>
  <c r="D54" i="178"/>
  <c r="F54" i="178" s="1"/>
  <c r="J54" i="178" s="1"/>
  <c r="K54" i="178" s="1"/>
  <c r="M54" i="178" s="1"/>
  <c r="L53" i="178"/>
  <c r="D53" i="178"/>
  <c r="F53" i="178" s="1"/>
  <c r="J53" i="178" s="1"/>
  <c r="K53" i="178" s="1"/>
  <c r="M53" i="178" s="1"/>
  <c r="L52" i="178"/>
  <c r="D52" i="178"/>
  <c r="F52" i="178" s="1"/>
  <c r="J52" i="178" s="1"/>
  <c r="K52" i="178" s="1"/>
  <c r="M52" i="178" s="1"/>
  <c r="L51" i="178"/>
  <c r="D51" i="178"/>
  <c r="F51" i="178" s="1"/>
  <c r="J51" i="178" s="1"/>
  <c r="K51" i="178" s="1"/>
  <c r="M51" i="178" s="1"/>
  <c r="L50" i="178"/>
  <c r="D50" i="178"/>
  <c r="F50" i="178" s="1"/>
  <c r="J50" i="178" s="1"/>
  <c r="K50" i="178" s="1"/>
  <c r="M50" i="178" s="1"/>
  <c r="L49" i="178"/>
  <c r="D49" i="178"/>
  <c r="F49" i="178" s="1"/>
  <c r="J49" i="178" s="1"/>
  <c r="K49" i="178" s="1"/>
  <c r="M49" i="178" s="1"/>
  <c r="L48" i="178"/>
  <c r="D48" i="178"/>
  <c r="F48" i="178" s="1"/>
  <c r="J48" i="178" s="1"/>
  <c r="K48" i="178" s="1"/>
  <c r="M48" i="178" s="1"/>
  <c r="L47" i="178"/>
  <c r="D47" i="178"/>
  <c r="F47" i="178" s="1"/>
  <c r="J47" i="178" s="1"/>
  <c r="K47" i="178" s="1"/>
  <c r="M47" i="178" s="1"/>
  <c r="L46" i="178"/>
  <c r="D46" i="178"/>
  <c r="F46" i="178" s="1"/>
  <c r="J46" i="178" s="1"/>
  <c r="K46" i="178" s="1"/>
  <c r="M46" i="178" s="1"/>
  <c r="L45" i="178"/>
  <c r="D45" i="178"/>
  <c r="F45" i="178" s="1"/>
  <c r="J45" i="178" s="1"/>
  <c r="K45" i="178" s="1"/>
  <c r="M45" i="178" s="1"/>
  <c r="L44" i="178"/>
  <c r="D44" i="178"/>
  <c r="F44" i="178" s="1"/>
  <c r="J44" i="178" s="1"/>
  <c r="K44" i="178" s="1"/>
  <c r="M44" i="178" s="1"/>
  <c r="L43" i="178"/>
  <c r="D43" i="178"/>
  <c r="F43" i="178" s="1"/>
  <c r="J43" i="178" s="1"/>
  <c r="K43" i="178" s="1"/>
  <c r="M43" i="178" s="1"/>
  <c r="L42" i="178"/>
  <c r="D42" i="178"/>
  <c r="F42" i="178" s="1"/>
  <c r="J42" i="178" s="1"/>
  <c r="K42" i="178" s="1"/>
  <c r="M42" i="178" s="1"/>
  <c r="L41" i="178"/>
  <c r="D41" i="178"/>
  <c r="F41" i="178" s="1"/>
  <c r="J41" i="178" s="1"/>
  <c r="K41" i="178" s="1"/>
  <c r="M41" i="178" s="1"/>
  <c r="L40" i="178"/>
  <c r="D40" i="178"/>
  <c r="F40" i="178" s="1"/>
  <c r="J40" i="178" s="1"/>
  <c r="K40" i="178" s="1"/>
  <c r="M40" i="178" s="1"/>
  <c r="L39" i="178"/>
  <c r="D39" i="178"/>
  <c r="F39" i="178" s="1"/>
  <c r="J39" i="178" s="1"/>
  <c r="K39" i="178" s="1"/>
  <c r="M39" i="178" s="1"/>
  <c r="L38" i="178"/>
  <c r="D38" i="178"/>
  <c r="F38" i="178" s="1"/>
  <c r="J38" i="178" s="1"/>
  <c r="K38" i="178" s="1"/>
  <c r="M38" i="178" s="1"/>
  <c r="L37" i="178"/>
  <c r="D37" i="178"/>
  <c r="F37" i="178" s="1"/>
  <c r="J37" i="178" s="1"/>
  <c r="K37" i="178" s="1"/>
  <c r="M37" i="178" s="1"/>
  <c r="L36" i="178"/>
  <c r="D36" i="178"/>
  <c r="F36" i="178" s="1"/>
  <c r="J36" i="178" s="1"/>
  <c r="K36" i="178" s="1"/>
  <c r="M36" i="178" s="1"/>
  <c r="L35" i="178"/>
  <c r="D35" i="178"/>
  <c r="F35" i="178" s="1"/>
  <c r="J35" i="178" s="1"/>
  <c r="K35" i="178" s="1"/>
  <c r="M35" i="178" s="1"/>
  <c r="L34" i="178"/>
  <c r="D34" i="178"/>
  <c r="F34" i="178" s="1"/>
  <c r="J34" i="178" s="1"/>
  <c r="K34" i="178" s="1"/>
  <c r="M34" i="178" s="1"/>
  <c r="L33" i="178"/>
  <c r="D33" i="178"/>
  <c r="F33" i="178" s="1"/>
  <c r="J33" i="178" s="1"/>
  <c r="K33" i="178" s="1"/>
  <c r="M33" i="178" s="1"/>
  <c r="L32" i="178"/>
  <c r="D32" i="178"/>
  <c r="F32" i="178" s="1"/>
  <c r="J32" i="178" s="1"/>
  <c r="K32" i="178" s="1"/>
  <c r="M32" i="178" s="1"/>
  <c r="L31" i="178"/>
  <c r="D31" i="178"/>
  <c r="F31" i="178" s="1"/>
  <c r="J31" i="178" s="1"/>
  <c r="K31" i="178" s="1"/>
  <c r="M31" i="178" s="1"/>
  <c r="L30" i="178"/>
  <c r="D30" i="178"/>
  <c r="F30" i="178" s="1"/>
  <c r="J30" i="178" s="1"/>
  <c r="K30" i="178" s="1"/>
  <c r="M30" i="178" s="1"/>
  <c r="L29" i="178"/>
  <c r="D29" i="178"/>
  <c r="F29" i="178" s="1"/>
  <c r="J29" i="178" s="1"/>
  <c r="K29" i="178" s="1"/>
  <c r="M29" i="178" s="1"/>
  <c r="L28" i="178"/>
  <c r="D28" i="178"/>
  <c r="F28" i="178" s="1"/>
  <c r="J28" i="178" s="1"/>
  <c r="K28" i="178" s="1"/>
  <c r="M28" i="178" s="1"/>
  <c r="L27" i="178"/>
  <c r="D27" i="178"/>
  <c r="F27" i="178" s="1"/>
  <c r="J27" i="178" s="1"/>
  <c r="K27" i="178" s="1"/>
  <c r="M27" i="178" s="1"/>
  <c r="L26" i="178"/>
  <c r="D26" i="178"/>
  <c r="F26" i="178" s="1"/>
  <c r="J26" i="178" s="1"/>
  <c r="K26" i="178" s="1"/>
  <c r="M26" i="178" s="1"/>
  <c r="L25" i="178"/>
  <c r="D25" i="178"/>
  <c r="F25" i="178" s="1"/>
  <c r="J25" i="178" s="1"/>
  <c r="K25" i="178" s="1"/>
  <c r="M25" i="178" s="1"/>
  <c r="L24" i="178"/>
  <c r="D24" i="178"/>
  <c r="F24" i="178" s="1"/>
  <c r="J24" i="178" s="1"/>
  <c r="K24" i="178" s="1"/>
  <c r="M24" i="178" s="1"/>
  <c r="L23" i="178"/>
  <c r="D23" i="178"/>
  <c r="F23" i="178" s="1"/>
  <c r="J23" i="178" s="1"/>
  <c r="K23" i="178" s="1"/>
  <c r="M23" i="178" s="1"/>
  <c r="L22" i="178"/>
  <c r="D22" i="178"/>
  <c r="F22" i="178" s="1"/>
  <c r="J22" i="178" s="1"/>
  <c r="K22" i="178" s="1"/>
  <c r="M22" i="178" s="1"/>
  <c r="L21" i="178"/>
  <c r="D21" i="178"/>
  <c r="F21" i="178" s="1"/>
  <c r="J21" i="178" s="1"/>
  <c r="K21" i="178" s="1"/>
  <c r="M21" i="178" s="1"/>
  <c r="L20" i="178"/>
  <c r="D20" i="178"/>
  <c r="F20" i="178" s="1"/>
  <c r="J20" i="178" s="1"/>
  <c r="K20" i="178" s="1"/>
  <c r="M20" i="178" s="1"/>
  <c r="L19" i="178"/>
  <c r="D19" i="178"/>
  <c r="F19" i="178" s="1"/>
  <c r="J19" i="178" s="1"/>
  <c r="K19" i="178" s="1"/>
  <c r="M19" i="178" s="1"/>
  <c r="L18" i="178"/>
  <c r="D18" i="178"/>
  <c r="F18" i="178" s="1"/>
  <c r="J18" i="178" s="1"/>
  <c r="K18" i="178" s="1"/>
  <c r="M18" i="178" s="1"/>
  <c r="L17" i="178"/>
  <c r="D17" i="178"/>
  <c r="F17" i="178" s="1"/>
  <c r="J17" i="178" s="1"/>
  <c r="K17" i="178" s="1"/>
  <c r="M17" i="178" s="1"/>
  <c r="L16" i="178"/>
  <c r="D16" i="178"/>
  <c r="F16" i="178" s="1"/>
  <c r="J16" i="178" s="1"/>
  <c r="K16" i="178" s="1"/>
  <c r="M16" i="178" s="1"/>
  <c r="L15" i="178"/>
  <c r="D15" i="178"/>
  <c r="F15" i="178" s="1"/>
  <c r="J15" i="178" s="1"/>
  <c r="K15" i="178" s="1"/>
  <c r="M15" i="178" s="1"/>
  <c r="L14" i="178"/>
  <c r="D14" i="178"/>
  <c r="F14" i="178" s="1"/>
  <c r="J14" i="178" s="1"/>
  <c r="K14" i="178" s="1"/>
  <c r="M14" i="178" s="1"/>
  <c r="L13" i="178"/>
  <c r="D13" i="178"/>
  <c r="F13" i="178" s="1"/>
  <c r="J13" i="178" s="1"/>
  <c r="K13" i="178" s="1"/>
  <c r="M13" i="178" s="1"/>
  <c r="L12" i="178"/>
  <c r="D12" i="178"/>
  <c r="F12" i="178" s="1"/>
  <c r="J12" i="178" s="1"/>
  <c r="K12" i="178" s="1"/>
  <c r="M12" i="178" s="1"/>
  <c r="L11" i="178"/>
  <c r="D11" i="178"/>
  <c r="F11" i="178" s="1"/>
  <c r="J11" i="178" s="1"/>
  <c r="K11" i="178" s="1"/>
  <c r="M11" i="178" s="1"/>
  <c r="L10" i="178"/>
  <c r="D10" i="178"/>
  <c r="F10" i="178" s="1"/>
  <c r="J10" i="178" s="1"/>
  <c r="K10" i="178" s="1"/>
  <c r="M10" i="178" s="1"/>
  <c r="L9" i="178"/>
  <c r="D9" i="178"/>
  <c r="F9" i="178" s="1"/>
  <c r="J9" i="178" s="1"/>
  <c r="K9" i="178" s="1"/>
  <c r="M9" i="178" s="1"/>
  <c r="L8" i="178"/>
  <c r="D8" i="178"/>
  <c r="F8" i="178" s="1"/>
  <c r="J8" i="178" s="1"/>
  <c r="K8" i="178" s="1"/>
  <c r="M8" i="178" s="1"/>
  <c r="L7" i="178"/>
  <c r="D7" i="178"/>
  <c r="F7" i="178" s="1"/>
  <c r="J7" i="178" s="1"/>
  <c r="K7" i="178" s="1"/>
  <c r="M7" i="178" s="1"/>
  <c r="L6" i="178"/>
  <c r="D6" i="178"/>
  <c r="F6" i="178" s="1"/>
  <c r="J6" i="178" s="1"/>
  <c r="K6" i="178" s="1"/>
  <c r="M6" i="178" s="1"/>
  <c r="L5" i="178"/>
  <c r="D5" i="178"/>
  <c r="F5" i="178" s="1"/>
  <c r="J5" i="178" s="1"/>
  <c r="K5" i="178" s="1"/>
  <c r="M5" i="178" s="1"/>
  <c r="L199" i="180"/>
  <c r="D199" i="180"/>
  <c r="F199" i="180" s="1"/>
  <c r="J199" i="180" s="1"/>
  <c r="K199" i="180" s="1"/>
  <c r="M199" i="180" s="1"/>
  <c r="L198" i="180"/>
  <c r="D198" i="180"/>
  <c r="F198" i="180" s="1"/>
  <c r="J198" i="180" s="1"/>
  <c r="K198" i="180" s="1"/>
  <c r="M198" i="180" s="1"/>
  <c r="L197" i="180"/>
  <c r="D197" i="180"/>
  <c r="F197" i="180" s="1"/>
  <c r="J197" i="180" s="1"/>
  <c r="K197" i="180" s="1"/>
  <c r="M197" i="180" s="1"/>
  <c r="L196" i="180"/>
  <c r="D196" i="180"/>
  <c r="F196" i="180" s="1"/>
  <c r="J196" i="180" s="1"/>
  <c r="K196" i="180" s="1"/>
  <c r="M196" i="180" s="1"/>
  <c r="L195" i="180"/>
  <c r="D195" i="180"/>
  <c r="F195" i="180" s="1"/>
  <c r="J195" i="180" s="1"/>
  <c r="K195" i="180" s="1"/>
  <c r="M195" i="180" s="1"/>
  <c r="L194" i="180"/>
  <c r="D194" i="180"/>
  <c r="F194" i="180" s="1"/>
  <c r="J194" i="180" s="1"/>
  <c r="K194" i="180" s="1"/>
  <c r="M194" i="180" s="1"/>
  <c r="L193" i="180"/>
  <c r="D193" i="180"/>
  <c r="F193" i="180" s="1"/>
  <c r="J193" i="180" s="1"/>
  <c r="K193" i="180" s="1"/>
  <c r="M193" i="180" s="1"/>
  <c r="L192" i="180"/>
  <c r="D192" i="180"/>
  <c r="F192" i="180" s="1"/>
  <c r="J192" i="180" s="1"/>
  <c r="K192" i="180" s="1"/>
  <c r="M192" i="180" s="1"/>
  <c r="L191" i="180"/>
  <c r="D191" i="180"/>
  <c r="F191" i="180" s="1"/>
  <c r="J191" i="180" s="1"/>
  <c r="K191" i="180" s="1"/>
  <c r="M191" i="180" s="1"/>
  <c r="L190" i="180"/>
  <c r="D190" i="180"/>
  <c r="F190" i="180" s="1"/>
  <c r="J190" i="180" s="1"/>
  <c r="K190" i="180" s="1"/>
  <c r="M190" i="180" s="1"/>
  <c r="L189" i="180"/>
  <c r="D189" i="180"/>
  <c r="F189" i="180" s="1"/>
  <c r="J189" i="180" s="1"/>
  <c r="K189" i="180" s="1"/>
  <c r="M189" i="180" s="1"/>
  <c r="L188" i="180"/>
  <c r="D188" i="180"/>
  <c r="F188" i="180" s="1"/>
  <c r="J188" i="180" s="1"/>
  <c r="K188" i="180" s="1"/>
  <c r="M188" i="180" s="1"/>
  <c r="L187" i="180"/>
  <c r="D187" i="180"/>
  <c r="F187" i="180" s="1"/>
  <c r="J187" i="180" s="1"/>
  <c r="K187" i="180" s="1"/>
  <c r="M187" i="180" s="1"/>
  <c r="L186" i="180"/>
  <c r="D186" i="180"/>
  <c r="F186" i="180" s="1"/>
  <c r="J186" i="180" s="1"/>
  <c r="K186" i="180" s="1"/>
  <c r="M186" i="180" s="1"/>
  <c r="L185" i="180"/>
  <c r="D185" i="180"/>
  <c r="F185" i="180" s="1"/>
  <c r="J185" i="180" s="1"/>
  <c r="K185" i="180" s="1"/>
  <c r="M185" i="180" s="1"/>
  <c r="L184" i="180"/>
  <c r="D184" i="180"/>
  <c r="F184" i="180" s="1"/>
  <c r="J184" i="180" s="1"/>
  <c r="K184" i="180" s="1"/>
  <c r="M184" i="180" s="1"/>
  <c r="L183" i="180"/>
  <c r="D183" i="180"/>
  <c r="F183" i="180" s="1"/>
  <c r="J183" i="180" s="1"/>
  <c r="K183" i="180" s="1"/>
  <c r="M183" i="180" s="1"/>
  <c r="L182" i="180"/>
  <c r="D182" i="180"/>
  <c r="F182" i="180" s="1"/>
  <c r="J182" i="180" s="1"/>
  <c r="K182" i="180" s="1"/>
  <c r="M182" i="180" s="1"/>
  <c r="L181" i="180"/>
  <c r="D181" i="180"/>
  <c r="F181" i="180" s="1"/>
  <c r="J181" i="180" s="1"/>
  <c r="K181" i="180" s="1"/>
  <c r="M181" i="180" s="1"/>
  <c r="L180" i="180"/>
  <c r="D180" i="180"/>
  <c r="F180" i="180" s="1"/>
  <c r="J180" i="180" s="1"/>
  <c r="K180" i="180" s="1"/>
  <c r="M180" i="180" s="1"/>
  <c r="L179" i="180"/>
  <c r="D179" i="180"/>
  <c r="F179" i="180" s="1"/>
  <c r="J179" i="180" s="1"/>
  <c r="K179" i="180" s="1"/>
  <c r="M179" i="180" s="1"/>
  <c r="L178" i="180"/>
  <c r="D178" i="180"/>
  <c r="F178" i="180" s="1"/>
  <c r="J178" i="180" s="1"/>
  <c r="K178" i="180" s="1"/>
  <c r="M178" i="180" s="1"/>
  <c r="L177" i="180"/>
  <c r="D177" i="180"/>
  <c r="F177" i="180" s="1"/>
  <c r="J177" i="180" s="1"/>
  <c r="K177" i="180" s="1"/>
  <c r="M177" i="180" s="1"/>
  <c r="L176" i="180"/>
  <c r="D176" i="180"/>
  <c r="F176" i="180" s="1"/>
  <c r="J176" i="180" s="1"/>
  <c r="K176" i="180" s="1"/>
  <c r="M176" i="180" s="1"/>
  <c r="L175" i="180"/>
  <c r="D175" i="180"/>
  <c r="F175" i="180" s="1"/>
  <c r="J175" i="180" s="1"/>
  <c r="K175" i="180" s="1"/>
  <c r="M175" i="180" s="1"/>
  <c r="L174" i="180"/>
  <c r="D174" i="180"/>
  <c r="F174" i="180" s="1"/>
  <c r="J174" i="180" s="1"/>
  <c r="K174" i="180" s="1"/>
  <c r="M174" i="180" s="1"/>
  <c r="L173" i="180"/>
  <c r="D173" i="180"/>
  <c r="F173" i="180" s="1"/>
  <c r="J173" i="180" s="1"/>
  <c r="K173" i="180" s="1"/>
  <c r="M173" i="180" s="1"/>
  <c r="L172" i="180"/>
  <c r="D172" i="180"/>
  <c r="F172" i="180" s="1"/>
  <c r="J172" i="180" s="1"/>
  <c r="K172" i="180" s="1"/>
  <c r="M172" i="180" s="1"/>
  <c r="L171" i="180"/>
  <c r="D171" i="180"/>
  <c r="F171" i="180" s="1"/>
  <c r="J171" i="180" s="1"/>
  <c r="K171" i="180" s="1"/>
  <c r="M171" i="180" s="1"/>
  <c r="L170" i="180"/>
  <c r="D170" i="180"/>
  <c r="F170" i="180" s="1"/>
  <c r="J170" i="180" s="1"/>
  <c r="K170" i="180" s="1"/>
  <c r="M170" i="180" s="1"/>
  <c r="L169" i="180"/>
  <c r="D169" i="180"/>
  <c r="F169" i="180" s="1"/>
  <c r="J169" i="180" s="1"/>
  <c r="K169" i="180" s="1"/>
  <c r="M169" i="180" s="1"/>
  <c r="L168" i="180"/>
  <c r="D168" i="180"/>
  <c r="F168" i="180" s="1"/>
  <c r="J168" i="180" s="1"/>
  <c r="K168" i="180" s="1"/>
  <c r="M168" i="180" s="1"/>
  <c r="L167" i="180"/>
  <c r="D167" i="180"/>
  <c r="F167" i="180" s="1"/>
  <c r="J167" i="180" s="1"/>
  <c r="K167" i="180" s="1"/>
  <c r="M167" i="180" s="1"/>
  <c r="L166" i="180"/>
  <c r="D166" i="180"/>
  <c r="F166" i="180" s="1"/>
  <c r="J166" i="180" s="1"/>
  <c r="K166" i="180" s="1"/>
  <c r="M166" i="180" s="1"/>
  <c r="L165" i="180"/>
  <c r="D165" i="180"/>
  <c r="F165" i="180" s="1"/>
  <c r="J165" i="180" s="1"/>
  <c r="K165" i="180" s="1"/>
  <c r="M165" i="180" s="1"/>
  <c r="L164" i="180"/>
  <c r="D164" i="180"/>
  <c r="F164" i="180" s="1"/>
  <c r="J164" i="180" s="1"/>
  <c r="K164" i="180" s="1"/>
  <c r="M164" i="180" s="1"/>
  <c r="L163" i="180"/>
  <c r="D163" i="180"/>
  <c r="F163" i="180" s="1"/>
  <c r="J163" i="180" s="1"/>
  <c r="K163" i="180" s="1"/>
  <c r="M163" i="180" s="1"/>
  <c r="L162" i="180"/>
  <c r="D162" i="180"/>
  <c r="F162" i="180" s="1"/>
  <c r="J162" i="180" s="1"/>
  <c r="K162" i="180" s="1"/>
  <c r="M162" i="180" s="1"/>
  <c r="L161" i="180"/>
  <c r="D161" i="180"/>
  <c r="F161" i="180" s="1"/>
  <c r="J161" i="180" s="1"/>
  <c r="K161" i="180" s="1"/>
  <c r="M161" i="180" s="1"/>
  <c r="L160" i="180"/>
  <c r="D160" i="180"/>
  <c r="F160" i="180" s="1"/>
  <c r="J160" i="180" s="1"/>
  <c r="K160" i="180" s="1"/>
  <c r="M160" i="180" s="1"/>
  <c r="L159" i="180"/>
  <c r="D159" i="180"/>
  <c r="F159" i="180" s="1"/>
  <c r="J159" i="180" s="1"/>
  <c r="K159" i="180" s="1"/>
  <c r="M159" i="180" s="1"/>
  <c r="L158" i="180"/>
  <c r="D158" i="180"/>
  <c r="F158" i="180" s="1"/>
  <c r="J158" i="180" s="1"/>
  <c r="K158" i="180" s="1"/>
  <c r="M158" i="180" s="1"/>
  <c r="L157" i="180"/>
  <c r="D157" i="180"/>
  <c r="F157" i="180" s="1"/>
  <c r="J157" i="180" s="1"/>
  <c r="K157" i="180" s="1"/>
  <c r="M157" i="180" s="1"/>
  <c r="L156" i="180"/>
  <c r="D156" i="180"/>
  <c r="F156" i="180" s="1"/>
  <c r="J156" i="180" s="1"/>
  <c r="K156" i="180" s="1"/>
  <c r="M156" i="180" s="1"/>
  <c r="L155" i="180"/>
  <c r="D155" i="180"/>
  <c r="F155" i="180" s="1"/>
  <c r="J155" i="180" s="1"/>
  <c r="K155" i="180" s="1"/>
  <c r="M155" i="180" s="1"/>
  <c r="L154" i="180"/>
  <c r="D154" i="180"/>
  <c r="F154" i="180" s="1"/>
  <c r="J154" i="180" s="1"/>
  <c r="K154" i="180" s="1"/>
  <c r="M154" i="180" s="1"/>
  <c r="L153" i="180"/>
  <c r="D153" i="180"/>
  <c r="F153" i="180" s="1"/>
  <c r="J153" i="180" s="1"/>
  <c r="K153" i="180" s="1"/>
  <c r="M153" i="180" s="1"/>
  <c r="L152" i="180"/>
  <c r="D152" i="180"/>
  <c r="F152" i="180" s="1"/>
  <c r="J152" i="180" s="1"/>
  <c r="K152" i="180" s="1"/>
  <c r="M152" i="180" s="1"/>
  <c r="L151" i="180"/>
  <c r="D151" i="180"/>
  <c r="F151" i="180" s="1"/>
  <c r="J151" i="180" s="1"/>
  <c r="K151" i="180" s="1"/>
  <c r="M151" i="180" s="1"/>
  <c r="L150" i="180"/>
  <c r="D150" i="180"/>
  <c r="F150" i="180" s="1"/>
  <c r="J150" i="180" s="1"/>
  <c r="K150" i="180" s="1"/>
  <c r="M150" i="180" s="1"/>
  <c r="L149" i="180"/>
  <c r="D149" i="180"/>
  <c r="F149" i="180" s="1"/>
  <c r="J149" i="180" s="1"/>
  <c r="K149" i="180" s="1"/>
  <c r="M149" i="180" s="1"/>
  <c r="L148" i="180"/>
  <c r="D148" i="180"/>
  <c r="F148" i="180" s="1"/>
  <c r="J148" i="180" s="1"/>
  <c r="K148" i="180" s="1"/>
  <c r="M148" i="180" s="1"/>
  <c r="L147" i="180"/>
  <c r="D147" i="180"/>
  <c r="F147" i="180" s="1"/>
  <c r="J147" i="180" s="1"/>
  <c r="K147" i="180" s="1"/>
  <c r="M147" i="180" s="1"/>
  <c r="L146" i="180"/>
  <c r="D146" i="180"/>
  <c r="F146" i="180" s="1"/>
  <c r="J146" i="180" s="1"/>
  <c r="K146" i="180" s="1"/>
  <c r="M146" i="180" s="1"/>
  <c r="L145" i="180"/>
  <c r="D145" i="180"/>
  <c r="F145" i="180" s="1"/>
  <c r="J145" i="180" s="1"/>
  <c r="K145" i="180" s="1"/>
  <c r="M145" i="180" s="1"/>
  <c r="L144" i="180"/>
  <c r="D144" i="180"/>
  <c r="F144" i="180" s="1"/>
  <c r="J144" i="180" s="1"/>
  <c r="K144" i="180" s="1"/>
  <c r="M144" i="180" s="1"/>
  <c r="L143" i="180"/>
  <c r="D143" i="180"/>
  <c r="F143" i="180" s="1"/>
  <c r="J143" i="180" s="1"/>
  <c r="K143" i="180" s="1"/>
  <c r="M143" i="180" s="1"/>
  <c r="L142" i="180"/>
  <c r="D142" i="180"/>
  <c r="F142" i="180" s="1"/>
  <c r="J142" i="180" s="1"/>
  <c r="K142" i="180" s="1"/>
  <c r="M142" i="180" s="1"/>
  <c r="L141" i="180"/>
  <c r="D141" i="180"/>
  <c r="F141" i="180" s="1"/>
  <c r="J141" i="180" s="1"/>
  <c r="K141" i="180" s="1"/>
  <c r="M141" i="180" s="1"/>
  <c r="L140" i="180"/>
  <c r="D140" i="180"/>
  <c r="F140" i="180" s="1"/>
  <c r="J140" i="180" s="1"/>
  <c r="K140" i="180" s="1"/>
  <c r="M140" i="180" s="1"/>
  <c r="L139" i="180"/>
  <c r="D139" i="180"/>
  <c r="F139" i="180" s="1"/>
  <c r="J139" i="180" s="1"/>
  <c r="K139" i="180" s="1"/>
  <c r="M139" i="180" s="1"/>
  <c r="L138" i="180"/>
  <c r="D138" i="180"/>
  <c r="F138" i="180" s="1"/>
  <c r="J138" i="180" s="1"/>
  <c r="K138" i="180" s="1"/>
  <c r="M138" i="180" s="1"/>
  <c r="L137" i="180"/>
  <c r="D137" i="180"/>
  <c r="F137" i="180" s="1"/>
  <c r="J137" i="180" s="1"/>
  <c r="K137" i="180" s="1"/>
  <c r="M137" i="180" s="1"/>
  <c r="L136" i="180"/>
  <c r="D136" i="180"/>
  <c r="F136" i="180" s="1"/>
  <c r="J136" i="180" s="1"/>
  <c r="K136" i="180" s="1"/>
  <c r="M136" i="180" s="1"/>
  <c r="L135" i="180"/>
  <c r="D135" i="180"/>
  <c r="F135" i="180" s="1"/>
  <c r="J135" i="180" s="1"/>
  <c r="K135" i="180" s="1"/>
  <c r="M135" i="180" s="1"/>
  <c r="L134" i="180"/>
  <c r="D134" i="180"/>
  <c r="F134" i="180" s="1"/>
  <c r="J134" i="180" s="1"/>
  <c r="K134" i="180" s="1"/>
  <c r="M134" i="180" s="1"/>
  <c r="L133" i="180"/>
  <c r="D133" i="180"/>
  <c r="F133" i="180" s="1"/>
  <c r="J133" i="180" s="1"/>
  <c r="K133" i="180" s="1"/>
  <c r="M133" i="180" s="1"/>
  <c r="L132" i="180"/>
  <c r="D132" i="180"/>
  <c r="F132" i="180" s="1"/>
  <c r="J132" i="180" s="1"/>
  <c r="K132" i="180" s="1"/>
  <c r="M132" i="180" s="1"/>
  <c r="L131" i="180"/>
  <c r="D131" i="180"/>
  <c r="F131" i="180" s="1"/>
  <c r="J131" i="180" s="1"/>
  <c r="K131" i="180" s="1"/>
  <c r="M131" i="180" s="1"/>
  <c r="L130" i="180"/>
  <c r="D130" i="180"/>
  <c r="F130" i="180" s="1"/>
  <c r="J130" i="180" s="1"/>
  <c r="K130" i="180" s="1"/>
  <c r="M130" i="180" s="1"/>
  <c r="L129" i="180"/>
  <c r="D129" i="180"/>
  <c r="F129" i="180" s="1"/>
  <c r="J129" i="180" s="1"/>
  <c r="K129" i="180" s="1"/>
  <c r="M129" i="180" s="1"/>
  <c r="L128" i="180"/>
  <c r="D128" i="180"/>
  <c r="F128" i="180" s="1"/>
  <c r="J128" i="180" s="1"/>
  <c r="K128" i="180" s="1"/>
  <c r="M128" i="180" s="1"/>
  <c r="L127" i="180"/>
  <c r="D127" i="180"/>
  <c r="F127" i="180" s="1"/>
  <c r="J127" i="180" s="1"/>
  <c r="K127" i="180" s="1"/>
  <c r="M127" i="180" s="1"/>
  <c r="L126" i="180"/>
  <c r="D126" i="180"/>
  <c r="F126" i="180" s="1"/>
  <c r="J126" i="180" s="1"/>
  <c r="K126" i="180" s="1"/>
  <c r="M126" i="180" s="1"/>
  <c r="L125" i="180"/>
  <c r="D125" i="180"/>
  <c r="F125" i="180" s="1"/>
  <c r="J125" i="180" s="1"/>
  <c r="K125" i="180" s="1"/>
  <c r="M125" i="180" s="1"/>
  <c r="L124" i="180"/>
  <c r="D124" i="180"/>
  <c r="F124" i="180" s="1"/>
  <c r="J124" i="180" s="1"/>
  <c r="K124" i="180" s="1"/>
  <c r="M124" i="180" s="1"/>
  <c r="L123" i="180"/>
  <c r="D123" i="180"/>
  <c r="F123" i="180" s="1"/>
  <c r="J123" i="180" s="1"/>
  <c r="K123" i="180" s="1"/>
  <c r="M123" i="180" s="1"/>
  <c r="L122" i="180"/>
  <c r="D122" i="180"/>
  <c r="F122" i="180" s="1"/>
  <c r="J122" i="180" s="1"/>
  <c r="K122" i="180" s="1"/>
  <c r="M122" i="180" s="1"/>
  <c r="L121" i="180"/>
  <c r="D121" i="180"/>
  <c r="F121" i="180" s="1"/>
  <c r="J121" i="180" s="1"/>
  <c r="K121" i="180" s="1"/>
  <c r="M121" i="180" s="1"/>
  <c r="L120" i="180"/>
  <c r="D120" i="180"/>
  <c r="F120" i="180" s="1"/>
  <c r="J120" i="180" s="1"/>
  <c r="K120" i="180" s="1"/>
  <c r="M120" i="180" s="1"/>
  <c r="L119" i="180"/>
  <c r="D119" i="180"/>
  <c r="F119" i="180" s="1"/>
  <c r="J119" i="180" s="1"/>
  <c r="K119" i="180" s="1"/>
  <c r="M119" i="180" s="1"/>
  <c r="L118" i="180"/>
  <c r="D118" i="180"/>
  <c r="F118" i="180" s="1"/>
  <c r="J118" i="180" s="1"/>
  <c r="K118" i="180" s="1"/>
  <c r="M118" i="180" s="1"/>
  <c r="L117" i="180"/>
  <c r="D117" i="180"/>
  <c r="F117" i="180" s="1"/>
  <c r="J117" i="180" s="1"/>
  <c r="K117" i="180" s="1"/>
  <c r="M117" i="180" s="1"/>
  <c r="L116" i="180"/>
  <c r="D116" i="180"/>
  <c r="F116" i="180" s="1"/>
  <c r="J116" i="180" s="1"/>
  <c r="K116" i="180" s="1"/>
  <c r="M116" i="180" s="1"/>
  <c r="L115" i="180"/>
  <c r="D115" i="180"/>
  <c r="F115" i="180" s="1"/>
  <c r="J115" i="180" s="1"/>
  <c r="K115" i="180" s="1"/>
  <c r="M115" i="180" s="1"/>
  <c r="L114" i="180"/>
  <c r="D114" i="180"/>
  <c r="F114" i="180" s="1"/>
  <c r="J114" i="180" s="1"/>
  <c r="K114" i="180" s="1"/>
  <c r="M114" i="180" s="1"/>
  <c r="L113" i="180"/>
  <c r="D113" i="180"/>
  <c r="F113" i="180" s="1"/>
  <c r="J113" i="180" s="1"/>
  <c r="K113" i="180" s="1"/>
  <c r="M113" i="180" s="1"/>
  <c r="L112" i="180"/>
  <c r="D112" i="180"/>
  <c r="F112" i="180" s="1"/>
  <c r="J112" i="180" s="1"/>
  <c r="K112" i="180" s="1"/>
  <c r="M112" i="180" s="1"/>
  <c r="L111" i="180"/>
  <c r="D111" i="180"/>
  <c r="F111" i="180" s="1"/>
  <c r="J111" i="180" s="1"/>
  <c r="K111" i="180" s="1"/>
  <c r="M111" i="180" s="1"/>
  <c r="L110" i="180"/>
  <c r="D110" i="180"/>
  <c r="F110" i="180" s="1"/>
  <c r="J110" i="180" s="1"/>
  <c r="K110" i="180" s="1"/>
  <c r="M110" i="180" s="1"/>
  <c r="L109" i="180"/>
  <c r="D109" i="180"/>
  <c r="F109" i="180" s="1"/>
  <c r="J109" i="180" s="1"/>
  <c r="K109" i="180" s="1"/>
  <c r="M109" i="180" s="1"/>
  <c r="L108" i="180"/>
  <c r="D108" i="180"/>
  <c r="F108" i="180" s="1"/>
  <c r="J108" i="180" s="1"/>
  <c r="K108" i="180" s="1"/>
  <c r="M108" i="180" s="1"/>
  <c r="L107" i="180"/>
  <c r="D107" i="180"/>
  <c r="F107" i="180" s="1"/>
  <c r="J107" i="180" s="1"/>
  <c r="K107" i="180" s="1"/>
  <c r="M107" i="180" s="1"/>
  <c r="L106" i="180"/>
  <c r="D106" i="180"/>
  <c r="F106" i="180" s="1"/>
  <c r="J106" i="180" s="1"/>
  <c r="K106" i="180" s="1"/>
  <c r="M106" i="180" s="1"/>
  <c r="L105" i="180"/>
  <c r="D105" i="180"/>
  <c r="F105" i="180" s="1"/>
  <c r="J105" i="180" s="1"/>
  <c r="K105" i="180" s="1"/>
  <c r="M105" i="180" s="1"/>
  <c r="L104" i="180"/>
  <c r="D104" i="180"/>
  <c r="F104" i="180" s="1"/>
  <c r="J104" i="180" s="1"/>
  <c r="K104" i="180" s="1"/>
  <c r="M104" i="180" s="1"/>
  <c r="L103" i="180"/>
  <c r="D103" i="180"/>
  <c r="F103" i="180" s="1"/>
  <c r="J103" i="180" s="1"/>
  <c r="K103" i="180" s="1"/>
  <c r="M103" i="180" s="1"/>
  <c r="L102" i="180"/>
  <c r="D102" i="180"/>
  <c r="F102" i="180" s="1"/>
  <c r="J102" i="180" s="1"/>
  <c r="K102" i="180" s="1"/>
  <c r="M102" i="180" s="1"/>
  <c r="L101" i="180"/>
  <c r="D101" i="180"/>
  <c r="F101" i="180" s="1"/>
  <c r="J101" i="180" s="1"/>
  <c r="K101" i="180" s="1"/>
  <c r="M101" i="180" s="1"/>
  <c r="L100" i="180"/>
  <c r="D100" i="180"/>
  <c r="F100" i="180" s="1"/>
  <c r="J100" i="180" s="1"/>
  <c r="K100" i="180" s="1"/>
  <c r="M100" i="180" s="1"/>
  <c r="L99" i="180"/>
  <c r="D99" i="180"/>
  <c r="F99" i="180" s="1"/>
  <c r="J99" i="180" s="1"/>
  <c r="K99" i="180" s="1"/>
  <c r="M99" i="180" s="1"/>
  <c r="L98" i="180"/>
  <c r="D98" i="180"/>
  <c r="F98" i="180" s="1"/>
  <c r="J98" i="180" s="1"/>
  <c r="K98" i="180" s="1"/>
  <c r="M98" i="180" s="1"/>
  <c r="L97" i="180"/>
  <c r="D97" i="180"/>
  <c r="F97" i="180" s="1"/>
  <c r="J97" i="180" s="1"/>
  <c r="K97" i="180" s="1"/>
  <c r="M97" i="180" s="1"/>
  <c r="L96" i="180"/>
  <c r="D96" i="180"/>
  <c r="F96" i="180" s="1"/>
  <c r="J96" i="180" s="1"/>
  <c r="K96" i="180" s="1"/>
  <c r="M96" i="180" s="1"/>
  <c r="L95" i="180"/>
  <c r="D95" i="180"/>
  <c r="F95" i="180" s="1"/>
  <c r="J95" i="180" s="1"/>
  <c r="K95" i="180" s="1"/>
  <c r="M95" i="180" s="1"/>
  <c r="L94" i="180"/>
  <c r="D94" i="180"/>
  <c r="F94" i="180" s="1"/>
  <c r="J94" i="180" s="1"/>
  <c r="K94" i="180" s="1"/>
  <c r="M94" i="180" s="1"/>
  <c r="L93" i="180"/>
  <c r="D93" i="180"/>
  <c r="F93" i="180" s="1"/>
  <c r="J93" i="180" s="1"/>
  <c r="K93" i="180" s="1"/>
  <c r="M93" i="180" s="1"/>
  <c r="L92" i="180"/>
  <c r="D92" i="180"/>
  <c r="F92" i="180" s="1"/>
  <c r="J92" i="180" s="1"/>
  <c r="K92" i="180" s="1"/>
  <c r="M92" i="180" s="1"/>
  <c r="L91" i="180"/>
  <c r="D91" i="180"/>
  <c r="F91" i="180" s="1"/>
  <c r="J91" i="180" s="1"/>
  <c r="K91" i="180" s="1"/>
  <c r="M91" i="180" s="1"/>
  <c r="L90" i="180"/>
  <c r="D90" i="180"/>
  <c r="F90" i="180" s="1"/>
  <c r="J90" i="180" s="1"/>
  <c r="K90" i="180" s="1"/>
  <c r="M90" i="180" s="1"/>
  <c r="L89" i="180"/>
  <c r="D89" i="180"/>
  <c r="F89" i="180" s="1"/>
  <c r="J89" i="180" s="1"/>
  <c r="K89" i="180" s="1"/>
  <c r="M89" i="180" s="1"/>
  <c r="L88" i="180"/>
  <c r="D88" i="180"/>
  <c r="F88" i="180" s="1"/>
  <c r="J88" i="180" s="1"/>
  <c r="K88" i="180" s="1"/>
  <c r="M88" i="180" s="1"/>
  <c r="L87" i="180"/>
  <c r="D87" i="180"/>
  <c r="F87" i="180" s="1"/>
  <c r="J87" i="180" s="1"/>
  <c r="K87" i="180" s="1"/>
  <c r="M87" i="180" s="1"/>
  <c r="L86" i="180"/>
  <c r="D86" i="180"/>
  <c r="F86" i="180" s="1"/>
  <c r="J86" i="180" s="1"/>
  <c r="K86" i="180" s="1"/>
  <c r="M86" i="180" s="1"/>
  <c r="L85" i="180"/>
  <c r="D85" i="180"/>
  <c r="F85" i="180" s="1"/>
  <c r="J85" i="180" s="1"/>
  <c r="K85" i="180" s="1"/>
  <c r="M85" i="180" s="1"/>
  <c r="L84" i="180"/>
  <c r="D84" i="180"/>
  <c r="F84" i="180" s="1"/>
  <c r="J84" i="180" s="1"/>
  <c r="K84" i="180" s="1"/>
  <c r="M84" i="180" s="1"/>
  <c r="L83" i="180"/>
  <c r="D83" i="180"/>
  <c r="F83" i="180" s="1"/>
  <c r="J83" i="180" s="1"/>
  <c r="K83" i="180" s="1"/>
  <c r="M83" i="180" s="1"/>
  <c r="L82" i="180"/>
  <c r="D82" i="180"/>
  <c r="F82" i="180" s="1"/>
  <c r="J82" i="180" s="1"/>
  <c r="K82" i="180" s="1"/>
  <c r="M82" i="180" s="1"/>
  <c r="L81" i="180"/>
  <c r="D81" i="180"/>
  <c r="F81" i="180" s="1"/>
  <c r="J81" i="180" s="1"/>
  <c r="K81" i="180" s="1"/>
  <c r="M81" i="180" s="1"/>
  <c r="L80" i="180"/>
  <c r="D80" i="180"/>
  <c r="F80" i="180" s="1"/>
  <c r="J80" i="180" s="1"/>
  <c r="K80" i="180" s="1"/>
  <c r="M80" i="180" s="1"/>
  <c r="L79" i="180"/>
  <c r="D79" i="180"/>
  <c r="F79" i="180" s="1"/>
  <c r="J79" i="180" s="1"/>
  <c r="K79" i="180" s="1"/>
  <c r="M79" i="180" s="1"/>
  <c r="L78" i="180"/>
  <c r="D78" i="180"/>
  <c r="F78" i="180" s="1"/>
  <c r="J78" i="180" s="1"/>
  <c r="K78" i="180" s="1"/>
  <c r="M78" i="180" s="1"/>
  <c r="L77" i="180"/>
  <c r="D77" i="180"/>
  <c r="F77" i="180" s="1"/>
  <c r="J77" i="180" s="1"/>
  <c r="K77" i="180" s="1"/>
  <c r="M77" i="180" s="1"/>
  <c r="L76" i="180"/>
  <c r="D76" i="180"/>
  <c r="F76" i="180" s="1"/>
  <c r="J76" i="180" s="1"/>
  <c r="K76" i="180" s="1"/>
  <c r="M76" i="180" s="1"/>
  <c r="L75" i="180"/>
  <c r="D75" i="180"/>
  <c r="F75" i="180" s="1"/>
  <c r="J75" i="180" s="1"/>
  <c r="K75" i="180" s="1"/>
  <c r="M75" i="180" s="1"/>
  <c r="L74" i="180"/>
  <c r="D74" i="180"/>
  <c r="F74" i="180" s="1"/>
  <c r="J74" i="180" s="1"/>
  <c r="K74" i="180" s="1"/>
  <c r="M74" i="180" s="1"/>
  <c r="L73" i="180"/>
  <c r="D73" i="180"/>
  <c r="F73" i="180" s="1"/>
  <c r="J73" i="180" s="1"/>
  <c r="K73" i="180" s="1"/>
  <c r="M73" i="180" s="1"/>
  <c r="L72" i="180"/>
  <c r="D72" i="180"/>
  <c r="F72" i="180" s="1"/>
  <c r="J72" i="180" s="1"/>
  <c r="K72" i="180" s="1"/>
  <c r="M72" i="180" s="1"/>
  <c r="L71" i="180"/>
  <c r="D71" i="180"/>
  <c r="F71" i="180" s="1"/>
  <c r="J71" i="180" s="1"/>
  <c r="K71" i="180" s="1"/>
  <c r="M71" i="180" s="1"/>
  <c r="L70" i="180"/>
  <c r="D70" i="180"/>
  <c r="F70" i="180" s="1"/>
  <c r="J70" i="180" s="1"/>
  <c r="K70" i="180" s="1"/>
  <c r="M70" i="180" s="1"/>
  <c r="L69" i="180"/>
  <c r="D69" i="180"/>
  <c r="F69" i="180" s="1"/>
  <c r="J69" i="180" s="1"/>
  <c r="K69" i="180" s="1"/>
  <c r="M69" i="180" s="1"/>
  <c r="L68" i="180"/>
  <c r="D68" i="180"/>
  <c r="F68" i="180" s="1"/>
  <c r="J68" i="180" s="1"/>
  <c r="K68" i="180" s="1"/>
  <c r="M68" i="180" s="1"/>
  <c r="L67" i="180"/>
  <c r="D67" i="180"/>
  <c r="F67" i="180" s="1"/>
  <c r="J67" i="180" s="1"/>
  <c r="K67" i="180" s="1"/>
  <c r="M67" i="180" s="1"/>
  <c r="L66" i="180"/>
  <c r="D66" i="180"/>
  <c r="F66" i="180" s="1"/>
  <c r="J66" i="180" s="1"/>
  <c r="K66" i="180" s="1"/>
  <c r="M66" i="180" s="1"/>
  <c r="L65" i="180"/>
  <c r="D65" i="180"/>
  <c r="F65" i="180" s="1"/>
  <c r="J65" i="180" s="1"/>
  <c r="K65" i="180" s="1"/>
  <c r="M65" i="180" s="1"/>
  <c r="L64" i="180"/>
  <c r="D64" i="180"/>
  <c r="F64" i="180" s="1"/>
  <c r="J64" i="180" s="1"/>
  <c r="K64" i="180" s="1"/>
  <c r="M64" i="180" s="1"/>
  <c r="L63" i="180"/>
  <c r="D63" i="180"/>
  <c r="F63" i="180" s="1"/>
  <c r="J63" i="180" s="1"/>
  <c r="K63" i="180" s="1"/>
  <c r="M63" i="180" s="1"/>
  <c r="L62" i="180"/>
  <c r="D62" i="180"/>
  <c r="F62" i="180" s="1"/>
  <c r="J62" i="180" s="1"/>
  <c r="K62" i="180" s="1"/>
  <c r="M62" i="180" s="1"/>
  <c r="L61" i="180"/>
  <c r="D61" i="180"/>
  <c r="F61" i="180" s="1"/>
  <c r="J61" i="180" s="1"/>
  <c r="K61" i="180" s="1"/>
  <c r="M61" i="180" s="1"/>
  <c r="L60" i="180"/>
  <c r="D60" i="180"/>
  <c r="F60" i="180" s="1"/>
  <c r="J60" i="180" s="1"/>
  <c r="K60" i="180" s="1"/>
  <c r="M60" i="180" s="1"/>
  <c r="L59" i="180"/>
  <c r="D59" i="180"/>
  <c r="F59" i="180" s="1"/>
  <c r="J59" i="180" s="1"/>
  <c r="K59" i="180" s="1"/>
  <c r="M59" i="180" s="1"/>
  <c r="L58" i="180"/>
  <c r="D58" i="180"/>
  <c r="F58" i="180" s="1"/>
  <c r="J58" i="180" s="1"/>
  <c r="K58" i="180" s="1"/>
  <c r="M58" i="180" s="1"/>
  <c r="L57" i="180"/>
  <c r="D57" i="180"/>
  <c r="F57" i="180" s="1"/>
  <c r="J57" i="180" s="1"/>
  <c r="K57" i="180" s="1"/>
  <c r="M57" i="180" s="1"/>
  <c r="L56" i="180"/>
  <c r="D56" i="180"/>
  <c r="F56" i="180" s="1"/>
  <c r="J56" i="180" s="1"/>
  <c r="K56" i="180" s="1"/>
  <c r="M56" i="180" s="1"/>
  <c r="L55" i="180"/>
  <c r="D55" i="180"/>
  <c r="F55" i="180" s="1"/>
  <c r="J55" i="180" s="1"/>
  <c r="K55" i="180" s="1"/>
  <c r="M55" i="180" s="1"/>
  <c r="L54" i="180"/>
  <c r="D54" i="180"/>
  <c r="F54" i="180" s="1"/>
  <c r="J54" i="180" s="1"/>
  <c r="K54" i="180" s="1"/>
  <c r="M54" i="180" s="1"/>
  <c r="L53" i="180"/>
  <c r="D53" i="180"/>
  <c r="F53" i="180" s="1"/>
  <c r="J53" i="180" s="1"/>
  <c r="K53" i="180" s="1"/>
  <c r="M53" i="180" s="1"/>
  <c r="L52" i="180"/>
  <c r="D52" i="180"/>
  <c r="F52" i="180" s="1"/>
  <c r="J52" i="180" s="1"/>
  <c r="K52" i="180" s="1"/>
  <c r="M52" i="180" s="1"/>
  <c r="L51" i="180"/>
  <c r="D51" i="180"/>
  <c r="F51" i="180" s="1"/>
  <c r="J51" i="180" s="1"/>
  <c r="K51" i="180" s="1"/>
  <c r="M51" i="180" s="1"/>
  <c r="L50" i="180"/>
  <c r="D50" i="180"/>
  <c r="F50" i="180" s="1"/>
  <c r="J50" i="180" s="1"/>
  <c r="K50" i="180" s="1"/>
  <c r="M50" i="180" s="1"/>
  <c r="L49" i="180"/>
  <c r="D49" i="180"/>
  <c r="F49" i="180" s="1"/>
  <c r="J49" i="180" s="1"/>
  <c r="K49" i="180" s="1"/>
  <c r="M49" i="180" s="1"/>
  <c r="L48" i="180"/>
  <c r="D48" i="180"/>
  <c r="F48" i="180" s="1"/>
  <c r="J48" i="180" s="1"/>
  <c r="K48" i="180" s="1"/>
  <c r="M48" i="180" s="1"/>
  <c r="L47" i="180"/>
  <c r="D47" i="180"/>
  <c r="F47" i="180" s="1"/>
  <c r="J47" i="180" s="1"/>
  <c r="K47" i="180" s="1"/>
  <c r="M47" i="180" s="1"/>
  <c r="L46" i="180"/>
  <c r="D46" i="180"/>
  <c r="F46" i="180" s="1"/>
  <c r="J46" i="180" s="1"/>
  <c r="K46" i="180" s="1"/>
  <c r="M46" i="180" s="1"/>
  <c r="L45" i="180"/>
  <c r="D45" i="180"/>
  <c r="F45" i="180" s="1"/>
  <c r="J45" i="180" s="1"/>
  <c r="K45" i="180" s="1"/>
  <c r="M45" i="180" s="1"/>
  <c r="L44" i="180"/>
  <c r="D44" i="180"/>
  <c r="F44" i="180" s="1"/>
  <c r="J44" i="180" s="1"/>
  <c r="K44" i="180" s="1"/>
  <c r="M44" i="180" s="1"/>
  <c r="L43" i="180"/>
  <c r="D43" i="180"/>
  <c r="F43" i="180" s="1"/>
  <c r="J43" i="180" s="1"/>
  <c r="K43" i="180" s="1"/>
  <c r="M43" i="180" s="1"/>
  <c r="L42" i="180"/>
  <c r="D42" i="180"/>
  <c r="F42" i="180" s="1"/>
  <c r="J42" i="180" s="1"/>
  <c r="K42" i="180" s="1"/>
  <c r="M42" i="180" s="1"/>
  <c r="L41" i="180"/>
  <c r="D41" i="180"/>
  <c r="F41" i="180" s="1"/>
  <c r="J41" i="180" s="1"/>
  <c r="K41" i="180" s="1"/>
  <c r="M41" i="180" s="1"/>
  <c r="L40" i="180"/>
  <c r="D40" i="180"/>
  <c r="F40" i="180" s="1"/>
  <c r="J40" i="180" s="1"/>
  <c r="K40" i="180" s="1"/>
  <c r="M40" i="180" s="1"/>
  <c r="L39" i="180"/>
  <c r="D39" i="180"/>
  <c r="F39" i="180" s="1"/>
  <c r="J39" i="180" s="1"/>
  <c r="K39" i="180" s="1"/>
  <c r="M39" i="180" s="1"/>
  <c r="L38" i="180"/>
  <c r="D38" i="180"/>
  <c r="F38" i="180" s="1"/>
  <c r="J38" i="180" s="1"/>
  <c r="K38" i="180" s="1"/>
  <c r="M38" i="180" s="1"/>
  <c r="L37" i="180"/>
  <c r="D37" i="180"/>
  <c r="F37" i="180" s="1"/>
  <c r="J37" i="180" s="1"/>
  <c r="K37" i="180" s="1"/>
  <c r="M37" i="180" s="1"/>
  <c r="L36" i="180"/>
  <c r="D36" i="180"/>
  <c r="F36" i="180" s="1"/>
  <c r="J36" i="180" s="1"/>
  <c r="K36" i="180" s="1"/>
  <c r="M36" i="180" s="1"/>
  <c r="L35" i="180"/>
  <c r="D35" i="180"/>
  <c r="F35" i="180" s="1"/>
  <c r="J35" i="180" s="1"/>
  <c r="K35" i="180" s="1"/>
  <c r="M35" i="180" s="1"/>
  <c r="L34" i="180"/>
  <c r="D34" i="180"/>
  <c r="F34" i="180" s="1"/>
  <c r="J34" i="180" s="1"/>
  <c r="K34" i="180" s="1"/>
  <c r="M34" i="180" s="1"/>
  <c r="L33" i="180"/>
  <c r="D33" i="180"/>
  <c r="F33" i="180" s="1"/>
  <c r="J33" i="180" s="1"/>
  <c r="K33" i="180" s="1"/>
  <c r="M33" i="180" s="1"/>
  <c r="L32" i="180"/>
  <c r="D32" i="180"/>
  <c r="F32" i="180" s="1"/>
  <c r="J32" i="180" s="1"/>
  <c r="K32" i="180" s="1"/>
  <c r="M32" i="180" s="1"/>
  <c r="L31" i="180"/>
  <c r="D31" i="180"/>
  <c r="F31" i="180" s="1"/>
  <c r="J31" i="180" s="1"/>
  <c r="K31" i="180" s="1"/>
  <c r="M31" i="180" s="1"/>
  <c r="L30" i="180"/>
  <c r="D30" i="180"/>
  <c r="F30" i="180" s="1"/>
  <c r="J30" i="180" s="1"/>
  <c r="K30" i="180" s="1"/>
  <c r="M30" i="180" s="1"/>
  <c r="L29" i="180"/>
  <c r="D29" i="180"/>
  <c r="F29" i="180" s="1"/>
  <c r="J29" i="180" s="1"/>
  <c r="K29" i="180" s="1"/>
  <c r="M29" i="180" s="1"/>
  <c r="L28" i="180"/>
  <c r="D28" i="180"/>
  <c r="F28" i="180" s="1"/>
  <c r="J28" i="180" s="1"/>
  <c r="K28" i="180" s="1"/>
  <c r="M28" i="180" s="1"/>
  <c r="L27" i="180"/>
  <c r="D27" i="180"/>
  <c r="F27" i="180" s="1"/>
  <c r="J27" i="180" s="1"/>
  <c r="K27" i="180" s="1"/>
  <c r="M27" i="180" s="1"/>
  <c r="L26" i="180"/>
  <c r="D26" i="180"/>
  <c r="F26" i="180" s="1"/>
  <c r="J26" i="180" s="1"/>
  <c r="K26" i="180" s="1"/>
  <c r="M26" i="180" s="1"/>
  <c r="L25" i="180"/>
  <c r="D25" i="180"/>
  <c r="F25" i="180" s="1"/>
  <c r="J25" i="180" s="1"/>
  <c r="K25" i="180" s="1"/>
  <c r="M25" i="180" s="1"/>
  <c r="L24" i="180"/>
  <c r="D24" i="180"/>
  <c r="F24" i="180" s="1"/>
  <c r="J24" i="180" s="1"/>
  <c r="K24" i="180" s="1"/>
  <c r="M24" i="180" s="1"/>
  <c r="L23" i="180"/>
  <c r="D23" i="180"/>
  <c r="F23" i="180" s="1"/>
  <c r="J23" i="180" s="1"/>
  <c r="K23" i="180" s="1"/>
  <c r="M23" i="180" s="1"/>
  <c r="L22" i="180"/>
  <c r="D22" i="180"/>
  <c r="F22" i="180" s="1"/>
  <c r="J22" i="180" s="1"/>
  <c r="K22" i="180" s="1"/>
  <c r="M22" i="180" s="1"/>
  <c r="L21" i="180"/>
  <c r="D21" i="180"/>
  <c r="F21" i="180" s="1"/>
  <c r="J21" i="180" s="1"/>
  <c r="K21" i="180" s="1"/>
  <c r="M21" i="180" s="1"/>
  <c r="L20" i="180"/>
  <c r="D20" i="180"/>
  <c r="F20" i="180" s="1"/>
  <c r="J20" i="180" s="1"/>
  <c r="K20" i="180" s="1"/>
  <c r="M20" i="180" s="1"/>
  <c r="L19" i="180"/>
  <c r="D19" i="180"/>
  <c r="F19" i="180" s="1"/>
  <c r="J19" i="180" s="1"/>
  <c r="K19" i="180" s="1"/>
  <c r="M19" i="180" s="1"/>
  <c r="L18" i="180"/>
  <c r="D18" i="180"/>
  <c r="F18" i="180" s="1"/>
  <c r="J18" i="180" s="1"/>
  <c r="K18" i="180" s="1"/>
  <c r="M18" i="180" s="1"/>
  <c r="L17" i="180"/>
  <c r="D17" i="180"/>
  <c r="F17" i="180" s="1"/>
  <c r="J17" i="180" s="1"/>
  <c r="K17" i="180" s="1"/>
  <c r="M17" i="180" s="1"/>
  <c r="L16" i="180"/>
  <c r="D16" i="180"/>
  <c r="F16" i="180" s="1"/>
  <c r="J16" i="180" s="1"/>
  <c r="K16" i="180" s="1"/>
  <c r="M16" i="180" s="1"/>
  <c r="L15" i="180"/>
  <c r="D15" i="180"/>
  <c r="F15" i="180" s="1"/>
  <c r="J15" i="180" s="1"/>
  <c r="K15" i="180" s="1"/>
  <c r="M15" i="180" s="1"/>
  <c r="L14" i="180"/>
  <c r="D14" i="180"/>
  <c r="F14" i="180" s="1"/>
  <c r="J14" i="180" s="1"/>
  <c r="K14" i="180" s="1"/>
  <c r="M14" i="180" s="1"/>
  <c r="L13" i="180"/>
  <c r="D13" i="180"/>
  <c r="F13" i="180" s="1"/>
  <c r="J13" i="180" s="1"/>
  <c r="K13" i="180" s="1"/>
  <c r="M13" i="180" s="1"/>
  <c r="L12" i="180"/>
  <c r="D12" i="180"/>
  <c r="F12" i="180" s="1"/>
  <c r="J12" i="180" s="1"/>
  <c r="K12" i="180" s="1"/>
  <c r="M12" i="180" s="1"/>
  <c r="L11" i="180"/>
  <c r="D11" i="180"/>
  <c r="F11" i="180" s="1"/>
  <c r="J11" i="180" s="1"/>
  <c r="K11" i="180" s="1"/>
  <c r="M11" i="180" s="1"/>
  <c r="L10" i="180"/>
  <c r="D10" i="180"/>
  <c r="F10" i="180" s="1"/>
  <c r="J10" i="180" s="1"/>
  <c r="K10" i="180" s="1"/>
  <c r="M10" i="180" s="1"/>
  <c r="L9" i="180"/>
  <c r="D9" i="180"/>
  <c r="F9" i="180" s="1"/>
  <c r="J9" i="180" s="1"/>
  <c r="K9" i="180" s="1"/>
  <c r="M9" i="180" s="1"/>
  <c r="L8" i="180"/>
  <c r="D8" i="180"/>
  <c r="F8" i="180" s="1"/>
  <c r="J8" i="180" s="1"/>
  <c r="K8" i="180" s="1"/>
  <c r="M8" i="180" s="1"/>
  <c r="L7" i="180"/>
  <c r="D7" i="180"/>
  <c r="F7" i="180" s="1"/>
  <c r="J7" i="180" s="1"/>
  <c r="K7" i="180" s="1"/>
  <c r="M7" i="180" s="1"/>
  <c r="L6" i="180"/>
  <c r="D6" i="180"/>
  <c r="F6" i="180" s="1"/>
  <c r="J6" i="180" s="1"/>
  <c r="K6" i="180" s="1"/>
  <c r="M6" i="180" s="1"/>
  <c r="L5" i="180"/>
  <c r="D5" i="180"/>
  <c r="F5" i="180" s="1"/>
  <c r="J5" i="180" s="1"/>
  <c r="K5" i="180" s="1"/>
  <c r="M5" i="180" s="1"/>
  <c r="L199" i="182"/>
  <c r="D199" i="182"/>
  <c r="F199" i="182" s="1"/>
  <c r="J199" i="182" s="1"/>
  <c r="K199" i="182" s="1"/>
  <c r="M199" i="182" s="1"/>
  <c r="L198" i="182"/>
  <c r="D198" i="182"/>
  <c r="F198" i="182" s="1"/>
  <c r="J198" i="182" s="1"/>
  <c r="K198" i="182" s="1"/>
  <c r="M198" i="182" s="1"/>
  <c r="L197" i="182"/>
  <c r="D197" i="182"/>
  <c r="F197" i="182" s="1"/>
  <c r="J197" i="182" s="1"/>
  <c r="K197" i="182" s="1"/>
  <c r="M197" i="182" s="1"/>
  <c r="L196" i="182"/>
  <c r="D196" i="182"/>
  <c r="F196" i="182" s="1"/>
  <c r="J196" i="182" s="1"/>
  <c r="K196" i="182" s="1"/>
  <c r="M196" i="182" s="1"/>
  <c r="L195" i="182"/>
  <c r="D195" i="182"/>
  <c r="F195" i="182" s="1"/>
  <c r="J195" i="182" s="1"/>
  <c r="K195" i="182" s="1"/>
  <c r="M195" i="182" s="1"/>
  <c r="L194" i="182"/>
  <c r="D194" i="182"/>
  <c r="F194" i="182" s="1"/>
  <c r="J194" i="182" s="1"/>
  <c r="K194" i="182" s="1"/>
  <c r="M194" i="182" s="1"/>
  <c r="L193" i="182"/>
  <c r="D193" i="182"/>
  <c r="F193" i="182" s="1"/>
  <c r="J193" i="182" s="1"/>
  <c r="K193" i="182" s="1"/>
  <c r="M193" i="182" s="1"/>
  <c r="L192" i="182"/>
  <c r="D192" i="182"/>
  <c r="F192" i="182" s="1"/>
  <c r="J192" i="182" s="1"/>
  <c r="K192" i="182" s="1"/>
  <c r="M192" i="182" s="1"/>
  <c r="L191" i="182"/>
  <c r="D191" i="182"/>
  <c r="F191" i="182" s="1"/>
  <c r="J191" i="182" s="1"/>
  <c r="K191" i="182" s="1"/>
  <c r="M191" i="182" s="1"/>
  <c r="L190" i="182"/>
  <c r="D190" i="182"/>
  <c r="F190" i="182" s="1"/>
  <c r="J190" i="182" s="1"/>
  <c r="K190" i="182" s="1"/>
  <c r="M190" i="182" s="1"/>
  <c r="L189" i="182"/>
  <c r="D189" i="182"/>
  <c r="F189" i="182" s="1"/>
  <c r="J189" i="182" s="1"/>
  <c r="K189" i="182" s="1"/>
  <c r="M189" i="182" s="1"/>
  <c r="L188" i="182"/>
  <c r="D188" i="182"/>
  <c r="F188" i="182" s="1"/>
  <c r="J188" i="182" s="1"/>
  <c r="K188" i="182" s="1"/>
  <c r="M188" i="182" s="1"/>
  <c r="L187" i="182"/>
  <c r="D187" i="182"/>
  <c r="F187" i="182" s="1"/>
  <c r="J187" i="182" s="1"/>
  <c r="K187" i="182" s="1"/>
  <c r="M187" i="182" s="1"/>
  <c r="L186" i="182"/>
  <c r="D186" i="182"/>
  <c r="F186" i="182" s="1"/>
  <c r="J186" i="182" s="1"/>
  <c r="K186" i="182" s="1"/>
  <c r="M186" i="182" s="1"/>
  <c r="L185" i="182"/>
  <c r="D185" i="182"/>
  <c r="F185" i="182" s="1"/>
  <c r="J185" i="182" s="1"/>
  <c r="K185" i="182" s="1"/>
  <c r="M185" i="182" s="1"/>
  <c r="L184" i="182"/>
  <c r="D184" i="182"/>
  <c r="F184" i="182" s="1"/>
  <c r="J184" i="182" s="1"/>
  <c r="K184" i="182" s="1"/>
  <c r="M184" i="182" s="1"/>
  <c r="L183" i="182"/>
  <c r="D183" i="182"/>
  <c r="F183" i="182" s="1"/>
  <c r="J183" i="182" s="1"/>
  <c r="K183" i="182" s="1"/>
  <c r="M183" i="182" s="1"/>
  <c r="L182" i="182"/>
  <c r="D182" i="182"/>
  <c r="F182" i="182" s="1"/>
  <c r="J182" i="182" s="1"/>
  <c r="K182" i="182" s="1"/>
  <c r="M182" i="182" s="1"/>
  <c r="L181" i="182"/>
  <c r="D181" i="182"/>
  <c r="F181" i="182" s="1"/>
  <c r="J181" i="182" s="1"/>
  <c r="K181" i="182" s="1"/>
  <c r="M181" i="182" s="1"/>
  <c r="L180" i="182"/>
  <c r="D180" i="182"/>
  <c r="F180" i="182" s="1"/>
  <c r="J180" i="182" s="1"/>
  <c r="K180" i="182" s="1"/>
  <c r="M180" i="182" s="1"/>
  <c r="L179" i="182"/>
  <c r="D179" i="182"/>
  <c r="F179" i="182" s="1"/>
  <c r="J179" i="182" s="1"/>
  <c r="K179" i="182" s="1"/>
  <c r="M179" i="182" s="1"/>
  <c r="L178" i="182"/>
  <c r="D178" i="182"/>
  <c r="F178" i="182" s="1"/>
  <c r="J178" i="182" s="1"/>
  <c r="K178" i="182" s="1"/>
  <c r="M178" i="182" s="1"/>
  <c r="L177" i="182"/>
  <c r="D177" i="182"/>
  <c r="F177" i="182" s="1"/>
  <c r="J177" i="182" s="1"/>
  <c r="K177" i="182" s="1"/>
  <c r="M177" i="182" s="1"/>
  <c r="L176" i="182"/>
  <c r="D176" i="182"/>
  <c r="F176" i="182" s="1"/>
  <c r="J176" i="182" s="1"/>
  <c r="K176" i="182" s="1"/>
  <c r="M176" i="182" s="1"/>
  <c r="L175" i="182"/>
  <c r="D175" i="182"/>
  <c r="F175" i="182" s="1"/>
  <c r="J175" i="182" s="1"/>
  <c r="K175" i="182" s="1"/>
  <c r="M175" i="182" s="1"/>
  <c r="L174" i="182"/>
  <c r="D174" i="182"/>
  <c r="F174" i="182" s="1"/>
  <c r="J174" i="182" s="1"/>
  <c r="K174" i="182" s="1"/>
  <c r="M174" i="182" s="1"/>
  <c r="L173" i="182"/>
  <c r="D173" i="182"/>
  <c r="F173" i="182" s="1"/>
  <c r="J173" i="182" s="1"/>
  <c r="K173" i="182" s="1"/>
  <c r="M173" i="182" s="1"/>
  <c r="L172" i="182"/>
  <c r="D172" i="182"/>
  <c r="F172" i="182" s="1"/>
  <c r="J172" i="182" s="1"/>
  <c r="K172" i="182" s="1"/>
  <c r="M172" i="182" s="1"/>
  <c r="L171" i="182"/>
  <c r="D171" i="182"/>
  <c r="F171" i="182" s="1"/>
  <c r="J171" i="182" s="1"/>
  <c r="K171" i="182" s="1"/>
  <c r="M171" i="182" s="1"/>
  <c r="L170" i="182"/>
  <c r="D170" i="182"/>
  <c r="F170" i="182" s="1"/>
  <c r="J170" i="182" s="1"/>
  <c r="K170" i="182" s="1"/>
  <c r="M170" i="182" s="1"/>
  <c r="L169" i="182"/>
  <c r="D169" i="182"/>
  <c r="F169" i="182" s="1"/>
  <c r="J169" i="182" s="1"/>
  <c r="K169" i="182" s="1"/>
  <c r="M169" i="182" s="1"/>
  <c r="L168" i="182"/>
  <c r="D168" i="182"/>
  <c r="F168" i="182" s="1"/>
  <c r="J168" i="182" s="1"/>
  <c r="K168" i="182" s="1"/>
  <c r="M168" i="182" s="1"/>
  <c r="L167" i="182"/>
  <c r="D167" i="182"/>
  <c r="F167" i="182" s="1"/>
  <c r="J167" i="182" s="1"/>
  <c r="K167" i="182" s="1"/>
  <c r="M167" i="182" s="1"/>
  <c r="L166" i="182"/>
  <c r="D166" i="182"/>
  <c r="F166" i="182" s="1"/>
  <c r="J166" i="182" s="1"/>
  <c r="K166" i="182" s="1"/>
  <c r="M166" i="182" s="1"/>
  <c r="L165" i="182"/>
  <c r="D165" i="182"/>
  <c r="F165" i="182" s="1"/>
  <c r="J165" i="182" s="1"/>
  <c r="K165" i="182" s="1"/>
  <c r="M165" i="182" s="1"/>
  <c r="L164" i="182"/>
  <c r="D164" i="182"/>
  <c r="F164" i="182" s="1"/>
  <c r="J164" i="182" s="1"/>
  <c r="K164" i="182" s="1"/>
  <c r="M164" i="182" s="1"/>
  <c r="L163" i="182"/>
  <c r="D163" i="182"/>
  <c r="F163" i="182" s="1"/>
  <c r="J163" i="182" s="1"/>
  <c r="K163" i="182" s="1"/>
  <c r="M163" i="182" s="1"/>
  <c r="L162" i="182"/>
  <c r="D162" i="182"/>
  <c r="F162" i="182" s="1"/>
  <c r="J162" i="182" s="1"/>
  <c r="K162" i="182" s="1"/>
  <c r="M162" i="182" s="1"/>
  <c r="L161" i="182"/>
  <c r="D161" i="182"/>
  <c r="F161" i="182" s="1"/>
  <c r="J161" i="182" s="1"/>
  <c r="K161" i="182" s="1"/>
  <c r="M161" i="182" s="1"/>
  <c r="L160" i="182"/>
  <c r="D160" i="182"/>
  <c r="F160" i="182" s="1"/>
  <c r="J160" i="182" s="1"/>
  <c r="K160" i="182" s="1"/>
  <c r="M160" i="182" s="1"/>
  <c r="L159" i="182"/>
  <c r="D159" i="182"/>
  <c r="F159" i="182" s="1"/>
  <c r="J159" i="182" s="1"/>
  <c r="K159" i="182" s="1"/>
  <c r="M159" i="182" s="1"/>
  <c r="L158" i="182"/>
  <c r="D158" i="182"/>
  <c r="F158" i="182" s="1"/>
  <c r="J158" i="182" s="1"/>
  <c r="K158" i="182" s="1"/>
  <c r="M158" i="182" s="1"/>
  <c r="L157" i="182"/>
  <c r="D157" i="182"/>
  <c r="F157" i="182" s="1"/>
  <c r="J157" i="182" s="1"/>
  <c r="K157" i="182" s="1"/>
  <c r="M157" i="182" s="1"/>
  <c r="L156" i="182"/>
  <c r="D156" i="182"/>
  <c r="F156" i="182" s="1"/>
  <c r="J156" i="182" s="1"/>
  <c r="K156" i="182" s="1"/>
  <c r="M156" i="182" s="1"/>
  <c r="L155" i="182"/>
  <c r="D155" i="182"/>
  <c r="F155" i="182" s="1"/>
  <c r="J155" i="182" s="1"/>
  <c r="K155" i="182" s="1"/>
  <c r="M155" i="182" s="1"/>
  <c r="L154" i="182"/>
  <c r="D154" i="182"/>
  <c r="F154" i="182" s="1"/>
  <c r="J154" i="182" s="1"/>
  <c r="K154" i="182" s="1"/>
  <c r="M154" i="182" s="1"/>
  <c r="L153" i="182"/>
  <c r="D153" i="182"/>
  <c r="F153" i="182" s="1"/>
  <c r="J153" i="182" s="1"/>
  <c r="K153" i="182" s="1"/>
  <c r="M153" i="182" s="1"/>
  <c r="L152" i="182"/>
  <c r="D152" i="182"/>
  <c r="F152" i="182" s="1"/>
  <c r="J152" i="182" s="1"/>
  <c r="K152" i="182" s="1"/>
  <c r="M152" i="182" s="1"/>
  <c r="L151" i="182"/>
  <c r="D151" i="182"/>
  <c r="F151" i="182" s="1"/>
  <c r="J151" i="182" s="1"/>
  <c r="K151" i="182" s="1"/>
  <c r="M151" i="182" s="1"/>
  <c r="L150" i="182"/>
  <c r="D150" i="182"/>
  <c r="F150" i="182" s="1"/>
  <c r="J150" i="182" s="1"/>
  <c r="K150" i="182" s="1"/>
  <c r="M150" i="182" s="1"/>
  <c r="L149" i="182"/>
  <c r="D149" i="182"/>
  <c r="F149" i="182" s="1"/>
  <c r="J149" i="182" s="1"/>
  <c r="K149" i="182" s="1"/>
  <c r="M149" i="182" s="1"/>
  <c r="L148" i="182"/>
  <c r="D148" i="182"/>
  <c r="F148" i="182" s="1"/>
  <c r="J148" i="182" s="1"/>
  <c r="K148" i="182" s="1"/>
  <c r="M148" i="182" s="1"/>
  <c r="L147" i="182"/>
  <c r="D147" i="182"/>
  <c r="F147" i="182" s="1"/>
  <c r="J147" i="182" s="1"/>
  <c r="K147" i="182" s="1"/>
  <c r="M147" i="182" s="1"/>
  <c r="L146" i="182"/>
  <c r="D146" i="182"/>
  <c r="F146" i="182" s="1"/>
  <c r="J146" i="182" s="1"/>
  <c r="K146" i="182" s="1"/>
  <c r="M146" i="182" s="1"/>
  <c r="L145" i="182"/>
  <c r="D145" i="182"/>
  <c r="F145" i="182" s="1"/>
  <c r="J145" i="182" s="1"/>
  <c r="K145" i="182" s="1"/>
  <c r="M145" i="182" s="1"/>
  <c r="L144" i="182"/>
  <c r="D144" i="182"/>
  <c r="F144" i="182" s="1"/>
  <c r="J144" i="182" s="1"/>
  <c r="K144" i="182" s="1"/>
  <c r="M144" i="182" s="1"/>
  <c r="L143" i="182"/>
  <c r="D143" i="182"/>
  <c r="F143" i="182" s="1"/>
  <c r="J143" i="182" s="1"/>
  <c r="K143" i="182" s="1"/>
  <c r="M143" i="182" s="1"/>
  <c r="L142" i="182"/>
  <c r="D142" i="182"/>
  <c r="F142" i="182" s="1"/>
  <c r="J142" i="182" s="1"/>
  <c r="K142" i="182" s="1"/>
  <c r="M142" i="182" s="1"/>
  <c r="L141" i="182"/>
  <c r="D141" i="182"/>
  <c r="F141" i="182" s="1"/>
  <c r="J141" i="182" s="1"/>
  <c r="K141" i="182" s="1"/>
  <c r="M141" i="182" s="1"/>
  <c r="L140" i="182"/>
  <c r="D140" i="182"/>
  <c r="F140" i="182" s="1"/>
  <c r="J140" i="182" s="1"/>
  <c r="K140" i="182" s="1"/>
  <c r="M140" i="182" s="1"/>
  <c r="L139" i="182"/>
  <c r="D139" i="182"/>
  <c r="F139" i="182" s="1"/>
  <c r="J139" i="182" s="1"/>
  <c r="K139" i="182" s="1"/>
  <c r="M139" i="182" s="1"/>
  <c r="L138" i="182"/>
  <c r="D138" i="182"/>
  <c r="F138" i="182" s="1"/>
  <c r="J138" i="182" s="1"/>
  <c r="K138" i="182" s="1"/>
  <c r="M138" i="182" s="1"/>
  <c r="L137" i="182"/>
  <c r="D137" i="182"/>
  <c r="F137" i="182" s="1"/>
  <c r="J137" i="182" s="1"/>
  <c r="K137" i="182" s="1"/>
  <c r="M137" i="182" s="1"/>
  <c r="L136" i="182"/>
  <c r="D136" i="182"/>
  <c r="F136" i="182" s="1"/>
  <c r="J136" i="182" s="1"/>
  <c r="K136" i="182" s="1"/>
  <c r="M136" i="182" s="1"/>
  <c r="L135" i="182"/>
  <c r="D135" i="182"/>
  <c r="F135" i="182" s="1"/>
  <c r="J135" i="182" s="1"/>
  <c r="K135" i="182" s="1"/>
  <c r="M135" i="182" s="1"/>
  <c r="L134" i="182"/>
  <c r="D134" i="182"/>
  <c r="F134" i="182" s="1"/>
  <c r="J134" i="182" s="1"/>
  <c r="K134" i="182" s="1"/>
  <c r="M134" i="182" s="1"/>
  <c r="L133" i="182"/>
  <c r="D133" i="182"/>
  <c r="F133" i="182" s="1"/>
  <c r="J133" i="182" s="1"/>
  <c r="K133" i="182" s="1"/>
  <c r="M133" i="182" s="1"/>
  <c r="L132" i="182"/>
  <c r="D132" i="182"/>
  <c r="F132" i="182" s="1"/>
  <c r="J132" i="182" s="1"/>
  <c r="K132" i="182" s="1"/>
  <c r="M132" i="182" s="1"/>
  <c r="L131" i="182"/>
  <c r="D131" i="182"/>
  <c r="F131" i="182" s="1"/>
  <c r="J131" i="182" s="1"/>
  <c r="K131" i="182" s="1"/>
  <c r="M131" i="182" s="1"/>
  <c r="L130" i="182"/>
  <c r="D130" i="182"/>
  <c r="F130" i="182" s="1"/>
  <c r="J130" i="182" s="1"/>
  <c r="K130" i="182" s="1"/>
  <c r="M130" i="182" s="1"/>
  <c r="L129" i="182"/>
  <c r="D129" i="182"/>
  <c r="F129" i="182" s="1"/>
  <c r="J129" i="182" s="1"/>
  <c r="K129" i="182" s="1"/>
  <c r="M129" i="182" s="1"/>
  <c r="L128" i="182"/>
  <c r="D128" i="182"/>
  <c r="F128" i="182" s="1"/>
  <c r="J128" i="182" s="1"/>
  <c r="K128" i="182" s="1"/>
  <c r="M128" i="182" s="1"/>
  <c r="L127" i="182"/>
  <c r="D127" i="182"/>
  <c r="F127" i="182" s="1"/>
  <c r="J127" i="182" s="1"/>
  <c r="K127" i="182" s="1"/>
  <c r="M127" i="182" s="1"/>
  <c r="L126" i="182"/>
  <c r="D126" i="182"/>
  <c r="F126" i="182" s="1"/>
  <c r="J126" i="182" s="1"/>
  <c r="K126" i="182" s="1"/>
  <c r="M126" i="182" s="1"/>
  <c r="L125" i="182"/>
  <c r="D125" i="182"/>
  <c r="F125" i="182" s="1"/>
  <c r="J125" i="182" s="1"/>
  <c r="K125" i="182" s="1"/>
  <c r="M125" i="182" s="1"/>
  <c r="L124" i="182"/>
  <c r="D124" i="182"/>
  <c r="F124" i="182" s="1"/>
  <c r="J124" i="182" s="1"/>
  <c r="K124" i="182" s="1"/>
  <c r="M124" i="182" s="1"/>
  <c r="L123" i="182"/>
  <c r="D123" i="182"/>
  <c r="F123" i="182" s="1"/>
  <c r="J123" i="182" s="1"/>
  <c r="K123" i="182" s="1"/>
  <c r="M123" i="182" s="1"/>
  <c r="L122" i="182"/>
  <c r="D122" i="182"/>
  <c r="F122" i="182" s="1"/>
  <c r="J122" i="182" s="1"/>
  <c r="K122" i="182" s="1"/>
  <c r="M122" i="182" s="1"/>
  <c r="L121" i="182"/>
  <c r="D121" i="182"/>
  <c r="F121" i="182" s="1"/>
  <c r="J121" i="182" s="1"/>
  <c r="K121" i="182" s="1"/>
  <c r="M121" i="182" s="1"/>
  <c r="L120" i="182"/>
  <c r="D120" i="182"/>
  <c r="F120" i="182" s="1"/>
  <c r="J120" i="182" s="1"/>
  <c r="K120" i="182" s="1"/>
  <c r="M120" i="182" s="1"/>
  <c r="L119" i="182"/>
  <c r="D119" i="182"/>
  <c r="F119" i="182" s="1"/>
  <c r="J119" i="182" s="1"/>
  <c r="K119" i="182" s="1"/>
  <c r="M119" i="182" s="1"/>
  <c r="L118" i="182"/>
  <c r="D118" i="182"/>
  <c r="F118" i="182" s="1"/>
  <c r="J118" i="182" s="1"/>
  <c r="K118" i="182" s="1"/>
  <c r="M118" i="182" s="1"/>
  <c r="L117" i="182"/>
  <c r="D117" i="182"/>
  <c r="F117" i="182" s="1"/>
  <c r="J117" i="182" s="1"/>
  <c r="K117" i="182" s="1"/>
  <c r="M117" i="182" s="1"/>
  <c r="L116" i="182"/>
  <c r="D116" i="182"/>
  <c r="F116" i="182" s="1"/>
  <c r="J116" i="182" s="1"/>
  <c r="K116" i="182" s="1"/>
  <c r="M116" i="182" s="1"/>
  <c r="L115" i="182"/>
  <c r="D115" i="182"/>
  <c r="F115" i="182" s="1"/>
  <c r="J115" i="182" s="1"/>
  <c r="K115" i="182" s="1"/>
  <c r="M115" i="182" s="1"/>
  <c r="L114" i="182"/>
  <c r="D114" i="182"/>
  <c r="F114" i="182" s="1"/>
  <c r="J114" i="182" s="1"/>
  <c r="K114" i="182" s="1"/>
  <c r="M114" i="182" s="1"/>
  <c r="L113" i="182"/>
  <c r="D113" i="182"/>
  <c r="F113" i="182" s="1"/>
  <c r="J113" i="182" s="1"/>
  <c r="K113" i="182" s="1"/>
  <c r="M113" i="182" s="1"/>
  <c r="L112" i="182"/>
  <c r="D112" i="182"/>
  <c r="F112" i="182" s="1"/>
  <c r="J112" i="182" s="1"/>
  <c r="K112" i="182" s="1"/>
  <c r="M112" i="182" s="1"/>
  <c r="L111" i="182"/>
  <c r="D111" i="182"/>
  <c r="F111" i="182" s="1"/>
  <c r="J111" i="182" s="1"/>
  <c r="K111" i="182" s="1"/>
  <c r="M111" i="182" s="1"/>
  <c r="L110" i="182"/>
  <c r="D110" i="182"/>
  <c r="F110" i="182" s="1"/>
  <c r="J110" i="182" s="1"/>
  <c r="K110" i="182" s="1"/>
  <c r="M110" i="182" s="1"/>
  <c r="L109" i="182"/>
  <c r="D109" i="182"/>
  <c r="F109" i="182" s="1"/>
  <c r="J109" i="182" s="1"/>
  <c r="K109" i="182" s="1"/>
  <c r="M109" i="182" s="1"/>
  <c r="L108" i="182"/>
  <c r="D108" i="182"/>
  <c r="F108" i="182" s="1"/>
  <c r="J108" i="182" s="1"/>
  <c r="K108" i="182" s="1"/>
  <c r="M108" i="182" s="1"/>
  <c r="L107" i="182"/>
  <c r="D107" i="182"/>
  <c r="F107" i="182" s="1"/>
  <c r="J107" i="182" s="1"/>
  <c r="K107" i="182" s="1"/>
  <c r="M107" i="182" s="1"/>
  <c r="L106" i="182"/>
  <c r="D106" i="182"/>
  <c r="F106" i="182" s="1"/>
  <c r="J106" i="182" s="1"/>
  <c r="K106" i="182" s="1"/>
  <c r="M106" i="182" s="1"/>
  <c r="L105" i="182"/>
  <c r="D105" i="182"/>
  <c r="F105" i="182" s="1"/>
  <c r="J105" i="182" s="1"/>
  <c r="K105" i="182" s="1"/>
  <c r="M105" i="182" s="1"/>
  <c r="L104" i="182"/>
  <c r="D104" i="182"/>
  <c r="F104" i="182" s="1"/>
  <c r="J104" i="182" s="1"/>
  <c r="K104" i="182" s="1"/>
  <c r="M104" i="182" s="1"/>
  <c r="L103" i="182"/>
  <c r="D103" i="182"/>
  <c r="F103" i="182" s="1"/>
  <c r="J103" i="182" s="1"/>
  <c r="K103" i="182" s="1"/>
  <c r="M103" i="182" s="1"/>
  <c r="L102" i="182"/>
  <c r="D102" i="182"/>
  <c r="F102" i="182" s="1"/>
  <c r="J102" i="182" s="1"/>
  <c r="K102" i="182" s="1"/>
  <c r="M102" i="182" s="1"/>
  <c r="L101" i="182"/>
  <c r="D101" i="182"/>
  <c r="F101" i="182" s="1"/>
  <c r="J101" i="182" s="1"/>
  <c r="K101" i="182" s="1"/>
  <c r="M101" i="182" s="1"/>
  <c r="L100" i="182"/>
  <c r="D100" i="182"/>
  <c r="F100" i="182" s="1"/>
  <c r="J100" i="182" s="1"/>
  <c r="K100" i="182" s="1"/>
  <c r="M100" i="182" s="1"/>
  <c r="L99" i="182"/>
  <c r="D99" i="182"/>
  <c r="F99" i="182" s="1"/>
  <c r="J99" i="182" s="1"/>
  <c r="K99" i="182" s="1"/>
  <c r="M99" i="182" s="1"/>
  <c r="L98" i="182"/>
  <c r="D98" i="182"/>
  <c r="F98" i="182" s="1"/>
  <c r="J98" i="182" s="1"/>
  <c r="K98" i="182" s="1"/>
  <c r="M98" i="182" s="1"/>
  <c r="L97" i="182"/>
  <c r="D97" i="182"/>
  <c r="F97" i="182" s="1"/>
  <c r="J97" i="182" s="1"/>
  <c r="K97" i="182" s="1"/>
  <c r="M97" i="182" s="1"/>
  <c r="L96" i="182"/>
  <c r="D96" i="182"/>
  <c r="F96" i="182" s="1"/>
  <c r="J96" i="182" s="1"/>
  <c r="K96" i="182" s="1"/>
  <c r="M96" i="182" s="1"/>
  <c r="L95" i="182"/>
  <c r="D95" i="182"/>
  <c r="F95" i="182" s="1"/>
  <c r="J95" i="182" s="1"/>
  <c r="K95" i="182" s="1"/>
  <c r="M95" i="182" s="1"/>
  <c r="L94" i="182"/>
  <c r="D94" i="182"/>
  <c r="F94" i="182" s="1"/>
  <c r="J94" i="182" s="1"/>
  <c r="K94" i="182" s="1"/>
  <c r="M94" i="182" s="1"/>
  <c r="L93" i="182"/>
  <c r="D93" i="182"/>
  <c r="F93" i="182" s="1"/>
  <c r="J93" i="182" s="1"/>
  <c r="K93" i="182" s="1"/>
  <c r="M93" i="182" s="1"/>
  <c r="L92" i="182"/>
  <c r="D92" i="182"/>
  <c r="F92" i="182" s="1"/>
  <c r="J92" i="182" s="1"/>
  <c r="K92" i="182" s="1"/>
  <c r="M92" i="182" s="1"/>
  <c r="L91" i="182"/>
  <c r="D91" i="182"/>
  <c r="F91" i="182" s="1"/>
  <c r="J91" i="182" s="1"/>
  <c r="K91" i="182" s="1"/>
  <c r="M91" i="182" s="1"/>
  <c r="L90" i="182"/>
  <c r="D90" i="182"/>
  <c r="F90" i="182" s="1"/>
  <c r="J90" i="182" s="1"/>
  <c r="K90" i="182" s="1"/>
  <c r="M90" i="182" s="1"/>
  <c r="L89" i="182"/>
  <c r="D89" i="182"/>
  <c r="F89" i="182" s="1"/>
  <c r="J89" i="182" s="1"/>
  <c r="K89" i="182" s="1"/>
  <c r="M89" i="182" s="1"/>
  <c r="L88" i="182"/>
  <c r="D88" i="182"/>
  <c r="F88" i="182" s="1"/>
  <c r="J88" i="182" s="1"/>
  <c r="K88" i="182" s="1"/>
  <c r="M88" i="182" s="1"/>
  <c r="L87" i="182"/>
  <c r="D87" i="182"/>
  <c r="F87" i="182" s="1"/>
  <c r="J87" i="182" s="1"/>
  <c r="K87" i="182" s="1"/>
  <c r="M87" i="182" s="1"/>
  <c r="L86" i="182"/>
  <c r="D86" i="182"/>
  <c r="F86" i="182" s="1"/>
  <c r="J86" i="182" s="1"/>
  <c r="K86" i="182" s="1"/>
  <c r="M86" i="182" s="1"/>
  <c r="L85" i="182"/>
  <c r="D85" i="182"/>
  <c r="F85" i="182" s="1"/>
  <c r="J85" i="182" s="1"/>
  <c r="K85" i="182" s="1"/>
  <c r="M85" i="182" s="1"/>
  <c r="L84" i="182"/>
  <c r="D84" i="182"/>
  <c r="F84" i="182" s="1"/>
  <c r="J84" i="182" s="1"/>
  <c r="K84" i="182" s="1"/>
  <c r="M84" i="182" s="1"/>
  <c r="L83" i="182"/>
  <c r="D83" i="182"/>
  <c r="F83" i="182" s="1"/>
  <c r="J83" i="182" s="1"/>
  <c r="K83" i="182" s="1"/>
  <c r="M83" i="182" s="1"/>
  <c r="L82" i="182"/>
  <c r="D82" i="182"/>
  <c r="F82" i="182" s="1"/>
  <c r="J82" i="182" s="1"/>
  <c r="K82" i="182" s="1"/>
  <c r="M82" i="182" s="1"/>
  <c r="L81" i="182"/>
  <c r="D81" i="182"/>
  <c r="F81" i="182" s="1"/>
  <c r="J81" i="182" s="1"/>
  <c r="K81" i="182" s="1"/>
  <c r="M81" i="182" s="1"/>
  <c r="L80" i="182"/>
  <c r="D80" i="182"/>
  <c r="F80" i="182" s="1"/>
  <c r="J80" i="182" s="1"/>
  <c r="K80" i="182" s="1"/>
  <c r="M80" i="182" s="1"/>
  <c r="L79" i="182"/>
  <c r="D79" i="182"/>
  <c r="F79" i="182" s="1"/>
  <c r="J79" i="182" s="1"/>
  <c r="K79" i="182" s="1"/>
  <c r="M79" i="182" s="1"/>
  <c r="L78" i="182"/>
  <c r="D78" i="182"/>
  <c r="F78" i="182" s="1"/>
  <c r="J78" i="182" s="1"/>
  <c r="K78" i="182" s="1"/>
  <c r="M78" i="182" s="1"/>
  <c r="L77" i="182"/>
  <c r="D77" i="182"/>
  <c r="F77" i="182" s="1"/>
  <c r="J77" i="182" s="1"/>
  <c r="K77" i="182" s="1"/>
  <c r="M77" i="182" s="1"/>
  <c r="L76" i="182"/>
  <c r="D76" i="182"/>
  <c r="F76" i="182" s="1"/>
  <c r="J76" i="182" s="1"/>
  <c r="K76" i="182" s="1"/>
  <c r="M76" i="182" s="1"/>
  <c r="L75" i="182"/>
  <c r="D75" i="182"/>
  <c r="F75" i="182" s="1"/>
  <c r="J75" i="182" s="1"/>
  <c r="K75" i="182" s="1"/>
  <c r="M75" i="182" s="1"/>
  <c r="L74" i="182"/>
  <c r="D74" i="182"/>
  <c r="F74" i="182" s="1"/>
  <c r="J74" i="182" s="1"/>
  <c r="K74" i="182" s="1"/>
  <c r="M74" i="182" s="1"/>
  <c r="L73" i="182"/>
  <c r="D73" i="182"/>
  <c r="F73" i="182" s="1"/>
  <c r="J73" i="182" s="1"/>
  <c r="K73" i="182" s="1"/>
  <c r="M73" i="182" s="1"/>
  <c r="L72" i="182"/>
  <c r="D72" i="182"/>
  <c r="F72" i="182" s="1"/>
  <c r="J72" i="182" s="1"/>
  <c r="K72" i="182" s="1"/>
  <c r="M72" i="182" s="1"/>
  <c r="L71" i="182"/>
  <c r="D71" i="182"/>
  <c r="F71" i="182" s="1"/>
  <c r="J71" i="182" s="1"/>
  <c r="K71" i="182" s="1"/>
  <c r="M71" i="182" s="1"/>
  <c r="L70" i="182"/>
  <c r="D70" i="182"/>
  <c r="F70" i="182" s="1"/>
  <c r="J70" i="182" s="1"/>
  <c r="K70" i="182" s="1"/>
  <c r="M70" i="182" s="1"/>
  <c r="L69" i="182"/>
  <c r="D69" i="182"/>
  <c r="F69" i="182" s="1"/>
  <c r="J69" i="182" s="1"/>
  <c r="K69" i="182" s="1"/>
  <c r="M69" i="182" s="1"/>
  <c r="L68" i="182"/>
  <c r="D68" i="182"/>
  <c r="F68" i="182" s="1"/>
  <c r="J68" i="182" s="1"/>
  <c r="K68" i="182" s="1"/>
  <c r="M68" i="182" s="1"/>
  <c r="L67" i="182"/>
  <c r="D67" i="182"/>
  <c r="F67" i="182" s="1"/>
  <c r="J67" i="182" s="1"/>
  <c r="K67" i="182" s="1"/>
  <c r="M67" i="182" s="1"/>
  <c r="L66" i="182"/>
  <c r="D66" i="182"/>
  <c r="F66" i="182" s="1"/>
  <c r="J66" i="182" s="1"/>
  <c r="K66" i="182" s="1"/>
  <c r="M66" i="182" s="1"/>
  <c r="L65" i="182"/>
  <c r="D65" i="182"/>
  <c r="F65" i="182" s="1"/>
  <c r="J65" i="182" s="1"/>
  <c r="K65" i="182" s="1"/>
  <c r="M65" i="182" s="1"/>
  <c r="L64" i="182"/>
  <c r="D64" i="182"/>
  <c r="F64" i="182" s="1"/>
  <c r="J64" i="182" s="1"/>
  <c r="K64" i="182" s="1"/>
  <c r="M64" i="182" s="1"/>
  <c r="L63" i="182"/>
  <c r="D63" i="182"/>
  <c r="F63" i="182" s="1"/>
  <c r="J63" i="182" s="1"/>
  <c r="K63" i="182" s="1"/>
  <c r="M63" i="182" s="1"/>
  <c r="L62" i="182"/>
  <c r="D62" i="182"/>
  <c r="F62" i="182" s="1"/>
  <c r="J62" i="182" s="1"/>
  <c r="K62" i="182" s="1"/>
  <c r="M62" i="182" s="1"/>
  <c r="L61" i="182"/>
  <c r="D61" i="182"/>
  <c r="F61" i="182" s="1"/>
  <c r="J61" i="182" s="1"/>
  <c r="K61" i="182" s="1"/>
  <c r="M61" i="182" s="1"/>
  <c r="L60" i="182"/>
  <c r="D60" i="182"/>
  <c r="F60" i="182" s="1"/>
  <c r="J60" i="182" s="1"/>
  <c r="K60" i="182" s="1"/>
  <c r="M60" i="182" s="1"/>
  <c r="L59" i="182"/>
  <c r="D59" i="182"/>
  <c r="F59" i="182" s="1"/>
  <c r="J59" i="182" s="1"/>
  <c r="K59" i="182" s="1"/>
  <c r="M59" i="182" s="1"/>
  <c r="L58" i="182"/>
  <c r="D58" i="182"/>
  <c r="F58" i="182" s="1"/>
  <c r="J58" i="182" s="1"/>
  <c r="K58" i="182" s="1"/>
  <c r="M58" i="182" s="1"/>
  <c r="L57" i="182"/>
  <c r="D57" i="182"/>
  <c r="F57" i="182" s="1"/>
  <c r="J57" i="182" s="1"/>
  <c r="K57" i="182" s="1"/>
  <c r="M57" i="182" s="1"/>
  <c r="L56" i="182"/>
  <c r="D56" i="182"/>
  <c r="F56" i="182" s="1"/>
  <c r="J56" i="182" s="1"/>
  <c r="K56" i="182" s="1"/>
  <c r="M56" i="182" s="1"/>
  <c r="L55" i="182"/>
  <c r="D55" i="182"/>
  <c r="F55" i="182" s="1"/>
  <c r="J55" i="182" s="1"/>
  <c r="K55" i="182" s="1"/>
  <c r="M55" i="182" s="1"/>
  <c r="L54" i="182"/>
  <c r="D54" i="182"/>
  <c r="F54" i="182" s="1"/>
  <c r="J54" i="182" s="1"/>
  <c r="K54" i="182" s="1"/>
  <c r="M54" i="182" s="1"/>
  <c r="L53" i="182"/>
  <c r="D53" i="182"/>
  <c r="F53" i="182" s="1"/>
  <c r="J53" i="182" s="1"/>
  <c r="K53" i="182" s="1"/>
  <c r="M53" i="182" s="1"/>
  <c r="L52" i="182"/>
  <c r="D52" i="182"/>
  <c r="F52" i="182" s="1"/>
  <c r="J52" i="182" s="1"/>
  <c r="K52" i="182" s="1"/>
  <c r="M52" i="182" s="1"/>
  <c r="L51" i="182"/>
  <c r="D51" i="182"/>
  <c r="F51" i="182" s="1"/>
  <c r="J51" i="182" s="1"/>
  <c r="K51" i="182" s="1"/>
  <c r="M51" i="182" s="1"/>
  <c r="L50" i="182"/>
  <c r="D50" i="182"/>
  <c r="F50" i="182" s="1"/>
  <c r="J50" i="182" s="1"/>
  <c r="K50" i="182" s="1"/>
  <c r="M50" i="182" s="1"/>
  <c r="L49" i="182"/>
  <c r="D49" i="182"/>
  <c r="F49" i="182" s="1"/>
  <c r="J49" i="182" s="1"/>
  <c r="K49" i="182" s="1"/>
  <c r="M49" i="182" s="1"/>
  <c r="L48" i="182"/>
  <c r="D48" i="182"/>
  <c r="F48" i="182" s="1"/>
  <c r="J48" i="182" s="1"/>
  <c r="K48" i="182" s="1"/>
  <c r="M48" i="182" s="1"/>
  <c r="L47" i="182"/>
  <c r="D47" i="182"/>
  <c r="F47" i="182" s="1"/>
  <c r="J47" i="182" s="1"/>
  <c r="K47" i="182" s="1"/>
  <c r="M47" i="182" s="1"/>
  <c r="L46" i="182"/>
  <c r="D46" i="182"/>
  <c r="F46" i="182" s="1"/>
  <c r="J46" i="182" s="1"/>
  <c r="K46" i="182" s="1"/>
  <c r="M46" i="182" s="1"/>
  <c r="L45" i="182"/>
  <c r="D45" i="182"/>
  <c r="F45" i="182" s="1"/>
  <c r="J45" i="182" s="1"/>
  <c r="K45" i="182" s="1"/>
  <c r="M45" i="182" s="1"/>
  <c r="L44" i="182"/>
  <c r="D44" i="182"/>
  <c r="F44" i="182" s="1"/>
  <c r="J44" i="182" s="1"/>
  <c r="K44" i="182" s="1"/>
  <c r="M44" i="182" s="1"/>
  <c r="L43" i="182"/>
  <c r="D43" i="182"/>
  <c r="F43" i="182" s="1"/>
  <c r="J43" i="182" s="1"/>
  <c r="K43" i="182" s="1"/>
  <c r="M43" i="182" s="1"/>
  <c r="L42" i="182"/>
  <c r="D42" i="182"/>
  <c r="F42" i="182" s="1"/>
  <c r="J42" i="182" s="1"/>
  <c r="K42" i="182" s="1"/>
  <c r="M42" i="182" s="1"/>
  <c r="L41" i="182"/>
  <c r="D41" i="182"/>
  <c r="F41" i="182" s="1"/>
  <c r="J41" i="182" s="1"/>
  <c r="K41" i="182" s="1"/>
  <c r="M41" i="182" s="1"/>
  <c r="L40" i="182"/>
  <c r="D40" i="182"/>
  <c r="F40" i="182" s="1"/>
  <c r="J40" i="182" s="1"/>
  <c r="K40" i="182" s="1"/>
  <c r="M40" i="182" s="1"/>
  <c r="L39" i="182"/>
  <c r="D39" i="182"/>
  <c r="F39" i="182" s="1"/>
  <c r="J39" i="182" s="1"/>
  <c r="K39" i="182" s="1"/>
  <c r="M39" i="182" s="1"/>
  <c r="L38" i="182"/>
  <c r="D38" i="182"/>
  <c r="F38" i="182" s="1"/>
  <c r="J38" i="182" s="1"/>
  <c r="K38" i="182" s="1"/>
  <c r="M38" i="182" s="1"/>
  <c r="L37" i="182"/>
  <c r="D37" i="182"/>
  <c r="F37" i="182" s="1"/>
  <c r="J37" i="182" s="1"/>
  <c r="K37" i="182" s="1"/>
  <c r="M37" i="182" s="1"/>
  <c r="L36" i="182"/>
  <c r="D36" i="182"/>
  <c r="F36" i="182" s="1"/>
  <c r="J36" i="182" s="1"/>
  <c r="K36" i="182" s="1"/>
  <c r="M36" i="182" s="1"/>
  <c r="L35" i="182"/>
  <c r="D35" i="182"/>
  <c r="F35" i="182" s="1"/>
  <c r="J35" i="182" s="1"/>
  <c r="K35" i="182" s="1"/>
  <c r="M35" i="182" s="1"/>
  <c r="L34" i="182"/>
  <c r="D34" i="182"/>
  <c r="F34" i="182" s="1"/>
  <c r="J34" i="182" s="1"/>
  <c r="K34" i="182" s="1"/>
  <c r="M34" i="182" s="1"/>
  <c r="L33" i="182"/>
  <c r="D33" i="182"/>
  <c r="F33" i="182" s="1"/>
  <c r="J33" i="182" s="1"/>
  <c r="K33" i="182" s="1"/>
  <c r="M33" i="182" s="1"/>
  <c r="L32" i="182"/>
  <c r="D32" i="182"/>
  <c r="F32" i="182" s="1"/>
  <c r="J32" i="182" s="1"/>
  <c r="K32" i="182" s="1"/>
  <c r="M32" i="182" s="1"/>
  <c r="L31" i="182"/>
  <c r="D31" i="182"/>
  <c r="F31" i="182" s="1"/>
  <c r="J31" i="182" s="1"/>
  <c r="K31" i="182" s="1"/>
  <c r="M31" i="182" s="1"/>
  <c r="L30" i="182"/>
  <c r="D30" i="182"/>
  <c r="F30" i="182" s="1"/>
  <c r="J30" i="182" s="1"/>
  <c r="K30" i="182" s="1"/>
  <c r="M30" i="182" s="1"/>
  <c r="L29" i="182"/>
  <c r="D29" i="182"/>
  <c r="F29" i="182" s="1"/>
  <c r="J29" i="182" s="1"/>
  <c r="K29" i="182" s="1"/>
  <c r="M29" i="182" s="1"/>
  <c r="L28" i="182"/>
  <c r="D28" i="182"/>
  <c r="F28" i="182" s="1"/>
  <c r="J28" i="182" s="1"/>
  <c r="K28" i="182" s="1"/>
  <c r="M28" i="182" s="1"/>
  <c r="L27" i="182"/>
  <c r="D27" i="182"/>
  <c r="F27" i="182" s="1"/>
  <c r="J27" i="182" s="1"/>
  <c r="K27" i="182" s="1"/>
  <c r="M27" i="182" s="1"/>
  <c r="L26" i="182"/>
  <c r="D26" i="182"/>
  <c r="F26" i="182" s="1"/>
  <c r="J26" i="182" s="1"/>
  <c r="K26" i="182" s="1"/>
  <c r="M26" i="182" s="1"/>
  <c r="L25" i="182"/>
  <c r="D25" i="182"/>
  <c r="F25" i="182" s="1"/>
  <c r="J25" i="182" s="1"/>
  <c r="K25" i="182" s="1"/>
  <c r="M25" i="182" s="1"/>
  <c r="L24" i="182"/>
  <c r="D24" i="182"/>
  <c r="F24" i="182" s="1"/>
  <c r="J24" i="182" s="1"/>
  <c r="K24" i="182" s="1"/>
  <c r="M24" i="182" s="1"/>
  <c r="L23" i="182"/>
  <c r="D23" i="182"/>
  <c r="F23" i="182" s="1"/>
  <c r="J23" i="182" s="1"/>
  <c r="K23" i="182" s="1"/>
  <c r="M23" i="182" s="1"/>
  <c r="L22" i="182"/>
  <c r="D22" i="182"/>
  <c r="F22" i="182" s="1"/>
  <c r="J22" i="182" s="1"/>
  <c r="K22" i="182" s="1"/>
  <c r="M22" i="182" s="1"/>
  <c r="L21" i="182"/>
  <c r="D21" i="182"/>
  <c r="F21" i="182" s="1"/>
  <c r="J21" i="182" s="1"/>
  <c r="K21" i="182" s="1"/>
  <c r="M21" i="182" s="1"/>
  <c r="L20" i="182"/>
  <c r="D20" i="182"/>
  <c r="F20" i="182" s="1"/>
  <c r="J20" i="182" s="1"/>
  <c r="K20" i="182" s="1"/>
  <c r="M20" i="182" s="1"/>
  <c r="L19" i="182"/>
  <c r="D19" i="182"/>
  <c r="F19" i="182" s="1"/>
  <c r="J19" i="182" s="1"/>
  <c r="K19" i="182" s="1"/>
  <c r="M19" i="182" s="1"/>
  <c r="L18" i="182"/>
  <c r="D18" i="182"/>
  <c r="F18" i="182" s="1"/>
  <c r="J18" i="182" s="1"/>
  <c r="K18" i="182" s="1"/>
  <c r="M18" i="182" s="1"/>
  <c r="L17" i="182"/>
  <c r="D17" i="182"/>
  <c r="F17" i="182" s="1"/>
  <c r="J17" i="182" s="1"/>
  <c r="K17" i="182" s="1"/>
  <c r="M17" i="182" s="1"/>
  <c r="L16" i="182"/>
  <c r="D16" i="182"/>
  <c r="F16" i="182" s="1"/>
  <c r="J16" i="182" s="1"/>
  <c r="K16" i="182" s="1"/>
  <c r="M16" i="182" s="1"/>
  <c r="L15" i="182"/>
  <c r="D15" i="182"/>
  <c r="F15" i="182" s="1"/>
  <c r="J15" i="182" s="1"/>
  <c r="K15" i="182" s="1"/>
  <c r="M15" i="182" s="1"/>
  <c r="L14" i="182"/>
  <c r="D14" i="182"/>
  <c r="F14" i="182" s="1"/>
  <c r="J14" i="182" s="1"/>
  <c r="K14" i="182" s="1"/>
  <c r="M14" i="182" s="1"/>
  <c r="L13" i="182"/>
  <c r="D13" i="182"/>
  <c r="F13" i="182" s="1"/>
  <c r="J13" i="182" s="1"/>
  <c r="K13" i="182" s="1"/>
  <c r="M13" i="182" s="1"/>
  <c r="L12" i="182"/>
  <c r="D12" i="182"/>
  <c r="F12" i="182" s="1"/>
  <c r="J12" i="182" s="1"/>
  <c r="K12" i="182" s="1"/>
  <c r="M12" i="182" s="1"/>
  <c r="L11" i="182"/>
  <c r="D11" i="182"/>
  <c r="F11" i="182" s="1"/>
  <c r="J11" i="182" s="1"/>
  <c r="K11" i="182" s="1"/>
  <c r="M11" i="182" s="1"/>
  <c r="L10" i="182"/>
  <c r="D10" i="182"/>
  <c r="F10" i="182" s="1"/>
  <c r="J10" i="182" s="1"/>
  <c r="K10" i="182" s="1"/>
  <c r="M10" i="182" s="1"/>
  <c r="L9" i="182"/>
  <c r="D9" i="182"/>
  <c r="F9" i="182" s="1"/>
  <c r="J9" i="182" s="1"/>
  <c r="K9" i="182" s="1"/>
  <c r="M9" i="182" s="1"/>
  <c r="L8" i="182"/>
  <c r="D8" i="182"/>
  <c r="F8" i="182" s="1"/>
  <c r="J8" i="182" s="1"/>
  <c r="K8" i="182" s="1"/>
  <c r="M8" i="182" s="1"/>
  <c r="L7" i="182"/>
  <c r="D7" i="182"/>
  <c r="F7" i="182" s="1"/>
  <c r="J7" i="182" s="1"/>
  <c r="K7" i="182" s="1"/>
  <c r="M7" i="182" s="1"/>
  <c r="L6" i="182"/>
  <c r="D6" i="182"/>
  <c r="F6" i="182" s="1"/>
  <c r="J6" i="182" s="1"/>
  <c r="K6" i="182" s="1"/>
  <c r="M6" i="182" s="1"/>
  <c r="L5" i="182"/>
  <c r="D5" i="182"/>
  <c r="F5" i="182" s="1"/>
  <c r="J5" i="182" s="1"/>
  <c r="K5" i="182" s="1"/>
  <c r="M5" i="182" s="1"/>
  <c r="L199" i="184"/>
  <c r="D199" i="184"/>
  <c r="F199" i="184" s="1"/>
  <c r="J199" i="184" s="1"/>
  <c r="K199" i="184" s="1"/>
  <c r="M199" i="184" s="1"/>
  <c r="L198" i="184"/>
  <c r="D198" i="184"/>
  <c r="F198" i="184" s="1"/>
  <c r="J198" i="184" s="1"/>
  <c r="K198" i="184" s="1"/>
  <c r="M198" i="184" s="1"/>
  <c r="L197" i="184"/>
  <c r="D197" i="184"/>
  <c r="F197" i="184" s="1"/>
  <c r="J197" i="184" s="1"/>
  <c r="K197" i="184" s="1"/>
  <c r="M197" i="184" s="1"/>
  <c r="L196" i="184"/>
  <c r="D196" i="184"/>
  <c r="F196" i="184" s="1"/>
  <c r="J196" i="184" s="1"/>
  <c r="K196" i="184" s="1"/>
  <c r="M196" i="184" s="1"/>
  <c r="L195" i="184"/>
  <c r="D195" i="184"/>
  <c r="F195" i="184" s="1"/>
  <c r="J195" i="184" s="1"/>
  <c r="K195" i="184" s="1"/>
  <c r="M195" i="184" s="1"/>
  <c r="L194" i="184"/>
  <c r="D194" i="184"/>
  <c r="F194" i="184" s="1"/>
  <c r="J194" i="184" s="1"/>
  <c r="K194" i="184" s="1"/>
  <c r="M194" i="184" s="1"/>
  <c r="L193" i="184"/>
  <c r="D193" i="184"/>
  <c r="F193" i="184" s="1"/>
  <c r="J193" i="184" s="1"/>
  <c r="K193" i="184" s="1"/>
  <c r="M193" i="184" s="1"/>
  <c r="L192" i="184"/>
  <c r="D192" i="184"/>
  <c r="F192" i="184" s="1"/>
  <c r="J192" i="184" s="1"/>
  <c r="K192" i="184" s="1"/>
  <c r="M192" i="184" s="1"/>
  <c r="L191" i="184"/>
  <c r="D191" i="184"/>
  <c r="F191" i="184" s="1"/>
  <c r="J191" i="184" s="1"/>
  <c r="K191" i="184" s="1"/>
  <c r="M191" i="184" s="1"/>
  <c r="L190" i="184"/>
  <c r="D190" i="184"/>
  <c r="F190" i="184" s="1"/>
  <c r="J190" i="184" s="1"/>
  <c r="K190" i="184" s="1"/>
  <c r="M190" i="184" s="1"/>
  <c r="L189" i="184"/>
  <c r="D189" i="184"/>
  <c r="F189" i="184" s="1"/>
  <c r="J189" i="184" s="1"/>
  <c r="K189" i="184" s="1"/>
  <c r="M189" i="184" s="1"/>
  <c r="L188" i="184"/>
  <c r="D188" i="184"/>
  <c r="F188" i="184" s="1"/>
  <c r="J188" i="184" s="1"/>
  <c r="K188" i="184" s="1"/>
  <c r="M188" i="184" s="1"/>
  <c r="L187" i="184"/>
  <c r="D187" i="184"/>
  <c r="F187" i="184" s="1"/>
  <c r="J187" i="184" s="1"/>
  <c r="K187" i="184" s="1"/>
  <c r="M187" i="184" s="1"/>
  <c r="L186" i="184"/>
  <c r="D186" i="184"/>
  <c r="F186" i="184" s="1"/>
  <c r="J186" i="184" s="1"/>
  <c r="K186" i="184" s="1"/>
  <c r="M186" i="184" s="1"/>
  <c r="L185" i="184"/>
  <c r="D185" i="184"/>
  <c r="F185" i="184" s="1"/>
  <c r="J185" i="184" s="1"/>
  <c r="K185" i="184" s="1"/>
  <c r="M185" i="184" s="1"/>
  <c r="L184" i="184"/>
  <c r="D184" i="184"/>
  <c r="F184" i="184" s="1"/>
  <c r="J184" i="184" s="1"/>
  <c r="K184" i="184" s="1"/>
  <c r="M184" i="184" s="1"/>
  <c r="L183" i="184"/>
  <c r="D183" i="184"/>
  <c r="F183" i="184" s="1"/>
  <c r="J183" i="184" s="1"/>
  <c r="K183" i="184" s="1"/>
  <c r="M183" i="184" s="1"/>
  <c r="L182" i="184"/>
  <c r="D182" i="184"/>
  <c r="F182" i="184" s="1"/>
  <c r="J182" i="184" s="1"/>
  <c r="K182" i="184" s="1"/>
  <c r="M182" i="184" s="1"/>
  <c r="L181" i="184"/>
  <c r="D181" i="184"/>
  <c r="F181" i="184" s="1"/>
  <c r="J181" i="184" s="1"/>
  <c r="K181" i="184" s="1"/>
  <c r="M181" i="184" s="1"/>
  <c r="L180" i="184"/>
  <c r="D180" i="184"/>
  <c r="F180" i="184" s="1"/>
  <c r="J180" i="184" s="1"/>
  <c r="K180" i="184" s="1"/>
  <c r="M180" i="184" s="1"/>
  <c r="L179" i="184"/>
  <c r="D179" i="184"/>
  <c r="F179" i="184" s="1"/>
  <c r="J179" i="184" s="1"/>
  <c r="K179" i="184" s="1"/>
  <c r="M179" i="184" s="1"/>
  <c r="L178" i="184"/>
  <c r="D178" i="184"/>
  <c r="F178" i="184" s="1"/>
  <c r="J178" i="184" s="1"/>
  <c r="K178" i="184" s="1"/>
  <c r="M178" i="184" s="1"/>
  <c r="L177" i="184"/>
  <c r="D177" i="184"/>
  <c r="F177" i="184" s="1"/>
  <c r="J177" i="184" s="1"/>
  <c r="K177" i="184" s="1"/>
  <c r="M177" i="184" s="1"/>
  <c r="L176" i="184"/>
  <c r="D176" i="184"/>
  <c r="F176" i="184" s="1"/>
  <c r="J176" i="184" s="1"/>
  <c r="K176" i="184" s="1"/>
  <c r="M176" i="184" s="1"/>
  <c r="L175" i="184"/>
  <c r="D175" i="184"/>
  <c r="F175" i="184" s="1"/>
  <c r="J175" i="184" s="1"/>
  <c r="K175" i="184" s="1"/>
  <c r="M175" i="184" s="1"/>
  <c r="L174" i="184"/>
  <c r="D174" i="184"/>
  <c r="F174" i="184" s="1"/>
  <c r="J174" i="184" s="1"/>
  <c r="K174" i="184" s="1"/>
  <c r="M174" i="184" s="1"/>
  <c r="L173" i="184"/>
  <c r="D173" i="184"/>
  <c r="F173" i="184" s="1"/>
  <c r="J173" i="184" s="1"/>
  <c r="K173" i="184" s="1"/>
  <c r="M173" i="184" s="1"/>
  <c r="L172" i="184"/>
  <c r="D172" i="184"/>
  <c r="F172" i="184" s="1"/>
  <c r="J172" i="184" s="1"/>
  <c r="K172" i="184" s="1"/>
  <c r="M172" i="184" s="1"/>
  <c r="L171" i="184"/>
  <c r="D171" i="184"/>
  <c r="F171" i="184" s="1"/>
  <c r="J171" i="184" s="1"/>
  <c r="K171" i="184" s="1"/>
  <c r="M171" i="184" s="1"/>
  <c r="L170" i="184"/>
  <c r="D170" i="184"/>
  <c r="F170" i="184" s="1"/>
  <c r="J170" i="184" s="1"/>
  <c r="K170" i="184" s="1"/>
  <c r="M170" i="184" s="1"/>
  <c r="L169" i="184"/>
  <c r="D169" i="184"/>
  <c r="F169" i="184" s="1"/>
  <c r="J169" i="184" s="1"/>
  <c r="K169" i="184" s="1"/>
  <c r="M169" i="184" s="1"/>
  <c r="L168" i="184"/>
  <c r="D168" i="184"/>
  <c r="F168" i="184" s="1"/>
  <c r="J168" i="184" s="1"/>
  <c r="K168" i="184" s="1"/>
  <c r="M168" i="184" s="1"/>
  <c r="L167" i="184"/>
  <c r="D167" i="184"/>
  <c r="F167" i="184" s="1"/>
  <c r="J167" i="184" s="1"/>
  <c r="K167" i="184" s="1"/>
  <c r="M167" i="184" s="1"/>
  <c r="L166" i="184"/>
  <c r="D166" i="184"/>
  <c r="F166" i="184" s="1"/>
  <c r="J166" i="184" s="1"/>
  <c r="K166" i="184" s="1"/>
  <c r="M166" i="184" s="1"/>
  <c r="L165" i="184"/>
  <c r="D165" i="184"/>
  <c r="F165" i="184" s="1"/>
  <c r="J165" i="184" s="1"/>
  <c r="K165" i="184" s="1"/>
  <c r="M165" i="184" s="1"/>
  <c r="L164" i="184"/>
  <c r="D164" i="184"/>
  <c r="F164" i="184" s="1"/>
  <c r="J164" i="184" s="1"/>
  <c r="K164" i="184" s="1"/>
  <c r="M164" i="184" s="1"/>
  <c r="L163" i="184"/>
  <c r="D163" i="184"/>
  <c r="F163" i="184" s="1"/>
  <c r="J163" i="184" s="1"/>
  <c r="K163" i="184" s="1"/>
  <c r="M163" i="184" s="1"/>
  <c r="L162" i="184"/>
  <c r="D162" i="184"/>
  <c r="F162" i="184" s="1"/>
  <c r="J162" i="184" s="1"/>
  <c r="K162" i="184" s="1"/>
  <c r="M162" i="184" s="1"/>
  <c r="L161" i="184"/>
  <c r="D161" i="184"/>
  <c r="F161" i="184" s="1"/>
  <c r="J161" i="184" s="1"/>
  <c r="K161" i="184" s="1"/>
  <c r="M161" i="184" s="1"/>
  <c r="L160" i="184"/>
  <c r="D160" i="184"/>
  <c r="F160" i="184" s="1"/>
  <c r="J160" i="184" s="1"/>
  <c r="K160" i="184" s="1"/>
  <c r="M160" i="184" s="1"/>
  <c r="L159" i="184"/>
  <c r="D159" i="184"/>
  <c r="F159" i="184" s="1"/>
  <c r="J159" i="184" s="1"/>
  <c r="K159" i="184" s="1"/>
  <c r="M159" i="184" s="1"/>
  <c r="L158" i="184"/>
  <c r="D158" i="184"/>
  <c r="F158" i="184" s="1"/>
  <c r="J158" i="184" s="1"/>
  <c r="K158" i="184" s="1"/>
  <c r="M158" i="184" s="1"/>
  <c r="L157" i="184"/>
  <c r="D157" i="184"/>
  <c r="F157" i="184" s="1"/>
  <c r="J157" i="184" s="1"/>
  <c r="K157" i="184" s="1"/>
  <c r="M157" i="184" s="1"/>
  <c r="L156" i="184"/>
  <c r="D156" i="184"/>
  <c r="F156" i="184" s="1"/>
  <c r="J156" i="184" s="1"/>
  <c r="K156" i="184" s="1"/>
  <c r="M156" i="184" s="1"/>
  <c r="L155" i="184"/>
  <c r="D155" i="184"/>
  <c r="F155" i="184" s="1"/>
  <c r="J155" i="184" s="1"/>
  <c r="K155" i="184" s="1"/>
  <c r="M155" i="184" s="1"/>
  <c r="L154" i="184"/>
  <c r="D154" i="184"/>
  <c r="F154" i="184" s="1"/>
  <c r="J154" i="184" s="1"/>
  <c r="K154" i="184" s="1"/>
  <c r="M154" i="184" s="1"/>
  <c r="L153" i="184"/>
  <c r="D153" i="184"/>
  <c r="F153" i="184" s="1"/>
  <c r="J153" i="184" s="1"/>
  <c r="K153" i="184" s="1"/>
  <c r="M153" i="184" s="1"/>
  <c r="L152" i="184"/>
  <c r="D152" i="184"/>
  <c r="F152" i="184" s="1"/>
  <c r="J152" i="184" s="1"/>
  <c r="K152" i="184" s="1"/>
  <c r="M152" i="184" s="1"/>
  <c r="L151" i="184"/>
  <c r="D151" i="184"/>
  <c r="F151" i="184" s="1"/>
  <c r="J151" i="184" s="1"/>
  <c r="K151" i="184" s="1"/>
  <c r="M151" i="184" s="1"/>
  <c r="L150" i="184"/>
  <c r="D150" i="184"/>
  <c r="F150" i="184" s="1"/>
  <c r="J150" i="184" s="1"/>
  <c r="K150" i="184" s="1"/>
  <c r="M150" i="184" s="1"/>
  <c r="L149" i="184"/>
  <c r="D149" i="184"/>
  <c r="F149" i="184" s="1"/>
  <c r="J149" i="184" s="1"/>
  <c r="K149" i="184" s="1"/>
  <c r="M149" i="184" s="1"/>
  <c r="L148" i="184"/>
  <c r="D148" i="184"/>
  <c r="F148" i="184" s="1"/>
  <c r="J148" i="184" s="1"/>
  <c r="K148" i="184" s="1"/>
  <c r="M148" i="184" s="1"/>
  <c r="L147" i="184"/>
  <c r="D147" i="184"/>
  <c r="F147" i="184" s="1"/>
  <c r="J147" i="184" s="1"/>
  <c r="K147" i="184" s="1"/>
  <c r="M147" i="184" s="1"/>
  <c r="L146" i="184"/>
  <c r="D146" i="184"/>
  <c r="F146" i="184" s="1"/>
  <c r="J146" i="184" s="1"/>
  <c r="K146" i="184" s="1"/>
  <c r="M146" i="184" s="1"/>
  <c r="L145" i="184"/>
  <c r="D145" i="184"/>
  <c r="F145" i="184" s="1"/>
  <c r="J145" i="184" s="1"/>
  <c r="K145" i="184" s="1"/>
  <c r="M145" i="184" s="1"/>
  <c r="L144" i="184"/>
  <c r="D144" i="184"/>
  <c r="F144" i="184" s="1"/>
  <c r="J144" i="184" s="1"/>
  <c r="K144" i="184" s="1"/>
  <c r="M144" i="184" s="1"/>
  <c r="L143" i="184"/>
  <c r="D143" i="184"/>
  <c r="F143" i="184" s="1"/>
  <c r="J143" i="184" s="1"/>
  <c r="K143" i="184" s="1"/>
  <c r="M143" i="184" s="1"/>
  <c r="L142" i="184"/>
  <c r="D142" i="184"/>
  <c r="F142" i="184" s="1"/>
  <c r="J142" i="184" s="1"/>
  <c r="K142" i="184" s="1"/>
  <c r="M142" i="184" s="1"/>
  <c r="L141" i="184"/>
  <c r="D141" i="184"/>
  <c r="F141" i="184" s="1"/>
  <c r="J141" i="184" s="1"/>
  <c r="K141" i="184" s="1"/>
  <c r="M141" i="184" s="1"/>
  <c r="L140" i="184"/>
  <c r="D140" i="184"/>
  <c r="F140" i="184" s="1"/>
  <c r="J140" i="184" s="1"/>
  <c r="K140" i="184" s="1"/>
  <c r="M140" i="184" s="1"/>
  <c r="L139" i="184"/>
  <c r="D139" i="184"/>
  <c r="F139" i="184" s="1"/>
  <c r="J139" i="184" s="1"/>
  <c r="K139" i="184" s="1"/>
  <c r="M139" i="184" s="1"/>
  <c r="L138" i="184"/>
  <c r="D138" i="184"/>
  <c r="F138" i="184" s="1"/>
  <c r="J138" i="184" s="1"/>
  <c r="K138" i="184" s="1"/>
  <c r="M138" i="184" s="1"/>
  <c r="L137" i="184"/>
  <c r="D137" i="184"/>
  <c r="F137" i="184" s="1"/>
  <c r="J137" i="184" s="1"/>
  <c r="K137" i="184" s="1"/>
  <c r="M137" i="184" s="1"/>
  <c r="L136" i="184"/>
  <c r="D136" i="184"/>
  <c r="F136" i="184" s="1"/>
  <c r="J136" i="184" s="1"/>
  <c r="K136" i="184" s="1"/>
  <c r="M136" i="184" s="1"/>
  <c r="L135" i="184"/>
  <c r="D135" i="184"/>
  <c r="F135" i="184" s="1"/>
  <c r="J135" i="184" s="1"/>
  <c r="K135" i="184" s="1"/>
  <c r="M135" i="184" s="1"/>
  <c r="L134" i="184"/>
  <c r="D134" i="184"/>
  <c r="F134" i="184" s="1"/>
  <c r="J134" i="184" s="1"/>
  <c r="K134" i="184" s="1"/>
  <c r="M134" i="184" s="1"/>
  <c r="L133" i="184"/>
  <c r="D133" i="184"/>
  <c r="F133" i="184" s="1"/>
  <c r="J133" i="184" s="1"/>
  <c r="K133" i="184" s="1"/>
  <c r="M133" i="184" s="1"/>
  <c r="L132" i="184"/>
  <c r="D132" i="184"/>
  <c r="F132" i="184" s="1"/>
  <c r="J132" i="184" s="1"/>
  <c r="K132" i="184" s="1"/>
  <c r="M132" i="184" s="1"/>
  <c r="L131" i="184"/>
  <c r="D131" i="184"/>
  <c r="F131" i="184" s="1"/>
  <c r="J131" i="184" s="1"/>
  <c r="K131" i="184" s="1"/>
  <c r="M131" i="184" s="1"/>
  <c r="L130" i="184"/>
  <c r="D130" i="184"/>
  <c r="F130" i="184" s="1"/>
  <c r="J130" i="184" s="1"/>
  <c r="K130" i="184" s="1"/>
  <c r="M130" i="184" s="1"/>
  <c r="L129" i="184"/>
  <c r="D129" i="184"/>
  <c r="F129" i="184" s="1"/>
  <c r="J129" i="184" s="1"/>
  <c r="K129" i="184" s="1"/>
  <c r="M129" i="184" s="1"/>
  <c r="L128" i="184"/>
  <c r="D128" i="184"/>
  <c r="F128" i="184" s="1"/>
  <c r="J128" i="184" s="1"/>
  <c r="K128" i="184" s="1"/>
  <c r="M128" i="184" s="1"/>
  <c r="L127" i="184"/>
  <c r="D127" i="184"/>
  <c r="F127" i="184" s="1"/>
  <c r="J127" i="184" s="1"/>
  <c r="K127" i="184" s="1"/>
  <c r="M127" i="184" s="1"/>
  <c r="L126" i="184"/>
  <c r="D126" i="184"/>
  <c r="F126" i="184" s="1"/>
  <c r="J126" i="184" s="1"/>
  <c r="K126" i="184" s="1"/>
  <c r="M126" i="184" s="1"/>
  <c r="L125" i="184"/>
  <c r="D125" i="184"/>
  <c r="F125" i="184" s="1"/>
  <c r="J125" i="184" s="1"/>
  <c r="K125" i="184" s="1"/>
  <c r="M125" i="184" s="1"/>
  <c r="L124" i="184"/>
  <c r="D124" i="184"/>
  <c r="F124" i="184" s="1"/>
  <c r="J124" i="184" s="1"/>
  <c r="K124" i="184" s="1"/>
  <c r="M124" i="184" s="1"/>
  <c r="L123" i="184"/>
  <c r="D123" i="184"/>
  <c r="F123" i="184" s="1"/>
  <c r="J123" i="184" s="1"/>
  <c r="K123" i="184" s="1"/>
  <c r="M123" i="184" s="1"/>
  <c r="L122" i="184"/>
  <c r="D122" i="184"/>
  <c r="F122" i="184" s="1"/>
  <c r="J122" i="184" s="1"/>
  <c r="K122" i="184" s="1"/>
  <c r="M122" i="184" s="1"/>
  <c r="L121" i="184"/>
  <c r="D121" i="184"/>
  <c r="F121" i="184" s="1"/>
  <c r="J121" i="184" s="1"/>
  <c r="K121" i="184" s="1"/>
  <c r="M121" i="184" s="1"/>
  <c r="L120" i="184"/>
  <c r="D120" i="184"/>
  <c r="F120" i="184" s="1"/>
  <c r="J120" i="184" s="1"/>
  <c r="K120" i="184" s="1"/>
  <c r="M120" i="184" s="1"/>
  <c r="L119" i="184"/>
  <c r="D119" i="184"/>
  <c r="F119" i="184" s="1"/>
  <c r="J119" i="184" s="1"/>
  <c r="K119" i="184" s="1"/>
  <c r="M119" i="184" s="1"/>
  <c r="L118" i="184"/>
  <c r="D118" i="184"/>
  <c r="F118" i="184" s="1"/>
  <c r="J118" i="184" s="1"/>
  <c r="K118" i="184" s="1"/>
  <c r="M118" i="184" s="1"/>
  <c r="L117" i="184"/>
  <c r="D117" i="184"/>
  <c r="F117" i="184" s="1"/>
  <c r="J117" i="184" s="1"/>
  <c r="K117" i="184" s="1"/>
  <c r="M117" i="184" s="1"/>
  <c r="L116" i="184"/>
  <c r="D116" i="184"/>
  <c r="F116" i="184" s="1"/>
  <c r="J116" i="184" s="1"/>
  <c r="K116" i="184" s="1"/>
  <c r="M116" i="184" s="1"/>
  <c r="L115" i="184"/>
  <c r="D115" i="184"/>
  <c r="F115" i="184" s="1"/>
  <c r="J115" i="184" s="1"/>
  <c r="K115" i="184" s="1"/>
  <c r="M115" i="184" s="1"/>
  <c r="L114" i="184"/>
  <c r="D114" i="184"/>
  <c r="F114" i="184" s="1"/>
  <c r="J114" i="184" s="1"/>
  <c r="K114" i="184" s="1"/>
  <c r="M114" i="184" s="1"/>
  <c r="L113" i="184"/>
  <c r="D113" i="184"/>
  <c r="F113" i="184" s="1"/>
  <c r="J113" i="184" s="1"/>
  <c r="K113" i="184" s="1"/>
  <c r="M113" i="184" s="1"/>
  <c r="L112" i="184"/>
  <c r="D112" i="184"/>
  <c r="F112" i="184" s="1"/>
  <c r="J112" i="184" s="1"/>
  <c r="K112" i="184" s="1"/>
  <c r="M112" i="184" s="1"/>
  <c r="L111" i="184"/>
  <c r="D111" i="184"/>
  <c r="F111" i="184" s="1"/>
  <c r="J111" i="184" s="1"/>
  <c r="K111" i="184" s="1"/>
  <c r="M111" i="184" s="1"/>
  <c r="L110" i="184"/>
  <c r="D110" i="184"/>
  <c r="F110" i="184" s="1"/>
  <c r="J110" i="184" s="1"/>
  <c r="K110" i="184" s="1"/>
  <c r="M110" i="184" s="1"/>
  <c r="L109" i="184"/>
  <c r="D109" i="184"/>
  <c r="F109" i="184" s="1"/>
  <c r="J109" i="184" s="1"/>
  <c r="K109" i="184" s="1"/>
  <c r="M109" i="184" s="1"/>
  <c r="L108" i="184"/>
  <c r="D108" i="184"/>
  <c r="F108" i="184" s="1"/>
  <c r="J108" i="184" s="1"/>
  <c r="K108" i="184" s="1"/>
  <c r="M108" i="184" s="1"/>
  <c r="L107" i="184"/>
  <c r="D107" i="184"/>
  <c r="F107" i="184" s="1"/>
  <c r="J107" i="184" s="1"/>
  <c r="K107" i="184" s="1"/>
  <c r="M107" i="184" s="1"/>
  <c r="L106" i="184"/>
  <c r="D106" i="184"/>
  <c r="F106" i="184" s="1"/>
  <c r="J106" i="184" s="1"/>
  <c r="K106" i="184" s="1"/>
  <c r="M106" i="184" s="1"/>
  <c r="L105" i="184"/>
  <c r="D105" i="184"/>
  <c r="F105" i="184" s="1"/>
  <c r="J105" i="184" s="1"/>
  <c r="K105" i="184" s="1"/>
  <c r="M105" i="184" s="1"/>
  <c r="L104" i="184"/>
  <c r="D104" i="184"/>
  <c r="F104" i="184" s="1"/>
  <c r="J104" i="184" s="1"/>
  <c r="K104" i="184" s="1"/>
  <c r="M104" i="184" s="1"/>
  <c r="L103" i="184"/>
  <c r="D103" i="184"/>
  <c r="F103" i="184" s="1"/>
  <c r="J103" i="184" s="1"/>
  <c r="K103" i="184" s="1"/>
  <c r="M103" i="184" s="1"/>
  <c r="L102" i="184"/>
  <c r="D102" i="184"/>
  <c r="F102" i="184" s="1"/>
  <c r="J102" i="184" s="1"/>
  <c r="K102" i="184" s="1"/>
  <c r="M102" i="184" s="1"/>
  <c r="L101" i="184"/>
  <c r="D101" i="184"/>
  <c r="F101" i="184" s="1"/>
  <c r="J101" i="184" s="1"/>
  <c r="K101" i="184" s="1"/>
  <c r="M101" i="184" s="1"/>
  <c r="L100" i="184"/>
  <c r="D100" i="184"/>
  <c r="F100" i="184" s="1"/>
  <c r="J100" i="184" s="1"/>
  <c r="K100" i="184" s="1"/>
  <c r="M100" i="184" s="1"/>
  <c r="L99" i="184"/>
  <c r="D99" i="184"/>
  <c r="F99" i="184" s="1"/>
  <c r="J99" i="184" s="1"/>
  <c r="K99" i="184" s="1"/>
  <c r="M99" i="184" s="1"/>
  <c r="L98" i="184"/>
  <c r="D98" i="184"/>
  <c r="F98" i="184" s="1"/>
  <c r="J98" i="184" s="1"/>
  <c r="K98" i="184" s="1"/>
  <c r="M98" i="184" s="1"/>
  <c r="L97" i="184"/>
  <c r="D97" i="184"/>
  <c r="F97" i="184" s="1"/>
  <c r="J97" i="184" s="1"/>
  <c r="K97" i="184" s="1"/>
  <c r="M97" i="184" s="1"/>
  <c r="L96" i="184"/>
  <c r="D96" i="184"/>
  <c r="F96" i="184" s="1"/>
  <c r="J96" i="184" s="1"/>
  <c r="K96" i="184" s="1"/>
  <c r="M96" i="184" s="1"/>
  <c r="L95" i="184"/>
  <c r="D95" i="184"/>
  <c r="F95" i="184" s="1"/>
  <c r="J95" i="184" s="1"/>
  <c r="K95" i="184" s="1"/>
  <c r="M95" i="184" s="1"/>
  <c r="L94" i="184"/>
  <c r="D94" i="184"/>
  <c r="F94" i="184" s="1"/>
  <c r="J94" i="184" s="1"/>
  <c r="K94" i="184" s="1"/>
  <c r="M94" i="184" s="1"/>
  <c r="L93" i="184"/>
  <c r="D93" i="184"/>
  <c r="F93" i="184" s="1"/>
  <c r="J93" i="184" s="1"/>
  <c r="K93" i="184" s="1"/>
  <c r="M93" i="184" s="1"/>
  <c r="L92" i="184"/>
  <c r="D92" i="184"/>
  <c r="F92" i="184" s="1"/>
  <c r="J92" i="184" s="1"/>
  <c r="K92" i="184" s="1"/>
  <c r="M92" i="184" s="1"/>
  <c r="L91" i="184"/>
  <c r="D91" i="184"/>
  <c r="F91" i="184" s="1"/>
  <c r="J91" i="184" s="1"/>
  <c r="K91" i="184" s="1"/>
  <c r="M91" i="184" s="1"/>
  <c r="L90" i="184"/>
  <c r="D90" i="184"/>
  <c r="F90" i="184" s="1"/>
  <c r="J90" i="184" s="1"/>
  <c r="K90" i="184" s="1"/>
  <c r="M90" i="184" s="1"/>
  <c r="L89" i="184"/>
  <c r="D89" i="184"/>
  <c r="F89" i="184" s="1"/>
  <c r="J89" i="184" s="1"/>
  <c r="K89" i="184" s="1"/>
  <c r="M89" i="184" s="1"/>
  <c r="L88" i="184"/>
  <c r="D88" i="184"/>
  <c r="F88" i="184" s="1"/>
  <c r="J88" i="184" s="1"/>
  <c r="K88" i="184" s="1"/>
  <c r="M88" i="184" s="1"/>
  <c r="L87" i="184"/>
  <c r="D87" i="184"/>
  <c r="F87" i="184" s="1"/>
  <c r="J87" i="184" s="1"/>
  <c r="K87" i="184" s="1"/>
  <c r="M87" i="184" s="1"/>
  <c r="L86" i="184"/>
  <c r="D86" i="184"/>
  <c r="F86" i="184" s="1"/>
  <c r="J86" i="184" s="1"/>
  <c r="K86" i="184" s="1"/>
  <c r="M86" i="184" s="1"/>
  <c r="L85" i="184"/>
  <c r="D85" i="184"/>
  <c r="F85" i="184" s="1"/>
  <c r="J85" i="184" s="1"/>
  <c r="K85" i="184" s="1"/>
  <c r="M85" i="184" s="1"/>
  <c r="L84" i="184"/>
  <c r="D84" i="184"/>
  <c r="F84" i="184" s="1"/>
  <c r="J84" i="184" s="1"/>
  <c r="K84" i="184" s="1"/>
  <c r="M84" i="184" s="1"/>
  <c r="L83" i="184"/>
  <c r="D83" i="184"/>
  <c r="F83" i="184" s="1"/>
  <c r="J83" i="184" s="1"/>
  <c r="K83" i="184" s="1"/>
  <c r="M83" i="184" s="1"/>
  <c r="L82" i="184"/>
  <c r="D82" i="184"/>
  <c r="F82" i="184" s="1"/>
  <c r="J82" i="184" s="1"/>
  <c r="K82" i="184" s="1"/>
  <c r="M82" i="184" s="1"/>
  <c r="L81" i="184"/>
  <c r="D81" i="184"/>
  <c r="F81" i="184" s="1"/>
  <c r="J81" i="184" s="1"/>
  <c r="K81" i="184" s="1"/>
  <c r="M81" i="184" s="1"/>
  <c r="L80" i="184"/>
  <c r="D80" i="184"/>
  <c r="F80" i="184" s="1"/>
  <c r="J80" i="184" s="1"/>
  <c r="K80" i="184" s="1"/>
  <c r="M80" i="184" s="1"/>
  <c r="L79" i="184"/>
  <c r="D79" i="184"/>
  <c r="F79" i="184" s="1"/>
  <c r="J79" i="184" s="1"/>
  <c r="K79" i="184" s="1"/>
  <c r="M79" i="184" s="1"/>
  <c r="L78" i="184"/>
  <c r="D78" i="184"/>
  <c r="F78" i="184" s="1"/>
  <c r="J78" i="184" s="1"/>
  <c r="K78" i="184" s="1"/>
  <c r="M78" i="184" s="1"/>
  <c r="L77" i="184"/>
  <c r="D77" i="184"/>
  <c r="F77" i="184" s="1"/>
  <c r="J77" i="184" s="1"/>
  <c r="K77" i="184" s="1"/>
  <c r="M77" i="184" s="1"/>
  <c r="L76" i="184"/>
  <c r="D76" i="184"/>
  <c r="F76" i="184" s="1"/>
  <c r="J76" i="184" s="1"/>
  <c r="K76" i="184" s="1"/>
  <c r="M76" i="184" s="1"/>
  <c r="L75" i="184"/>
  <c r="D75" i="184"/>
  <c r="F75" i="184" s="1"/>
  <c r="J75" i="184" s="1"/>
  <c r="K75" i="184" s="1"/>
  <c r="M75" i="184" s="1"/>
  <c r="L74" i="184"/>
  <c r="D74" i="184"/>
  <c r="F74" i="184" s="1"/>
  <c r="J74" i="184" s="1"/>
  <c r="K74" i="184" s="1"/>
  <c r="M74" i="184" s="1"/>
  <c r="L73" i="184"/>
  <c r="D73" i="184"/>
  <c r="F73" i="184" s="1"/>
  <c r="J73" i="184" s="1"/>
  <c r="K73" i="184" s="1"/>
  <c r="M73" i="184" s="1"/>
  <c r="L72" i="184"/>
  <c r="D72" i="184"/>
  <c r="F72" i="184" s="1"/>
  <c r="J72" i="184" s="1"/>
  <c r="K72" i="184" s="1"/>
  <c r="M72" i="184" s="1"/>
  <c r="L71" i="184"/>
  <c r="D71" i="184"/>
  <c r="F71" i="184" s="1"/>
  <c r="J71" i="184" s="1"/>
  <c r="K71" i="184" s="1"/>
  <c r="M71" i="184" s="1"/>
  <c r="L70" i="184"/>
  <c r="D70" i="184"/>
  <c r="F70" i="184" s="1"/>
  <c r="J70" i="184" s="1"/>
  <c r="K70" i="184" s="1"/>
  <c r="M70" i="184" s="1"/>
  <c r="L69" i="184"/>
  <c r="D69" i="184"/>
  <c r="F69" i="184" s="1"/>
  <c r="J69" i="184" s="1"/>
  <c r="K69" i="184" s="1"/>
  <c r="M69" i="184" s="1"/>
  <c r="L68" i="184"/>
  <c r="D68" i="184"/>
  <c r="F68" i="184" s="1"/>
  <c r="J68" i="184" s="1"/>
  <c r="K68" i="184" s="1"/>
  <c r="M68" i="184" s="1"/>
  <c r="L67" i="184"/>
  <c r="D67" i="184"/>
  <c r="F67" i="184" s="1"/>
  <c r="J67" i="184" s="1"/>
  <c r="K67" i="184" s="1"/>
  <c r="M67" i="184" s="1"/>
  <c r="L66" i="184"/>
  <c r="D66" i="184"/>
  <c r="F66" i="184" s="1"/>
  <c r="J66" i="184" s="1"/>
  <c r="K66" i="184" s="1"/>
  <c r="M66" i="184" s="1"/>
  <c r="L65" i="184"/>
  <c r="D65" i="184"/>
  <c r="F65" i="184" s="1"/>
  <c r="J65" i="184" s="1"/>
  <c r="K65" i="184" s="1"/>
  <c r="M65" i="184" s="1"/>
  <c r="L64" i="184"/>
  <c r="D64" i="184"/>
  <c r="F64" i="184" s="1"/>
  <c r="J64" i="184" s="1"/>
  <c r="K64" i="184" s="1"/>
  <c r="M64" i="184" s="1"/>
  <c r="L63" i="184"/>
  <c r="D63" i="184"/>
  <c r="F63" i="184" s="1"/>
  <c r="J63" i="184" s="1"/>
  <c r="K63" i="184" s="1"/>
  <c r="M63" i="184" s="1"/>
  <c r="L62" i="184"/>
  <c r="D62" i="184"/>
  <c r="F62" i="184" s="1"/>
  <c r="J62" i="184" s="1"/>
  <c r="K62" i="184" s="1"/>
  <c r="M62" i="184" s="1"/>
  <c r="L61" i="184"/>
  <c r="D61" i="184"/>
  <c r="F61" i="184" s="1"/>
  <c r="J61" i="184" s="1"/>
  <c r="K61" i="184" s="1"/>
  <c r="M61" i="184" s="1"/>
  <c r="L60" i="184"/>
  <c r="D60" i="184"/>
  <c r="F60" i="184" s="1"/>
  <c r="J60" i="184" s="1"/>
  <c r="K60" i="184" s="1"/>
  <c r="M60" i="184" s="1"/>
  <c r="L59" i="184"/>
  <c r="D59" i="184"/>
  <c r="F59" i="184" s="1"/>
  <c r="J59" i="184" s="1"/>
  <c r="K59" i="184" s="1"/>
  <c r="M59" i="184" s="1"/>
  <c r="L58" i="184"/>
  <c r="D58" i="184"/>
  <c r="F58" i="184" s="1"/>
  <c r="J58" i="184" s="1"/>
  <c r="K58" i="184" s="1"/>
  <c r="M58" i="184" s="1"/>
  <c r="L57" i="184"/>
  <c r="D57" i="184"/>
  <c r="F57" i="184" s="1"/>
  <c r="J57" i="184" s="1"/>
  <c r="K57" i="184" s="1"/>
  <c r="M57" i="184" s="1"/>
  <c r="L56" i="184"/>
  <c r="D56" i="184"/>
  <c r="F56" i="184" s="1"/>
  <c r="J56" i="184" s="1"/>
  <c r="K56" i="184" s="1"/>
  <c r="M56" i="184" s="1"/>
  <c r="L55" i="184"/>
  <c r="D55" i="184"/>
  <c r="F55" i="184" s="1"/>
  <c r="J55" i="184" s="1"/>
  <c r="K55" i="184" s="1"/>
  <c r="M55" i="184" s="1"/>
  <c r="L54" i="184"/>
  <c r="D54" i="184"/>
  <c r="F54" i="184" s="1"/>
  <c r="J54" i="184" s="1"/>
  <c r="K54" i="184" s="1"/>
  <c r="M54" i="184" s="1"/>
  <c r="L53" i="184"/>
  <c r="D53" i="184"/>
  <c r="F53" i="184" s="1"/>
  <c r="J53" i="184" s="1"/>
  <c r="K53" i="184" s="1"/>
  <c r="M53" i="184" s="1"/>
  <c r="L52" i="184"/>
  <c r="D52" i="184"/>
  <c r="F52" i="184" s="1"/>
  <c r="J52" i="184" s="1"/>
  <c r="K52" i="184" s="1"/>
  <c r="M52" i="184" s="1"/>
  <c r="L51" i="184"/>
  <c r="D51" i="184"/>
  <c r="F51" i="184" s="1"/>
  <c r="J51" i="184" s="1"/>
  <c r="K51" i="184" s="1"/>
  <c r="M51" i="184" s="1"/>
  <c r="L50" i="184"/>
  <c r="D50" i="184"/>
  <c r="F50" i="184" s="1"/>
  <c r="J50" i="184" s="1"/>
  <c r="K50" i="184" s="1"/>
  <c r="M50" i="184" s="1"/>
  <c r="L49" i="184"/>
  <c r="D49" i="184"/>
  <c r="F49" i="184" s="1"/>
  <c r="J49" i="184" s="1"/>
  <c r="K49" i="184" s="1"/>
  <c r="M49" i="184" s="1"/>
  <c r="L48" i="184"/>
  <c r="D48" i="184"/>
  <c r="F48" i="184" s="1"/>
  <c r="J48" i="184" s="1"/>
  <c r="K48" i="184" s="1"/>
  <c r="M48" i="184" s="1"/>
  <c r="L47" i="184"/>
  <c r="D47" i="184"/>
  <c r="F47" i="184" s="1"/>
  <c r="J47" i="184" s="1"/>
  <c r="K47" i="184" s="1"/>
  <c r="M47" i="184" s="1"/>
  <c r="L46" i="184"/>
  <c r="D46" i="184"/>
  <c r="F46" i="184" s="1"/>
  <c r="J46" i="184" s="1"/>
  <c r="K46" i="184" s="1"/>
  <c r="M46" i="184" s="1"/>
  <c r="L45" i="184"/>
  <c r="D45" i="184"/>
  <c r="F45" i="184" s="1"/>
  <c r="J45" i="184" s="1"/>
  <c r="K45" i="184" s="1"/>
  <c r="M45" i="184" s="1"/>
  <c r="L44" i="184"/>
  <c r="D44" i="184"/>
  <c r="F44" i="184" s="1"/>
  <c r="J44" i="184" s="1"/>
  <c r="K44" i="184" s="1"/>
  <c r="M44" i="184" s="1"/>
  <c r="L43" i="184"/>
  <c r="D43" i="184"/>
  <c r="F43" i="184" s="1"/>
  <c r="J43" i="184" s="1"/>
  <c r="K43" i="184" s="1"/>
  <c r="M43" i="184" s="1"/>
  <c r="L42" i="184"/>
  <c r="D42" i="184"/>
  <c r="F42" i="184" s="1"/>
  <c r="J42" i="184" s="1"/>
  <c r="K42" i="184" s="1"/>
  <c r="M42" i="184" s="1"/>
  <c r="L41" i="184"/>
  <c r="D41" i="184"/>
  <c r="F41" i="184" s="1"/>
  <c r="J41" i="184" s="1"/>
  <c r="K41" i="184" s="1"/>
  <c r="M41" i="184" s="1"/>
  <c r="L40" i="184"/>
  <c r="D40" i="184"/>
  <c r="F40" i="184" s="1"/>
  <c r="J40" i="184" s="1"/>
  <c r="K40" i="184" s="1"/>
  <c r="M40" i="184" s="1"/>
  <c r="L39" i="184"/>
  <c r="D39" i="184"/>
  <c r="F39" i="184" s="1"/>
  <c r="J39" i="184" s="1"/>
  <c r="K39" i="184" s="1"/>
  <c r="M39" i="184" s="1"/>
  <c r="L38" i="184"/>
  <c r="D38" i="184"/>
  <c r="F38" i="184" s="1"/>
  <c r="J38" i="184" s="1"/>
  <c r="K38" i="184" s="1"/>
  <c r="M38" i="184" s="1"/>
  <c r="L37" i="184"/>
  <c r="D37" i="184"/>
  <c r="F37" i="184" s="1"/>
  <c r="J37" i="184" s="1"/>
  <c r="K37" i="184" s="1"/>
  <c r="M37" i="184" s="1"/>
  <c r="L36" i="184"/>
  <c r="D36" i="184"/>
  <c r="F36" i="184" s="1"/>
  <c r="J36" i="184" s="1"/>
  <c r="K36" i="184" s="1"/>
  <c r="M36" i="184" s="1"/>
  <c r="L35" i="184"/>
  <c r="D35" i="184"/>
  <c r="F35" i="184" s="1"/>
  <c r="J35" i="184" s="1"/>
  <c r="K35" i="184" s="1"/>
  <c r="M35" i="184" s="1"/>
  <c r="L34" i="184"/>
  <c r="D34" i="184"/>
  <c r="F34" i="184" s="1"/>
  <c r="J34" i="184" s="1"/>
  <c r="K34" i="184" s="1"/>
  <c r="M34" i="184" s="1"/>
  <c r="L33" i="184"/>
  <c r="D33" i="184"/>
  <c r="F33" i="184" s="1"/>
  <c r="J33" i="184" s="1"/>
  <c r="K33" i="184" s="1"/>
  <c r="M33" i="184" s="1"/>
  <c r="L32" i="184"/>
  <c r="D32" i="184"/>
  <c r="F32" i="184" s="1"/>
  <c r="J32" i="184" s="1"/>
  <c r="K32" i="184" s="1"/>
  <c r="M32" i="184" s="1"/>
  <c r="L31" i="184"/>
  <c r="D31" i="184"/>
  <c r="F31" i="184" s="1"/>
  <c r="J31" i="184" s="1"/>
  <c r="K31" i="184" s="1"/>
  <c r="M31" i="184" s="1"/>
  <c r="L30" i="184"/>
  <c r="D30" i="184"/>
  <c r="F30" i="184" s="1"/>
  <c r="J30" i="184" s="1"/>
  <c r="K30" i="184" s="1"/>
  <c r="M30" i="184" s="1"/>
  <c r="L29" i="184"/>
  <c r="D29" i="184"/>
  <c r="F29" i="184" s="1"/>
  <c r="J29" i="184" s="1"/>
  <c r="K29" i="184" s="1"/>
  <c r="M29" i="184" s="1"/>
  <c r="L28" i="184"/>
  <c r="D28" i="184"/>
  <c r="F28" i="184" s="1"/>
  <c r="J28" i="184" s="1"/>
  <c r="K28" i="184" s="1"/>
  <c r="M28" i="184" s="1"/>
  <c r="L27" i="184"/>
  <c r="D27" i="184"/>
  <c r="F27" i="184" s="1"/>
  <c r="J27" i="184" s="1"/>
  <c r="K27" i="184" s="1"/>
  <c r="M27" i="184" s="1"/>
  <c r="L26" i="184"/>
  <c r="D26" i="184"/>
  <c r="F26" i="184" s="1"/>
  <c r="J26" i="184" s="1"/>
  <c r="K26" i="184" s="1"/>
  <c r="M26" i="184" s="1"/>
  <c r="L25" i="184"/>
  <c r="D25" i="184"/>
  <c r="F25" i="184" s="1"/>
  <c r="J25" i="184" s="1"/>
  <c r="K25" i="184" s="1"/>
  <c r="M25" i="184" s="1"/>
  <c r="L24" i="184"/>
  <c r="D24" i="184"/>
  <c r="F24" i="184" s="1"/>
  <c r="J24" i="184" s="1"/>
  <c r="K24" i="184" s="1"/>
  <c r="M24" i="184" s="1"/>
  <c r="L23" i="184"/>
  <c r="D23" i="184"/>
  <c r="F23" i="184" s="1"/>
  <c r="J23" i="184" s="1"/>
  <c r="K23" i="184" s="1"/>
  <c r="M23" i="184" s="1"/>
  <c r="L22" i="184"/>
  <c r="D22" i="184"/>
  <c r="F22" i="184" s="1"/>
  <c r="J22" i="184" s="1"/>
  <c r="K22" i="184" s="1"/>
  <c r="M22" i="184" s="1"/>
  <c r="L21" i="184"/>
  <c r="D21" i="184"/>
  <c r="F21" i="184" s="1"/>
  <c r="J21" i="184" s="1"/>
  <c r="K21" i="184" s="1"/>
  <c r="M21" i="184" s="1"/>
  <c r="L20" i="184"/>
  <c r="D20" i="184"/>
  <c r="F20" i="184" s="1"/>
  <c r="J20" i="184" s="1"/>
  <c r="K20" i="184" s="1"/>
  <c r="M20" i="184" s="1"/>
  <c r="L19" i="184"/>
  <c r="D19" i="184"/>
  <c r="F19" i="184" s="1"/>
  <c r="J19" i="184" s="1"/>
  <c r="K19" i="184" s="1"/>
  <c r="M19" i="184" s="1"/>
  <c r="L18" i="184"/>
  <c r="D18" i="184"/>
  <c r="F18" i="184" s="1"/>
  <c r="J18" i="184" s="1"/>
  <c r="K18" i="184" s="1"/>
  <c r="M18" i="184" s="1"/>
  <c r="L17" i="184"/>
  <c r="D17" i="184"/>
  <c r="F17" i="184" s="1"/>
  <c r="J17" i="184" s="1"/>
  <c r="K17" i="184" s="1"/>
  <c r="M17" i="184" s="1"/>
  <c r="L16" i="184"/>
  <c r="D16" i="184"/>
  <c r="F16" i="184" s="1"/>
  <c r="J16" i="184" s="1"/>
  <c r="K16" i="184" s="1"/>
  <c r="M16" i="184" s="1"/>
  <c r="L15" i="184"/>
  <c r="D15" i="184"/>
  <c r="F15" i="184" s="1"/>
  <c r="J15" i="184" s="1"/>
  <c r="K15" i="184" s="1"/>
  <c r="M15" i="184" s="1"/>
  <c r="L14" i="184"/>
  <c r="D14" i="184"/>
  <c r="F14" i="184" s="1"/>
  <c r="J14" i="184" s="1"/>
  <c r="K14" i="184" s="1"/>
  <c r="M14" i="184" s="1"/>
  <c r="L13" i="184"/>
  <c r="D13" i="184"/>
  <c r="F13" i="184" s="1"/>
  <c r="J13" i="184" s="1"/>
  <c r="K13" i="184" s="1"/>
  <c r="M13" i="184" s="1"/>
  <c r="L12" i="184"/>
  <c r="D12" i="184"/>
  <c r="F12" i="184" s="1"/>
  <c r="J12" i="184" s="1"/>
  <c r="K12" i="184" s="1"/>
  <c r="M12" i="184" s="1"/>
  <c r="L11" i="184"/>
  <c r="D11" i="184"/>
  <c r="F11" i="184" s="1"/>
  <c r="J11" i="184" s="1"/>
  <c r="K11" i="184" s="1"/>
  <c r="M11" i="184" s="1"/>
  <c r="L10" i="184"/>
  <c r="D10" i="184"/>
  <c r="F10" i="184" s="1"/>
  <c r="J10" i="184" s="1"/>
  <c r="K10" i="184" s="1"/>
  <c r="M10" i="184" s="1"/>
  <c r="L9" i="184"/>
  <c r="D9" i="184"/>
  <c r="F9" i="184" s="1"/>
  <c r="J9" i="184" s="1"/>
  <c r="K9" i="184" s="1"/>
  <c r="M9" i="184" s="1"/>
  <c r="L8" i="184"/>
  <c r="D8" i="184"/>
  <c r="F8" i="184" s="1"/>
  <c r="J8" i="184" s="1"/>
  <c r="K8" i="184" s="1"/>
  <c r="M8" i="184" s="1"/>
  <c r="L7" i="184"/>
  <c r="D7" i="184"/>
  <c r="F7" i="184" s="1"/>
  <c r="J7" i="184" s="1"/>
  <c r="K7" i="184" s="1"/>
  <c r="M7" i="184" s="1"/>
  <c r="L6" i="184"/>
  <c r="D6" i="184"/>
  <c r="F6" i="184" s="1"/>
  <c r="J6" i="184" s="1"/>
  <c r="K6" i="184" s="1"/>
  <c r="M6" i="184" s="1"/>
  <c r="L5" i="184"/>
  <c r="D5" i="184"/>
  <c r="F5" i="184" s="1"/>
  <c r="J5" i="184" s="1"/>
  <c r="K5" i="184" s="1"/>
  <c r="M5" i="184" s="1"/>
  <c r="L199" i="186"/>
  <c r="D199" i="186"/>
  <c r="F199" i="186" s="1"/>
  <c r="J199" i="186" s="1"/>
  <c r="K199" i="186" s="1"/>
  <c r="M199" i="186" s="1"/>
  <c r="L198" i="186"/>
  <c r="D198" i="186"/>
  <c r="F198" i="186" s="1"/>
  <c r="J198" i="186" s="1"/>
  <c r="K198" i="186" s="1"/>
  <c r="M198" i="186" s="1"/>
  <c r="L197" i="186"/>
  <c r="D197" i="186"/>
  <c r="F197" i="186" s="1"/>
  <c r="J197" i="186" s="1"/>
  <c r="K197" i="186" s="1"/>
  <c r="M197" i="186" s="1"/>
  <c r="L196" i="186"/>
  <c r="D196" i="186"/>
  <c r="F196" i="186" s="1"/>
  <c r="J196" i="186" s="1"/>
  <c r="K196" i="186" s="1"/>
  <c r="M196" i="186" s="1"/>
  <c r="L195" i="186"/>
  <c r="D195" i="186"/>
  <c r="F195" i="186" s="1"/>
  <c r="J195" i="186" s="1"/>
  <c r="K195" i="186" s="1"/>
  <c r="M195" i="186" s="1"/>
  <c r="L194" i="186"/>
  <c r="D194" i="186"/>
  <c r="F194" i="186" s="1"/>
  <c r="J194" i="186" s="1"/>
  <c r="K194" i="186" s="1"/>
  <c r="M194" i="186" s="1"/>
  <c r="L193" i="186"/>
  <c r="D193" i="186"/>
  <c r="F193" i="186" s="1"/>
  <c r="J193" i="186" s="1"/>
  <c r="K193" i="186" s="1"/>
  <c r="M193" i="186" s="1"/>
  <c r="L192" i="186"/>
  <c r="D192" i="186"/>
  <c r="F192" i="186" s="1"/>
  <c r="J192" i="186" s="1"/>
  <c r="K192" i="186" s="1"/>
  <c r="M192" i="186" s="1"/>
  <c r="L191" i="186"/>
  <c r="D191" i="186"/>
  <c r="F191" i="186" s="1"/>
  <c r="J191" i="186" s="1"/>
  <c r="K191" i="186" s="1"/>
  <c r="M191" i="186" s="1"/>
  <c r="L190" i="186"/>
  <c r="D190" i="186"/>
  <c r="F190" i="186" s="1"/>
  <c r="J190" i="186" s="1"/>
  <c r="K190" i="186" s="1"/>
  <c r="M190" i="186" s="1"/>
  <c r="L189" i="186"/>
  <c r="D189" i="186"/>
  <c r="F189" i="186" s="1"/>
  <c r="J189" i="186" s="1"/>
  <c r="K189" i="186" s="1"/>
  <c r="M189" i="186" s="1"/>
  <c r="L188" i="186"/>
  <c r="D188" i="186"/>
  <c r="F188" i="186" s="1"/>
  <c r="J188" i="186" s="1"/>
  <c r="K188" i="186" s="1"/>
  <c r="M188" i="186" s="1"/>
  <c r="L187" i="186"/>
  <c r="D187" i="186"/>
  <c r="F187" i="186" s="1"/>
  <c r="J187" i="186" s="1"/>
  <c r="K187" i="186" s="1"/>
  <c r="M187" i="186" s="1"/>
  <c r="L186" i="186"/>
  <c r="D186" i="186"/>
  <c r="F186" i="186" s="1"/>
  <c r="J186" i="186" s="1"/>
  <c r="K186" i="186" s="1"/>
  <c r="M186" i="186" s="1"/>
  <c r="L185" i="186"/>
  <c r="D185" i="186"/>
  <c r="F185" i="186" s="1"/>
  <c r="J185" i="186" s="1"/>
  <c r="K185" i="186" s="1"/>
  <c r="M185" i="186" s="1"/>
  <c r="L184" i="186"/>
  <c r="D184" i="186"/>
  <c r="F184" i="186" s="1"/>
  <c r="J184" i="186" s="1"/>
  <c r="K184" i="186" s="1"/>
  <c r="M184" i="186" s="1"/>
  <c r="L183" i="186"/>
  <c r="D183" i="186"/>
  <c r="F183" i="186" s="1"/>
  <c r="J183" i="186" s="1"/>
  <c r="K183" i="186" s="1"/>
  <c r="M183" i="186" s="1"/>
  <c r="L182" i="186"/>
  <c r="D182" i="186"/>
  <c r="F182" i="186" s="1"/>
  <c r="J182" i="186" s="1"/>
  <c r="K182" i="186" s="1"/>
  <c r="M182" i="186" s="1"/>
  <c r="L181" i="186"/>
  <c r="D181" i="186"/>
  <c r="F181" i="186" s="1"/>
  <c r="J181" i="186" s="1"/>
  <c r="K181" i="186" s="1"/>
  <c r="M181" i="186" s="1"/>
  <c r="L180" i="186"/>
  <c r="D180" i="186"/>
  <c r="F180" i="186" s="1"/>
  <c r="J180" i="186" s="1"/>
  <c r="K180" i="186" s="1"/>
  <c r="M180" i="186" s="1"/>
  <c r="L179" i="186"/>
  <c r="D179" i="186"/>
  <c r="F179" i="186" s="1"/>
  <c r="J179" i="186" s="1"/>
  <c r="K179" i="186" s="1"/>
  <c r="M179" i="186" s="1"/>
  <c r="L178" i="186"/>
  <c r="D178" i="186"/>
  <c r="F178" i="186" s="1"/>
  <c r="J178" i="186" s="1"/>
  <c r="K178" i="186" s="1"/>
  <c r="M178" i="186" s="1"/>
  <c r="L177" i="186"/>
  <c r="D177" i="186"/>
  <c r="F177" i="186" s="1"/>
  <c r="J177" i="186" s="1"/>
  <c r="K177" i="186" s="1"/>
  <c r="M177" i="186" s="1"/>
  <c r="L176" i="186"/>
  <c r="D176" i="186"/>
  <c r="F176" i="186" s="1"/>
  <c r="J176" i="186" s="1"/>
  <c r="K176" i="186" s="1"/>
  <c r="M176" i="186" s="1"/>
  <c r="L175" i="186"/>
  <c r="D175" i="186"/>
  <c r="F175" i="186" s="1"/>
  <c r="J175" i="186" s="1"/>
  <c r="K175" i="186" s="1"/>
  <c r="M175" i="186" s="1"/>
  <c r="L174" i="186"/>
  <c r="D174" i="186"/>
  <c r="F174" i="186" s="1"/>
  <c r="J174" i="186" s="1"/>
  <c r="K174" i="186" s="1"/>
  <c r="M174" i="186" s="1"/>
  <c r="L173" i="186"/>
  <c r="D173" i="186"/>
  <c r="F173" i="186" s="1"/>
  <c r="J173" i="186" s="1"/>
  <c r="K173" i="186" s="1"/>
  <c r="M173" i="186" s="1"/>
  <c r="L172" i="186"/>
  <c r="D172" i="186"/>
  <c r="F172" i="186" s="1"/>
  <c r="J172" i="186" s="1"/>
  <c r="K172" i="186" s="1"/>
  <c r="M172" i="186" s="1"/>
  <c r="L171" i="186"/>
  <c r="D171" i="186"/>
  <c r="F171" i="186" s="1"/>
  <c r="J171" i="186" s="1"/>
  <c r="K171" i="186" s="1"/>
  <c r="M171" i="186" s="1"/>
  <c r="L170" i="186"/>
  <c r="D170" i="186"/>
  <c r="F170" i="186" s="1"/>
  <c r="J170" i="186" s="1"/>
  <c r="K170" i="186" s="1"/>
  <c r="M170" i="186" s="1"/>
  <c r="L169" i="186"/>
  <c r="D169" i="186"/>
  <c r="F169" i="186" s="1"/>
  <c r="J169" i="186" s="1"/>
  <c r="K169" i="186" s="1"/>
  <c r="M169" i="186" s="1"/>
  <c r="L168" i="186"/>
  <c r="D168" i="186"/>
  <c r="F168" i="186" s="1"/>
  <c r="J168" i="186" s="1"/>
  <c r="K168" i="186" s="1"/>
  <c r="M168" i="186" s="1"/>
  <c r="L167" i="186"/>
  <c r="D167" i="186"/>
  <c r="F167" i="186" s="1"/>
  <c r="J167" i="186" s="1"/>
  <c r="K167" i="186" s="1"/>
  <c r="M167" i="186" s="1"/>
  <c r="L166" i="186"/>
  <c r="D166" i="186"/>
  <c r="F166" i="186" s="1"/>
  <c r="J166" i="186" s="1"/>
  <c r="K166" i="186" s="1"/>
  <c r="M166" i="186" s="1"/>
  <c r="L165" i="186"/>
  <c r="D165" i="186"/>
  <c r="F165" i="186" s="1"/>
  <c r="J165" i="186" s="1"/>
  <c r="K165" i="186" s="1"/>
  <c r="M165" i="186" s="1"/>
  <c r="L164" i="186"/>
  <c r="D164" i="186"/>
  <c r="F164" i="186" s="1"/>
  <c r="J164" i="186" s="1"/>
  <c r="K164" i="186" s="1"/>
  <c r="M164" i="186" s="1"/>
  <c r="L163" i="186"/>
  <c r="D163" i="186"/>
  <c r="F163" i="186" s="1"/>
  <c r="J163" i="186" s="1"/>
  <c r="K163" i="186" s="1"/>
  <c r="M163" i="186" s="1"/>
  <c r="L162" i="186"/>
  <c r="D162" i="186"/>
  <c r="F162" i="186" s="1"/>
  <c r="J162" i="186" s="1"/>
  <c r="K162" i="186" s="1"/>
  <c r="M162" i="186" s="1"/>
  <c r="L161" i="186"/>
  <c r="D161" i="186"/>
  <c r="F161" i="186" s="1"/>
  <c r="J161" i="186" s="1"/>
  <c r="K161" i="186" s="1"/>
  <c r="M161" i="186" s="1"/>
  <c r="L160" i="186"/>
  <c r="D160" i="186"/>
  <c r="F160" i="186" s="1"/>
  <c r="J160" i="186" s="1"/>
  <c r="K160" i="186" s="1"/>
  <c r="M160" i="186" s="1"/>
  <c r="L159" i="186"/>
  <c r="D159" i="186"/>
  <c r="F159" i="186" s="1"/>
  <c r="J159" i="186" s="1"/>
  <c r="K159" i="186" s="1"/>
  <c r="M159" i="186" s="1"/>
  <c r="L158" i="186"/>
  <c r="D158" i="186"/>
  <c r="F158" i="186" s="1"/>
  <c r="J158" i="186" s="1"/>
  <c r="K158" i="186" s="1"/>
  <c r="M158" i="186" s="1"/>
  <c r="L157" i="186"/>
  <c r="D157" i="186"/>
  <c r="F157" i="186" s="1"/>
  <c r="J157" i="186" s="1"/>
  <c r="K157" i="186" s="1"/>
  <c r="M157" i="186" s="1"/>
  <c r="L156" i="186"/>
  <c r="D156" i="186"/>
  <c r="F156" i="186" s="1"/>
  <c r="J156" i="186" s="1"/>
  <c r="K156" i="186" s="1"/>
  <c r="M156" i="186" s="1"/>
  <c r="L155" i="186"/>
  <c r="D155" i="186"/>
  <c r="F155" i="186" s="1"/>
  <c r="J155" i="186" s="1"/>
  <c r="K155" i="186" s="1"/>
  <c r="M155" i="186" s="1"/>
  <c r="L154" i="186"/>
  <c r="D154" i="186"/>
  <c r="F154" i="186" s="1"/>
  <c r="J154" i="186" s="1"/>
  <c r="K154" i="186" s="1"/>
  <c r="M154" i="186" s="1"/>
  <c r="L153" i="186"/>
  <c r="D153" i="186"/>
  <c r="F153" i="186" s="1"/>
  <c r="J153" i="186" s="1"/>
  <c r="K153" i="186" s="1"/>
  <c r="M153" i="186" s="1"/>
  <c r="L152" i="186"/>
  <c r="D152" i="186"/>
  <c r="F152" i="186" s="1"/>
  <c r="J152" i="186" s="1"/>
  <c r="K152" i="186" s="1"/>
  <c r="M152" i="186" s="1"/>
  <c r="L151" i="186"/>
  <c r="D151" i="186"/>
  <c r="F151" i="186" s="1"/>
  <c r="J151" i="186" s="1"/>
  <c r="K151" i="186" s="1"/>
  <c r="M151" i="186" s="1"/>
  <c r="L150" i="186"/>
  <c r="D150" i="186"/>
  <c r="F150" i="186" s="1"/>
  <c r="J150" i="186" s="1"/>
  <c r="K150" i="186" s="1"/>
  <c r="M150" i="186" s="1"/>
  <c r="L149" i="186"/>
  <c r="D149" i="186"/>
  <c r="F149" i="186" s="1"/>
  <c r="J149" i="186" s="1"/>
  <c r="K149" i="186" s="1"/>
  <c r="M149" i="186" s="1"/>
  <c r="L148" i="186"/>
  <c r="D148" i="186"/>
  <c r="F148" i="186" s="1"/>
  <c r="J148" i="186" s="1"/>
  <c r="K148" i="186" s="1"/>
  <c r="M148" i="186" s="1"/>
  <c r="L147" i="186"/>
  <c r="D147" i="186"/>
  <c r="F147" i="186" s="1"/>
  <c r="J147" i="186" s="1"/>
  <c r="K147" i="186" s="1"/>
  <c r="M147" i="186" s="1"/>
  <c r="L146" i="186"/>
  <c r="D146" i="186"/>
  <c r="F146" i="186" s="1"/>
  <c r="J146" i="186" s="1"/>
  <c r="K146" i="186" s="1"/>
  <c r="M146" i="186" s="1"/>
  <c r="L145" i="186"/>
  <c r="D145" i="186"/>
  <c r="F145" i="186" s="1"/>
  <c r="J145" i="186" s="1"/>
  <c r="K145" i="186" s="1"/>
  <c r="M145" i="186" s="1"/>
  <c r="L144" i="186"/>
  <c r="D144" i="186"/>
  <c r="F144" i="186" s="1"/>
  <c r="J144" i="186" s="1"/>
  <c r="K144" i="186" s="1"/>
  <c r="M144" i="186" s="1"/>
  <c r="L143" i="186"/>
  <c r="D143" i="186"/>
  <c r="F143" i="186" s="1"/>
  <c r="J143" i="186" s="1"/>
  <c r="K143" i="186" s="1"/>
  <c r="M143" i="186" s="1"/>
  <c r="L142" i="186"/>
  <c r="D142" i="186"/>
  <c r="F142" i="186" s="1"/>
  <c r="J142" i="186" s="1"/>
  <c r="K142" i="186" s="1"/>
  <c r="M142" i="186" s="1"/>
  <c r="L141" i="186"/>
  <c r="D141" i="186"/>
  <c r="F141" i="186" s="1"/>
  <c r="J141" i="186" s="1"/>
  <c r="K141" i="186" s="1"/>
  <c r="M141" i="186" s="1"/>
  <c r="L140" i="186"/>
  <c r="D140" i="186"/>
  <c r="F140" i="186" s="1"/>
  <c r="J140" i="186" s="1"/>
  <c r="K140" i="186" s="1"/>
  <c r="M140" i="186" s="1"/>
  <c r="L139" i="186"/>
  <c r="D139" i="186"/>
  <c r="F139" i="186" s="1"/>
  <c r="J139" i="186" s="1"/>
  <c r="K139" i="186" s="1"/>
  <c r="M139" i="186" s="1"/>
  <c r="L138" i="186"/>
  <c r="D138" i="186"/>
  <c r="F138" i="186" s="1"/>
  <c r="J138" i="186" s="1"/>
  <c r="K138" i="186" s="1"/>
  <c r="M138" i="186" s="1"/>
  <c r="L137" i="186"/>
  <c r="D137" i="186"/>
  <c r="F137" i="186" s="1"/>
  <c r="J137" i="186" s="1"/>
  <c r="K137" i="186" s="1"/>
  <c r="M137" i="186" s="1"/>
  <c r="L136" i="186"/>
  <c r="D136" i="186"/>
  <c r="F136" i="186" s="1"/>
  <c r="J136" i="186" s="1"/>
  <c r="K136" i="186" s="1"/>
  <c r="M136" i="186" s="1"/>
  <c r="L135" i="186"/>
  <c r="D135" i="186"/>
  <c r="F135" i="186" s="1"/>
  <c r="J135" i="186" s="1"/>
  <c r="K135" i="186" s="1"/>
  <c r="M135" i="186" s="1"/>
  <c r="L134" i="186"/>
  <c r="D134" i="186"/>
  <c r="F134" i="186" s="1"/>
  <c r="J134" i="186" s="1"/>
  <c r="K134" i="186" s="1"/>
  <c r="M134" i="186" s="1"/>
  <c r="L133" i="186"/>
  <c r="D133" i="186"/>
  <c r="F133" i="186" s="1"/>
  <c r="J133" i="186" s="1"/>
  <c r="K133" i="186" s="1"/>
  <c r="M133" i="186" s="1"/>
  <c r="L132" i="186"/>
  <c r="D132" i="186"/>
  <c r="F132" i="186" s="1"/>
  <c r="J132" i="186" s="1"/>
  <c r="K132" i="186" s="1"/>
  <c r="M132" i="186" s="1"/>
  <c r="L131" i="186"/>
  <c r="D131" i="186"/>
  <c r="F131" i="186" s="1"/>
  <c r="J131" i="186" s="1"/>
  <c r="K131" i="186" s="1"/>
  <c r="M131" i="186" s="1"/>
  <c r="L130" i="186"/>
  <c r="D130" i="186"/>
  <c r="F130" i="186" s="1"/>
  <c r="J130" i="186" s="1"/>
  <c r="K130" i="186" s="1"/>
  <c r="M130" i="186" s="1"/>
  <c r="L129" i="186"/>
  <c r="D129" i="186"/>
  <c r="F129" i="186" s="1"/>
  <c r="J129" i="186" s="1"/>
  <c r="K129" i="186" s="1"/>
  <c r="M129" i="186" s="1"/>
  <c r="L128" i="186"/>
  <c r="D128" i="186"/>
  <c r="F128" i="186" s="1"/>
  <c r="J128" i="186" s="1"/>
  <c r="K128" i="186" s="1"/>
  <c r="M128" i="186" s="1"/>
  <c r="L127" i="186"/>
  <c r="D127" i="186"/>
  <c r="F127" i="186" s="1"/>
  <c r="J127" i="186" s="1"/>
  <c r="K127" i="186" s="1"/>
  <c r="M127" i="186" s="1"/>
  <c r="L126" i="186"/>
  <c r="D126" i="186"/>
  <c r="F126" i="186" s="1"/>
  <c r="J126" i="186" s="1"/>
  <c r="K126" i="186" s="1"/>
  <c r="M126" i="186" s="1"/>
  <c r="L125" i="186"/>
  <c r="D125" i="186"/>
  <c r="F125" i="186" s="1"/>
  <c r="J125" i="186" s="1"/>
  <c r="K125" i="186" s="1"/>
  <c r="M125" i="186" s="1"/>
  <c r="L124" i="186"/>
  <c r="D124" i="186"/>
  <c r="F124" i="186" s="1"/>
  <c r="J124" i="186" s="1"/>
  <c r="K124" i="186" s="1"/>
  <c r="M124" i="186" s="1"/>
  <c r="L123" i="186"/>
  <c r="D123" i="186"/>
  <c r="F123" i="186" s="1"/>
  <c r="J123" i="186" s="1"/>
  <c r="K123" i="186" s="1"/>
  <c r="M123" i="186" s="1"/>
  <c r="L122" i="186"/>
  <c r="D122" i="186"/>
  <c r="F122" i="186" s="1"/>
  <c r="J122" i="186" s="1"/>
  <c r="K122" i="186" s="1"/>
  <c r="M122" i="186" s="1"/>
  <c r="L121" i="186"/>
  <c r="D121" i="186"/>
  <c r="F121" i="186" s="1"/>
  <c r="J121" i="186" s="1"/>
  <c r="K121" i="186" s="1"/>
  <c r="M121" i="186" s="1"/>
  <c r="L120" i="186"/>
  <c r="D120" i="186"/>
  <c r="F120" i="186" s="1"/>
  <c r="J120" i="186" s="1"/>
  <c r="K120" i="186" s="1"/>
  <c r="M120" i="186" s="1"/>
  <c r="L119" i="186"/>
  <c r="D119" i="186"/>
  <c r="F119" i="186" s="1"/>
  <c r="J119" i="186" s="1"/>
  <c r="K119" i="186" s="1"/>
  <c r="M119" i="186" s="1"/>
  <c r="L118" i="186"/>
  <c r="D118" i="186"/>
  <c r="F118" i="186" s="1"/>
  <c r="J118" i="186" s="1"/>
  <c r="K118" i="186" s="1"/>
  <c r="M118" i="186" s="1"/>
  <c r="L117" i="186"/>
  <c r="D117" i="186"/>
  <c r="F117" i="186" s="1"/>
  <c r="J117" i="186" s="1"/>
  <c r="K117" i="186" s="1"/>
  <c r="M117" i="186" s="1"/>
  <c r="L116" i="186"/>
  <c r="D116" i="186"/>
  <c r="F116" i="186" s="1"/>
  <c r="J116" i="186" s="1"/>
  <c r="K116" i="186" s="1"/>
  <c r="M116" i="186" s="1"/>
  <c r="L115" i="186"/>
  <c r="D115" i="186"/>
  <c r="F115" i="186" s="1"/>
  <c r="J115" i="186" s="1"/>
  <c r="K115" i="186" s="1"/>
  <c r="M115" i="186" s="1"/>
  <c r="L114" i="186"/>
  <c r="D114" i="186"/>
  <c r="F114" i="186" s="1"/>
  <c r="J114" i="186" s="1"/>
  <c r="K114" i="186" s="1"/>
  <c r="M114" i="186" s="1"/>
  <c r="L113" i="186"/>
  <c r="D113" i="186"/>
  <c r="F113" i="186" s="1"/>
  <c r="J113" i="186" s="1"/>
  <c r="K113" i="186" s="1"/>
  <c r="M113" i="186" s="1"/>
  <c r="L112" i="186"/>
  <c r="D112" i="186"/>
  <c r="F112" i="186" s="1"/>
  <c r="J112" i="186" s="1"/>
  <c r="K112" i="186" s="1"/>
  <c r="M112" i="186" s="1"/>
  <c r="L111" i="186"/>
  <c r="D111" i="186"/>
  <c r="F111" i="186" s="1"/>
  <c r="J111" i="186" s="1"/>
  <c r="K111" i="186" s="1"/>
  <c r="M111" i="186" s="1"/>
  <c r="L110" i="186"/>
  <c r="D110" i="186"/>
  <c r="F110" i="186" s="1"/>
  <c r="J110" i="186" s="1"/>
  <c r="K110" i="186" s="1"/>
  <c r="M110" i="186" s="1"/>
  <c r="L109" i="186"/>
  <c r="D109" i="186"/>
  <c r="F109" i="186" s="1"/>
  <c r="J109" i="186" s="1"/>
  <c r="K109" i="186" s="1"/>
  <c r="M109" i="186" s="1"/>
  <c r="L108" i="186"/>
  <c r="D108" i="186"/>
  <c r="F108" i="186" s="1"/>
  <c r="J108" i="186" s="1"/>
  <c r="K108" i="186" s="1"/>
  <c r="M108" i="186" s="1"/>
  <c r="L107" i="186"/>
  <c r="D107" i="186"/>
  <c r="F107" i="186" s="1"/>
  <c r="J107" i="186" s="1"/>
  <c r="K107" i="186" s="1"/>
  <c r="M107" i="186" s="1"/>
  <c r="L106" i="186"/>
  <c r="D106" i="186"/>
  <c r="F106" i="186" s="1"/>
  <c r="J106" i="186" s="1"/>
  <c r="K106" i="186" s="1"/>
  <c r="M106" i="186" s="1"/>
  <c r="L105" i="186"/>
  <c r="D105" i="186"/>
  <c r="F105" i="186" s="1"/>
  <c r="J105" i="186" s="1"/>
  <c r="K105" i="186" s="1"/>
  <c r="M105" i="186" s="1"/>
  <c r="L104" i="186"/>
  <c r="D104" i="186"/>
  <c r="F104" i="186" s="1"/>
  <c r="J104" i="186" s="1"/>
  <c r="K104" i="186" s="1"/>
  <c r="M104" i="186" s="1"/>
  <c r="L103" i="186"/>
  <c r="D103" i="186"/>
  <c r="F103" i="186" s="1"/>
  <c r="J103" i="186" s="1"/>
  <c r="K103" i="186" s="1"/>
  <c r="M103" i="186" s="1"/>
  <c r="L102" i="186"/>
  <c r="D102" i="186"/>
  <c r="F102" i="186" s="1"/>
  <c r="J102" i="186" s="1"/>
  <c r="K102" i="186" s="1"/>
  <c r="M102" i="186" s="1"/>
  <c r="L101" i="186"/>
  <c r="D101" i="186"/>
  <c r="F101" i="186" s="1"/>
  <c r="J101" i="186" s="1"/>
  <c r="K101" i="186" s="1"/>
  <c r="M101" i="186" s="1"/>
  <c r="L100" i="186"/>
  <c r="D100" i="186"/>
  <c r="F100" i="186" s="1"/>
  <c r="J100" i="186" s="1"/>
  <c r="K100" i="186" s="1"/>
  <c r="M100" i="186" s="1"/>
  <c r="L99" i="186"/>
  <c r="D99" i="186"/>
  <c r="F99" i="186" s="1"/>
  <c r="J99" i="186" s="1"/>
  <c r="K99" i="186" s="1"/>
  <c r="M99" i="186" s="1"/>
  <c r="L98" i="186"/>
  <c r="D98" i="186"/>
  <c r="F98" i="186" s="1"/>
  <c r="J98" i="186" s="1"/>
  <c r="K98" i="186" s="1"/>
  <c r="M98" i="186" s="1"/>
  <c r="L97" i="186"/>
  <c r="D97" i="186"/>
  <c r="F97" i="186" s="1"/>
  <c r="J97" i="186" s="1"/>
  <c r="K97" i="186" s="1"/>
  <c r="M97" i="186" s="1"/>
  <c r="L96" i="186"/>
  <c r="D96" i="186"/>
  <c r="F96" i="186" s="1"/>
  <c r="J96" i="186" s="1"/>
  <c r="K96" i="186" s="1"/>
  <c r="M96" i="186" s="1"/>
  <c r="L95" i="186"/>
  <c r="D95" i="186"/>
  <c r="F95" i="186" s="1"/>
  <c r="J95" i="186" s="1"/>
  <c r="K95" i="186" s="1"/>
  <c r="M95" i="186" s="1"/>
  <c r="L94" i="186"/>
  <c r="D94" i="186"/>
  <c r="F94" i="186" s="1"/>
  <c r="J94" i="186" s="1"/>
  <c r="K94" i="186" s="1"/>
  <c r="M94" i="186" s="1"/>
  <c r="L93" i="186"/>
  <c r="D93" i="186"/>
  <c r="F93" i="186" s="1"/>
  <c r="J93" i="186" s="1"/>
  <c r="K93" i="186" s="1"/>
  <c r="M93" i="186" s="1"/>
  <c r="L92" i="186"/>
  <c r="D92" i="186"/>
  <c r="F92" i="186" s="1"/>
  <c r="J92" i="186" s="1"/>
  <c r="K92" i="186" s="1"/>
  <c r="M92" i="186" s="1"/>
  <c r="L91" i="186"/>
  <c r="D91" i="186"/>
  <c r="F91" i="186" s="1"/>
  <c r="J91" i="186" s="1"/>
  <c r="K91" i="186" s="1"/>
  <c r="M91" i="186" s="1"/>
  <c r="L90" i="186"/>
  <c r="D90" i="186"/>
  <c r="F90" i="186" s="1"/>
  <c r="J90" i="186" s="1"/>
  <c r="K90" i="186" s="1"/>
  <c r="M90" i="186" s="1"/>
  <c r="L89" i="186"/>
  <c r="D89" i="186"/>
  <c r="F89" i="186" s="1"/>
  <c r="J89" i="186" s="1"/>
  <c r="K89" i="186" s="1"/>
  <c r="M89" i="186" s="1"/>
  <c r="L88" i="186"/>
  <c r="D88" i="186"/>
  <c r="F88" i="186" s="1"/>
  <c r="J88" i="186" s="1"/>
  <c r="K88" i="186" s="1"/>
  <c r="M88" i="186" s="1"/>
  <c r="L87" i="186"/>
  <c r="D87" i="186"/>
  <c r="F87" i="186" s="1"/>
  <c r="J87" i="186" s="1"/>
  <c r="K87" i="186" s="1"/>
  <c r="M87" i="186" s="1"/>
  <c r="L86" i="186"/>
  <c r="D86" i="186"/>
  <c r="F86" i="186" s="1"/>
  <c r="J86" i="186" s="1"/>
  <c r="K86" i="186" s="1"/>
  <c r="M86" i="186" s="1"/>
  <c r="L85" i="186"/>
  <c r="D85" i="186"/>
  <c r="F85" i="186" s="1"/>
  <c r="J85" i="186" s="1"/>
  <c r="K85" i="186" s="1"/>
  <c r="M85" i="186" s="1"/>
  <c r="L84" i="186"/>
  <c r="D84" i="186"/>
  <c r="F84" i="186" s="1"/>
  <c r="J84" i="186" s="1"/>
  <c r="K84" i="186" s="1"/>
  <c r="M84" i="186" s="1"/>
  <c r="L83" i="186"/>
  <c r="D83" i="186"/>
  <c r="F83" i="186" s="1"/>
  <c r="J83" i="186" s="1"/>
  <c r="K83" i="186" s="1"/>
  <c r="M83" i="186" s="1"/>
  <c r="L82" i="186"/>
  <c r="D82" i="186"/>
  <c r="F82" i="186" s="1"/>
  <c r="J82" i="186" s="1"/>
  <c r="K82" i="186" s="1"/>
  <c r="M82" i="186" s="1"/>
  <c r="L81" i="186"/>
  <c r="D81" i="186"/>
  <c r="F81" i="186" s="1"/>
  <c r="J81" i="186" s="1"/>
  <c r="K81" i="186" s="1"/>
  <c r="M81" i="186" s="1"/>
  <c r="L80" i="186"/>
  <c r="D80" i="186"/>
  <c r="F80" i="186" s="1"/>
  <c r="J80" i="186" s="1"/>
  <c r="K80" i="186" s="1"/>
  <c r="M80" i="186" s="1"/>
  <c r="L79" i="186"/>
  <c r="D79" i="186"/>
  <c r="F79" i="186" s="1"/>
  <c r="J79" i="186" s="1"/>
  <c r="K79" i="186" s="1"/>
  <c r="M79" i="186" s="1"/>
  <c r="L78" i="186"/>
  <c r="D78" i="186"/>
  <c r="F78" i="186" s="1"/>
  <c r="J78" i="186" s="1"/>
  <c r="K78" i="186" s="1"/>
  <c r="M78" i="186" s="1"/>
  <c r="L77" i="186"/>
  <c r="D77" i="186"/>
  <c r="F77" i="186" s="1"/>
  <c r="J77" i="186" s="1"/>
  <c r="K77" i="186" s="1"/>
  <c r="M77" i="186" s="1"/>
  <c r="L76" i="186"/>
  <c r="D76" i="186"/>
  <c r="F76" i="186" s="1"/>
  <c r="J76" i="186" s="1"/>
  <c r="K76" i="186" s="1"/>
  <c r="M76" i="186" s="1"/>
  <c r="L75" i="186"/>
  <c r="D75" i="186"/>
  <c r="F75" i="186" s="1"/>
  <c r="J75" i="186" s="1"/>
  <c r="K75" i="186" s="1"/>
  <c r="M75" i="186" s="1"/>
  <c r="L74" i="186"/>
  <c r="D74" i="186"/>
  <c r="F74" i="186" s="1"/>
  <c r="J74" i="186" s="1"/>
  <c r="K74" i="186" s="1"/>
  <c r="M74" i="186" s="1"/>
  <c r="L73" i="186"/>
  <c r="D73" i="186"/>
  <c r="F73" i="186" s="1"/>
  <c r="J73" i="186" s="1"/>
  <c r="K73" i="186" s="1"/>
  <c r="M73" i="186" s="1"/>
  <c r="L72" i="186"/>
  <c r="D72" i="186"/>
  <c r="F72" i="186" s="1"/>
  <c r="J72" i="186" s="1"/>
  <c r="K72" i="186" s="1"/>
  <c r="M72" i="186" s="1"/>
  <c r="L71" i="186"/>
  <c r="D71" i="186"/>
  <c r="F71" i="186" s="1"/>
  <c r="J71" i="186" s="1"/>
  <c r="K71" i="186" s="1"/>
  <c r="M71" i="186" s="1"/>
  <c r="L70" i="186"/>
  <c r="D70" i="186"/>
  <c r="F70" i="186" s="1"/>
  <c r="J70" i="186" s="1"/>
  <c r="K70" i="186" s="1"/>
  <c r="M70" i="186" s="1"/>
  <c r="L69" i="186"/>
  <c r="D69" i="186"/>
  <c r="F69" i="186" s="1"/>
  <c r="J69" i="186" s="1"/>
  <c r="K69" i="186" s="1"/>
  <c r="M69" i="186" s="1"/>
  <c r="L68" i="186"/>
  <c r="D68" i="186"/>
  <c r="F68" i="186" s="1"/>
  <c r="J68" i="186" s="1"/>
  <c r="K68" i="186" s="1"/>
  <c r="M68" i="186" s="1"/>
  <c r="L67" i="186"/>
  <c r="D67" i="186"/>
  <c r="F67" i="186" s="1"/>
  <c r="J67" i="186" s="1"/>
  <c r="K67" i="186" s="1"/>
  <c r="M67" i="186" s="1"/>
  <c r="L66" i="186"/>
  <c r="D66" i="186"/>
  <c r="F66" i="186" s="1"/>
  <c r="J66" i="186" s="1"/>
  <c r="K66" i="186" s="1"/>
  <c r="M66" i="186" s="1"/>
  <c r="L65" i="186"/>
  <c r="D65" i="186"/>
  <c r="F65" i="186" s="1"/>
  <c r="J65" i="186" s="1"/>
  <c r="K65" i="186" s="1"/>
  <c r="M65" i="186" s="1"/>
  <c r="L64" i="186"/>
  <c r="D64" i="186"/>
  <c r="F64" i="186" s="1"/>
  <c r="J64" i="186" s="1"/>
  <c r="K64" i="186" s="1"/>
  <c r="M64" i="186" s="1"/>
  <c r="L63" i="186"/>
  <c r="D63" i="186"/>
  <c r="F63" i="186" s="1"/>
  <c r="J63" i="186" s="1"/>
  <c r="K63" i="186" s="1"/>
  <c r="M63" i="186" s="1"/>
  <c r="L62" i="186"/>
  <c r="D62" i="186"/>
  <c r="F62" i="186" s="1"/>
  <c r="J62" i="186" s="1"/>
  <c r="K62" i="186" s="1"/>
  <c r="M62" i="186" s="1"/>
  <c r="L61" i="186"/>
  <c r="D61" i="186"/>
  <c r="F61" i="186" s="1"/>
  <c r="J61" i="186" s="1"/>
  <c r="K61" i="186" s="1"/>
  <c r="M61" i="186" s="1"/>
  <c r="L60" i="186"/>
  <c r="D60" i="186"/>
  <c r="F60" i="186" s="1"/>
  <c r="J60" i="186" s="1"/>
  <c r="K60" i="186" s="1"/>
  <c r="M60" i="186" s="1"/>
  <c r="L59" i="186"/>
  <c r="D59" i="186"/>
  <c r="F59" i="186" s="1"/>
  <c r="J59" i="186" s="1"/>
  <c r="K59" i="186" s="1"/>
  <c r="M59" i="186" s="1"/>
  <c r="L58" i="186"/>
  <c r="D58" i="186"/>
  <c r="F58" i="186" s="1"/>
  <c r="J58" i="186" s="1"/>
  <c r="K58" i="186" s="1"/>
  <c r="M58" i="186" s="1"/>
  <c r="L57" i="186"/>
  <c r="D57" i="186"/>
  <c r="F57" i="186" s="1"/>
  <c r="J57" i="186" s="1"/>
  <c r="K57" i="186" s="1"/>
  <c r="M57" i="186" s="1"/>
  <c r="L56" i="186"/>
  <c r="D56" i="186"/>
  <c r="F56" i="186" s="1"/>
  <c r="J56" i="186" s="1"/>
  <c r="K56" i="186" s="1"/>
  <c r="M56" i="186" s="1"/>
  <c r="L55" i="186"/>
  <c r="D55" i="186"/>
  <c r="F55" i="186" s="1"/>
  <c r="J55" i="186" s="1"/>
  <c r="K55" i="186" s="1"/>
  <c r="M55" i="186" s="1"/>
  <c r="L54" i="186"/>
  <c r="D54" i="186"/>
  <c r="F54" i="186" s="1"/>
  <c r="J54" i="186" s="1"/>
  <c r="K54" i="186" s="1"/>
  <c r="M54" i="186" s="1"/>
  <c r="L53" i="186"/>
  <c r="D53" i="186"/>
  <c r="F53" i="186" s="1"/>
  <c r="J53" i="186" s="1"/>
  <c r="K53" i="186" s="1"/>
  <c r="M53" i="186" s="1"/>
  <c r="L52" i="186"/>
  <c r="D52" i="186"/>
  <c r="F52" i="186" s="1"/>
  <c r="J52" i="186" s="1"/>
  <c r="K52" i="186" s="1"/>
  <c r="M52" i="186" s="1"/>
  <c r="L51" i="186"/>
  <c r="D51" i="186"/>
  <c r="F51" i="186" s="1"/>
  <c r="J51" i="186" s="1"/>
  <c r="K51" i="186" s="1"/>
  <c r="M51" i="186" s="1"/>
  <c r="L50" i="186"/>
  <c r="D50" i="186"/>
  <c r="F50" i="186" s="1"/>
  <c r="J50" i="186" s="1"/>
  <c r="K50" i="186" s="1"/>
  <c r="M50" i="186" s="1"/>
  <c r="L49" i="186"/>
  <c r="D49" i="186"/>
  <c r="F49" i="186" s="1"/>
  <c r="J49" i="186" s="1"/>
  <c r="K49" i="186" s="1"/>
  <c r="M49" i="186" s="1"/>
  <c r="L48" i="186"/>
  <c r="D48" i="186"/>
  <c r="F48" i="186" s="1"/>
  <c r="J48" i="186" s="1"/>
  <c r="K48" i="186" s="1"/>
  <c r="M48" i="186" s="1"/>
  <c r="L47" i="186"/>
  <c r="D47" i="186"/>
  <c r="F47" i="186" s="1"/>
  <c r="J47" i="186" s="1"/>
  <c r="K47" i="186" s="1"/>
  <c r="M47" i="186" s="1"/>
  <c r="L46" i="186"/>
  <c r="D46" i="186"/>
  <c r="F46" i="186" s="1"/>
  <c r="J46" i="186" s="1"/>
  <c r="K46" i="186" s="1"/>
  <c r="M46" i="186" s="1"/>
  <c r="L45" i="186"/>
  <c r="D45" i="186"/>
  <c r="F45" i="186" s="1"/>
  <c r="J45" i="186" s="1"/>
  <c r="K45" i="186" s="1"/>
  <c r="M45" i="186" s="1"/>
  <c r="L44" i="186"/>
  <c r="D44" i="186"/>
  <c r="F44" i="186" s="1"/>
  <c r="J44" i="186" s="1"/>
  <c r="K44" i="186" s="1"/>
  <c r="M44" i="186" s="1"/>
  <c r="L43" i="186"/>
  <c r="D43" i="186"/>
  <c r="F43" i="186" s="1"/>
  <c r="J43" i="186" s="1"/>
  <c r="K43" i="186" s="1"/>
  <c r="M43" i="186" s="1"/>
  <c r="L42" i="186"/>
  <c r="D42" i="186"/>
  <c r="F42" i="186" s="1"/>
  <c r="J42" i="186" s="1"/>
  <c r="K42" i="186" s="1"/>
  <c r="M42" i="186" s="1"/>
  <c r="L41" i="186"/>
  <c r="D41" i="186"/>
  <c r="F41" i="186" s="1"/>
  <c r="J41" i="186" s="1"/>
  <c r="K41" i="186" s="1"/>
  <c r="M41" i="186" s="1"/>
  <c r="L40" i="186"/>
  <c r="D40" i="186"/>
  <c r="F40" i="186" s="1"/>
  <c r="J40" i="186" s="1"/>
  <c r="K40" i="186" s="1"/>
  <c r="M40" i="186" s="1"/>
  <c r="L39" i="186"/>
  <c r="D39" i="186"/>
  <c r="F39" i="186" s="1"/>
  <c r="J39" i="186" s="1"/>
  <c r="K39" i="186" s="1"/>
  <c r="M39" i="186" s="1"/>
  <c r="L38" i="186"/>
  <c r="D38" i="186"/>
  <c r="F38" i="186" s="1"/>
  <c r="J38" i="186" s="1"/>
  <c r="K38" i="186" s="1"/>
  <c r="M38" i="186" s="1"/>
  <c r="L37" i="186"/>
  <c r="D37" i="186"/>
  <c r="F37" i="186" s="1"/>
  <c r="J37" i="186" s="1"/>
  <c r="K37" i="186" s="1"/>
  <c r="M37" i="186" s="1"/>
  <c r="L36" i="186"/>
  <c r="D36" i="186"/>
  <c r="F36" i="186" s="1"/>
  <c r="J36" i="186" s="1"/>
  <c r="K36" i="186" s="1"/>
  <c r="M36" i="186" s="1"/>
  <c r="L35" i="186"/>
  <c r="D35" i="186"/>
  <c r="F35" i="186" s="1"/>
  <c r="J35" i="186" s="1"/>
  <c r="K35" i="186" s="1"/>
  <c r="M35" i="186" s="1"/>
  <c r="L34" i="186"/>
  <c r="D34" i="186"/>
  <c r="F34" i="186" s="1"/>
  <c r="J34" i="186" s="1"/>
  <c r="K34" i="186" s="1"/>
  <c r="M34" i="186" s="1"/>
  <c r="L33" i="186"/>
  <c r="D33" i="186"/>
  <c r="F33" i="186" s="1"/>
  <c r="J33" i="186" s="1"/>
  <c r="K33" i="186" s="1"/>
  <c r="M33" i="186" s="1"/>
  <c r="L32" i="186"/>
  <c r="D32" i="186"/>
  <c r="F32" i="186" s="1"/>
  <c r="J32" i="186" s="1"/>
  <c r="K32" i="186" s="1"/>
  <c r="M32" i="186" s="1"/>
  <c r="L31" i="186"/>
  <c r="D31" i="186"/>
  <c r="F31" i="186" s="1"/>
  <c r="J31" i="186" s="1"/>
  <c r="K31" i="186" s="1"/>
  <c r="M31" i="186" s="1"/>
  <c r="L30" i="186"/>
  <c r="D30" i="186"/>
  <c r="F30" i="186" s="1"/>
  <c r="J30" i="186" s="1"/>
  <c r="K30" i="186" s="1"/>
  <c r="M30" i="186" s="1"/>
  <c r="L29" i="186"/>
  <c r="D29" i="186"/>
  <c r="F29" i="186" s="1"/>
  <c r="J29" i="186" s="1"/>
  <c r="K29" i="186" s="1"/>
  <c r="M29" i="186" s="1"/>
  <c r="L28" i="186"/>
  <c r="D28" i="186"/>
  <c r="F28" i="186" s="1"/>
  <c r="J28" i="186" s="1"/>
  <c r="K28" i="186" s="1"/>
  <c r="M28" i="186" s="1"/>
  <c r="L27" i="186"/>
  <c r="D27" i="186"/>
  <c r="F27" i="186" s="1"/>
  <c r="J27" i="186" s="1"/>
  <c r="K27" i="186" s="1"/>
  <c r="M27" i="186" s="1"/>
  <c r="L26" i="186"/>
  <c r="D26" i="186"/>
  <c r="F26" i="186" s="1"/>
  <c r="J26" i="186" s="1"/>
  <c r="K26" i="186" s="1"/>
  <c r="M26" i="186" s="1"/>
  <c r="L25" i="186"/>
  <c r="D25" i="186"/>
  <c r="F25" i="186" s="1"/>
  <c r="J25" i="186" s="1"/>
  <c r="K25" i="186" s="1"/>
  <c r="M25" i="186" s="1"/>
  <c r="L24" i="186"/>
  <c r="D24" i="186"/>
  <c r="F24" i="186" s="1"/>
  <c r="J24" i="186" s="1"/>
  <c r="K24" i="186" s="1"/>
  <c r="M24" i="186" s="1"/>
  <c r="L23" i="186"/>
  <c r="D23" i="186"/>
  <c r="F23" i="186" s="1"/>
  <c r="J23" i="186" s="1"/>
  <c r="K23" i="186" s="1"/>
  <c r="M23" i="186" s="1"/>
  <c r="L22" i="186"/>
  <c r="D22" i="186"/>
  <c r="F22" i="186" s="1"/>
  <c r="J22" i="186" s="1"/>
  <c r="K22" i="186" s="1"/>
  <c r="M22" i="186" s="1"/>
  <c r="L21" i="186"/>
  <c r="D21" i="186"/>
  <c r="F21" i="186" s="1"/>
  <c r="J21" i="186" s="1"/>
  <c r="K21" i="186" s="1"/>
  <c r="M21" i="186" s="1"/>
  <c r="L20" i="186"/>
  <c r="D20" i="186"/>
  <c r="F20" i="186" s="1"/>
  <c r="J20" i="186" s="1"/>
  <c r="K20" i="186" s="1"/>
  <c r="M20" i="186" s="1"/>
  <c r="L19" i="186"/>
  <c r="D19" i="186"/>
  <c r="F19" i="186" s="1"/>
  <c r="J19" i="186" s="1"/>
  <c r="K19" i="186" s="1"/>
  <c r="M19" i="186" s="1"/>
  <c r="L18" i="186"/>
  <c r="D18" i="186"/>
  <c r="F18" i="186" s="1"/>
  <c r="J18" i="186" s="1"/>
  <c r="K18" i="186" s="1"/>
  <c r="M18" i="186" s="1"/>
  <c r="L17" i="186"/>
  <c r="D17" i="186"/>
  <c r="F17" i="186" s="1"/>
  <c r="J17" i="186" s="1"/>
  <c r="K17" i="186" s="1"/>
  <c r="M17" i="186" s="1"/>
  <c r="L16" i="186"/>
  <c r="D16" i="186"/>
  <c r="F16" i="186" s="1"/>
  <c r="J16" i="186" s="1"/>
  <c r="K16" i="186" s="1"/>
  <c r="M16" i="186" s="1"/>
  <c r="L15" i="186"/>
  <c r="D15" i="186"/>
  <c r="F15" i="186" s="1"/>
  <c r="J15" i="186" s="1"/>
  <c r="K15" i="186" s="1"/>
  <c r="M15" i="186" s="1"/>
  <c r="L14" i="186"/>
  <c r="D14" i="186"/>
  <c r="F14" i="186" s="1"/>
  <c r="J14" i="186" s="1"/>
  <c r="K14" i="186" s="1"/>
  <c r="M14" i="186" s="1"/>
  <c r="L13" i="186"/>
  <c r="D13" i="186"/>
  <c r="F13" i="186" s="1"/>
  <c r="J13" i="186" s="1"/>
  <c r="K13" i="186" s="1"/>
  <c r="M13" i="186" s="1"/>
  <c r="L12" i="186"/>
  <c r="D12" i="186"/>
  <c r="F12" i="186" s="1"/>
  <c r="J12" i="186" s="1"/>
  <c r="K12" i="186" s="1"/>
  <c r="M12" i="186" s="1"/>
  <c r="L11" i="186"/>
  <c r="D11" i="186"/>
  <c r="F11" i="186" s="1"/>
  <c r="J11" i="186" s="1"/>
  <c r="K11" i="186" s="1"/>
  <c r="M11" i="186" s="1"/>
  <c r="L10" i="186"/>
  <c r="D10" i="186"/>
  <c r="F10" i="186" s="1"/>
  <c r="J10" i="186" s="1"/>
  <c r="K10" i="186" s="1"/>
  <c r="M10" i="186" s="1"/>
  <c r="L9" i="186"/>
  <c r="D9" i="186"/>
  <c r="F9" i="186" s="1"/>
  <c r="J9" i="186" s="1"/>
  <c r="K9" i="186" s="1"/>
  <c r="M9" i="186" s="1"/>
  <c r="L8" i="186"/>
  <c r="D8" i="186"/>
  <c r="F8" i="186" s="1"/>
  <c r="J8" i="186" s="1"/>
  <c r="K8" i="186" s="1"/>
  <c r="M8" i="186" s="1"/>
  <c r="L7" i="186"/>
  <c r="D7" i="186"/>
  <c r="F7" i="186" s="1"/>
  <c r="J7" i="186" s="1"/>
  <c r="K7" i="186" s="1"/>
  <c r="M7" i="186" s="1"/>
  <c r="L6" i="186"/>
  <c r="D6" i="186"/>
  <c r="F6" i="186" s="1"/>
  <c r="J6" i="186" s="1"/>
  <c r="K6" i="186" s="1"/>
  <c r="M6" i="186" s="1"/>
  <c r="L5" i="186"/>
  <c r="D5" i="186"/>
  <c r="F5" i="186" s="1"/>
  <c r="J5" i="186" s="1"/>
  <c r="K5" i="186" s="1"/>
  <c r="M5" i="186" s="1"/>
  <c r="L199" i="188"/>
  <c r="D199" i="188"/>
  <c r="F199" i="188" s="1"/>
  <c r="J199" i="188" s="1"/>
  <c r="K199" i="188" s="1"/>
  <c r="M199" i="188" s="1"/>
  <c r="L198" i="188"/>
  <c r="D198" i="188"/>
  <c r="F198" i="188" s="1"/>
  <c r="J198" i="188" s="1"/>
  <c r="K198" i="188" s="1"/>
  <c r="M198" i="188" s="1"/>
  <c r="L197" i="188"/>
  <c r="D197" i="188"/>
  <c r="F197" i="188" s="1"/>
  <c r="J197" i="188" s="1"/>
  <c r="K197" i="188" s="1"/>
  <c r="M197" i="188" s="1"/>
  <c r="L196" i="188"/>
  <c r="D196" i="188"/>
  <c r="F196" i="188" s="1"/>
  <c r="J196" i="188" s="1"/>
  <c r="K196" i="188" s="1"/>
  <c r="M196" i="188" s="1"/>
  <c r="L195" i="188"/>
  <c r="D195" i="188"/>
  <c r="F195" i="188" s="1"/>
  <c r="J195" i="188" s="1"/>
  <c r="K195" i="188" s="1"/>
  <c r="M195" i="188" s="1"/>
  <c r="L194" i="188"/>
  <c r="D194" i="188"/>
  <c r="F194" i="188" s="1"/>
  <c r="J194" i="188" s="1"/>
  <c r="K194" i="188" s="1"/>
  <c r="M194" i="188" s="1"/>
  <c r="L193" i="188"/>
  <c r="D193" i="188"/>
  <c r="F193" i="188" s="1"/>
  <c r="J193" i="188" s="1"/>
  <c r="K193" i="188" s="1"/>
  <c r="M193" i="188" s="1"/>
  <c r="L192" i="188"/>
  <c r="D192" i="188"/>
  <c r="F192" i="188" s="1"/>
  <c r="J192" i="188" s="1"/>
  <c r="K192" i="188" s="1"/>
  <c r="M192" i="188" s="1"/>
  <c r="L191" i="188"/>
  <c r="D191" i="188"/>
  <c r="F191" i="188" s="1"/>
  <c r="J191" i="188" s="1"/>
  <c r="K191" i="188" s="1"/>
  <c r="M191" i="188" s="1"/>
  <c r="L190" i="188"/>
  <c r="D190" i="188"/>
  <c r="F190" i="188" s="1"/>
  <c r="J190" i="188" s="1"/>
  <c r="K190" i="188" s="1"/>
  <c r="M190" i="188" s="1"/>
  <c r="L189" i="188"/>
  <c r="D189" i="188"/>
  <c r="F189" i="188" s="1"/>
  <c r="J189" i="188" s="1"/>
  <c r="K189" i="188" s="1"/>
  <c r="M189" i="188" s="1"/>
  <c r="L188" i="188"/>
  <c r="D188" i="188"/>
  <c r="F188" i="188" s="1"/>
  <c r="J188" i="188" s="1"/>
  <c r="K188" i="188" s="1"/>
  <c r="M188" i="188" s="1"/>
  <c r="L187" i="188"/>
  <c r="D187" i="188"/>
  <c r="F187" i="188" s="1"/>
  <c r="J187" i="188" s="1"/>
  <c r="K187" i="188" s="1"/>
  <c r="M187" i="188" s="1"/>
  <c r="L186" i="188"/>
  <c r="D186" i="188"/>
  <c r="F186" i="188" s="1"/>
  <c r="J186" i="188" s="1"/>
  <c r="K186" i="188" s="1"/>
  <c r="M186" i="188" s="1"/>
  <c r="L185" i="188"/>
  <c r="D185" i="188"/>
  <c r="F185" i="188" s="1"/>
  <c r="J185" i="188" s="1"/>
  <c r="K185" i="188" s="1"/>
  <c r="M185" i="188" s="1"/>
  <c r="L184" i="188"/>
  <c r="D184" i="188"/>
  <c r="F184" i="188" s="1"/>
  <c r="J184" i="188" s="1"/>
  <c r="K184" i="188" s="1"/>
  <c r="M184" i="188" s="1"/>
  <c r="L183" i="188"/>
  <c r="D183" i="188"/>
  <c r="F183" i="188" s="1"/>
  <c r="J183" i="188" s="1"/>
  <c r="K183" i="188" s="1"/>
  <c r="M183" i="188" s="1"/>
  <c r="L182" i="188"/>
  <c r="D182" i="188"/>
  <c r="F182" i="188" s="1"/>
  <c r="J182" i="188" s="1"/>
  <c r="K182" i="188" s="1"/>
  <c r="M182" i="188" s="1"/>
  <c r="L181" i="188"/>
  <c r="D181" i="188"/>
  <c r="F181" i="188" s="1"/>
  <c r="J181" i="188" s="1"/>
  <c r="K181" i="188" s="1"/>
  <c r="M181" i="188" s="1"/>
  <c r="L180" i="188"/>
  <c r="D180" i="188"/>
  <c r="F180" i="188" s="1"/>
  <c r="J180" i="188" s="1"/>
  <c r="K180" i="188" s="1"/>
  <c r="M180" i="188" s="1"/>
  <c r="L179" i="188"/>
  <c r="D179" i="188"/>
  <c r="F179" i="188" s="1"/>
  <c r="J179" i="188" s="1"/>
  <c r="K179" i="188" s="1"/>
  <c r="M179" i="188" s="1"/>
  <c r="L178" i="188"/>
  <c r="D178" i="188"/>
  <c r="F178" i="188" s="1"/>
  <c r="J178" i="188" s="1"/>
  <c r="K178" i="188" s="1"/>
  <c r="M178" i="188" s="1"/>
  <c r="L177" i="188"/>
  <c r="D177" i="188"/>
  <c r="F177" i="188" s="1"/>
  <c r="J177" i="188" s="1"/>
  <c r="K177" i="188" s="1"/>
  <c r="M177" i="188" s="1"/>
  <c r="L176" i="188"/>
  <c r="D176" i="188"/>
  <c r="F176" i="188" s="1"/>
  <c r="J176" i="188" s="1"/>
  <c r="K176" i="188" s="1"/>
  <c r="M176" i="188" s="1"/>
  <c r="L175" i="188"/>
  <c r="D175" i="188"/>
  <c r="F175" i="188" s="1"/>
  <c r="J175" i="188" s="1"/>
  <c r="K175" i="188" s="1"/>
  <c r="M175" i="188" s="1"/>
  <c r="L174" i="188"/>
  <c r="D174" i="188"/>
  <c r="F174" i="188" s="1"/>
  <c r="J174" i="188" s="1"/>
  <c r="K174" i="188" s="1"/>
  <c r="M174" i="188" s="1"/>
  <c r="L173" i="188"/>
  <c r="D173" i="188"/>
  <c r="F173" i="188" s="1"/>
  <c r="J173" i="188" s="1"/>
  <c r="K173" i="188" s="1"/>
  <c r="M173" i="188" s="1"/>
  <c r="L172" i="188"/>
  <c r="D172" i="188"/>
  <c r="F172" i="188" s="1"/>
  <c r="J172" i="188" s="1"/>
  <c r="K172" i="188" s="1"/>
  <c r="M172" i="188" s="1"/>
  <c r="L171" i="188"/>
  <c r="D171" i="188"/>
  <c r="F171" i="188" s="1"/>
  <c r="J171" i="188" s="1"/>
  <c r="K171" i="188" s="1"/>
  <c r="M171" i="188" s="1"/>
  <c r="L170" i="188"/>
  <c r="D170" i="188"/>
  <c r="F170" i="188" s="1"/>
  <c r="J170" i="188" s="1"/>
  <c r="K170" i="188" s="1"/>
  <c r="M170" i="188" s="1"/>
  <c r="L169" i="188"/>
  <c r="D169" i="188"/>
  <c r="F169" i="188" s="1"/>
  <c r="J169" i="188" s="1"/>
  <c r="K169" i="188" s="1"/>
  <c r="M169" i="188" s="1"/>
  <c r="L168" i="188"/>
  <c r="D168" i="188"/>
  <c r="F168" i="188" s="1"/>
  <c r="J168" i="188" s="1"/>
  <c r="K168" i="188" s="1"/>
  <c r="M168" i="188" s="1"/>
  <c r="L167" i="188"/>
  <c r="D167" i="188"/>
  <c r="F167" i="188" s="1"/>
  <c r="J167" i="188" s="1"/>
  <c r="K167" i="188" s="1"/>
  <c r="M167" i="188" s="1"/>
  <c r="L166" i="188"/>
  <c r="D166" i="188"/>
  <c r="F166" i="188" s="1"/>
  <c r="J166" i="188" s="1"/>
  <c r="K166" i="188" s="1"/>
  <c r="M166" i="188" s="1"/>
  <c r="L165" i="188"/>
  <c r="D165" i="188"/>
  <c r="F165" i="188" s="1"/>
  <c r="J165" i="188" s="1"/>
  <c r="K165" i="188" s="1"/>
  <c r="M165" i="188" s="1"/>
  <c r="L164" i="188"/>
  <c r="D164" i="188"/>
  <c r="F164" i="188" s="1"/>
  <c r="J164" i="188" s="1"/>
  <c r="K164" i="188" s="1"/>
  <c r="M164" i="188" s="1"/>
  <c r="L163" i="188"/>
  <c r="D163" i="188"/>
  <c r="F163" i="188" s="1"/>
  <c r="J163" i="188" s="1"/>
  <c r="K163" i="188" s="1"/>
  <c r="M163" i="188" s="1"/>
  <c r="L162" i="188"/>
  <c r="D162" i="188"/>
  <c r="F162" i="188" s="1"/>
  <c r="J162" i="188" s="1"/>
  <c r="K162" i="188" s="1"/>
  <c r="M162" i="188" s="1"/>
  <c r="L161" i="188"/>
  <c r="D161" i="188"/>
  <c r="F161" i="188" s="1"/>
  <c r="J161" i="188" s="1"/>
  <c r="K161" i="188" s="1"/>
  <c r="M161" i="188" s="1"/>
  <c r="L160" i="188"/>
  <c r="D160" i="188"/>
  <c r="F160" i="188" s="1"/>
  <c r="J160" i="188" s="1"/>
  <c r="K160" i="188" s="1"/>
  <c r="M160" i="188" s="1"/>
  <c r="L159" i="188"/>
  <c r="D159" i="188"/>
  <c r="F159" i="188" s="1"/>
  <c r="J159" i="188" s="1"/>
  <c r="K159" i="188" s="1"/>
  <c r="M159" i="188" s="1"/>
  <c r="L158" i="188"/>
  <c r="D158" i="188"/>
  <c r="F158" i="188" s="1"/>
  <c r="J158" i="188" s="1"/>
  <c r="K158" i="188" s="1"/>
  <c r="M158" i="188" s="1"/>
  <c r="L157" i="188"/>
  <c r="D157" i="188"/>
  <c r="F157" i="188" s="1"/>
  <c r="J157" i="188" s="1"/>
  <c r="K157" i="188" s="1"/>
  <c r="M157" i="188" s="1"/>
  <c r="L156" i="188"/>
  <c r="D156" i="188"/>
  <c r="F156" i="188" s="1"/>
  <c r="J156" i="188" s="1"/>
  <c r="K156" i="188" s="1"/>
  <c r="M156" i="188" s="1"/>
  <c r="L155" i="188"/>
  <c r="D155" i="188"/>
  <c r="F155" i="188" s="1"/>
  <c r="J155" i="188" s="1"/>
  <c r="K155" i="188" s="1"/>
  <c r="M155" i="188" s="1"/>
  <c r="L154" i="188"/>
  <c r="D154" i="188"/>
  <c r="F154" i="188" s="1"/>
  <c r="J154" i="188" s="1"/>
  <c r="K154" i="188" s="1"/>
  <c r="M154" i="188" s="1"/>
  <c r="L153" i="188"/>
  <c r="D153" i="188"/>
  <c r="F153" i="188" s="1"/>
  <c r="J153" i="188" s="1"/>
  <c r="K153" i="188" s="1"/>
  <c r="M153" i="188" s="1"/>
  <c r="L152" i="188"/>
  <c r="D152" i="188"/>
  <c r="F152" i="188" s="1"/>
  <c r="J152" i="188" s="1"/>
  <c r="K152" i="188" s="1"/>
  <c r="M152" i="188" s="1"/>
  <c r="L151" i="188"/>
  <c r="D151" i="188"/>
  <c r="F151" i="188" s="1"/>
  <c r="J151" i="188" s="1"/>
  <c r="K151" i="188" s="1"/>
  <c r="M151" i="188" s="1"/>
  <c r="L150" i="188"/>
  <c r="D150" i="188"/>
  <c r="F150" i="188" s="1"/>
  <c r="J150" i="188" s="1"/>
  <c r="K150" i="188" s="1"/>
  <c r="M150" i="188" s="1"/>
  <c r="L149" i="188"/>
  <c r="D149" i="188"/>
  <c r="F149" i="188" s="1"/>
  <c r="J149" i="188" s="1"/>
  <c r="K149" i="188" s="1"/>
  <c r="M149" i="188" s="1"/>
  <c r="L148" i="188"/>
  <c r="D148" i="188"/>
  <c r="F148" i="188" s="1"/>
  <c r="J148" i="188" s="1"/>
  <c r="K148" i="188" s="1"/>
  <c r="M148" i="188" s="1"/>
  <c r="L147" i="188"/>
  <c r="D147" i="188"/>
  <c r="F147" i="188" s="1"/>
  <c r="J147" i="188" s="1"/>
  <c r="K147" i="188" s="1"/>
  <c r="M147" i="188" s="1"/>
  <c r="L146" i="188"/>
  <c r="D146" i="188"/>
  <c r="F146" i="188" s="1"/>
  <c r="J146" i="188" s="1"/>
  <c r="K146" i="188" s="1"/>
  <c r="M146" i="188" s="1"/>
  <c r="L145" i="188"/>
  <c r="D145" i="188"/>
  <c r="F145" i="188" s="1"/>
  <c r="J145" i="188" s="1"/>
  <c r="K145" i="188" s="1"/>
  <c r="M145" i="188" s="1"/>
  <c r="L144" i="188"/>
  <c r="D144" i="188"/>
  <c r="F144" i="188" s="1"/>
  <c r="J144" i="188" s="1"/>
  <c r="K144" i="188" s="1"/>
  <c r="M144" i="188" s="1"/>
  <c r="L143" i="188"/>
  <c r="D143" i="188"/>
  <c r="F143" i="188" s="1"/>
  <c r="J143" i="188" s="1"/>
  <c r="K143" i="188" s="1"/>
  <c r="M143" i="188" s="1"/>
  <c r="L142" i="188"/>
  <c r="D142" i="188"/>
  <c r="F142" i="188" s="1"/>
  <c r="J142" i="188" s="1"/>
  <c r="K142" i="188" s="1"/>
  <c r="M142" i="188" s="1"/>
  <c r="L141" i="188"/>
  <c r="D141" i="188"/>
  <c r="F141" i="188" s="1"/>
  <c r="J141" i="188" s="1"/>
  <c r="K141" i="188" s="1"/>
  <c r="M141" i="188" s="1"/>
  <c r="L140" i="188"/>
  <c r="D140" i="188"/>
  <c r="F140" i="188" s="1"/>
  <c r="J140" i="188" s="1"/>
  <c r="K140" i="188" s="1"/>
  <c r="M140" i="188" s="1"/>
  <c r="L139" i="188"/>
  <c r="D139" i="188"/>
  <c r="F139" i="188" s="1"/>
  <c r="J139" i="188" s="1"/>
  <c r="K139" i="188" s="1"/>
  <c r="M139" i="188" s="1"/>
  <c r="L138" i="188"/>
  <c r="D138" i="188"/>
  <c r="F138" i="188" s="1"/>
  <c r="J138" i="188" s="1"/>
  <c r="K138" i="188" s="1"/>
  <c r="M138" i="188" s="1"/>
  <c r="L137" i="188"/>
  <c r="D137" i="188"/>
  <c r="F137" i="188" s="1"/>
  <c r="J137" i="188" s="1"/>
  <c r="K137" i="188" s="1"/>
  <c r="M137" i="188" s="1"/>
  <c r="L136" i="188"/>
  <c r="D136" i="188"/>
  <c r="F136" i="188" s="1"/>
  <c r="J136" i="188" s="1"/>
  <c r="K136" i="188" s="1"/>
  <c r="M136" i="188" s="1"/>
  <c r="L135" i="188"/>
  <c r="D135" i="188"/>
  <c r="F135" i="188" s="1"/>
  <c r="J135" i="188" s="1"/>
  <c r="K135" i="188" s="1"/>
  <c r="M135" i="188" s="1"/>
  <c r="L134" i="188"/>
  <c r="D134" i="188"/>
  <c r="F134" i="188" s="1"/>
  <c r="J134" i="188" s="1"/>
  <c r="K134" i="188" s="1"/>
  <c r="M134" i="188" s="1"/>
  <c r="L133" i="188"/>
  <c r="D133" i="188"/>
  <c r="F133" i="188" s="1"/>
  <c r="J133" i="188" s="1"/>
  <c r="K133" i="188" s="1"/>
  <c r="M133" i="188" s="1"/>
  <c r="L132" i="188"/>
  <c r="D132" i="188"/>
  <c r="F132" i="188" s="1"/>
  <c r="J132" i="188" s="1"/>
  <c r="K132" i="188" s="1"/>
  <c r="M132" i="188" s="1"/>
  <c r="L131" i="188"/>
  <c r="D131" i="188"/>
  <c r="F131" i="188" s="1"/>
  <c r="J131" i="188" s="1"/>
  <c r="K131" i="188" s="1"/>
  <c r="M131" i="188" s="1"/>
  <c r="L130" i="188"/>
  <c r="D130" i="188"/>
  <c r="F130" i="188" s="1"/>
  <c r="J130" i="188" s="1"/>
  <c r="K130" i="188" s="1"/>
  <c r="M130" i="188" s="1"/>
  <c r="L129" i="188"/>
  <c r="D129" i="188"/>
  <c r="F129" i="188" s="1"/>
  <c r="J129" i="188" s="1"/>
  <c r="K129" i="188" s="1"/>
  <c r="M129" i="188" s="1"/>
  <c r="L128" i="188"/>
  <c r="D128" i="188"/>
  <c r="F128" i="188" s="1"/>
  <c r="J128" i="188" s="1"/>
  <c r="K128" i="188" s="1"/>
  <c r="M128" i="188" s="1"/>
  <c r="L127" i="188"/>
  <c r="D127" i="188"/>
  <c r="F127" i="188" s="1"/>
  <c r="J127" i="188" s="1"/>
  <c r="K127" i="188" s="1"/>
  <c r="M127" i="188" s="1"/>
  <c r="L126" i="188"/>
  <c r="D126" i="188"/>
  <c r="F126" i="188" s="1"/>
  <c r="J126" i="188" s="1"/>
  <c r="K126" i="188" s="1"/>
  <c r="M126" i="188" s="1"/>
  <c r="L125" i="188"/>
  <c r="D125" i="188"/>
  <c r="F125" i="188" s="1"/>
  <c r="J125" i="188" s="1"/>
  <c r="K125" i="188" s="1"/>
  <c r="M125" i="188" s="1"/>
  <c r="L124" i="188"/>
  <c r="D124" i="188"/>
  <c r="F124" i="188" s="1"/>
  <c r="J124" i="188" s="1"/>
  <c r="K124" i="188" s="1"/>
  <c r="M124" i="188" s="1"/>
  <c r="L123" i="188"/>
  <c r="D123" i="188"/>
  <c r="F123" i="188" s="1"/>
  <c r="J123" i="188" s="1"/>
  <c r="K123" i="188" s="1"/>
  <c r="M123" i="188" s="1"/>
  <c r="L122" i="188"/>
  <c r="D122" i="188"/>
  <c r="F122" i="188" s="1"/>
  <c r="J122" i="188" s="1"/>
  <c r="K122" i="188" s="1"/>
  <c r="M122" i="188" s="1"/>
  <c r="L121" i="188"/>
  <c r="D121" i="188"/>
  <c r="F121" i="188" s="1"/>
  <c r="J121" i="188" s="1"/>
  <c r="K121" i="188" s="1"/>
  <c r="M121" i="188" s="1"/>
  <c r="L120" i="188"/>
  <c r="D120" i="188"/>
  <c r="F120" i="188" s="1"/>
  <c r="J120" i="188" s="1"/>
  <c r="K120" i="188" s="1"/>
  <c r="M120" i="188" s="1"/>
  <c r="L119" i="188"/>
  <c r="D119" i="188"/>
  <c r="F119" i="188" s="1"/>
  <c r="J119" i="188" s="1"/>
  <c r="K119" i="188" s="1"/>
  <c r="M119" i="188" s="1"/>
  <c r="L118" i="188"/>
  <c r="D118" i="188"/>
  <c r="F118" i="188" s="1"/>
  <c r="J118" i="188" s="1"/>
  <c r="K118" i="188" s="1"/>
  <c r="M118" i="188" s="1"/>
  <c r="L117" i="188"/>
  <c r="D117" i="188"/>
  <c r="F117" i="188" s="1"/>
  <c r="J117" i="188" s="1"/>
  <c r="K117" i="188" s="1"/>
  <c r="M117" i="188" s="1"/>
  <c r="L116" i="188"/>
  <c r="D116" i="188"/>
  <c r="F116" i="188" s="1"/>
  <c r="J116" i="188" s="1"/>
  <c r="K116" i="188" s="1"/>
  <c r="M116" i="188" s="1"/>
  <c r="L115" i="188"/>
  <c r="D115" i="188"/>
  <c r="F115" i="188" s="1"/>
  <c r="J115" i="188" s="1"/>
  <c r="K115" i="188" s="1"/>
  <c r="M115" i="188" s="1"/>
  <c r="L114" i="188"/>
  <c r="D114" i="188"/>
  <c r="F114" i="188" s="1"/>
  <c r="J114" i="188" s="1"/>
  <c r="K114" i="188" s="1"/>
  <c r="M114" i="188" s="1"/>
  <c r="L113" i="188"/>
  <c r="D113" i="188"/>
  <c r="F113" i="188" s="1"/>
  <c r="J113" i="188" s="1"/>
  <c r="K113" i="188" s="1"/>
  <c r="M113" i="188" s="1"/>
  <c r="L112" i="188"/>
  <c r="D112" i="188"/>
  <c r="F112" i="188" s="1"/>
  <c r="J112" i="188" s="1"/>
  <c r="K112" i="188" s="1"/>
  <c r="M112" i="188" s="1"/>
  <c r="L111" i="188"/>
  <c r="D111" i="188"/>
  <c r="F111" i="188" s="1"/>
  <c r="J111" i="188" s="1"/>
  <c r="K111" i="188" s="1"/>
  <c r="M111" i="188" s="1"/>
  <c r="L110" i="188"/>
  <c r="D110" i="188"/>
  <c r="F110" i="188" s="1"/>
  <c r="J110" i="188" s="1"/>
  <c r="K110" i="188" s="1"/>
  <c r="M110" i="188" s="1"/>
  <c r="L109" i="188"/>
  <c r="D109" i="188"/>
  <c r="F109" i="188" s="1"/>
  <c r="J109" i="188" s="1"/>
  <c r="K109" i="188" s="1"/>
  <c r="M109" i="188" s="1"/>
  <c r="L108" i="188"/>
  <c r="D108" i="188"/>
  <c r="F108" i="188" s="1"/>
  <c r="J108" i="188" s="1"/>
  <c r="K108" i="188" s="1"/>
  <c r="M108" i="188" s="1"/>
  <c r="L107" i="188"/>
  <c r="D107" i="188"/>
  <c r="F107" i="188" s="1"/>
  <c r="J107" i="188" s="1"/>
  <c r="K107" i="188" s="1"/>
  <c r="M107" i="188" s="1"/>
  <c r="L106" i="188"/>
  <c r="D106" i="188"/>
  <c r="F106" i="188" s="1"/>
  <c r="J106" i="188" s="1"/>
  <c r="K106" i="188" s="1"/>
  <c r="M106" i="188" s="1"/>
  <c r="L105" i="188"/>
  <c r="D105" i="188"/>
  <c r="F105" i="188" s="1"/>
  <c r="J105" i="188" s="1"/>
  <c r="K105" i="188" s="1"/>
  <c r="M105" i="188" s="1"/>
  <c r="L104" i="188"/>
  <c r="D104" i="188"/>
  <c r="F104" i="188" s="1"/>
  <c r="J104" i="188" s="1"/>
  <c r="K104" i="188" s="1"/>
  <c r="M104" i="188" s="1"/>
  <c r="L103" i="188"/>
  <c r="D103" i="188"/>
  <c r="F103" i="188" s="1"/>
  <c r="J103" i="188" s="1"/>
  <c r="K103" i="188" s="1"/>
  <c r="M103" i="188" s="1"/>
  <c r="L102" i="188"/>
  <c r="D102" i="188"/>
  <c r="F102" i="188" s="1"/>
  <c r="J102" i="188" s="1"/>
  <c r="K102" i="188" s="1"/>
  <c r="M102" i="188" s="1"/>
  <c r="L101" i="188"/>
  <c r="D101" i="188"/>
  <c r="F101" i="188" s="1"/>
  <c r="J101" i="188" s="1"/>
  <c r="K101" i="188" s="1"/>
  <c r="M101" i="188" s="1"/>
  <c r="L100" i="188"/>
  <c r="D100" i="188"/>
  <c r="F100" i="188" s="1"/>
  <c r="J100" i="188" s="1"/>
  <c r="K100" i="188" s="1"/>
  <c r="M100" i="188" s="1"/>
  <c r="L99" i="188"/>
  <c r="D99" i="188"/>
  <c r="F99" i="188" s="1"/>
  <c r="J99" i="188" s="1"/>
  <c r="K99" i="188" s="1"/>
  <c r="M99" i="188" s="1"/>
  <c r="L98" i="188"/>
  <c r="D98" i="188"/>
  <c r="F98" i="188" s="1"/>
  <c r="J98" i="188" s="1"/>
  <c r="K98" i="188" s="1"/>
  <c r="M98" i="188" s="1"/>
  <c r="L97" i="188"/>
  <c r="D97" i="188"/>
  <c r="F97" i="188" s="1"/>
  <c r="J97" i="188" s="1"/>
  <c r="K97" i="188" s="1"/>
  <c r="M97" i="188" s="1"/>
  <c r="L96" i="188"/>
  <c r="D96" i="188"/>
  <c r="F96" i="188" s="1"/>
  <c r="J96" i="188" s="1"/>
  <c r="K96" i="188" s="1"/>
  <c r="M96" i="188" s="1"/>
  <c r="L95" i="188"/>
  <c r="D95" i="188"/>
  <c r="F95" i="188" s="1"/>
  <c r="J95" i="188" s="1"/>
  <c r="K95" i="188" s="1"/>
  <c r="M95" i="188" s="1"/>
  <c r="L94" i="188"/>
  <c r="D94" i="188"/>
  <c r="F94" i="188" s="1"/>
  <c r="J94" i="188" s="1"/>
  <c r="K94" i="188" s="1"/>
  <c r="M94" i="188" s="1"/>
  <c r="L93" i="188"/>
  <c r="D93" i="188"/>
  <c r="F93" i="188" s="1"/>
  <c r="J93" i="188" s="1"/>
  <c r="K93" i="188" s="1"/>
  <c r="M93" i="188" s="1"/>
  <c r="L92" i="188"/>
  <c r="D92" i="188"/>
  <c r="F92" i="188" s="1"/>
  <c r="J92" i="188" s="1"/>
  <c r="K92" i="188" s="1"/>
  <c r="M92" i="188" s="1"/>
  <c r="L91" i="188"/>
  <c r="D91" i="188"/>
  <c r="F91" i="188" s="1"/>
  <c r="J91" i="188" s="1"/>
  <c r="K91" i="188" s="1"/>
  <c r="M91" i="188" s="1"/>
  <c r="L90" i="188"/>
  <c r="D90" i="188"/>
  <c r="F90" i="188" s="1"/>
  <c r="J90" i="188" s="1"/>
  <c r="K90" i="188" s="1"/>
  <c r="M90" i="188" s="1"/>
  <c r="L89" i="188"/>
  <c r="D89" i="188"/>
  <c r="F89" i="188" s="1"/>
  <c r="J89" i="188" s="1"/>
  <c r="K89" i="188" s="1"/>
  <c r="M89" i="188" s="1"/>
  <c r="L88" i="188"/>
  <c r="D88" i="188"/>
  <c r="F88" i="188" s="1"/>
  <c r="J88" i="188" s="1"/>
  <c r="K88" i="188" s="1"/>
  <c r="M88" i="188" s="1"/>
  <c r="L87" i="188"/>
  <c r="D87" i="188"/>
  <c r="F87" i="188" s="1"/>
  <c r="J87" i="188" s="1"/>
  <c r="K87" i="188" s="1"/>
  <c r="M87" i="188" s="1"/>
  <c r="L86" i="188"/>
  <c r="D86" i="188"/>
  <c r="F86" i="188" s="1"/>
  <c r="J86" i="188" s="1"/>
  <c r="K86" i="188" s="1"/>
  <c r="M86" i="188" s="1"/>
  <c r="L85" i="188"/>
  <c r="D85" i="188"/>
  <c r="F85" i="188" s="1"/>
  <c r="J85" i="188" s="1"/>
  <c r="K85" i="188" s="1"/>
  <c r="M85" i="188" s="1"/>
  <c r="L84" i="188"/>
  <c r="D84" i="188"/>
  <c r="F84" i="188" s="1"/>
  <c r="J84" i="188" s="1"/>
  <c r="K84" i="188" s="1"/>
  <c r="M84" i="188" s="1"/>
  <c r="L83" i="188"/>
  <c r="D83" i="188"/>
  <c r="F83" i="188" s="1"/>
  <c r="J83" i="188" s="1"/>
  <c r="K83" i="188" s="1"/>
  <c r="M83" i="188" s="1"/>
  <c r="L82" i="188"/>
  <c r="D82" i="188"/>
  <c r="F82" i="188" s="1"/>
  <c r="J82" i="188" s="1"/>
  <c r="K82" i="188" s="1"/>
  <c r="M82" i="188" s="1"/>
  <c r="L81" i="188"/>
  <c r="D81" i="188"/>
  <c r="F81" i="188" s="1"/>
  <c r="J81" i="188" s="1"/>
  <c r="K81" i="188" s="1"/>
  <c r="M81" i="188" s="1"/>
  <c r="L80" i="188"/>
  <c r="D80" i="188"/>
  <c r="F80" i="188" s="1"/>
  <c r="J80" i="188" s="1"/>
  <c r="K80" i="188" s="1"/>
  <c r="M80" i="188" s="1"/>
  <c r="L79" i="188"/>
  <c r="D79" i="188"/>
  <c r="F79" i="188" s="1"/>
  <c r="J79" i="188" s="1"/>
  <c r="K79" i="188" s="1"/>
  <c r="M79" i="188" s="1"/>
  <c r="L78" i="188"/>
  <c r="D78" i="188"/>
  <c r="F78" i="188" s="1"/>
  <c r="J78" i="188" s="1"/>
  <c r="K78" i="188" s="1"/>
  <c r="M78" i="188" s="1"/>
  <c r="L77" i="188"/>
  <c r="D77" i="188"/>
  <c r="F77" i="188" s="1"/>
  <c r="J77" i="188" s="1"/>
  <c r="K77" i="188" s="1"/>
  <c r="M77" i="188" s="1"/>
  <c r="L76" i="188"/>
  <c r="D76" i="188"/>
  <c r="F76" i="188" s="1"/>
  <c r="J76" i="188" s="1"/>
  <c r="K76" i="188" s="1"/>
  <c r="M76" i="188" s="1"/>
  <c r="L75" i="188"/>
  <c r="D75" i="188"/>
  <c r="F75" i="188" s="1"/>
  <c r="J75" i="188" s="1"/>
  <c r="K75" i="188" s="1"/>
  <c r="M75" i="188" s="1"/>
  <c r="L74" i="188"/>
  <c r="D74" i="188"/>
  <c r="F74" i="188" s="1"/>
  <c r="J74" i="188" s="1"/>
  <c r="K74" i="188" s="1"/>
  <c r="M74" i="188" s="1"/>
  <c r="L73" i="188"/>
  <c r="D73" i="188"/>
  <c r="F73" i="188" s="1"/>
  <c r="J73" i="188" s="1"/>
  <c r="K73" i="188" s="1"/>
  <c r="M73" i="188" s="1"/>
  <c r="L72" i="188"/>
  <c r="D72" i="188"/>
  <c r="F72" i="188" s="1"/>
  <c r="J72" i="188" s="1"/>
  <c r="K72" i="188" s="1"/>
  <c r="M72" i="188" s="1"/>
  <c r="L71" i="188"/>
  <c r="D71" i="188"/>
  <c r="F71" i="188" s="1"/>
  <c r="J71" i="188" s="1"/>
  <c r="K71" i="188" s="1"/>
  <c r="M71" i="188" s="1"/>
  <c r="L70" i="188"/>
  <c r="D70" i="188"/>
  <c r="F70" i="188" s="1"/>
  <c r="J70" i="188" s="1"/>
  <c r="K70" i="188" s="1"/>
  <c r="M70" i="188" s="1"/>
  <c r="L69" i="188"/>
  <c r="D69" i="188"/>
  <c r="F69" i="188" s="1"/>
  <c r="J69" i="188" s="1"/>
  <c r="K69" i="188" s="1"/>
  <c r="M69" i="188" s="1"/>
  <c r="L68" i="188"/>
  <c r="D68" i="188"/>
  <c r="F68" i="188" s="1"/>
  <c r="J68" i="188" s="1"/>
  <c r="K68" i="188" s="1"/>
  <c r="M68" i="188" s="1"/>
  <c r="L67" i="188"/>
  <c r="D67" i="188"/>
  <c r="F67" i="188" s="1"/>
  <c r="J67" i="188" s="1"/>
  <c r="K67" i="188" s="1"/>
  <c r="M67" i="188" s="1"/>
  <c r="L66" i="188"/>
  <c r="D66" i="188"/>
  <c r="F66" i="188" s="1"/>
  <c r="J66" i="188" s="1"/>
  <c r="K66" i="188" s="1"/>
  <c r="M66" i="188" s="1"/>
  <c r="L65" i="188"/>
  <c r="D65" i="188"/>
  <c r="F65" i="188" s="1"/>
  <c r="J65" i="188" s="1"/>
  <c r="K65" i="188" s="1"/>
  <c r="M65" i="188" s="1"/>
  <c r="L64" i="188"/>
  <c r="D64" i="188"/>
  <c r="F64" i="188" s="1"/>
  <c r="J64" i="188" s="1"/>
  <c r="K64" i="188" s="1"/>
  <c r="M64" i="188" s="1"/>
  <c r="L63" i="188"/>
  <c r="D63" i="188"/>
  <c r="F63" i="188" s="1"/>
  <c r="J63" i="188" s="1"/>
  <c r="K63" i="188" s="1"/>
  <c r="M63" i="188" s="1"/>
  <c r="L62" i="188"/>
  <c r="D62" i="188"/>
  <c r="F62" i="188" s="1"/>
  <c r="J62" i="188" s="1"/>
  <c r="K62" i="188" s="1"/>
  <c r="M62" i="188" s="1"/>
  <c r="L61" i="188"/>
  <c r="D61" i="188"/>
  <c r="F61" i="188" s="1"/>
  <c r="J61" i="188" s="1"/>
  <c r="K61" i="188" s="1"/>
  <c r="M61" i="188" s="1"/>
  <c r="L60" i="188"/>
  <c r="D60" i="188"/>
  <c r="F60" i="188" s="1"/>
  <c r="J60" i="188" s="1"/>
  <c r="K60" i="188" s="1"/>
  <c r="M60" i="188" s="1"/>
  <c r="L59" i="188"/>
  <c r="D59" i="188"/>
  <c r="F59" i="188" s="1"/>
  <c r="J59" i="188" s="1"/>
  <c r="K59" i="188" s="1"/>
  <c r="M59" i="188" s="1"/>
  <c r="L58" i="188"/>
  <c r="D58" i="188"/>
  <c r="F58" i="188" s="1"/>
  <c r="J58" i="188" s="1"/>
  <c r="K58" i="188" s="1"/>
  <c r="M58" i="188" s="1"/>
  <c r="L57" i="188"/>
  <c r="D57" i="188"/>
  <c r="F57" i="188" s="1"/>
  <c r="J57" i="188" s="1"/>
  <c r="K57" i="188" s="1"/>
  <c r="M57" i="188" s="1"/>
  <c r="L56" i="188"/>
  <c r="D56" i="188"/>
  <c r="F56" i="188" s="1"/>
  <c r="J56" i="188" s="1"/>
  <c r="K56" i="188" s="1"/>
  <c r="M56" i="188" s="1"/>
  <c r="L55" i="188"/>
  <c r="D55" i="188"/>
  <c r="F55" i="188" s="1"/>
  <c r="J55" i="188" s="1"/>
  <c r="K55" i="188" s="1"/>
  <c r="M55" i="188" s="1"/>
  <c r="L54" i="188"/>
  <c r="D54" i="188"/>
  <c r="F54" i="188" s="1"/>
  <c r="J54" i="188" s="1"/>
  <c r="K54" i="188" s="1"/>
  <c r="M54" i="188" s="1"/>
  <c r="L53" i="188"/>
  <c r="D53" i="188"/>
  <c r="F53" i="188" s="1"/>
  <c r="J53" i="188" s="1"/>
  <c r="K53" i="188" s="1"/>
  <c r="M53" i="188" s="1"/>
  <c r="L52" i="188"/>
  <c r="D52" i="188"/>
  <c r="F52" i="188" s="1"/>
  <c r="J52" i="188" s="1"/>
  <c r="K52" i="188" s="1"/>
  <c r="M52" i="188" s="1"/>
  <c r="L51" i="188"/>
  <c r="D51" i="188"/>
  <c r="F51" i="188" s="1"/>
  <c r="J51" i="188" s="1"/>
  <c r="K51" i="188" s="1"/>
  <c r="M51" i="188" s="1"/>
  <c r="L50" i="188"/>
  <c r="D50" i="188"/>
  <c r="F50" i="188" s="1"/>
  <c r="J50" i="188" s="1"/>
  <c r="K50" i="188" s="1"/>
  <c r="M50" i="188" s="1"/>
  <c r="L49" i="188"/>
  <c r="D49" i="188"/>
  <c r="F49" i="188" s="1"/>
  <c r="J49" i="188" s="1"/>
  <c r="K49" i="188" s="1"/>
  <c r="M49" i="188" s="1"/>
  <c r="L48" i="188"/>
  <c r="D48" i="188"/>
  <c r="F48" i="188" s="1"/>
  <c r="J48" i="188" s="1"/>
  <c r="K48" i="188" s="1"/>
  <c r="M48" i="188" s="1"/>
  <c r="L47" i="188"/>
  <c r="D47" i="188"/>
  <c r="F47" i="188" s="1"/>
  <c r="J47" i="188" s="1"/>
  <c r="K47" i="188" s="1"/>
  <c r="M47" i="188" s="1"/>
  <c r="L46" i="188"/>
  <c r="D46" i="188"/>
  <c r="F46" i="188" s="1"/>
  <c r="J46" i="188" s="1"/>
  <c r="K46" i="188" s="1"/>
  <c r="M46" i="188" s="1"/>
  <c r="L45" i="188"/>
  <c r="D45" i="188"/>
  <c r="F45" i="188" s="1"/>
  <c r="J45" i="188" s="1"/>
  <c r="K45" i="188" s="1"/>
  <c r="M45" i="188" s="1"/>
  <c r="L44" i="188"/>
  <c r="D44" i="188"/>
  <c r="F44" i="188" s="1"/>
  <c r="J44" i="188" s="1"/>
  <c r="K44" i="188" s="1"/>
  <c r="M44" i="188" s="1"/>
  <c r="L43" i="188"/>
  <c r="D43" i="188"/>
  <c r="F43" i="188" s="1"/>
  <c r="J43" i="188" s="1"/>
  <c r="K43" i="188" s="1"/>
  <c r="M43" i="188" s="1"/>
  <c r="L42" i="188"/>
  <c r="D42" i="188"/>
  <c r="F42" i="188" s="1"/>
  <c r="J42" i="188" s="1"/>
  <c r="K42" i="188" s="1"/>
  <c r="M42" i="188" s="1"/>
  <c r="L41" i="188"/>
  <c r="D41" i="188"/>
  <c r="F41" i="188" s="1"/>
  <c r="J41" i="188" s="1"/>
  <c r="K41" i="188" s="1"/>
  <c r="M41" i="188" s="1"/>
  <c r="L40" i="188"/>
  <c r="D40" i="188"/>
  <c r="F40" i="188" s="1"/>
  <c r="J40" i="188" s="1"/>
  <c r="K40" i="188" s="1"/>
  <c r="M40" i="188" s="1"/>
  <c r="L39" i="188"/>
  <c r="D39" i="188"/>
  <c r="F39" i="188" s="1"/>
  <c r="J39" i="188" s="1"/>
  <c r="K39" i="188" s="1"/>
  <c r="M39" i="188" s="1"/>
  <c r="L38" i="188"/>
  <c r="D38" i="188"/>
  <c r="F38" i="188" s="1"/>
  <c r="J38" i="188" s="1"/>
  <c r="K38" i="188" s="1"/>
  <c r="M38" i="188" s="1"/>
  <c r="L37" i="188"/>
  <c r="D37" i="188"/>
  <c r="F37" i="188" s="1"/>
  <c r="J37" i="188" s="1"/>
  <c r="K37" i="188" s="1"/>
  <c r="M37" i="188" s="1"/>
  <c r="L36" i="188"/>
  <c r="D36" i="188"/>
  <c r="F36" i="188" s="1"/>
  <c r="J36" i="188" s="1"/>
  <c r="K36" i="188" s="1"/>
  <c r="M36" i="188" s="1"/>
  <c r="L35" i="188"/>
  <c r="D35" i="188"/>
  <c r="F35" i="188" s="1"/>
  <c r="J35" i="188" s="1"/>
  <c r="K35" i="188" s="1"/>
  <c r="M35" i="188" s="1"/>
  <c r="L34" i="188"/>
  <c r="D34" i="188"/>
  <c r="F34" i="188" s="1"/>
  <c r="J34" i="188" s="1"/>
  <c r="K34" i="188" s="1"/>
  <c r="M34" i="188" s="1"/>
  <c r="L33" i="188"/>
  <c r="D33" i="188"/>
  <c r="F33" i="188" s="1"/>
  <c r="J33" i="188" s="1"/>
  <c r="K33" i="188" s="1"/>
  <c r="M33" i="188" s="1"/>
  <c r="L32" i="188"/>
  <c r="D32" i="188"/>
  <c r="F32" i="188" s="1"/>
  <c r="J32" i="188" s="1"/>
  <c r="K32" i="188" s="1"/>
  <c r="M32" i="188" s="1"/>
  <c r="L31" i="188"/>
  <c r="D31" i="188"/>
  <c r="F31" i="188" s="1"/>
  <c r="J31" i="188" s="1"/>
  <c r="K31" i="188" s="1"/>
  <c r="M31" i="188" s="1"/>
  <c r="L30" i="188"/>
  <c r="D30" i="188"/>
  <c r="F30" i="188" s="1"/>
  <c r="J30" i="188" s="1"/>
  <c r="K30" i="188" s="1"/>
  <c r="M30" i="188" s="1"/>
  <c r="L29" i="188"/>
  <c r="D29" i="188"/>
  <c r="F29" i="188" s="1"/>
  <c r="J29" i="188" s="1"/>
  <c r="K29" i="188" s="1"/>
  <c r="M29" i="188" s="1"/>
  <c r="L28" i="188"/>
  <c r="D28" i="188"/>
  <c r="F28" i="188" s="1"/>
  <c r="J28" i="188" s="1"/>
  <c r="K28" i="188" s="1"/>
  <c r="M28" i="188" s="1"/>
  <c r="L27" i="188"/>
  <c r="D27" i="188"/>
  <c r="F27" i="188" s="1"/>
  <c r="J27" i="188" s="1"/>
  <c r="K27" i="188" s="1"/>
  <c r="M27" i="188" s="1"/>
  <c r="L26" i="188"/>
  <c r="D26" i="188"/>
  <c r="F26" i="188" s="1"/>
  <c r="J26" i="188" s="1"/>
  <c r="K26" i="188" s="1"/>
  <c r="M26" i="188" s="1"/>
  <c r="L25" i="188"/>
  <c r="D25" i="188"/>
  <c r="F25" i="188" s="1"/>
  <c r="J25" i="188" s="1"/>
  <c r="K25" i="188" s="1"/>
  <c r="M25" i="188" s="1"/>
  <c r="L24" i="188"/>
  <c r="D24" i="188"/>
  <c r="F24" i="188" s="1"/>
  <c r="J24" i="188" s="1"/>
  <c r="K24" i="188" s="1"/>
  <c r="M24" i="188" s="1"/>
  <c r="L23" i="188"/>
  <c r="D23" i="188"/>
  <c r="F23" i="188" s="1"/>
  <c r="J23" i="188" s="1"/>
  <c r="K23" i="188" s="1"/>
  <c r="M23" i="188" s="1"/>
  <c r="L22" i="188"/>
  <c r="D22" i="188"/>
  <c r="F22" i="188" s="1"/>
  <c r="J22" i="188" s="1"/>
  <c r="K22" i="188" s="1"/>
  <c r="M22" i="188" s="1"/>
  <c r="L21" i="188"/>
  <c r="D21" i="188"/>
  <c r="F21" i="188" s="1"/>
  <c r="J21" i="188" s="1"/>
  <c r="K21" i="188" s="1"/>
  <c r="M21" i="188" s="1"/>
  <c r="L20" i="188"/>
  <c r="D20" i="188"/>
  <c r="F20" i="188" s="1"/>
  <c r="J20" i="188" s="1"/>
  <c r="K20" i="188" s="1"/>
  <c r="M20" i="188" s="1"/>
  <c r="L19" i="188"/>
  <c r="D19" i="188"/>
  <c r="F19" i="188" s="1"/>
  <c r="J19" i="188" s="1"/>
  <c r="K19" i="188" s="1"/>
  <c r="M19" i="188" s="1"/>
  <c r="L18" i="188"/>
  <c r="D18" i="188"/>
  <c r="F18" i="188" s="1"/>
  <c r="J18" i="188" s="1"/>
  <c r="K18" i="188" s="1"/>
  <c r="M18" i="188" s="1"/>
  <c r="L17" i="188"/>
  <c r="D17" i="188"/>
  <c r="F17" i="188" s="1"/>
  <c r="J17" i="188" s="1"/>
  <c r="K17" i="188" s="1"/>
  <c r="M17" i="188" s="1"/>
  <c r="L16" i="188"/>
  <c r="D16" i="188"/>
  <c r="F16" i="188" s="1"/>
  <c r="J16" i="188" s="1"/>
  <c r="K16" i="188" s="1"/>
  <c r="M16" i="188" s="1"/>
  <c r="L15" i="188"/>
  <c r="D15" i="188"/>
  <c r="F15" i="188" s="1"/>
  <c r="J15" i="188" s="1"/>
  <c r="K15" i="188" s="1"/>
  <c r="M15" i="188" s="1"/>
  <c r="L14" i="188"/>
  <c r="D14" i="188"/>
  <c r="F14" i="188" s="1"/>
  <c r="J14" i="188" s="1"/>
  <c r="K14" i="188" s="1"/>
  <c r="M14" i="188" s="1"/>
  <c r="L13" i="188"/>
  <c r="D13" i="188"/>
  <c r="F13" i="188" s="1"/>
  <c r="J13" i="188" s="1"/>
  <c r="K13" i="188" s="1"/>
  <c r="M13" i="188" s="1"/>
  <c r="L12" i="188"/>
  <c r="D12" i="188"/>
  <c r="F12" i="188" s="1"/>
  <c r="J12" i="188" s="1"/>
  <c r="K12" i="188" s="1"/>
  <c r="M12" i="188" s="1"/>
  <c r="L11" i="188"/>
  <c r="D11" i="188"/>
  <c r="F11" i="188" s="1"/>
  <c r="J11" i="188" s="1"/>
  <c r="K11" i="188" s="1"/>
  <c r="M11" i="188" s="1"/>
  <c r="L10" i="188"/>
  <c r="D10" i="188"/>
  <c r="F10" i="188" s="1"/>
  <c r="J10" i="188" s="1"/>
  <c r="K10" i="188" s="1"/>
  <c r="M10" i="188" s="1"/>
  <c r="L9" i="188"/>
  <c r="D9" i="188"/>
  <c r="F9" i="188" s="1"/>
  <c r="J9" i="188" s="1"/>
  <c r="K9" i="188" s="1"/>
  <c r="M9" i="188" s="1"/>
  <c r="L8" i="188"/>
  <c r="D8" i="188"/>
  <c r="F8" i="188" s="1"/>
  <c r="J8" i="188" s="1"/>
  <c r="K8" i="188" s="1"/>
  <c r="M8" i="188" s="1"/>
  <c r="L7" i="188"/>
  <c r="D7" i="188"/>
  <c r="F7" i="188" s="1"/>
  <c r="J7" i="188" s="1"/>
  <c r="K7" i="188" s="1"/>
  <c r="M7" i="188" s="1"/>
  <c r="L6" i="188"/>
  <c r="D6" i="188"/>
  <c r="F6" i="188" s="1"/>
  <c r="J6" i="188" s="1"/>
  <c r="K6" i="188" s="1"/>
  <c r="M6" i="188" s="1"/>
  <c r="L5" i="188"/>
  <c r="D5" i="188"/>
  <c r="F5" i="188" s="1"/>
  <c r="J5" i="188" s="1"/>
  <c r="K5" i="188" s="1"/>
  <c r="M5" i="188" s="1"/>
  <c r="L199" i="190"/>
  <c r="D199" i="190"/>
  <c r="F199" i="190" s="1"/>
  <c r="J199" i="190" s="1"/>
  <c r="K199" i="190" s="1"/>
  <c r="M199" i="190" s="1"/>
  <c r="L198" i="190"/>
  <c r="D198" i="190"/>
  <c r="F198" i="190" s="1"/>
  <c r="J198" i="190" s="1"/>
  <c r="K198" i="190" s="1"/>
  <c r="M198" i="190" s="1"/>
  <c r="L197" i="190"/>
  <c r="D197" i="190"/>
  <c r="F197" i="190" s="1"/>
  <c r="J197" i="190" s="1"/>
  <c r="K197" i="190" s="1"/>
  <c r="M197" i="190" s="1"/>
  <c r="L196" i="190"/>
  <c r="D196" i="190"/>
  <c r="F196" i="190" s="1"/>
  <c r="J196" i="190" s="1"/>
  <c r="K196" i="190" s="1"/>
  <c r="M196" i="190" s="1"/>
  <c r="L195" i="190"/>
  <c r="D195" i="190"/>
  <c r="F195" i="190" s="1"/>
  <c r="J195" i="190" s="1"/>
  <c r="K195" i="190" s="1"/>
  <c r="M195" i="190" s="1"/>
  <c r="L194" i="190"/>
  <c r="D194" i="190"/>
  <c r="F194" i="190" s="1"/>
  <c r="J194" i="190" s="1"/>
  <c r="K194" i="190" s="1"/>
  <c r="M194" i="190" s="1"/>
  <c r="L193" i="190"/>
  <c r="D193" i="190"/>
  <c r="F193" i="190" s="1"/>
  <c r="J193" i="190" s="1"/>
  <c r="K193" i="190" s="1"/>
  <c r="M193" i="190" s="1"/>
  <c r="L192" i="190"/>
  <c r="D192" i="190"/>
  <c r="F192" i="190" s="1"/>
  <c r="J192" i="190" s="1"/>
  <c r="K192" i="190" s="1"/>
  <c r="M192" i="190" s="1"/>
  <c r="L191" i="190"/>
  <c r="D191" i="190"/>
  <c r="F191" i="190" s="1"/>
  <c r="J191" i="190" s="1"/>
  <c r="K191" i="190" s="1"/>
  <c r="M191" i="190" s="1"/>
  <c r="L190" i="190"/>
  <c r="D190" i="190"/>
  <c r="F190" i="190" s="1"/>
  <c r="J190" i="190" s="1"/>
  <c r="K190" i="190" s="1"/>
  <c r="M190" i="190" s="1"/>
  <c r="L189" i="190"/>
  <c r="D189" i="190"/>
  <c r="F189" i="190" s="1"/>
  <c r="J189" i="190" s="1"/>
  <c r="K189" i="190" s="1"/>
  <c r="M189" i="190" s="1"/>
  <c r="L188" i="190"/>
  <c r="D188" i="190"/>
  <c r="F188" i="190" s="1"/>
  <c r="J188" i="190" s="1"/>
  <c r="K188" i="190" s="1"/>
  <c r="M188" i="190" s="1"/>
  <c r="L187" i="190"/>
  <c r="D187" i="190"/>
  <c r="F187" i="190" s="1"/>
  <c r="J187" i="190" s="1"/>
  <c r="K187" i="190" s="1"/>
  <c r="M187" i="190" s="1"/>
  <c r="L186" i="190"/>
  <c r="D186" i="190"/>
  <c r="F186" i="190" s="1"/>
  <c r="J186" i="190" s="1"/>
  <c r="K186" i="190" s="1"/>
  <c r="M186" i="190" s="1"/>
  <c r="L185" i="190"/>
  <c r="D185" i="190"/>
  <c r="F185" i="190" s="1"/>
  <c r="J185" i="190" s="1"/>
  <c r="K185" i="190" s="1"/>
  <c r="M185" i="190" s="1"/>
  <c r="L184" i="190"/>
  <c r="D184" i="190"/>
  <c r="F184" i="190" s="1"/>
  <c r="J184" i="190" s="1"/>
  <c r="K184" i="190" s="1"/>
  <c r="M184" i="190" s="1"/>
  <c r="L183" i="190"/>
  <c r="D183" i="190"/>
  <c r="F183" i="190" s="1"/>
  <c r="J183" i="190" s="1"/>
  <c r="K183" i="190" s="1"/>
  <c r="M183" i="190" s="1"/>
  <c r="L182" i="190"/>
  <c r="D182" i="190"/>
  <c r="F182" i="190" s="1"/>
  <c r="J182" i="190" s="1"/>
  <c r="K182" i="190" s="1"/>
  <c r="M182" i="190" s="1"/>
  <c r="L181" i="190"/>
  <c r="D181" i="190"/>
  <c r="F181" i="190" s="1"/>
  <c r="J181" i="190" s="1"/>
  <c r="K181" i="190" s="1"/>
  <c r="M181" i="190" s="1"/>
  <c r="L180" i="190"/>
  <c r="D180" i="190"/>
  <c r="F180" i="190" s="1"/>
  <c r="J180" i="190" s="1"/>
  <c r="K180" i="190" s="1"/>
  <c r="M180" i="190" s="1"/>
  <c r="L179" i="190"/>
  <c r="D179" i="190"/>
  <c r="F179" i="190" s="1"/>
  <c r="J179" i="190" s="1"/>
  <c r="K179" i="190" s="1"/>
  <c r="M179" i="190" s="1"/>
  <c r="L178" i="190"/>
  <c r="D178" i="190"/>
  <c r="F178" i="190" s="1"/>
  <c r="J178" i="190" s="1"/>
  <c r="K178" i="190" s="1"/>
  <c r="M178" i="190" s="1"/>
  <c r="L177" i="190"/>
  <c r="D177" i="190"/>
  <c r="F177" i="190" s="1"/>
  <c r="J177" i="190" s="1"/>
  <c r="K177" i="190" s="1"/>
  <c r="M177" i="190" s="1"/>
  <c r="L176" i="190"/>
  <c r="D176" i="190"/>
  <c r="F176" i="190" s="1"/>
  <c r="J176" i="190" s="1"/>
  <c r="K176" i="190" s="1"/>
  <c r="M176" i="190" s="1"/>
  <c r="L175" i="190"/>
  <c r="D175" i="190"/>
  <c r="F175" i="190" s="1"/>
  <c r="J175" i="190" s="1"/>
  <c r="K175" i="190" s="1"/>
  <c r="M175" i="190" s="1"/>
  <c r="L174" i="190"/>
  <c r="D174" i="190"/>
  <c r="F174" i="190" s="1"/>
  <c r="J174" i="190" s="1"/>
  <c r="K174" i="190" s="1"/>
  <c r="M174" i="190" s="1"/>
  <c r="L173" i="190"/>
  <c r="D173" i="190"/>
  <c r="F173" i="190" s="1"/>
  <c r="J173" i="190" s="1"/>
  <c r="K173" i="190" s="1"/>
  <c r="M173" i="190" s="1"/>
  <c r="L172" i="190"/>
  <c r="D172" i="190"/>
  <c r="F172" i="190" s="1"/>
  <c r="J172" i="190" s="1"/>
  <c r="K172" i="190" s="1"/>
  <c r="M172" i="190" s="1"/>
  <c r="L171" i="190"/>
  <c r="D171" i="190"/>
  <c r="F171" i="190" s="1"/>
  <c r="J171" i="190" s="1"/>
  <c r="K171" i="190" s="1"/>
  <c r="M171" i="190" s="1"/>
  <c r="L170" i="190"/>
  <c r="D170" i="190"/>
  <c r="F170" i="190" s="1"/>
  <c r="J170" i="190" s="1"/>
  <c r="K170" i="190" s="1"/>
  <c r="M170" i="190" s="1"/>
  <c r="L169" i="190"/>
  <c r="D169" i="190"/>
  <c r="F169" i="190" s="1"/>
  <c r="J169" i="190" s="1"/>
  <c r="K169" i="190" s="1"/>
  <c r="M169" i="190" s="1"/>
  <c r="L168" i="190"/>
  <c r="D168" i="190"/>
  <c r="F168" i="190" s="1"/>
  <c r="J168" i="190" s="1"/>
  <c r="K168" i="190" s="1"/>
  <c r="M168" i="190" s="1"/>
  <c r="L167" i="190"/>
  <c r="D167" i="190"/>
  <c r="F167" i="190" s="1"/>
  <c r="J167" i="190" s="1"/>
  <c r="K167" i="190" s="1"/>
  <c r="M167" i="190" s="1"/>
  <c r="L166" i="190"/>
  <c r="D166" i="190"/>
  <c r="F166" i="190" s="1"/>
  <c r="J166" i="190" s="1"/>
  <c r="K166" i="190" s="1"/>
  <c r="M166" i="190" s="1"/>
  <c r="L165" i="190"/>
  <c r="D165" i="190"/>
  <c r="F165" i="190" s="1"/>
  <c r="J165" i="190" s="1"/>
  <c r="K165" i="190" s="1"/>
  <c r="M165" i="190" s="1"/>
  <c r="L164" i="190"/>
  <c r="D164" i="190"/>
  <c r="F164" i="190" s="1"/>
  <c r="J164" i="190" s="1"/>
  <c r="K164" i="190" s="1"/>
  <c r="M164" i="190" s="1"/>
  <c r="L163" i="190"/>
  <c r="D163" i="190"/>
  <c r="F163" i="190" s="1"/>
  <c r="J163" i="190" s="1"/>
  <c r="K163" i="190" s="1"/>
  <c r="M163" i="190" s="1"/>
  <c r="L162" i="190"/>
  <c r="D162" i="190"/>
  <c r="F162" i="190" s="1"/>
  <c r="J162" i="190" s="1"/>
  <c r="K162" i="190" s="1"/>
  <c r="M162" i="190" s="1"/>
  <c r="L161" i="190"/>
  <c r="D161" i="190"/>
  <c r="F161" i="190" s="1"/>
  <c r="J161" i="190" s="1"/>
  <c r="K161" i="190" s="1"/>
  <c r="M161" i="190" s="1"/>
  <c r="L160" i="190"/>
  <c r="D160" i="190"/>
  <c r="F160" i="190" s="1"/>
  <c r="J160" i="190" s="1"/>
  <c r="K160" i="190" s="1"/>
  <c r="M160" i="190" s="1"/>
  <c r="L159" i="190"/>
  <c r="D159" i="190"/>
  <c r="F159" i="190" s="1"/>
  <c r="J159" i="190" s="1"/>
  <c r="K159" i="190" s="1"/>
  <c r="M159" i="190" s="1"/>
  <c r="L158" i="190"/>
  <c r="D158" i="190"/>
  <c r="F158" i="190" s="1"/>
  <c r="J158" i="190" s="1"/>
  <c r="K158" i="190" s="1"/>
  <c r="M158" i="190" s="1"/>
  <c r="L157" i="190"/>
  <c r="D157" i="190"/>
  <c r="F157" i="190" s="1"/>
  <c r="J157" i="190" s="1"/>
  <c r="K157" i="190" s="1"/>
  <c r="M157" i="190" s="1"/>
  <c r="L156" i="190"/>
  <c r="D156" i="190"/>
  <c r="F156" i="190" s="1"/>
  <c r="J156" i="190" s="1"/>
  <c r="K156" i="190" s="1"/>
  <c r="M156" i="190" s="1"/>
  <c r="L155" i="190"/>
  <c r="D155" i="190"/>
  <c r="F155" i="190" s="1"/>
  <c r="J155" i="190" s="1"/>
  <c r="K155" i="190" s="1"/>
  <c r="M155" i="190" s="1"/>
  <c r="L154" i="190"/>
  <c r="D154" i="190"/>
  <c r="F154" i="190" s="1"/>
  <c r="J154" i="190" s="1"/>
  <c r="K154" i="190" s="1"/>
  <c r="M154" i="190" s="1"/>
  <c r="L153" i="190"/>
  <c r="D153" i="190"/>
  <c r="F153" i="190" s="1"/>
  <c r="J153" i="190" s="1"/>
  <c r="K153" i="190" s="1"/>
  <c r="M153" i="190" s="1"/>
  <c r="L152" i="190"/>
  <c r="D152" i="190"/>
  <c r="F152" i="190" s="1"/>
  <c r="J152" i="190" s="1"/>
  <c r="K152" i="190" s="1"/>
  <c r="M152" i="190" s="1"/>
  <c r="L151" i="190"/>
  <c r="D151" i="190"/>
  <c r="F151" i="190" s="1"/>
  <c r="J151" i="190" s="1"/>
  <c r="K151" i="190" s="1"/>
  <c r="M151" i="190" s="1"/>
  <c r="L150" i="190"/>
  <c r="D150" i="190"/>
  <c r="F150" i="190" s="1"/>
  <c r="J150" i="190" s="1"/>
  <c r="K150" i="190" s="1"/>
  <c r="M150" i="190" s="1"/>
  <c r="L149" i="190"/>
  <c r="D149" i="190"/>
  <c r="F149" i="190" s="1"/>
  <c r="J149" i="190" s="1"/>
  <c r="K149" i="190" s="1"/>
  <c r="M149" i="190" s="1"/>
  <c r="L148" i="190"/>
  <c r="D148" i="190"/>
  <c r="F148" i="190" s="1"/>
  <c r="J148" i="190" s="1"/>
  <c r="K148" i="190" s="1"/>
  <c r="M148" i="190" s="1"/>
  <c r="L147" i="190"/>
  <c r="D147" i="190"/>
  <c r="F147" i="190" s="1"/>
  <c r="J147" i="190" s="1"/>
  <c r="K147" i="190" s="1"/>
  <c r="M147" i="190" s="1"/>
  <c r="L146" i="190"/>
  <c r="D146" i="190"/>
  <c r="F146" i="190" s="1"/>
  <c r="J146" i="190" s="1"/>
  <c r="K146" i="190" s="1"/>
  <c r="M146" i="190" s="1"/>
  <c r="L145" i="190"/>
  <c r="D145" i="190"/>
  <c r="F145" i="190" s="1"/>
  <c r="J145" i="190" s="1"/>
  <c r="K145" i="190" s="1"/>
  <c r="M145" i="190" s="1"/>
  <c r="L144" i="190"/>
  <c r="D144" i="190"/>
  <c r="F144" i="190" s="1"/>
  <c r="J144" i="190" s="1"/>
  <c r="K144" i="190" s="1"/>
  <c r="M144" i="190" s="1"/>
  <c r="L143" i="190"/>
  <c r="D143" i="190"/>
  <c r="F143" i="190" s="1"/>
  <c r="J143" i="190" s="1"/>
  <c r="K143" i="190" s="1"/>
  <c r="M143" i="190" s="1"/>
  <c r="L142" i="190"/>
  <c r="D142" i="190"/>
  <c r="F142" i="190" s="1"/>
  <c r="J142" i="190" s="1"/>
  <c r="K142" i="190" s="1"/>
  <c r="M142" i="190" s="1"/>
  <c r="L141" i="190"/>
  <c r="D141" i="190"/>
  <c r="F141" i="190" s="1"/>
  <c r="J141" i="190" s="1"/>
  <c r="K141" i="190" s="1"/>
  <c r="M141" i="190" s="1"/>
  <c r="L140" i="190"/>
  <c r="D140" i="190"/>
  <c r="F140" i="190" s="1"/>
  <c r="J140" i="190" s="1"/>
  <c r="K140" i="190" s="1"/>
  <c r="M140" i="190" s="1"/>
  <c r="L139" i="190"/>
  <c r="D139" i="190"/>
  <c r="F139" i="190" s="1"/>
  <c r="J139" i="190" s="1"/>
  <c r="K139" i="190" s="1"/>
  <c r="M139" i="190" s="1"/>
  <c r="L138" i="190"/>
  <c r="D138" i="190"/>
  <c r="F138" i="190" s="1"/>
  <c r="J138" i="190" s="1"/>
  <c r="K138" i="190" s="1"/>
  <c r="M138" i="190" s="1"/>
  <c r="L137" i="190"/>
  <c r="D137" i="190"/>
  <c r="F137" i="190" s="1"/>
  <c r="J137" i="190" s="1"/>
  <c r="K137" i="190" s="1"/>
  <c r="M137" i="190" s="1"/>
  <c r="L136" i="190"/>
  <c r="D136" i="190"/>
  <c r="F136" i="190" s="1"/>
  <c r="J136" i="190" s="1"/>
  <c r="K136" i="190" s="1"/>
  <c r="M136" i="190" s="1"/>
  <c r="L135" i="190"/>
  <c r="D135" i="190"/>
  <c r="F135" i="190" s="1"/>
  <c r="J135" i="190" s="1"/>
  <c r="K135" i="190" s="1"/>
  <c r="M135" i="190" s="1"/>
  <c r="L134" i="190"/>
  <c r="D134" i="190"/>
  <c r="F134" i="190" s="1"/>
  <c r="J134" i="190" s="1"/>
  <c r="K134" i="190" s="1"/>
  <c r="M134" i="190" s="1"/>
  <c r="L133" i="190"/>
  <c r="D133" i="190"/>
  <c r="F133" i="190" s="1"/>
  <c r="J133" i="190" s="1"/>
  <c r="K133" i="190" s="1"/>
  <c r="M133" i="190" s="1"/>
  <c r="L132" i="190"/>
  <c r="D132" i="190"/>
  <c r="F132" i="190" s="1"/>
  <c r="J132" i="190" s="1"/>
  <c r="K132" i="190" s="1"/>
  <c r="M132" i="190" s="1"/>
  <c r="L131" i="190"/>
  <c r="D131" i="190"/>
  <c r="F131" i="190" s="1"/>
  <c r="J131" i="190" s="1"/>
  <c r="K131" i="190" s="1"/>
  <c r="M131" i="190" s="1"/>
  <c r="L130" i="190"/>
  <c r="D130" i="190"/>
  <c r="F130" i="190" s="1"/>
  <c r="J130" i="190" s="1"/>
  <c r="K130" i="190" s="1"/>
  <c r="M130" i="190" s="1"/>
  <c r="L129" i="190"/>
  <c r="D129" i="190"/>
  <c r="F129" i="190" s="1"/>
  <c r="J129" i="190" s="1"/>
  <c r="K129" i="190" s="1"/>
  <c r="M129" i="190" s="1"/>
  <c r="L128" i="190"/>
  <c r="D128" i="190"/>
  <c r="F128" i="190" s="1"/>
  <c r="J128" i="190" s="1"/>
  <c r="K128" i="190" s="1"/>
  <c r="M128" i="190" s="1"/>
  <c r="L127" i="190"/>
  <c r="D127" i="190"/>
  <c r="F127" i="190" s="1"/>
  <c r="J127" i="190" s="1"/>
  <c r="K127" i="190" s="1"/>
  <c r="M127" i="190" s="1"/>
  <c r="L126" i="190"/>
  <c r="D126" i="190"/>
  <c r="F126" i="190" s="1"/>
  <c r="J126" i="190" s="1"/>
  <c r="K126" i="190" s="1"/>
  <c r="M126" i="190" s="1"/>
  <c r="L125" i="190"/>
  <c r="D125" i="190"/>
  <c r="F125" i="190" s="1"/>
  <c r="J125" i="190" s="1"/>
  <c r="K125" i="190" s="1"/>
  <c r="M125" i="190" s="1"/>
  <c r="L124" i="190"/>
  <c r="D124" i="190"/>
  <c r="F124" i="190" s="1"/>
  <c r="J124" i="190" s="1"/>
  <c r="K124" i="190" s="1"/>
  <c r="M124" i="190" s="1"/>
  <c r="L123" i="190"/>
  <c r="D123" i="190"/>
  <c r="F123" i="190" s="1"/>
  <c r="J123" i="190" s="1"/>
  <c r="K123" i="190" s="1"/>
  <c r="M123" i="190" s="1"/>
  <c r="L122" i="190"/>
  <c r="D122" i="190"/>
  <c r="F122" i="190" s="1"/>
  <c r="J122" i="190" s="1"/>
  <c r="K122" i="190" s="1"/>
  <c r="M122" i="190" s="1"/>
  <c r="L121" i="190"/>
  <c r="D121" i="190"/>
  <c r="F121" i="190" s="1"/>
  <c r="J121" i="190" s="1"/>
  <c r="K121" i="190" s="1"/>
  <c r="M121" i="190" s="1"/>
  <c r="L120" i="190"/>
  <c r="D120" i="190"/>
  <c r="F120" i="190" s="1"/>
  <c r="J120" i="190" s="1"/>
  <c r="K120" i="190" s="1"/>
  <c r="M120" i="190" s="1"/>
  <c r="L119" i="190"/>
  <c r="D119" i="190"/>
  <c r="F119" i="190" s="1"/>
  <c r="J119" i="190" s="1"/>
  <c r="K119" i="190" s="1"/>
  <c r="M119" i="190" s="1"/>
  <c r="L118" i="190"/>
  <c r="D118" i="190"/>
  <c r="F118" i="190" s="1"/>
  <c r="J118" i="190" s="1"/>
  <c r="K118" i="190" s="1"/>
  <c r="M118" i="190" s="1"/>
  <c r="L117" i="190"/>
  <c r="D117" i="190"/>
  <c r="F117" i="190" s="1"/>
  <c r="J117" i="190" s="1"/>
  <c r="K117" i="190" s="1"/>
  <c r="M117" i="190" s="1"/>
  <c r="L116" i="190"/>
  <c r="D116" i="190"/>
  <c r="F116" i="190" s="1"/>
  <c r="J116" i="190" s="1"/>
  <c r="K116" i="190" s="1"/>
  <c r="M116" i="190" s="1"/>
  <c r="L115" i="190"/>
  <c r="D115" i="190"/>
  <c r="F115" i="190" s="1"/>
  <c r="J115" i="190" s="1"/>
  <c r="K115" i="190" s="1"/>
  <c r="M115" i="190" s="1"/>
  <c r="L114" i="190"/>
  <c r="D114" i="190"/>
  <c r="F114" i="190" s="1"/>
  <c r="J114" i="190" s="1"/>
  <c r="K114" i="190" s="1"/>
  <c r="M114" i="190" s="1"/>
  <c r="L113" i="190"/>
  <c r="D113" i="190"/>
  <c r="F113" i="190" s="1"/>
  <c r="J113" i="190" s="1"/>
  <c r="K113" i="190" s="1"/>
  <c r="M113" i="190" s="1"/>
  <c r="L112" i="190"/>
  <c r="D112" i="190"/>
  <c r="F112" i="190" s="1"/>
  <c r="J112" i="190" s="1"/>
  <c r="K112" i="190" s="1"/>
  <c r="M112" i="190" s="1"/>
  <c r="L111" i="190"/>
  <c r="D111" i="190"/>
  <c r="F111" i="190" s="1"/>
  <c r="J111" i="190" s="1"/>
  <c r="K111" i="190" s="1"/>
  <c r="M111" i="190" s="1"/>
  <c r="L110" i="190"/>
  <c r="D110" i="190"/>
  <c r="F110" i="190" s="1"/>
  <c r="J110" i="190" s="1"/>
  <c r="K110" i="190" s="1"/>
  <c r="M110" i="190" s="1"/>
  <c r="L109" i="190"/>
  <c r="D109" i="190"/>
  <c r="F109" i="190" s="1"/>
  <c r="J109" i="190" s="1"/>
  <c r="K109" i="190" s="1"/>
  <c r="M109" i="190" s="1"/>
  <c r="L108" i="190"/>
  <c r="D108" i="190"/>
  <c r="F108" i="190" s="1"/>
  <c r="J108" i="190" s="1"/>
  <c r="K108" i="190" s="1"/>
  <c r="M108" i="190" s="1"/>
  <c r="L107" i="190"/>
  <c r="D107" i="190"/>
  <c r="F107" i="190" s="1"/>
  <c r="J107" i="190" s="1"/>
  <c r="K107" i="190" s="1"/>
  <c r="M107" i="190" s="1"/>
  <c r="L106" i="190"/>
  <c r="D106" i="190"/>
  <c r="F106" i="190" s="1"/>
  <c r="J106" i="190" s="1"/>
  <c r="K106" i="190" s="1"/>
  <c r="M106" i="190" s="1"/>
  <c r="L105" i="190"/>
  <c r="D105" i="190"/>
  <c r="F105" i="190" s="1"/>
  <c r="J105" i="190" s="1"/>
  <c r="K105" i="190" s="1"/>
  <c r="M105" i="190" s="1"/>
  <c r="L104" i="190"/>
  <c r="D104" i="190"/>
  <c r="F104" i="190" s="1"/>
  <c r="J104" i="190" s="1"/>
  <c r="K104" i="190" s="1"/>
  <c r="M104" i="190" s="1"/>
  <c r="L103" i="190"/>
  <c r="D103" i="190"/>
  <c r="F103" i="190" s="1"/>
  <c r="J103" i="190" s="1"/>
  <c r="K103" i="190" s="1"/>
  <c r="M103" i="190" s="1"/>
  <c r="L102" i="190"/>
  <c r="D102" i="190"/>
  <c r="F102" i="190" s="1"/>
  <c r="J102" i="190" s="1"/>
  <c r="K102" i="190" s="1"/>
  <c r="M102" i="190" s="1"/>
  <c r="L101" i="190"/>
  <c r="D101" i="190"/>
  <c r="F101" i="190" s="1"/>
  <c r="J101" i="190" s="1"/>
  <c r="K101" i="190" s="1"/>
  <c r="M101" i="190" s="1"/>
  <c r="L100" i="190"/>
  <c r="D100" i="190"/>
  <c r="F100" i="190" s="1"/>
  <c r="J100" i="190" s="1"/>
  <c r="K100" i="190" s="1"/>
  <c r="M100" i="190" s="1"/>
  <c r="L99" i="190"/>
  <c r="D99" i="190"/>
  <c r="F99" i="190" s="1"/>
  <c r="J99" i="190" s="1"/>
  <c r="K99" i="190" s="1"/>
  <c r="M99" i="190" s="1"/>
  <c r="L98" i="190"/>
  <c r="D98" i="190"/>
  <c r="F98" i="190" s="1"/>
  <c r="J98" i="190" s="1"/>
  <c r="K98" i="190" s="1"/>
  <c r="M98" i="190" s="1"/>
  <c r="L97" i="190"/>
  <c r="D97" i="190"/>
  <c r="F97" i="190" s="1"/>
  <c r="J97" i="190" s="1"/>
  <c r="K97" i="190" s="1"/>
  <c r="M97" i="190" s="1"/>
  <c r="L96" i="190"/>
  <c r="D96" i="190"/>
  <c r="F96" i="190" s="1"/>
  <c r="J96" i="190" s="1"/>
  <c r="K96" i="190" s="1"/>
  <c r="M96" i="190" s="1"/>
  <c r="L95" i="190"/>
  <c r="D95" i="190"/>
  <c r="F95" i="190" s="1"/>
  <c r="J95" i="190" s="1"/>
  <c r="K95" i="190" s="1"/>
  <c r="M95" i="190" s="1"/>
  <c r="L94" i="190"/>
  <c r="D94" i="190"/>
  <c r="F94" i="190" s="1"/>
  <c r="J94" i="190" s="1"/>
  <c r="K94" i="190" s="1"/>
  <c r="M94" i="190" s="1"/>
  <c r="L93" i="190"/>
  <c r="D93" i="190"/>
  <c r="F93" i="190" s="1"/>
  <c r="J93" i="190" s="1"/>
  <c r="K93" i="190" s="1"/>
  <c r="M93" i="190" s="1"/>
  <c r="L92" i="190"/>
  <c r="D92" i="190"/>
  <c r="F92" i="190" s="1"/>
  <c r="J92" i="190" s="1"/>
  <c r="K92" i="190" s="1"/>
  <c r="M92" i="190" s="1"/>
  <c r="L91" i="190"/>
  <c r="D91" i="190"/>
  <c r="F91" i="190" s="1"/>
  <c r="J91" i="190" s="1"/>
  <c r="K91" i="190" s="1"/>
  <c r="M91" i="190" s="1"/>
  <c r="L90" i="190"/>
  <c r="D90" i="190"/>
  <c r="F90" i="190" s="1"/>
  <c r="J90" i="190" s="1"/>
  <c r="K90" i="190" s="1"/>
  <c r="M90" i="190" s="1"/>
  <c r="L89" i="190"/>
  <c r="D89" i="190"/>
  <c r="F89" i="190" s="1"/>
  <c r="J89" i="190" s="1"/>
  <c r="K89" i="190" s="1"/>
  <c r="M89" i="190" s="1"/>
  <c r="L88" i="190"/>
  <c r="D88" i="190"/>
  <c r="F88" i="190" s="1"/>
  <c r="J88" i="190" s="1"/>
  <c r="K88" i="190" s="1"/>
  <c r="M88" i="190" s="1"/>
  <c r="L87" i="190"/>
  <c r="D87" i="190"/>
  <c r="F87" i="190" s="1"/>
  <c r="J87" i="190" s="1"/>
  <c r="K87" i="190" s="1"/>
  <c r="M87" i="190" s="1"/>
  <c r="L86" i="190"/>
  <c r="D86" i="190"/>
  <c r="F86" i="190" s="1"/>
  <c r="J86" i="190" s="1"/>
  <c r="K86" i="190" s="1"/>
  <c r="M86" i="190" s="1"/>
  <c r="L85" i="190"/>
  <c r="D85" i="190"/>
  <c r="F85" i="190" s="1"/>
  <c r="J85" i="190" s="1"/>
  <c r="K85" i="190" s="1"/>
  <c r="M85" i="190" s="1"/>
  <c r="L84" i="190"/>
  <c r="D84" i="190"/>
  <c r="F84" i="190" s="1"/>
  <c r="J84" i="190" s="1"/>
  <c r="K84" i="190" s="1"/>
  <c r="M84" i="190" s="1"/>
  <c r="L83" i="190"/>
  <c r="D83" i="190"/>
  <c r="F83" i="190" s="1"/>
  <c r="J83" i="190" s="1"/>
  <c r="K83" i="190" s="1"/>
  <c r="M83" i="190" s="1"/>
  <c r="L82" i="190"/>
  <c r="D82" i="190"/>
  <c r="F82" i="190" s="1"/>
  <c r="J82" i="190" s="1"/>
  <c r="K82" i="190" s="1"/>
  <c r="M82" i="190" s="1"/>
  <c r="L81" i="190"/>
  <c r="D81" i="190"/>
  <c r="F81" i="190" s="1"/>
  <c r="J81" i="190" s="1"/>
  <c r="K81" i="190" s="1"/>
  <c r="M81" i="190" s="1"/>
  <c r="L80" i="190"/>
  <c r="D80" i="190"/>
  <c r="F80" i="190" s="1"/>
  <c r="J80" i="190" s="1"/>
  <c r="K80" i="190" s="1"/>
  <c r="M80" i="190" s="1"/>
  <c r="L79" i="190"/>
  <c r="D79" i="190"/>
  <c r="F79" i="190" s="1"/>
  <c r="J79" i="190" s="1"/>
  <c r="K79" i="190" s="1"/>
  <c r="M79" i="190" s="1"/>
  <c r="L78" i="190"/>
  <c r="D78" i="190"/>
  <c r="F78" i="190" s="1"/>
  <c r="J78" i="190" s="1"/>
  <c r="K78" i="190" s="1"/>
  <c r="M78" i="190" s="1"/>
  <c r="L77" i="190"/>
  <c r="D77" i="190"/>
  <c r="F77" i="190" s="1"/>
  <c r="J77" i="190" s="1"/>
  <c r="K77" i="190" s="1"/>
  <c r="M77" i="190" s="1"/>
  <c r="L76" i="190"/>
  <c r="D76" i="190"/>
  <c r="F76" i="190" s="1"/>
  <c r="J76" i="190" s="1"/>
  <c r="K76" i="190" s="1"/>
  <c r="M76" i="190" s="1"/>
  <c r="L75" i="190"/>
  <c r="D75" i="190"/>
  <c r="F75" i="190" s="1"/>
  <c r="J75" i="190" s="1"/>
  <c r="K75" i="190" s="1"/>
  <c r="M75" i="190" s="1"/>
  <c r="L74" i="190"/>
  <c r="D74" i="190"/>
  <c r="F74" i="190" s="1"/>
  <c r="J74" i="190" s="1"/>
  <c r="K74" i="190" s="1"/>
  <c r="M74" i="190" s="1"/>
  <c r="L73" i="190"/>
  <c r="D73" i="190"/>
  <c r="F73" i="190" s="1"/>
  <c r="J73" i="190" s="1"/>
  <c r="K73" i="190" s="1"/>
  <c r="M73" i="190" s="1"/>
  <c r="L72" i="190"/>
  <c r="D72" i="190"/>
  <c r="F72" i="190" s="1"/>
  <c r="J72" i="190" s="1"/>
  <c r="K72" i="190" s="1"/>
  <c r="M72" i="190" s="1"/>
  <c r="L71" i="190"/>
  <c r="D71" i="190"/>
  <c r="F71" i="190" s="1"/>
  <c r="J71" i="190" s="1"/>
  <c r="K71" i="190" s="1"/>
  <c r="M71" i="190" s="1"/>
  <c r="L70" i="190"/>
  <c r="D70" i="190"/>
  <c r="F70" i="190" s="1"/>
  <c r="J70" i="190" s="1"/>
  <c r="K70" i="190" s="1"/>
  <c r="M70" i="190" s="1"/>
  <c r="L69" i="190"/>
  <c r="D69" i="190"/>
  <c r="F69" i="190" s="1"/>
  <c r="J69" i="190" s="1"/>
  <c r="K69" i="190" s="1"/>
  <c r="M69" i="190" s="1"/>
  <c r="L68" i="190"/>
  <c r="D68" i="190"/>
  <c r="F68" i="190" s="1"/>
  <c r="J68" i="190" s="1"/>
  <c r="K68" i="190" s="1"/>
  <c r="M68" i="190" s="1"/>
  <c r="L67" i="190"/>
  <c r="D67" i="190"/>
  <c r="F67" i="190" s="1"/>
  <c r="J67" i="190" s="1"/>
  <c r="K67" i="190" s="1"/>
  <c r="M67" i="190" s="1"/>
  <c r="L66" i="190"/>
  <c r="D66" i="190"/>
  <c r="F66" i="190" s="1"/>
  <c r="J66" i="190" s="1"/>
  <c r="K66" i="190" s="1"/>
  <c r="M66" i="190" s="1"/>
  <c r="L65" i="190"/>
  <c r="D65" i="190"/>
  <c r="F65" i="190" s="1"/>
  <c r="J65" i="190" s="1"/>
  <c r="K65" i="190" s="1"/>
  <c r="M65" i="190" s="1"/>
  <c r="L64" i="190"/>
  <c r="D64" i="190"/>
  <c r="F64" i="190" s="1"/>
  <c r="J64" i="190" s="1"/>
  <c r="K64" i="190" s="1"/>
  <c r="M64" i="190" s="1"/>
  <c r="L63" i="190"/>
  <c r="D63" i="190"/>
  <c r="F63" i="190" s="1"/>
  <c r="J63" i="190" s="1"/>
  <c r="K63" i="190" s="1"/>
  <c r="M63" i="190" s="1"/>
  <c r="L62" i="190"/>
  <c r="D62" i="190"/>
  <c r="F62" i="190" s="1"/>
  <c r="J62" i="190" s="1"/>
  <c r="K62" i="190" s="1"/>
  <c r="M62" i="190" s="1"/>
  <c r="L61" i="190"/>
  <c r="D61" i="190"/>
  <c r="F61" i="190" s="1"/>
  <c r="J61" i="190" s="1"/>
  <c r="K61" i="190" s="1"/>
  <c r="M61" i="190" s="1"/>
  <c r="L60" i="190"/>
  <c r="D60" i="190"/>
  <c r="F60" i="190" s="1"/>
  <c r="J60" i="190" s="1"/>
  <c r="K60" i="190" s="1"/>
  <c r="M60" i="190" s="1"/>
  <c r="L59" i="190"/>
  <c r="D59" i="190"/>
  <c r="F59" i="190" s="1"/>
  <c r="J59" i="190" s="1"/>
  <c r="K59" i="190" s="1"/>
  <c r="M59" i="190" s="1"/>
  <c r="L58" i="190"/>
  <c r="D58" i="190"/>
  <c r="F58" i="190" s="1"/>
  <c r="J58" i="190" s="1"/>
  <c r="K58" i="190" s="1"/>
  <c r="M58" i="190" s="1"/>
  <c r="L57" i="190"/>
  <c r="D57" i="190"/>
  <c r="F57" i="190" s="1"/>
  <c r="J57" i="190" s="1"/>
  <c r="K57" i="190" s="1"/>
  <c r="M57" i="190" s="1"/>
  <c r="L56" i="190"/>
  <c r="D56" i="190"/>
  <c r="F56" i="190" s="1"/>
  <c r="J56" i="190" s="1"/>
  <c r="K56" i="190" s="1"/>
  <c r="M56" i="190" s="1"/>
  <c r="L55" i="190"/>
  <c r="D55" i="190"/>
  <c r="F55" i="190" s="1"/>
  <c r="J55" i="190" s="1"/>
  <c r="K55" i="190" s="1"/>
  <c r="M55" i="190" s="1"/>
  <c r="L54" i="190"/>
  <c r="D54" i="190"/>
  <c r="F54" i="190" s="1"/>
  <c r="J54" i="190" s="1"/>
  <c r="K54" i="190" s="1"/>
  <c r="M54" i="190" s="1"/>
  <c r="L53" i="190"/>
  <c r="D53" i="190"/>
  <c r="F53" i="190" s="1"/>
  <c r="J53" i="190" s="1"/>
  <c r="K53" i="190" s="1"/>
  <c r="M53" i="190" s="1"/>
  <c r="L52" i="190"/>
  <c r="D52" i="190"/>
  <c r="F52" i="190" s="1"/>
  <c r="J52" i="190" s="1"/>
  <c r="K52" i="190" s="1"/>
  <c r="M52" i="190" s="1"/>
  <c r="L51" i="190"/>
  <c r="D51" i="190"/>
  <c r="F51" i="190" s="1"/>
  <c r="J51" i="190" s="1"/>
  <c r="K51" i="190" s="1"/>
  <c r="M51" i="190" s="1"/>
  <c r="L50" i="190"/>
  <c r="D50" i="190"/>
  <c r="F50" i="190" s="1"/>
  <c r="J50" i="190" s="1"/>
  <c r="K50" i="190" s="1"/>
  <c r="M50" i="190" s="1"/>
  <c r="L49" i="190"/>
  <c r="D49" i="190"/>
  <c r="F49" i="190" s="1"/>
  <c r="J49" i="190" s="1"/>
  <c r="K49" i="190" s="1"/>
  <c r="M49" i="190" s="1"/>
  <c r="L48" i="190"/>
  <c r="D48" i="190"/>
  <c r="F48" i="190" s="1"/>
  <c r="J48" i="190" s="1"/>
  <c r="K48" i="190" s="1"/>
  <c r="M48" i="190" s="1"/>
  <c r="L47" i="190"/>
  <c r="D47" i="190"/>
  <c r="F47" i="190" s="1"/>
  <c r="J47" i="190" s="1"/>
  <c r="K47" i="190" s="1"/>
  <c r="M47" i="190" s="1"/>
  <c r="L46" i="190"/>
  <c r="D46" i="190"/>
  <c r="F46" i="190" s="1"/>
  <c r="J46" i="190" s="1"/>
  <c r="K46" i="190" s="1"/>
  <c r="M46" i="190" s="1"/>
  <c r="L45" i="190"/>
  <c r="D45" i="190"/>
  <c r="F45" i="190" s="1"/>
  <c r="J45" i="190" s="1"/>
  <c r="K45" i="190" s="1"/>
  <c r="M45" i="190" s="1"/>
  <c r="L44" i="190"/>
  <c r="D44" i="190"/>
  <c r="F44" i="190" s="1"/>
  <c r="J44" i="190" s="1"/>
  <c r="K44" i="190" s="1"/>
  <c r="M44" i="190" s="1"/>
  <c r="L43" i="190"/>
  <c r="D43" i="190"/>
  <c r="F43" i="190" s="1"/>
  <c r="J43" i="190" s="1"/>
  <c r="K43" i="190" s="1"/>
  <c r="M43" i="190" s="1"/>
  <c r="L42" i="190"/>
  <c r="D42" i="190"/>
  <c r="F42" i="190" s="1"/>
  <c r="J42" i="190" s="1"/>
  <c r="K42" i="190" s="1"/>
  <c r="M42" i="190" s="1"/>
  <c r="L41" i="190"/>
  <c r="D41" i="190"/>
  <c r="F41" i="190" s="1"/>
  <c r="J41" i="190" s="1"/>
  <c r="K41" i="190" s="1"/>
  <c r="M41" i="190" s="1"/>
  <c r="L40" i="190"/>
  <c r="D40" i="190"/>
  <c r="F40" i="190" s="1"/>
  <c r="J40" i="190" s="1"/>
  <c r="K40" i="190" s="1"/>
  <c r="M40" i="190" s="1"/>
  <c r="L39" i="190"/>
  <c r="D39" i="190"/>
  <c r="F39" i="190" s="1"/>
  <c r="J39" i="190" s="1"/>
  <c r="K39" i="190" s="1"/>
  <c r="M39" i="190" s="1"/>
  <c r="L38" i="190"/>
  <c r="D38" i="190"/>
  <c r="F38" i="190" s="1"/>
  <c r="J38" i="190" s="1"/>
  <c r="K38" i="190" s="1"/>
  <c r="M38" i="190" s="1"/>
  <c r="L37" i="190"/>
  <c r="D37" i="190"/>
  <c r="F37" i="190" s="1"/>
  <c r="J37" i="190" s="1"/>
  <c r="K37" i="190" s="1"/>
  <c r="M37" i="190" s="1"/>
  <c r="L36" i="190"/>
  <c r="D36" i="190"/>
  <c r="F36" i="190" s="1"/>
  <c r="J36" i="190" s="1"/>
  <c r="K36" i="190" s="1"/>
  <c r="M36" i="190" s="1"/>
  <c r="L35" i="190"/>
  <c r="D35" i="190"/>
  <c r="F35" i="190" s="1"/>
  <c r="J35" i="190" s="1"/>
  <c r="K35" i="190" s="1"/>
  <c r="M35" i="190" s="1"/>
  <c r="L34" i="190"/>
  <c r="D34" i="190"/>
  <c r="F34" i="190" s="1"/>
  <c r="J34" i="190" s="1"/>
  <c r="K34" i="190" s="1"/>
  <c r="M34" i="190" s="1"/>
  <c r="L33" i="190"/>
  <c r="D33" i="190"/>
  <c r="F33" i="190" s="1"/>
  <c r="J33" i="190" s="1"/>
  <c r="K33" i="190" s="1"/>
  <c r="M33" i="190" s="1"/>
  <c r="L32" i="190"/>
  <c r="D32" i="190"/>
  <c r="F32" i="190" s="1"/>
  <c r="J32" i="190" s="1"/>
  <c r="K32" i="190" s="1"/>
  <c r="M32" i="190" s="1"/>
  <c r="L31" i="190"/>
  <c r="D31" i="190"/>
  <c r="F31" i="190" s="1"/>
  <c r="J31" i="190" s="1"/>
  <c r="K31" i="190" s="1"/>
  <c r="M31" i="190" s="1"/>
  <c r="L30" i="190"/>
  <c r="D30" i="190"/>
  <c r="F30" i="190" s="1"/>
  <c r="J30" i="190" s="1"/>
  <c r="K30" i="190" s="1"/>
  <c r="M30" i="190" s="1"/>
  <c r="L29" i="190"/>
  <c r="D29" i="190"/>
  <c r="F29" i="190" s="1"/>
  <c r="J29" i="190" s="1"/>
  <c r="K29" i="190" s="1"/>
  <c r="M29" i="190" s="1"/>
  <c r="L28" i="190"/>
  <c r="D28" i="190"/>
  <c r="F28" i="190" s="1"/>
  <c r="J28" i="190" s="1"/>
  <c r="K28" i="190" s="1"/>
  <c r="M28" i="190" s="1"/>
  <c r="L27" i="190"/>
  <c r="D27" i="190"/>
  <c r="F27" i="190" s="1"/>
  <c r="J27" i="190" s="1"/>
  <c r="K27" i="190" s="1"/>
  <c r="M27" i="190" s="1"/>
  <c r="L26" i="190"/>
  <c r="D26" i="190"/>
  <c r="F26" i="190" s="1"/>
  <c r="J26" i="190" s="1"/>
  <c r="K26" i="190" s="1"/>
  <c r="M26" i="190" s="1"/>
  <c r="L25" i="190"/>
  <c r="D25" i="190"/>
  <c r="F25" i="190" s="1"/>
  <c r="J25" i="190" s="1"/>
  <c r="K25" i="190" s="1"/>
  <c r="M25" i="190" s="1"/>
  <c r="L24" i="190"/>
  <c r="D24" i="190"/>
  <c r="F24" i="190" s="1"/>
  <c r="J24" i="190" s="1"/>
  <c r="K24" i="190" s="1"/>
  <c r="M24" i="190" s="1"/>
  <c r="L23" i="190"/>
  <c r="D23" i="190"/>
  <c r="F23" i="190" s="1"/>
  <c r="J23" i="190" s="1"/>
  <c r="K23" i="190" s="1"/>
  <c r="M23" i="190" s="1"/>
  <c r="L22" i="190"/>
  <c r="D22" i="190"/>
  <c r="F22" i="190" s="1"/>
  <c r="J22" i="190" s="1"/>
  <c r="K22" i="190" s="1"/>
  <c r="M22" i="190" s="1"/>
  <c r="L21" i="190"/>
  <c r="D21" i="190"/>
  <c r="F21" i="190" s="1"/>
  <c r="J21" i="190" s="1"/>
  <c r="K21" i="190" s="1"/>
  <c r="M21" i="190" s="1"/>
  <c r="L20" i="190"/>
  <c r="D20" i="190"/>
  <c r="F20" i="190" s="1"/>
  <c r="J20" i="190" s="1"/>
  <c r="K20" i="190" s="1"/>
  <c r="M20" i="190" s="1"/>
  <c r="L19" i="190"/>
  <c r="D19" i="190"/>
  <c r="F19" i="190" s="1"/>
  <c r="J19" i="190" s="1"/>
  <c r="K19" i="190" s="1"/>
  <c r="M19" i="190" s="1"/>
  <c r="L18" i="190"/>
  <c r="D18" i="190"/>
  <c r="F18" i="190" s="1"/>
  <c r="J18" i="190" s="1"/>
  <c r="K18" i="190" s="1"/>
  <c r="M18" i="190" s="1"/>
  <c r="L17" i="190"/>
  <c r="D17" i="190"/>
  <c r="F17" i="190" s="1"/>
  <c r="J17" i="190" s="1"/>
  <c r="K17" i="190" s="1"/>
  <c r="M17" i="190" s="1"/>
  <c r="L16" i="190"/>
  <c r="D16" i="190"/>
  <c r="F16" i="190" s="1"/>
  <c r="J16" i="190" s="1"/>
  <c r="K16" i="190" s="1"/>
  <c r="M16" i="190" s="1"/>
  <c r="L15" i="190"/>
  <c r="D15" i="190"/>
  <c r="F15" i="190" s="1"/>
  <c r="J15" i="190" s="1"/>
  <c r="K15" i="190" s="1"/>
  <c r="M15" i="190" s="1"/>
  <c r="L14" i="190"/>
  <c r="D14" i="190"/>
  <c r="F14" i="190" s="1"/>
  <c r="J14" i="190" s="1"/>
  <c r="K14" i="190" s="1"/>
  <c r="M14" i="190" s="1"/>
  <c r="L13" i="190"/>
  <c r="D13" i="190"/>
  <c r="F13" i="190" s="1"/>
  <c r="J13" i="190" s="1"/>
  <c r="K13" i="190" s="1"/>
  <c r="M13" i="190" s="1"/>
  <c r="L12" i="190"/>
  <c r="D12" i="190"/>
  <c r="F12" i="190" s="1"/>
  <c r="J12" i="190" s="1"/>
  <c r="K12" i="190" s="1"/>
  <c r="M12" i="190" s="1"/>
  <c r="L11" i="190"/>
  <c r="D11" i="190"/>
  <c r="F11" i="190" s="1"/>
  <c r="J11" i="190" s="1"/>
  <c r="K11" i="190" s="1"/>
  <c r="M11" i="190" s="1"/>
  <c r="L10" i="190"/>
  <c r="D10" i="190"/>
  <c r="F10" i="190" s="1"/>
  <c r="J10" i="190" s="1"/>
  <c r="K10" i="190" s="1"/>
  <c r="M10" i="190" s="1"/>
  <c r="L9" i="190"/>
  <c r="D9" i="190"/>
  <c r="F9" i="190" s="1"/>
  <c r="J9" i="190" s="1"/>
  <c r="K9" i="190" s="1"/>
  <c r="M9" i="190" s="1"/>
  <c r="L8" i="190"/>
  <c r="D8" i="190"/>
  <c r="F8" i="190" s="1"/>
  <c r="J8" i="190" s="1"/>
  <c r="K8" i="190" s="1"/>
  <c r="M8" i="190" s="1"/>
  <c r="L7" i="190"/>
  <c r="D7" i="190"/>
  <c r="F7" i="190" s="1"/>
  <c r="J7" i="190" s="1"/>
  <c r="K7" i="190" s="1"/>
  <c r="M7" i="190" s="1"/>
  <c r="L6" i="190"/>
  <c r="D6" i="190"/>
  <c r="F6" i="190" s="1"/>
  <c r="J6" i="190" s="1"/>
  <c r="K6" i="190" s="1"/>
  <c r="M6" i="190" s="1"/>
  <c r="L5" i="190"/>
  <c r="D5" i="190"/>
  <c r="F5" i="190" s="1"/>
  <c r="J5" i="190" s="1"/>
  <c r="K5" i="190" s="1"/>
  <c r="M5" i="190" s="1"/>
  <c r="L199" i="192"/>
  <c r="D199" i="192"/>
  <c r="F199" i="192" s="1"/>
  <c r="J199" i="192" s="1"/>
  <c r="K199" i="192" s="1"/>
  <c r="M199" i="192" s="1"/>
  <c r="L198" i="192"/>
  <c r="D198" i="192"/>
  <c r="F198" i="192" s="1"/>
  <c r="J198" i="192" s="1"/>
  <c r="K198" i="192" s="1"/>
  <c r="M198" i="192" s="1"/>
  <c r="L197" i="192"/>
  <c r="D197" i="192"/>
  <c r="F197" i="192" s="1"/>
  <c r="J197" i="192" s="1"/>
  <c r="K197" i="192" s="1"/>
  <c r="M197" i="192" s="1"/>
  <c r="L196" i="192"/>
  <c r="D196" i="192"/>
  <c r="F196" i="192" s="1"/>
  <c r="J196" i="192" s="1"/>
  <c r="K196" i="192" s="1"/>
  <c r="M196" i="192" s="1"/>
  <c r="L195" i="192"/>
  <c r="D195" i="192"/>
  <c r="F195" i="192" s="1"/>
  <c r="J195" i="192" s="1"/>
  <c r="K195" i="192" s="1"/>
  <c r="M195" i="192" s="1"/>
  <c r="L194" i="192"/>
  <c r="D194" i="192"/>
  <c r="F194" i="192" s="1"/>
  <c r="J194" i="192" s="1"/>
  <c r="K194" i="192" s="1"/>
  <c r="M194" i="192" s="1"/>
  <c r="L193" i="192"/>
  <c r="D193" i="192"/>
  <c r="F193" i="192" s="1"/>
  <c r="J193" i="192" s="1"/>
  <c r="K193" i="192" s="1"/>
  <c r="M193" i="192" s="1"/>
  <c r="L192" i="192"/>
  <c r="D192" i="192"/>
  <c r="F192" i="192" s="1"/>
  <c r="J192" i="192" s="1"/>
  <c r="K192" i="192" s="1"/>
  <c r="M192" i="192" s="1"/>
  <c r="L191" i="192"/>
  <c r="D191" i="192"/>
  <c r="F191" i="192" s="1"/>
  <c r="J191" i="192" s="1"/>
  <c r="K191" i="192" s="1"/>
  <c r="M191" i="192" s="1"/>
  <c r="L190" i="192"/>
  <c r="D190" i="192"/>
  <c r="F190" i="192" s="1"/>
  <c r="J190" i="192" s="1"/>
  <c r="K190" i="192" s="1"/>
  <c r="M190" i="192" s="1"/>
  <c r="L189" i="192"/>
  <c r="D189" i="192"/>
  <c r="F189" i="192" s="1"/>
  <c r="J189" i="192" s="1"/>
  <c r="K189" i="192" s="1"/>
  <c r="M189" i="192" s="1"/>
  <c r="L188" i="192"/>
  <c r="D188" i="192"/>
  <c r="F188" i="192" s="1"/>
  <c r="J188" i="192" s="1"/>
  <c r="K188" i="192" s="1"/>
  <c r="M188" i="192" s="1"/>
  <c r="L187" i="192"/>
  <c r="D187" i="192"/>
  <c r="F187" i="192" s="1"/>
  <c r="J187" i="192" s="1"/>
  <c r="K187" i="192" s="1"/>
  <c r="M187" i="192" s="1"/>
  <c r="L186" i="192"/>
  <c r="D186" i="192"/>
  <c r="F186" i="192" s="1"/>
  <c r="J186" i="192" s="1"/>
  <c r="K186" i="192" s="1"/>
  <c r="M186" i="192" s="1"/>
  <c r="L185" i="192"/>
  <c r="D185" i="192"/>
  <c r="F185" i="192" s="1"/>
  <c r="J185" i="192" s="1"/>
  <c r="K185" i="192" s="1"/>
  <c r="M185" i="192" s="1"/>
  <c r="L184" i="192"/>
  <c r="D184" i="192"/>
  <c r="F184" i="192" s="1"/>
  <c r="J184" i="192" s="1"/>
  <c r="K184" i="192" s="1"/>
  <c r="M184" i="192" s="1"/>
  <c r="L183" i="192"/>
  <c r="D183" i="192"/>
  <c r="F183" i="192" s="1"/>
  <c r="J183" i="192" s="1"/>
  <c r="K183" i="192" s="1"/>
  <c r="M183" i="192" s="1"/>
  <c r="L182" i="192"/>
  <c r="D182" i="192"/>
  <c r="F182" i="192" s="1"/>
  <c r="J182" i="192" s="1"/>
  <c r="K182" i="192" s="1"/>
  <c r="M182" i="192" s="1"/>
  <c r="L181" i="192"/>
  <c r="D181" i="192"/>
  <c r="F181" i="192" s="1"/>
  <c r="J181" i="192" s="1"/>
  <c r="K181" i="192" s="1"/>
  <c r="M181" i="192" s="1"/>
  <c r="L180" i="192"/>
  <c r="D180" i="192"/>
  <c r="F180" i="192" s="1"/>
  <c r="J180" i="192" s="1"/>
  <c r="K180" i="192" s="1"/>
  <c r="M180" i="192" s="1"/>
  <c r="L179" i="192"/>
  <c r="D179" i="192"/>
  <c r="F179" i="192" s="1"/>
  <c r="J179" i="192" s="1"/>
  <c r="K179" i="192" s="1"/>
  <c r="M179" i="192" s="1"/>
  <c r="L178" i="192"/>
  <c r="D178" i="192"/>
  <c r="F178" i="192" s="1"/>
  <c r="J178" i="192" s="1"/>
  <c r="K178" i="192" s="1"/>
  <c r="M178" i="192" s="1"/>
  <c r="L177" i="192"/>
  <c r="D177" i="192"/>
  <c r="F177" i="192" s="1"/>
  <c r="J177" i="192" s="1"/>
  <c r="K177" i="192" s="1"/>
  <c r="M177" i="192" s="1"/>
  <c r="L176" i="192"/>
  <c r="D176" i="192"/>
  <c r="F176" i="192" s="1"/>
  <c r="J176" i="192" s="1"/>
  <c r="K176" i="192" s="1"/>
  <c r="M176" i="192" s="1"/>
  <c r="L175" i="192"/>
  <c r="D175" i="192"/>
  <c r="F175" i="192" s="1"/>
  <c r="J175" i="192" s="1"/>
  <c r="K175" i="192" s="1"/>
  <c r="M175" i="192" s="1"/>
  <c r="L174" i="192"/>
  <c r="D174" i="192"/>
  <c r="F174" i="192" s="1"/>
  <c r="J174" i="192" s="1"/>
  <c r="K174" i="192" s="1"/>
  <c r="M174" i="192" s="1"/>
  <c r="L173" i="192"/>
  <c r="D173" i="192"/>
  <c r="F173" i="192" s="1"/>
  <c r="J173" i="192" s="1"/>
  <c r="K173" i="192" s="1"/>
  <c r="M173" i="192" s="1"/>
  <c r="L172" i="192"/>
  <c r="D172" i="192"/>
  <c r="F172" i="192" s="1"/>
  <c r="J172" i="192" s="1"/>
  <c r="K172" i="192" s="1"/>
  <c r="M172" i="192" s="1"/>
  <c r="L171" i="192"/>
  <c r="D171" i="192"/>
  <c r="F171" i="192" s="1"/>
  <c r="J171" i="192" s="1"/>
  <c r="K171" i="192" s="1"/>
  <c r="M171" i="192" s="1"/>
  <c r="L170" i="192"/>
  <c r="D170" i="192"/>
  <c r="F170" i="192" s="1"/>
  <c r="J170" i="192" s="1"/>
  <c r="K170" i="192" s="1"/>
  <c r="M170" i="192" s="1"/>
  <c r="L169" i="192"/>
  <c r="D169" i="192"/>
  <c r="F169" i="192" s="1"/>
  <c r="J169" i="192" s="1"/>
  <c r="K169" i="192" s="1"/>
  <c r="M169" i="192" s="1"/>
  <c r="L168" i="192"/>
  <c r="D168" i="192"/>
  <c r="F168" i="192" s="1"/>
  <c r="J168" i="192" s="1"/>
  <c r="K168" i="192" s="1"/>
  <c r="M168" i="192" s="1"/>
  <c r="L167" i="192"/>
  <c r="D167" i="192"/>
  <c r="F167" i="192" s="1"/>
  <c r="J167" i="192" s="1"/>
  <c r="K167" i="192" s="1"/>
  <c r="M167" i="192" s="1"/>
  <c r="L166" i="192"/>
  <c r="D166" i="192"/>
  <c r="F166" i="192" s="1"/>
  <c r="J166" i="192" s="1"/>
  <c r="K166" i="192" s="1"/>
  <c r="M166" i="192" s="1"/>
  <c r="L165" i="192"/>
  <c r="D165" i="192"/>
  <c r="F165" i="192" s="1"/>
  <c r="J165" i="192" s="1"/>
  <c r="K165" i="192" s="1"/>
  <c r="M165" i="192" s="1"/>
  <c r="L164" i="192"/>
  <c r="D164" i="192"/>
  <c r="F164" i="192" s="1"/>
  <c r="J164" i="192" s="1"/>
  <c r="K164" i="192" s="1"/>
  <c r="M164" i="192" s="1"/>
  <c r="L163" i="192"/>
  <c r="D163" i="192"/>
  <c r="F163" i="192" s="1"/>
  <c r="J163" i="192" s="1"/>
  <c r="K163" i="192" s="1"/>
  <c r="M163" i="192" s="1"/>
  <c r="L162" i="192"/>
  <c r="D162" i="192"/>
  <c r="F162" i="192" s="1"/>
  <c r="J162" i="192" s="1"/>
  <c r="K162" i="192" s="1"/>
  <c r="M162" i="192" s="1"/>
  <c r="L161" i="192"/>
  <c r="D161" i="192"/>
  <c r="F161" i="192" s="1"/>
  <c r="J161" i="192" s="1"/>
  <c r="K161" i="192" s="1"/>
  <c r="M161" i="192" s="1"/>
  <c r="L160" i="192"/>
  <c r="D160" i="192"/>
  <c r="F160" i="192" s="1"/>
  <c r="J160" i="192" s="1"/>
  <c r="K160" i="192" s="1"/>
  <c r="M160" i="192" s="1"/>
  <c r="L159" i="192"/>
  <c r="D159" i="192"/>
  <c r="F159" i="192" s="1"/>
  <c r="J159" i="192" s="1"/>
  <c r="K159" i="192" s="1"/>
  <c r="M159" i="192" s="1"/>
  <c r="L158" i="192"/>
  <c r="D158" i="192"/>
  <c r="F158" i="192" s="1"/>
  <c r="J158" i="192" s="1"/>
  <c r="K158" i="192" s="1"/>
  <c r="M158" i="192" s="1"/>
  <c r="L157" i="192"/>
  <c r="D157" i="192"/>
  <c r="F157" i="192" s="1"/>
  <c r="J157" i="192" s="1"/>
  <c r="K157" i="192" s="1"/>
  <c r="M157" i="192" s="1"/>
  <c r="L156" i="192"/>
  <c r="D156" i="192"/>
  <c r="F156" i="192" s="1"/>
  <c r="J156" i="192" s="1"/>
  <c r="K156" i="192" s="1"/>
  <c r="M156" i="192" s="1"/>
  <c r="L155" i="192"/>
  <c r="D155" i="192"/>
  <c r="F155" i="192" s="1"/>
  <c r="J155" i="192" s="1"/>
  <c r="K155" i="192" s="1"/>
  <c r="M155" i="192" s="1"/>
  <c r="L154" i="192"/>
  <c r="D154" i="192"/>
  <c r="F154" i="192" s="1"/>
  <c r="J154" i="192" s="1"/>
  <c r="K154" i="192" s="1"/>
  <c r="M154" i="192" s="1"/>
  <c r="L153" i="192"/>
  <c r="D153" i="192"/>
  <c r="F153" i="192" s="1"/>
  <c r="J153" i="192" s="1"/>
  <c r="K153" i="192" s="1"/>
  <c r="M153" i="192" s="1"/>
  <c r="L152" i="192"/>
  <c r="D152" i="192"/>
  <c r="F152" i="192" s="1"/>
  <c r="J152" i="192" s="1"/>
  <c r="K152" i="192" s="1"/>
  <c r="M152" i="192" s="1"/>
  <c r="L151" i="192"/>
  <c r="D151" i="192"/>
  <c r="F151" i="192" s="1"/>
  <c r="J151" i="192" s="1"/>
  <c r="K151" i="192" s="1"/>
  <c r="M151" i="192" s="1"/>
  <c r="L150" i="192"/>
  <c r="D150" i="192"/>
  <c r="F150" i="192" s="1"/>
  <c r="J150" i="192" s="1"/>
  <c r="K150" i="192" s="1"/>
  <c r="M150" i="192" s="1"/>
  <c r="L149" i="192"/>
  <c r="D149" i="192"/>
  <c r="F149" i="192" s="1"/>
  <c r="J149" i="192" s="1"/>
  <c r="K149" i="192" s="1"/>
  <c r="M149" i="192" s="1"/>
  <c r="L148" i="192"/>
  <c r="D148" i="192"/>
  <c r="F148" i="192" s="1"/>
  <c r="J148" i="192" s="1"/>
  <c r="K148" i="192" s="1"/>
  <c r="M148" i="192" s="1"/>
  <c r="L147" i="192"/>
  <c r="D147" i="192"/>
  <c r="F147" i="192" s="1"/>
  <c r="J147" i="192" s="1"/>
  <c r="K147" i="192" s="1"/>
  <c r="M147" i="192" s="1"/>
  <c r="L146" i="192"/>
  <c r="D146" i="192"/>
  <c r="F146" i="192" s="1"/>
  <c r="J146" i="192" s="1"/>
  <c r="K146" i="192" s="1"/>
  <c r="M146" i="192" s="1"/>
  <c r="L145" i="192"/>
  <c r="D145" i="192"/>
  <c r="F145" i="192" s="1"/>
  <c r="J145" i="192" s="1"/>
  <c r="K145" i="192" s="1"/>
  <c r="M145" i="192" s="1"/>
  <c r="L144" i="192"/>
  <c r="D144" i="192"/>
  <c r="F144" i="192" s="1"/>
  <c r="J144" i="192" s="1"/>
  <c r="K144" i="192" s="1"/>
  <c r="M144" i="192" s="1"/>
  <c r="L143" i="192"/>
  <c r="D143" i="192"/>
  <c r="F143" i="192" s="1"/>
  <c r="J143" i="192" s="1"/>
  <c r="K143" i="192" s="1"/>
  <c r="M143" i="192" s="1"/>
  <c r="L142" i="192"/>
  <c r="D142" i="192"/>
  <c r="F142" i="192" s="1"/>
  <c r="J142" i="192" s="1"/>
  <c r="K142" i="192" s="1"/>
  <c r="M142" i="192" s="1"/>
  <c r="L141" i="192"/>
  <c r="D141" i="192"/>
  <c r="F141" i="192" s="1"/>
  <c r="J141" i="192" s="1"/>
  <c r="K141" i="192" s="1"/>
  <c r="M141" i="192" s="1"/>
  <c r="L140" i="192"/>
  <c r="D140" i="192"/>
  <c r="F140" i="192" s="1"/>
  <c r="J140" i="192" s="1"/>
  <c r="K140" i="192" s="1"/>
  <c r="M140" i="192" s="1"/>
  <c r="L139" i="192"/>
  <c r="D139" i="192"/>
  <c r="F139" i="192" s="1"/>
  <c r="J139" i="192" s="1"/>
  <c r="K139" i="192" s="1"/>
  <c r="M139" i="192" s="1"/>
  <c r="L138" i="192"/>
  <c r="D138" i="192"/>
  <c r="F138" i="192" s="1"/>
  <c r="J138" i="192" s="1"/>
  <c r="K138" i="192" s="1"/>
  <c r="M138" i="192" s="1"/>
  <c r="L137" i="192"/>
  <c r="D137" i="192"/>
  <c r="F137" i="192" s="1"/>
  <c r="J137" i="192" s="1"/>
  <c r="K137" i="192" s="1"/>
  <c r="M137" i="192" s="1"/>
  <c r="L136" i="192"/>
  <c r="D136" i="192"/>
  <c r="F136" i="192" s="1"/>
  <c r="J136" i="192" s="1"/>
  <c r="K136" i="192" s="1"/>
  <c r="M136" i="192" s="1"/>
  <c r="L135" i="192"/>
  <c r="D135" i="192"/>
  <c r="F135" i="192" s="1"/>
  <c r="J135" i="192" s="1"/>
  <c r="K135" i="192" s="1"/>
  <c r="M135" i="192" s="1"/>
  <c r="L134" i="192"/>
  <c r="D134" i="192"/>
  <c r="F134" i="192" s="1"/>
  <c r="J134" i="192" s="1"/>
  <c r="K134" i="192" s="1"/>
  <c r="M134" i="192" s="1"/>
  <c r="L133" i="192"/>
  <c r="D133" i="192"/>
  <c r="F133" i="192" s="1"/>
  <c r="J133" i="192" s="1"/>
  <c r="K133" i="192" s="1"/>
  <c r="M133" i="192" s="1"/>
  <c r="L132" i="192"/>
  <c r="D132" i="192"/>
  <c r="F132" i="192" s="1"/>
  <c r="J132" i="192" s="1"/>
  <c r="K132" i="192" s="1"/>
  <c r="M132" i="192" s="1"/>
  <c r="L131" i="192"/>
  <c r="D131" i="192"/>
  <c r="F131" i="192" s="1"/>
  <c r="J131" i="192" s="1"/>
  <c r="K131" i="192" s="1"/>
  <c r="M131" i="192" s="1"/>
  <c r="L130" i="192"/>
  <c r="D130" i="192"/>
  <c r="F130" i="192" s="1"/>
  <c r="J130" i="192" s="1"/>
  <c r="K130" i="192" s="1"/>
  <c r="M130" i="192" s="1"/>
  <c r="L129" i="192"/>
  <c r="D129" i="192"/>
  <c r="F129" i="192" s="1"/>
  <c r="J129" i="192" s="1"/>
  <c r="K129" i="192" s="1"/>
  <c r="M129" i="192" s="1"/>
  <c r="L128" i="192"/>
  <c r="D128" i="192"/>
  <c r="F128" i="192" s="1"/>
  <c r="J128" i="192" s="1"/>
  <c r="K128" i="192" s="1"/>
  <c r="M128" i="192" s="1"/>
  <c r="L127" i="192"/>
  <c r="D127" i="192"/>
  <c r="F127" i="192" s="1"/>
  <c r="J127" i="192" s="1"/>
  <c r="K127" i="192" s="1"/>
  <c r="M127" i="192" s="1"/>
  <c r="L126" i="192"/>
  <c r="D126" i="192"/>
  <c r="F126" i="192" s="1"/>
  <c r="J126" i="192" s="1"/>
  <c r="K126" i="192" s="1"/>
  <c r="M126" i="192" s="1"/>
  <c r="L125" i="192"/>
  <c r="D125" i="192"/>
  <c r="F125" i="192" s="1"/>
  <c r="J125" i="192" s="1"/>
  <c r="K125" i="192" s="1"/>
  <c r="M125" i="192" s="1"/>
  <c r="L124" i="192"/>
  <c r="D124" i="192"/>
  <c r="F124" i="192" s="1"/>
  <c r="J124" i="192" s="1"/>
  <c r="K124" i="192" s="1"/>
  <c r="M124" i="192" s="1"/>
  <c r="L123" i="192"/>
  <c r="D123" i="192"/>
  <c r="F123" i="192" s="1"/>
  <c r="J123" i="192" s="1"/>
  <c r="K123" i="192" s="1"/>
  <c r="M123" i="192" s="1"/>
  <c r="L122" i="192"/>
  <c r="D122" i="192"/>
  <c r="F122" i="192" s="1"/>
  <c r="J122" i="192" s="1"/>
  <c r="K122" i="192" s="1"/>
  <c r="M122" i="192" s="1"/>
  <c r="L121" i="192"/>
  <c r="D121" i="192"/>
  <c r="F121" i="192" s="1"/>
  <c r="J121" i="192" s="1"/>
  <c r="K121" i="192" s="1"/>
  <c r="M121" i="192" s="1"/>
  <c r="L120" i="192"/>
  <c r="D120" i="192"/>
  <c r="F120" i="192" s="1"/>
  <c r="J120" i="192" s="1"/>
  <c r="K120" i="192" s="1"/>
  <c r="M120" i="192" s="1"/>
  <c r="L119" i="192"/>
  <c r="D119" i="192"/>
  <c r="F119" i="192" s="1"/>
  <c r="J119" i="192" s="1"/>
  <c r="K119" i="192" s="1"/>
  <c r="M119" i="192" s="1"/>
  <c r="L118" i="192"/>
  <c r="D118" i="192"/>
  <c r="F118" i="192" s="1"/>
  <c r="J118" i="192" s="1"/>
  <c r="K118" i="192" s="1"/>
  <c r="M118" i="192" s="1"/>
  <c r="L117" i="192"/>
  <c r="D117" i="192"/>
  <c r="F117" i="192" s="1"/>
  <c r="J117" i="192" s="1"/>
  <c r="K117" i="192" s="1"/>
  <c r="M117" i="192" s="1"/>
  <c r="L116" i="192"/>
  <c r="D116" i="192"/>
  <c r="F116" i="192" s="1"/>
  <c r="J116" i="192" s="1"/>
  <c r="K116" i="192" s="1"/>
  <c r="M116" i="192" s="1"/>
  <c r="L115" i="192"/>
  <c r="D115" i="192"/>
  <c r="F115" i="192" s="1"/>
  <c r="J115" i="192" s="1"/>
  <c r="K115" i="192" s="1"/>
  <c r="M115" i="192" s="1"/>
  <c r="L114" i="192"/>
  <c r="D114" i="192"/>
  <c r="F114" i="192" s="1"/>
  <c r="J114" i="192" s="1"/>
  <c r="K114" i="192" s="1"/>
  <c r="M114" i="192" s="1"/>
  <c r="L113" i="192"/>
  <c r="D113" i="192"/>
  <c r="F113" i="192" s="1"/>
  <c r="J113" i="192" s="1"/>
  <c r="K113" i="192" s="1"/>
  <c r="M113" i="192" s="1"/>
  <c r="L112" i="192"/>
  <c r="D112" i="192"/>
  <c r="F112" i="192" s="1"/>
  <c r="J112" i="192" s="1"/>
  <c r="K112" i="192" s="1"/>
  <c r="M112" i="192" s="1"/>
  <c r="L111" i="192"/>
  <c r="D111" i="192"/>
  <c r="F111" i="192" s="1"/>
  <c r="J111" i="192" s="1"/>
  <c r="K111" i="192" s="1"/>
  <c r="M111" i="192" s="1"/>
  <c r="L110" i="192"/>
  <c r="D110" i="192"/>
  <c r="F110" i="192" s="1"/>
  <c r="J110" i="192" s="1"/>
  <c r="K110" i="192" s="1"/>
  <c r="M110" i="192" s="1"/>
  <c r="L109" i="192"/>
  <c r="D109" i="192"/>
  <c r="F109" i="192" s="1"/>
  <c r="J109" i="192" s="1"/>
  <c r="K109" i="192" s="1"/>
  <c r="M109" i="192" s="1"/>
  <c r="L108" i="192"/>
  <c r="D108" i="192"/>
  <c r="F108" i="192" s="1"/>
  <c r="J108" i="192" s="1"/>
  <c r="K108" i="192" s="1"/>
  <c r="M108" i="192" s="1"/>
  <c r="L107" i="192"/>
  <c r="D107" i="192"/>
  <c r="F107" i="192" s="1"/>
  <c r="J107" i="192" s="1"/>
  <c r="K107" i="192" s="1"/>
  <c r="M107" i="192" s="1"/>
  <c r="L106" i="192"/>
  <c r="D106" i="192"/>
  <c r="F106" i="192" s="1"/>
  <c r="J106" i="192" s="1"/>
  <c r="K106" i="192" s="1"/>
  <c r="M106" i="192" s="1"/>
  <c r="L105" i="192"/>
  <c r="D105" i="192"/>
  <c r="F105" i="192" s="1"/>
  <c r="J105" i="192" s="1"/>
  <c r="K105" i="192" s="1"/>
  <c r="M105" i="192" s="1"/>
  <c r="L104" i="192"/>
  <c r="D104" i="192"/>
  <c r="F104" i="192" s="1"/>
  <c r="J104" i="192" s="1"/>
  <c r="K104" i="192" s="1"/>
  <c r="M104" i="192" s="1"/>
  <c r="L103" i="192"/>
  <c r="D103" i="192"/>
  <c r="F103" i="192" s="1"/>
  <c r="J103" i="192" s="1"/>
  <c r="K103" i="192" s="1"/>
  <c r="M103" i="192" s="1"/>
  <c r="L102" i="192"/>
  <c r="D102" i="192"/>
  <c r="F102" i="192" s="1"/>
  <c r="J102" i="192" s="1"/>
  <c r="K102" i="192" s="1"/>
  <c r="M102" i="192" s="1"/>
  <c r="L101" i="192"/>
  <c r="D101" i="192"/>
  <c r="F101" i="192" s="1"/>
  <c r="J101" i="192" s="1"/>
  <c r="K101" i="192" s="1"/>
  <c r="M101" i="192" s="1"/>
  <c r="L100" i="192"/>
  <c r="D100" i="192"/>
  <c r="F100" i="192" s="1"/>
  <c r="J100" i="192" s="1"/>
  <c r="K100" i="192" s="1"/>
  <c r="M100" i="192" s="1"/>
  <c r="L99" i="192"/>
  <c r="D99" i="192"/>
  <c r="F99" i="192" s="1"/>
  <c r="J99" i="192" s="1"/>
  <c r="K99" i="192" s="1"/>
  <c r="M99" i="192" s="1"/>
  <c r="L98" i="192"/>
  <c r="D98" i="192"/>
  <c r="F98" i="192" s="1"/>
  <c r="J98" i="192" s="1"/>
  <c r="K98" i="192" s="1"/>
  <c r="M98" i="192" s="1"/>
  <c r="L97" i="192"/>
  <c r="D97" i="192"/>
  <c r="F97" i="192" s="1"/>
  <c r="J97" i="192" s="1"/>
  <c r="K97" i="192" s="1"/>
  <c r="M97" i="192" s="1"/>
  <c r="L96" i="192"/>
  <c r="D96" i="192"/>
  <c r="F96" i="192" s="1"/>
  <c r="J96" i="192" s="1"/>
  <c r="K96" i="192" s="1"/>
  <c r="M96" i="192" s="1"/>
  <c r="L95" i="192"/>
  <c r="D95" i="192"/>
  <c r="F95" i="192" s="1"/>
  <c r="J95" i="192" s="1"/>
  <c r="K95" i="192" s="1"/>
  <c r="M95" i="192" s="1"/>
  <c r="L94" i="192"/>
  <c r="D94" i="192"/>
  <c r="F94" i="192" s="1"/>
  <c r="J94" i="192" s="1"/>
  <c r="K94" i="192" s="1"/>
  <c r="M94" i="192" s="1"/>
  <c r="L93" i="192"/>
  <c r="D93" i="192"/>
  <c r="F93" i="192" s="1"/>
  <c r="J93" i="192" s="1"/>
  <c r="K93" i="192" s="1"/>
  <c r="M93" i="192" s="1"/>
  <c r="L92" i="192"/>
  <c r="D92" i="192"/>
  <c r="F92" i="192" s="1"/>
  <c r="J92" i="192" s="1"/>
  <c r="K92" i="192" s="1"/>
  <c r="M92" i="192" s="1"/>
  <c r="L91" i="192"/>
  <c r="D91" i="192"/>
  <c r="F91" i="192" s="1"/>
  <c r="J91" i="192" s="1"/>
  <c r="K91" i="192" s="1"/>
  <c r="M91" i="192" s="1"/>
  <c r="L90" i="192"/>
  <c r="D90" i="192"/>
  <c r="F90" i="192" s="1"/>
  <c r="J90" i="192" s="1"/>
  <c r="K90" i="192" s="1"/>
  <c r="M90" i="192" s="1"/>
  <c r="L89" i="192"/>
  <c r="D89" i="192"/>
  <c r="F89" i="192" s="1"/>
  <c r="J89" i="192" s="1"/>
  <c r="K89" i="192" s="1"/>
  <c r="M89" i="192" s="1"/>
  <c r="L88" i="192"/>
  <c r="D88" i="192"/>
  <c r="F88" i="192" s="1"/>
  <c r="J88" i="192" s="1"/>
  <c r="K88" i="192" s="1"/>
  <c r="M88" i="192" s="1"/>
  <c r="L87" i="192"/>
  <c r="D87" i="192"/>
  <c r="F87" i="192" s="1"/>
  <c r="J87" i="192" s="1"/>
  <c r="K87" i="192" s="1"/>
  <c r="M87" i="192" s="1"/>
  <c r="L86" i="192"/>
  <c r="D86" i="192"/>
  <c r="F86" i="192" s="1"/>
  <c r="J86" i="192" s="1"/>
  <c r="K86" i="192" s="1"/>
  <c r="M86" i="192" s="1"/>
  <c r="L85" i="192"/>
  <c r="D85" i="192"/>
  <c r="F85" i="192" s="1"/>
  <c r="J85" i="192" s="1"/>
  <c r="K85" i="192" s="1"/>
  <c r="M85" i="192" s="1"/>
  <c r="L84" i="192"/>
  <c r="D84" i="192"/>
  <c r="F84" i="192" s="1"/>
  <c r="J84" i="192" s="1"/>
  <c r="K84" i="192" s="1"/>
  <c r="M84" i="192" s="1"/>
  <c r="L83" i="192"/>
  <c r="D83" i="192"/>
  <c r="F83" i="192" s="1"/>
  <c r="J83" i="192" s="1"/>
  <c r="K83" i="192" s="1"/>
  <c r="M83" i="192" s="1"/>
  <c r="L82" i="192"/>
  <c r="D82" i="192"/>
  <c r="F82" i="192" s="1"/>
  <c r="J82" i="192" s="1"/>
  <c r="K82" i="192" s="1"/>
  <c r="M82" i="192" s="1"/>
  <c r="L81" i="192"/>
  <c r="D81" i="192"/>
  <c r="F81" i="192" s="1"/>
  <c r="J81" i="192" s="1"/>
  <c r="K81" i="192" s="1"/>
  <c r="M81" i="192" s="1"/>
  <c r="L80" i="192"/>
  <c r="D80" i="192"/>
  <c r="F80" i="192" s="1"/>
  <c r="J80" i="192" s="1"/>
  <c r="K80" i="192" s="1"/>
  <c r="M80" i="192" s="1"/>
  <c r="L79" i="192"/>
  <c r="D79" i="192"/>
  <c r="F79" i="192" s="1"/>
  <c r="J79" i="192" s="1"/>
  <c r="K79" i="192" s="1"/>
  <c r="M79" i="192" s="1"/>
  <c r="L78" i="192"/>
  <c r="D78" i="192"/>
  <c r="F78" i="192" s="1"/>
  <c r="J78" i="192" s="1"/>
  <c r="K78" i="192" s="1"/>
  <c r="M78" i="192" s="1"/>
  <c r="L77" i="192"/>
  <c r="D77" i="192"/>
  <c r="F77" i="192" s="1"/>
  <c r="J77" i="192" s="1"/>
  <c r="K77" i="192" s="1"/>
  <c r="M77" i="192" s="1"/>
  <c r="L76" i="192"/>
  <c r="D76" i="192"/>
  <c r="F76" i="192" s="1"/>
  <c r="J76" i="192" s="1"/>
  <c r="K76" i="192" s="1"/>
  <c r="M76" i="192" s="1"/>
  <c r="L75" i="192"/>
  <c r="D75" i="192"/>
  <c r="F75" i="192" s="1"/>
  <c r="J75" i="192" s="1"/>
  <c r="K75" i="192" s="1"/>
  <c r="M75" i="192" s="1"/>
  <c r="L74" i="192"/>
  <c r="D74" i="192"/>
  <c r="F74" i="192" s="1"/>
  <c r="J74" i="192" s="1"/>
  <c r="K74" i="192" s="1"/>
  <c r="M74" i="192" s="1"/>
  <c r="L73" i="192"/>
  <c r="D73" i="192"/>
  <c r="F73" i="192" s="1"/>
  <c r="J73" i="192" s="1"/>
  <c r="K73" i="192" s="1"/>
  <c r="M73" i="192" s="1"/>
  <c r="L72" i="192"/>
  <c r="D72" i="192"/>
  <c r="F72" i="192" s="1"/>
  <c r="J72" i="192" s="1"/>
  <c r="K72" i="192" s="1"/>
  <c r="M72" i="192" s="1"/>
  <c r="L71" i="192"/>
  <c r="D71" i="192"/>
  <c r="F71" i="192" s="1"/>
  <c r="J71" i="192" s="1"/>
  <c r="K71" i="192" s="1"/>
  <c r="M71" i="192" s="1"/>
  <c r="L70" i="192"/>
  <c r="D70" i="192"/>
  <c r="F70" i="192" s="1"/>
  <c r="J70" i="192" s="1"/>
  <c r="K70" i="192" s="1"/>
  <c r="M70" i="192" s="1"/>
  <c r="L69" i="192"/>
  <c r="D69" i="192"/>
  <c r="F69" i="192" s="1"/>
  <c r="J69" i="192" s="1"/>
  <c r="K69" i="192" s="1"/>
  <c r="M69" i="192" s="1"/>
  <c r="L68" i="192"/>
  <c r="D68" i="192"/>
  <c r="F68" i="192" s="1"/>
  <c r="J68" i="192" s="1"/>
  <c r="K68" i="192" s="1"/>
  <c r="M68" i="192" s="1"/>
  <c r="L67" i="192"/>
  <c r="D67" i="192"/>
  <c r="F67" i="192" s="1"/>
  <c r="J67" i="192" s="1"/>
  <c r="K67" i="192" s="1"/>
  <c r="M67" i="192" s="1"/>
  <c r="L66" i="192"/>
  <c r="D66" i="192"/>
  <c r="F66" i="192" s="1"/>
  <c r="J66" i="192" s="1"/>
  <c r="K66" i="192" s="1"/>
  <c r="M66" i="192" s="1"/>
  <c r="L65" i="192"/>
  <c r="D65" i="192"/>
  <c r="F65" i="192" s="1"/>
  <c r="J65" i="192" s="1"/>
  <c r="K65" i="192" s="1"/>
  <c r="M65" i="192" s="1"/>
  <c r="L64" i="192"/>
  <c r="D64" i="192"/>
  <c r="F64" i="192" s="1"/>
  <c r="J64" i="192" s="1"/>
  <c r="K64" i="192" s="1"/>
  <c r="M64" i="192" s="1"/>
  <c r="L63" i="192"/>
  <c r="D63" i="192"/>
  <c r="F63" i="192" s="1"/>
  <c r="J63" i="192" s="1"/>
  <c r="K63" i="192" s="1"/>
  <c r="M63" i="192" s="1"/>
  <c r="L62" i="192"/>
  <c r="D62" i="192"/>
  <c r="F62" i="192" s="1"/>
  <c r="J62" i="192" s="1"/>
  <c r="K62" i="192" s="1"/>
  <c r="M62" i="192" s="1"/>
  <c r="L61" i="192"/>
  <c r="D61" i="192"/>
  <c r="F61" i="192" s="1"/>
  <c r="J61" i="192" s="1"/>
  <c r="K61" i="192" s="1"/>
  <c r="M61" i="192" s="1"/>
  <c r="L60" i="192"/>
  <c r="D60" i="192"/>
  <c r="F60" i="192" s="1"/>
  <c r="J60" i="192" s="1"/>
  <c r="K60" i="192" s="1"/>
  <c r="M60" i="192" s="1"/>
  <c r="L59" i="192"/>
  <c r="D59" i="192"/>
  <c r="F59" i="192" s="1"/>
  <c r="J59" i="192" s="1"/>
  <c r="K59" i="192" s="1"/>
  <c r="M59" i="192" s="1"/>
  <c r="L58" i="192"/>
  <c r="D58" i="192"/>
  <c r="F58" i="192" s="1"/>
  <c r="J58" i="192" s="1"/>
  <c r="K58" i="192" s="1"/>
  <c r="M58" i="192" s="1"/>
  <c r="L57" i="192"/>
  <c r="D57" i="192"/>
  <c r="F57" i="192" s="1"/>
  <c r="J57" i="192" s="1"/>
  <c r="K57" i="192" s="1"/>
  <c r="M57" i="192" s="1"/>
  <c r="L56" i="192"/>
  <c r="D56" i="192"/>
  <c r="F56" i="192" s="1"/>
  <c r="J56" i="192" s="1"/>
  <c r="K56" i="192" s="1"/>
  <c r="M56" i="192" s="1"/>
  <c r="L55" i="192"/>
  <c r="D55" i="192"/>
  <c r="F55" i="192" s="1"/>
  <c r="J55" i="192" s="1"/>
  <c r="K55" i="192" s="1"/>
  <c r="M55" i="192" s="1"/>
  <c r="L54" i="192"/>
  <c r="D54" i="192"/>
  <c r="F54" i="192" s="1"/>
  <c r="J54" i="192" s="1"/>
  <c r="K54" i="192" s="1"/>
  <c r="M54" i="192" s="1"/>
  <c r="L53" i="192"/>
  <c r="D53" i="192"/>
  <c r="F53" i="192" s="1"/>
  <c r="J53" i="192" s="1"/>
  <c r="K53" i="192" s="1"/>
  <c r="M53" i="192" s="1"/>
  <c r="L52" i="192"/>
  <c r="D52" i="192"/>
  <c r="F52" i="192" s="1"/>
  <c r="J52" i="192" s="1"/>
  <c r="K52" i="192" s="1"/>
  <c r="M52" i="192" s="1"/>
  <c r="L51" i="192"/>
  <c r="D51" i="192"/>
  <c r="F51" i="192" s="1"/>
  <c r="J51" i="192" s="1"/>
  <c r="K51" i="192" s="1"/>
  <c r="M51" i="192" s="1"/>
  <c r="L50" i="192"/>
  <c r="D50" i="192"/>
  <c r="F50" i="192" s="1"/>
  <c r="J50" i="192" s="1"/>
  <c r="K50" i="192" s="1"/>
  <c r="M50" i="192" s="1"/>
  <c r="L49" i="192"/>
  <c r="D49" i="192"/>
  <c r="F49" i="192" s="1"/>
  <c r="J49" i="192" s="1"/>
  <c r="K49" i="192" s="1"/>
  <c r="M49" i="192" s="1"/>
  <c r="L48" i="192"/>
  <c r="D48" i="192"/>
  <c r="F48" i="192" s="1"/>
  <c r="J48" i="192" s="1"/>
  <c r="K48" i="192" s="1"/>
  <c r="M48" i="192" s="1"/>
  <c r="L47" i="192"/>
  <c r="D47" i="192"/>
  <c r="F47" i="192" s="1"/>
  <c r="J47" i="192" s="1"/>
  <c r="K47" i="192" s="1"/>
  <c r="M47" i="192" s="1"/>
  <c r="L46" i="192"/>
  <c r="D46" i="192"/>
  <c r="F46" i="192" s="1"/>
  <c r="J46" i="192" s="1"/>
  <c r="K46" i="192" s="1"/>
  <c r="M46" i="192" s="1"/>
  <c r="L45" i="192"/>
  <c r="D45" i="192"/>
  <c r="F45" i="192" s="1"/>
  <c r="J45" i="192" s="1"/>
  <c r="K45" i="192" s="1"/>
  <c r="M45" i="192" s="1"/>
  <c r="L44" i="192"/>
  <c r="D44" i="192"/>
  <c r="F44" i="192" s="1"/>
  <c r="J44" i="192" s="1"/>
  <c r="K44" i="192" s="1"/>
  <c r="M44" i="192" s="1"/>
  <c r="L43" i="192"/>
  <c r="D43" i="192"/>
  <c r="F43" i="192" s="1"/>
  <c r="J43" i="192" s="1"/>
  <c r="K43" i="192" s="1"/>
  <c r="M43" i="192" s="1"/>
  <c r="L42" i="192"/>
  <c r="D42" i="192"/>
  <c r="F42" i="192" s="1"/>
  <c r="J42" i="192" s="1"/>
  <c r="K42" i="192" s="1"/>
  <c r="M42" i="192" s="1"/>
  <c r="L41" i="192"/>
  <c r="D41" i="192"/>
  <c r="F41" i="192" s="1"/>
  <c r="J41" i="192" s="1"/>
  <c r="K41" i="192" s="1"/>
  <c r="M41" i="192" s="1"/>
  <c r="L40" i="192"/>
  <c r="D40" i="192"/>
  <c r="F40" i="192" s="1"/>
  <c r="J40" i="192" s="1"/>
  <c r="K40" i="192" s="1"/>
  <c r="M40" i="192" s="1"/>
  <c r="L39" i="192"/>
  <c r="D39" i="192"/>
  <c r="F39" i="192" s="1"/>
  <c r="J39" i="192" s="1"/>
  <c r="K39" i="192" s="1"/>
  <c r="M39" i="192" s="1"/>
  <c r="L38" i="192"/>
  <c r="D38" i="192"/>
  <c r="F38" i="192" s="1"/>
  <c r="J38" i="192" s="1"/>
  <c r="K38" i="192" s="1"/>
  <c r="M38" i="192" s="1"/>
  <c r="L37" i="192"/>
  <c r="D37" i="192"/>
  <c r="F37" i="192" s="1"/>
  <c r="J37" i="192" s="1"/>
  <c r="K37" i="192" s="1"/>
  <c r="M37" i="192" s="1"/>
  <c r="L36" i="192"/>
  <c r="D36" i="192"/>
  <c r="F36" i="192" s="1"/>
  <c r="J36" i="192" s="1"/>
  <c r="K36" i="192" s="1"/>
  <c r="M36" i="192" s="1"/>
  <c r="L35" i="192"/>
  <c r="D35" i="192"/>
  <c r="F35" i="192" s="1"/>
  <c r="J35" i="192" s="1"/>
  <c r="K35" i="192" s="1"/>
  <c r="M35" i="192" s="1"/>
  <c r="L34" i="192"/>
  <c r="D34" i="192"/>
  <c r="F34" i="192" s="1"/>
  <c r="J34" i="192" s="1"/>
  <c r="K34" i="192" s="1"/>
  <c r="M34" i="192" s="1"/>
  <c r="L33" i="192"/>
  <c r="D33" i="192"/>
  <c r="F33" i="192" s="1"/>
  <c r="J33" i="192" s="1"/>
  <c r="K33" i="192" s="1"/>
  <c r="M33" i="192" s="1"/>
  <c r="L32" i="192"/>
  <c r="D32" i="192"/>
  <c r="F32" i="192" s="1"/>
  <c r="J32" i="192" s="1"/>
  <c r="K32" i="192" s="1"/>
  <c r="M32" i="192" s="1"/>
  <c r="L31" i="192"/>
  <c r="D31" i="192"/>
  <c r="F31" i="192" s="1"/>
  <c r="J31" i="192" s="1"/>
  <c r="K31" i="192" s="1"/>
  <c r="M31" i="192" s="1"/>
  <c r="L30" i="192"/>
  <c r="D30" i="192"/>
  <c r="F30" i="192" s="1"/>
  <c r="J30" i="192" s="1"/>
  <c r="K30" i="192" s="1"/>
  <c r="M30" i="192" s="1"/>
  <c r="L29" i="192"/>
  <c r="D29" i="192"/>
  <c r="F29" i="192" s="1"/>
  <c r="J29" i="192" s="1"/>
  <c r="K29" i="192" s="1"/>
  <c r="M29" i="192" s="1"/>
  <c r="L28" i="192"/>
  <c r="D28" i="192"/>
  <c r="F28" i="192" s="1"/>
  <c r="J28" i="192" s="1"/>
  <c r="K28" i="192" s="1"/>
  <c r="M28" i="192" s="1"/>
  <c r="L27" i="192"/>
  <c r="D27" i="192"/>
  <c r="F27" i="192" s="1"/>
  <c r="J27" i="192" s="1"/>
  <c r="K27" i="192" s="1"/>
  <c r="M27" i="192" s="1"/>
  <c r="L26" i="192"/>
  <c r="D26" i="192"/>
  <c r="F26" i="192" s="1"/>
  <c r="J26" i="192" s="1"/>
  <c r="K26" i="192" s="1"/>
  <c r="M26" i="192" s="1"/>
  <c r="L25" i="192"/>
  <c r="D25" i="192"/>
  <c r="F25" i="192" s="1"/>
  <c r="J25" i="192" s="1"/>
  <c r="K25" i="192" s="1"/>
  <c r="M25" i="192" s="1"/>
  <c r="L24" i="192"/>
  <c r="D24" i="192"/>
  <c r="F24" i="192" s="1"/>
  <c r="J24" i="192" s="1"/>
  <c r="K24" i="192" s="1"/>
  <c r="M24" i="192" s="1"/>
  <c r="L23" i="192"/>
  <c r="D23" i="192"/>
  <c r="F23" i="192" s="1"/>
  <c r="J23" i="192" s="1"/>
  <c r="K23" i="192" s="1"/>
  <c r="M23" i="192" s="1"/>
  <c r="L22" i="192"/>
  <c r="D22" i="192"/>
  <c r="F22" i="192" s="1"/>
  <c r="J22" i="192" s="1"/>
  <c r="K22" i="192" s="1"/>
  <c r="M22" i="192" s="1"/>
  <c r="L21" i="192"/>
  <c r="D21" i="192"/>
  <c r="F21" i="192" s="1"/>
  <c r="J21" i="192" s="1"/>
  <c r="K21" i="192" s="1"/>
  <c r="M21" i="192" s="1"/>
  <c r="L20" i="192"/>
  <c r="D20" i="192"/>
  <c r="F20" i="192" s="1"/>
  <c r="J20" i="192" s="1"/>
  <c r="K20" i="192" s="1"/>
  <c r="M20" i="192" s="1"/>
  <c r="L19" i="192"/>
  <c r="D19" i="192"/>
  <c r="F19" i="192" s="1"/>
  <c r="J19" i="192" s="1"/>
  <c r="K19" i="192" s="1"/>
  <c r="M19" i="192" s="1"/>
  <c r="L18" i="192"/>
  <c r="D18" i="192"/>
  <c r="F18" i="192" s="1"/>
  <c r="J18" i="192" s="1"/>
  <c r="K18" i="192" s="1"/>
  <c r="M18" i="192" s="1"/>
  <c r="L17" i="192"/>
  <c r="D17" i="192"/>
  <c r="F17" i="192" s="1"/>
  <c r="J17" i="192" s="1"/>
  <c r="K17" i="192" s="1"/>
  <c r="M17" i="192" s="1"/>
  <c r="L16" i="192"/>
  <c r="D16" i="192"/>
  <c r="F16" i="192" s="1"/>
  <c r="J16" i="192" s="1"/>
  <c r="K16" i="192" s="1"/>
  <c r="M16" i="192" s="1"/>
  <c r="L15" i="192"/>
  <c r="D15" i="192"/>
  <c r="F15" i="192" s="1"/>
  <c r="J15" i="192" s="1"/>
  <c r="K15" i="192" s="1"/>
  <c r="M15" i="192" s="1"/>
  <c r="L14" i="192"/>
  <c r="D14" i="192"/>
  <c r="F14" i="192" s="1"/>
  <c r="J14" i="192" s="1"/>
  <c r="K14" i="192" s="1"/>
  <c r="M14" i="192" s="1"/>
  <c r="L13" i="192"/>
  <c r="D13" i="192"/>
  <c r="F13" i="192" s="1"/>
  <c r="J13" i="192" s="1"/>
  <c r="K13" i="192" s="1"/>
  <c r="M13" i="192" s="1"/>
  <c r="L12" i="192"/>
  <c r="D12" i="192"/>
  <c r="F12" i="192" s="1"/>
  <c r="J12" i="192" s="1"/>
  <c r="K12" i="192" s="1"/>
  <c r="M12" i="192" s="1"/>
  <c r="L11" i="192"/>
  <c r="D11" i="192"/>
  <c r="F11" i="192" s="1"/>
  <c r="J11" i="192" s="1"/>
  <c r="K11" i="192" s="1"/>
  <c r="M11" i="192" s="1"/>
  <c r="L10" i="192"/>
  <c r="D10" i="192"/>
  <c r="F10" i="192" s="1"/>
  <c r="J10" i="192" s="1"/>
  <c r="K10" i="192" s="1"/>
  <c r="M10" i="192" s="1"/>
  <c r="L9" i="192"/>
  <c r="D9" i="192"/>
  <c r="F9" i="192" s="1"/>
  <c r="J9" i="192" s="1"/>
  <c r="K9" i="192" s="1"/>
  <c r="M9" i="192" s="1"/>
  <c r="L8" i="192"/>
  <c r="D8" i="192"/>
  <c r="F8" i="192" s="1"/>
  <c r="J8" i="192" s="1"/>
  <c r="K8" i="192" s="1"/>
  <c r="M8" i="192" s="1"/>
  <c r="L7" i="192"/>
  <c r="D7" i="192"/>
  <c r="F7" i="192" s="1"/>
  <c r="J7" i="192" s="1"/>
  <c r="K7" i="192" s="1"/>
  <c r="M7" i="192" s="1"/>
  <c r="L6" i="192"/>
  <c r="D6" i="192"/>
  <c r="F6" i="192" s="1"/>
  <c r="J6" i="192" s="1"/>
  <c r="K6" i="192" s="1"/>
  <c r="M6" i="192" s="1"/>
  <c r="L5" i="192"/>
  <c r="D5" i="192"/>
  <c r="F5" i="192" s="1"/>
  <c r="J5" i="192" s="1"/>
  <c r="K5" i="192" s="1"/>
  <c r="M5" i="192" s="1"/>
  <c r="L199" i="194"/>
  <c r="D199" i="194"/>
  <c r="F199" i="194" s="1"/>
  <c r="J199" i="194" s="1"/>
  <c r="K199" i="194" s="1"/>
  <c r="M199" i="194" s="1"/>
  <c r="L198" i="194"/>
  <c r="D198" i="194"/>
  <c r="F198" i="194" s="1"/>
  <c r="J198" i="194" s="1"/>
  <c r="K198" i="194" s="1"/>
  <c r="M198" i="194" s="1"/>
  <c r="L197" i="194"/>
  <c r="D197" i="194"/>
  <c r="F197" i="194" s="1"/>
  <c r="J197" i="194" s="1"/>
  <c r="K197" i="194" s="1"/>
  <c r="M197" i="194" s="1"/>
  <c r="L196" i="194"/>
  <c r="D196" i="194"/>
  <c r="F196" i="194" s="1"/>
  <c r="J196" i="194" s="1"/>
  <c r="K196" i="194" s="1"/>
  <c r="M196" i="194" s="1"/>
  <c r="L195" i="194"/>
  <c r="D195" i="194"/>
  <c r="F195" i="194" s="1"/>
  <c r="J195" i="194" s="1"/>
  <c r="K195" i="194" s="1"/>
  <c r="M195" i="194" s="1"/>
  <c r="L194" i="194"/>
  <c r="D194" i="194"/>
  <c r="F194" i="194" s="1"/>
  <c r="J194" i="194" s="1"/>
  <c r="K194" i="194" s="1"/>
  <c r="M194" i="194" s="1"/>
  <c r="L193" i="194"/>
  <c r="D193" i="194"/>
  <c r="F193" i="194" s="1"/>
  <c r="J193" i="194" s="1"/>
  <c r="K193" i="194" s="1"/>
  <c r="M193" i="194" s="1"/>
  <c r="L192" i="194"/>
  <c r="D192" i="194"/>
  <c r="F192" i="194" s="1"/>
  <c r="J192" i="194" s="1"/>
  <c r="K192" i="194" s="1"/>
  <c r="M192" i="194" s="1"/>
  <c r="L191" i="194"/>
  <c r="D191" i="194"/>
  <c r="F191" i="194" s="1"/>
  <c r="J191" i="194" s="1"/>
  <c r="K191" i="194" s="1"/>
  <c r="M191" i="194" s="1"/>
  <c r="L190" i="194"/>
  <c r="D190" i="194"/>
  <c r="F190" i="194" s="1"/>
  <c r="J190" i="194" s="1"/>
  <c r="K190" i="194" s="1"/>
  <c r="M190" i="194" s="1"/>
  <c r="L189" i="194"/>
  <c r="D189" i="194"/>
  <c r="F189" i="194" s="1"/>
  <c r="J189" i="194" s="1"/>
  <c r="K189" i="194" s="1"/>
  <c r="M189" i="194" s="1"/>
  <c r="L188" i="194"/>
  <c r="D188" i="194"/>
  <c r="F188" i="194" s="1"/>
  <c r="J188" i="194" s="1"/>
  <c r="K188" i="194" s="1"/>
  <c r="M188" i="194" s="1"/>
  <c r="L187" i="194"/>
  <c r="D187" i="194"/>
  <c r="F187" i="194" s="1"/>
  <c r="J187" i="194" s="1"/>
  <c r="K187" i="194" s="1"/>
  <c r="M187" i="194" s="1"/>
  <c r="L186" i="194"/>
  <c r="D186" i="194"/>
  <c r="F186" i="194" s="1"/>
  <c r="J186" i="194" s="1"/>
  <c r="K186" i="194" s="1"/>
  <c r="M186" i="194" s="1"/>
  <c r="L185" i="194"/>
  <c r="D185" i="194"/>
  <c r="F185" i="194" s="1"/>
  <c r="J185" i="194" s="1"/>
  <c r="K185" i="194" s="1"/>
  <c r="M185" i="194" s="1"/>
  <c r="L184" i="194"/>
  <c r="D184" i="194"/>
  <c r="F184" i="194" s="1"/>
  <c r="J184" i="194" s="1"/>
  <c r="K184" i="194" s="1"/>
  <c r="M184" i="194" s="1"/>
  <c r="L183" i="194"/>
  <c r="D183" i="194"/>
  <c r="F183" i="194" s="1"/>
  <c r="J183" i="194" s="1"/>
  <c r="K183" i="194" s="1"/>
  <c r="M183" i="194" s="1"/>
  <c r="L182" i="194"/>
  <c r="D182" i="194"/>
  <c r="F182" i="194" s="1"/>
  <c r="J182" i="194" s="1"/>
  <c r="K182" i="194" s="1"/>
  <c r="M182" i="194" s="1"/>
  <c r="L181" i="194"/>
  <c r="D181" i="194"/>
  <c r="F181" i="194" s="1"/>
  <c r="J181" i="194" s="1"/>
  <c r="K181" i="194" s="1"/>
  <c r="M181" i="194" s="1"/>
  <c r="L180" i="194"/>
  <c r="D180" i="194"/>
  <c r="F180" i="194" s="1"/>
  <c r="J180" i="194" s="1"/>
  <c r="K180" i="194" s="1"/>
  <c r="M180" i="194" s="1"/>
  <c r="L179" i="194"/>
  <c r="D179" i="194"/>
  <c r="F179" i="194" s="1"/>
  <c r="J179" i="194" s="1"/>
  <c r="K179" i="194" s="1"/>
  <c r="M179" i="194" s="1"/>
  <c r="L178" i="194"/>
  <c r="D178" i="194"/>
  <c r="F178" i="194" s="1"/>
  <c r="J178" i="194" s="1"/>
  <c r="K178" i="194" s="1"/>
  <c r="M178" i="194" s="1"/>
  <c r="L177" i="194"/>
  <c r="D177" i="194"/>
  <c r="F177" i="194" s="1"/>
  <c r="J177" i="194" s="1"/>
  <c r="K177" i="194" s="1"/>
  <c r="M177" i="194" s="1"/>
  <c r="L176" i="194"/>
  <c r="D176" i="194"/>
  <c r="F176" i="194" s="1"/>
  <c r="J176" i="194" s="1"/>
  <c r="K176" i="194" s="1"/>
  <c r="M176" i="194" s="1"/>
  <c r="L175" i="194"/>
  <c r="D175" i="194"/>
  <c r="F175" i="194" s="1"/>
  <c r="J175" i="194" s="1"/>
  <c r="K175" i="194" s="1"/>
  <c r="M175" i="194" s="1"/>
  <c r="L174" i="194"/>
  <c r="D174" i="194"/>
  <c r="F174" i="194" s="1"/>
  <c r="J174" i="194" s="1"/>
  <c r="K174" i="194" s="1"/>
  <c r="M174" i="194" s="1"/>
  <c r="L173" i="194"/>
  <c r="D173" i="194"/>
  <c r="F173" i="194" s="1"/>
  <c r="J173" i="194" s="1"/>
  <c r="K173" i="194" s="1"/>
  <c r="M173" i="194" s="1"/>
  <c r="L172" i="194"/>
  <c r="D172" i="194"/>
  <c r="F172" i="194" s="1"/>
  <c r="J172" i="194" s="1"/>
  <c r="K172" i="194" s="1"/>
  <c r="M172" i="194" s="1"/>
  <c r="L171" i="194"/>
  <c r="D171" i="194"/>
  <c r="F171" i="194" s="1"/>
  <c r="J171" i="194" s="1"/>
  <c r="K171" i="194" s="1"/>
  <c r="M171" i="194" s="1"/>
  <c r="L170" i="194"/>
  <c r="D170" i="194"/>
  <c r="F170" i="194" s="1"/>
  <c r="J170" i="194" s="1"/>
  <c r="K170" i="194" s="1"/>
  <c r="M170" i="194" s="1"/>
  <c r="L169" i="194"/>
  <c r="D169" i="194"/>
  <c r="F169" i="194" s="1"/>
  <c r="J169" i="194" s="1"/>
  <c r="K169" i="194" s="1"/>
  <c r="M169" i="194" s="1"/>
  <c r="L168" i="194"/>
  <c r="D168" i="194"/>
  <c r="F168" i="194" s="1"/>
  <c r="J168" i="194" s="1"/>
  <c r="K168" i="194" s="1"/>
  <c r="M168" i="194" s="1"/>
  <c r="L167" i="194"/>
  <c r="D167" i="194"/>
  <c r="F167" i="194" s="1"/>
  <c r="J167" i="194" s="1"/>
  <c r="K167" i="194" s="1"/>
  <c r="M167" i="194" s="1"/>
  <c r="L166" i="194"/>
  <c r="D166" i="194"/>
  <c r="F166" i="194" s="1"/>
  <c r="J166" i="194" s="1"/>
  <c r="K166" i="194" s="1"/>
  <c r="M166" i="194" s="1"/>
  <c r="L165" i="194"/>
  <c r="D165" i="194"/>
  <c r="F165" i="194" s="1"/>
  <c r="J165" i="194" s="1"/>
  <c r="K165" i="194" s="1"/>
  <c r="M165" i="194" s="1"/>
  <c r="L164" i="194"/>
  <c r="D164" i="194"/>
  <c r="F164" i="194" s="1"/>
  <c r="J164" i="194" s="1"/>
  <c r="K164" i="194" s="1"/>
  <c r="M164" i="194" s="1"/>
  <c r="L163" i="194"/>
  <c r="D163" i="194"/>
  <c r="F163" i="194" s="1"/>
  <c r="J163" i="194" s="1"/>
  <c r="K163" i="194" s="1"/>
  <c r="M163" i="194" s="1"/>
  <c r="L162" i="194"/>
  <c r="D162" i="194"/>
  <c r="F162" i="194" s="1"/>
  <c r="J162" i="194" s="1"/>
  <c r="K162" i="194" s="1"/>
  <c r="M162" i="194" s="1"/>
  <c r="L161" i="194"/>
  <c r="D161" i="194"/>
  <c r="F161" i="194" s="1"/>
  <c r="J161" i="194" s="1"/>
  <c r="K161" i="194" s="1"/>
  <c r="M161" i="194" s="1"/>
  <c r="L160" i="194"/>
  <c r="D160" i="194"/>
  <c r="F160" i="194" s="1"/>
  <c r="J160" i="194" s="1"/>
  <c r="K160" i="194" s="1"/>
  <c r="M160" i="194" s="1"/>
  <c r="L159" i="194"/>
  <c r="D159" i="194"/>
  <c r="F159" i="194" s="1"/>
  <c r="J159" i="194" s="1"/>
  <c r="K159" i="194" s="1"/>
  <c r="M159" i="194" s="1"/>
  <c r="L158" i="194"/>
  <c r="D158" i="194"/>
  <c r="F158" i="194" s="1"/>
  <c r="J158" i="194" s="1"/>
  <c r="K158" i="194" s="1"/>
  <c r="M158" i="194" s="1"/>
  <c r="L157" i="194"/>
  <c r="D157" i="194"/>
  <c r="F157" i="194" s="1"/>
  <c r="J157" i="194" s="1"/>
  <c r="K157" i="194" s="1"/>
  <c r="M157" i="194" s="1"/>
  <c r="L156" i="194"/>
  <c r="D156" i="194"/>
  <c r="F156" i="194" s="1"/>
  <c r="J156" i="194" s="1"/>
  <c r="K156" i="194" s="1"/>
  <c r="M156" i="194" s="1"/>
  <c r="L155" i="194"/>
  <c r="D155" i="194"/>
  <c r="F155" i="194" s="1"/>
  <c r="J155" i="194" s="1"/>
  <c r="K155" i="194" s="1"/>
  <c r="M155" i="194" s="1"/>
  <c r="L154" i="194"/>
  <c r="D154" i="194"/>
  <c r="F154" i="194" s="1"/>
  <c r="J154" i="194" s="1"/>
  <c r="K154" i="194" s="1"/>
  <c r="M154" i="194" s="1"/>
  <c r="L153" i="194"/>
  <c r="D153" i="194"/>
  <c r="F153" i="194" s="1"/>
  <c r="J153" i="194" s="1"/>
  <c r="K153" i="194" s="1"/>
  <c r="M153" i="194" s="1"/>
  <c r="L152" i="194"/>
  <c r="D152" i="194"/>
  <c r="F152" i="194" s="1"/>
  <c r="J152" i="194" s="1"/>
  <c r="K152" i="194" s="1"/>
  <c r="M152" i="194" s="1"/>
  <c r="L151" i="194"/>
  <c r="D151" i="194"/>
  <c r="F151" i="194" s="1"/>
  <c r="J151" i="194" s="1"/>
  <c r="K151" i="194" s="1"/>
  <c r="M151" i="194" s="1"/>
  <c r="L150" i="194"/>
  <c r="D150" i="194"/>
  <c r="F150" i="194" s="1"/>
  <c r="J150" i="194" s="1"/>
  <c r="K150" i="194" s="1"/>
  <c r="M150" i="194" s="1"/>
  <c r="L149" i="194"/>
  <c r="D149" i="194"/>
  <c r="F149" i="194" s="1"/>
  <c r="J149" i="194" s="1"/>
  <c r="K149" i="194" s="1"/>
  <c r="M149" i="194" s="1"/>
  <c r="L148" i="194"/>
  <c r="D148" i="194"/>
  <c r="F148" i="194" s="1"/>
  <c r="J148" i="194" s="1"/>
  <c r="K148" i="194" s="1"/>
  <c r="M148" i="194" s="1"/>
  <c r="L147" i="194"/>
  <c r="D147" i="194"/>
  <c r="F147" i="194" s="1"/>
  <c r="J147" i="194" s="1"/>
  <c r="K147" i="194" s="1"/>
  <c r="M147" i="194" s="1"/>
  <c r="L146" i="194"/>
  <c r="D146" i="194"/>
  <c r="F146" i="194" s="1"/>
  <c r="J146" i="194" s="1"/>
  <c r="K146" i="194" s="1"/>
  <c r="M146" i="194" s="1"/>
  <c r="L145" i="194"/>
  <c r="D145" i="194"/>
  <c r="F145" i="194" s="1"/>
  <c r="J145" i="194" s="1"/>
  <c r="K145" i="194" s="1"/>
  <c r="M145" i="194" s="1"/>
  <c r="L144" i="194"/>
  <c r="D144" i="194"/>
  <c r="F144" i="194" s="1"/>
  <c r="J144" i="194" s="1"/>
  <c r="K144" i="194" s="1"/>
  <c r="M144" i="194" s="1"/>
  <c r="L143" i="194"/>
  <c r="D143" i="194"/>
  <c r="F143" i="194" s="1"/>
  <c r="J143" i="194" s="1"/>
  <c r="K143" i="194" s="1"/>
  <c r="M143" i="194" s="1"/>
  <c r="L142" i="194"/>
  <c r="D142" i="194"/>
  <c r="F142" i="194" s="1"/>
  <c r="J142" i="194" s="1"/>
  <c r="K142" i="194" s="1"/>
  <c r="M142" i="194" s="1"/>
  <c r="L141" i="194"/>
  <c r="D141" i="194"/>
  <c r="F141" i="194" s="1"/>
  <c r="J141" i="194" s="1"/>
  <c r="K141" i="194" s="1"/>
  <c r="M141" i="194" s="1"/>
  <c r="L140" i="194"/>
  <c r="D140" i="194"/>
  <c r="F140" i="194" s="1"/>
  <c r="J140" i="194" s="1"/>
  <c r="K140" i="194" s="1"/>
  <c r="M140" i="194" s="1"/>
  <c r="L139" i="194"/>
  <c r="D139" i="194"/>
  <c r="F139" i="194" s="1"/>
  <c r="J139" i="194" s="1"/>
  <c r="K139" i="194" s="1"/>
  <c r="M139" i="194" s="1"/>
  <c r="L138" i="194"/>
  <c r="D138" i="194"/>
  <c r="F138" i="194" s="1"/>
  <c r="J138" i="194" s="1"/>
  <c r="K138" i="194" s="1"/>
  <c r="M138" i="194" s="1"/>
  <c r="L137" i="194"/>
  <c r="D137" i="194"/>
  <c r="F137" i="194" s="1"/>
  <c r="J137" i="194" s="1"/>
  <c r="K137" i="194" s="1"/>
  <c r="M137" i="194" s="1"/>
  <c r="L136" i="194"/>
  <c r="D136" i="194"/>
  <c r="F136" i="194" s="1"/>
  <c r="J136" i="194" s="1"/>
  <c r="K136" i="194" s="1"/>
  <c r="M136" i="194" s="1"/>
  <c r="L135" i="194"/>
  <c r="D135" i="194"/>
  <c r="F135" i="194" s="1"/>
  <c r="J135" i="194" s="1"/>
  <c r="K135" i="194" s="1"/>
  <c r="M135" i="194" s="1"/>
  <c r="L134" i="194"/>
  <c r="D134" i="194"/>
  <c r="F134" i="194" s="1"/>
  <c r="J134" i="194" s="1"/>
  <c r="K134" i="194" s="1"/>
  <c r="M134" i="194" s="1"/>
  <c r="L133" i="194"/>
  <c r="D133" i="194"/>
  <c r="F133" i="194" s="1"/>
  <c r="J133" i="194" s="1"/>
  <c r="K133" i="194" s="1"/>
  <c r="M133" i="194" s="1"/>
  <c r="L132" i="194"/>
  <c r="D132" i="194"/>
  <c r="F132" i="194" s="1"/>
  <c r="J132" i="194" s="1"/>
  <c r="K132" i="194" s="1"/>
  <c r="M132" i="194" s="1"/>
  <c r="L131" i="194"/>
  <c r="D131" i="194"/>
  <c r="F131" i="194" s="1"/>
  <c r="J131" i="194" s="1"/>
  <c r="K131" i="194" s="1"/>
  <c r="M131" i="194" s="1"/>
  <c r="L130" i="194"/>
  <c r="D130" i="194"/>
  <c r="F130" i="194" s="1"/>
  <c r="J130" i="194" s="1"/>
  <c r="K130" i="194" s="1"/>
  <c r="M130" i="194" s="1"/>
  <c r="L129" i="194"/>
  <c r="D129" i="194"/>
  <c r="F129" i="194" s="1"/>
  <c r="J129" i="194" s="1"/>
  <c r="K129" i="194" s="1"/>
  <c r="M129" i="194" s="1"/>
  <c r="L128" i="194"/>
  <c r="D128" i="194"/>
  <c r="F128" i="194" s="1"/>
  <c r="J128" i="194" s="1"/>
  <c r="K128" i="194" s="1"/>
  <c r="M128" i="194" s="1"/>
  <c r="L127" i="194"/>
  <c r="D127" i="194"/>
  <c r="F127" i="194" s="1"/>
  <c r="J127" i="194" s="1"/>
  <c r="K127" i="194" s="1"/>
  <c r="M127" i="194" s="1"/>
  <c r="L126" i="194"/>
  <c r="D126" i="194"/>
  <c r="F126" i="194" s="1"/>
  <c r="J126" i="194" s="1"/>
  <c r="K126" i="194" s="1"/>
  <c r="M126" i="194" s="1"/>
  <c r="L125" i="194"/>
  <c r="D125" i="194"/>
  <c r="F125" i="194" s="1"/>
  <c r="J125" i="194" s="1"/>
  <c r="K125" i="194" s="1"/>
  <c r="M125" i="194" s="1"/>
  <c r="L124" i="194"/>
  <c r="D124" i="194"/>
  <c r="F124" i="194" s="1"/>
  <c r="J124" i="194" s="1"/>
  <c r="K124" i="194" s="1"/>
  <c r="M124" i="194" s="1"/>
  <c r="L123" i="194"/>
  <c r="D123" i="194"/>
  <c r="F123" i="194" s="1"/>
  <c r="J123" i="194" s="1"/>
  <c r="K123" i="194" s="1"/>
  <c r="M123" i="194" s="1"/>
  <c r="L122" i="194"/>
  <c r="D122" i="194"/>
  <c r="F122" i="194" s="1"/>
  <c r="J122" i="194" s="1"/>
  <c r="K122" i="194" s="1"/>
  <c r="M122" i="194" s="1"/>
  <c r="L121" i="194"/>
  <c r="D121" i="194"/>
  <c r="F121" i="194" s="1"/>
  <c r="J121" i="194" s="1"/>
  <c r="K121" i="194" s="1"/>
  <c r="M121" i="194" s="1"/>
  <c r="L120" i="194"/>
  <c r="D120" i="194"/>
  <c r="F120" i="194" s="1"/>
  <c r="J120" i="194" s="1"/>
  <c r="K120" i="194" s="1"/>
  <c r="M120" i="194" s="1"/>
  <c r="L119" i="194"/>
  <c r="D119" i="194"/>
  <c r="F119" i="194" s="1"/>
  <c r="J119" i="194" s="1"/>
  <c r="K119" i="194" s="1"/>
  <c r="M119" i="194" s="1"/>
  <c r="L118" i="194"/>
  <c r="D118" i="194"/>
  <c r="F118" i="194" s="1"/>
  <c r="J118" i="194" s="1"/>
  <c r="K118" i="194" s="1"/>
  <c r="M118" i="194" s="1"/>
  <c r="L117" i="194"/>
  <c r="D117" i="194"/>
  <c r="F117" i="194" s="1"/>
  <c r="J117" i="194" s="1"/>
  <c r="K117" i="194" s="1"/>
  <c r="M117" i="194" s="1"/>
  <c r="L116" i="194"/>
  <c r="D116" i="194"/>
  <c r="F116" i="194" s="1"/>
  <c r="J116" i="194" s="1"/>
  <c r="K116" i="194" s="1"/>
  <c r="M116" i="194" s="1"/>
  <c r="L115" i="194"/>
  <c r="D115" i="194"/>
  <c r="F115" i="194" s="1"/>
  <c r="J115" i="194" s="1"/>
  <c r="K115" i="194" s="1"/>
  <c r="M115" i="194" s="1"/>
  <c r="L114" i="194"/>
  <c r="D114" i="194"/>
  <c r="F114" i="194" s="1"/>
  <c r="J114" i="194" s="1"/>
  <c r="K114" i="194" s="1"/>
  <c r="M114" i="194" s="1"/>
  <c r="L113" i="194"/>
  <c r="D113" i="194"/>
  <c r="F113" i="194" s="1"/>
  <c r="J113" i="194" s="1"/>
  <c r="K113" i="194" s="1"/>
  <c r="M113" i="194" s="1"/>
  <c r="L112" i="194"/>
  <c r="D112" i="194"/>
  <c r="F112" i="194" s="1"/>
  <c r="J112" i="194" s="1"/>
  <c r="K112" i="194" s="1"/>
  <c r="M112" i="194" s="1"/>
  <c r="L111" i="194"/>
  <c r="D111" i="194"/>
  <c r="F111" i="194" s="1"/>
  <c r="J111" i="194" s="1"/>
  <c r="K111" i="194" s="1"/>
  <c r="M111" i="194" s="1"/>
  <c r="L110" i="194"/>
  <c r="D110" i="194"/>
  <c r="F110" i="194" s="1"/>
  <c r="J110" i="194" s="1"/>
  <c r="K110" i="194" s="1"/>
  <c r="M110" i="194" s="1"/>
  <c r="L109" i="194"/>
  <c r="D109" i="194"/>
  <c r="F109" i="194" s="1"/>
  <c r="J109" i="194" s="1"/>
  <c r="K109" i="194" s="1"/>
  <c r="M109" i="194" s="1"/>
  <c r="L108" i="194"/>
  <c r="D108" i="194"/>
  <c r="F108" i="194" s="1"/>
  <c r="J108" i="194" s="1"/>
  <c r="K108" i="194" s="1"/>
  <c r="M108" i="194" s="1"/>
  <c r="L107" i="194"/>
  <c r="D107" i="194"/>
  <c r="F107" i="194" s="1"/>
  <c r="J107" i="194" s="1"/>
  <c r="K107" i="194" s="1"/>
  <c r="M107" i="194" s="1"/>
  <c r="L106" i="194"/>
  <c r="D106" i="194"/>
  <c r="F106" i="194" s="1"/>
  <c r="J106" i="194" s="1"/>
  <c r="K106" i="194" s="1"/>
  <c r="M106" i="194" s="1"/>
  <c r="L105" i="194"/>
  <c r="D105" i="194"/>
  <c r="F105" i="194" s="1"/>
  <c r="J105" i="194" s="1"/>
  <c r="K105" i="194" s="1"/>
  <c r="M105" i="194" s="1"/>
  <c r="L104" i="194"/>
  <c r="D104" i="194"/>
  <c r="F104" i="194" s="1"/>
  <c r="J104" i="194" s="1"/>
  <c r="K104" i="194" s="1"/>
  <c r="M104" i="194" s="1"/>
  <c r="L103" i="194"/>
  <c r="D103" i="194"/>
  <c r="F103" i="194" s="1"/>
  <c r="J103" i="194" s="1"/>
  <c r="K103" i="194" s="1"/>
  <c r="M103" i="194" s="1"/>
  <c r="L102" i="194"/>
  <c r="D102" i="194"/>
  <c r="F102" i="194" s="1"/>
  <c r="J102" i="194" s="1"/>
  <c r="K102" i="194" s="1"/>
  <c r="M102" i="194" s="1"/>
  <c r="L101" i="194"/>
  <c r="D101" i="194"/>
  <c r="F101" i="194" s="1"/>
  <c r="J101" i="194" s="1"/>
  <c r="K101" i="194" s="1"/>
  <c r="M101" i="194" s="1"/>
  <c r="L100" i="194"/>
  <c r="D100" i="194"/>
  <c r="F100" i="194" s="1"/>
  <c r="J100" i="194" s="1"/>
  <c r="K100" i="194" s="1"/>
  <c r="M100" i="194" s="1"/>
  <c r="L99" i="194"/>
  <c r="D99" i="194"/>
  <c r="F99" i="194" s="1"/>
  <c r="J99" i="194" s="1"/>
  <c r="K99" i="194" s="1"/>
  <c r="M99" i="194" s="1"/>
  <c r="L98" i="194"/>
  <c r="D98" i="194"/>
  <c r="F98" i="194" s="1"/>
  <c r="J98" i="194" s="1"/>
  <c r="K98" i="194" s="1"/>
  <c r="M98" i="194" s="1"/>
  <c r="L97" i="194"/>
  <c r="D97" i="194"/>
  <c r="F97" i="194" s="1"/>
  <c r="J97" i="194" s="1"/>
  <c r="K97" i="194" s="1"/>
  <c r="M97" i="194" s="1"/>
  <c r="L96" i="194"/>
  <c r="D96" i="194"/>
  <c r="F96" i="194" s="1"/>
  <c r="J96" i="194" s="1"/>
  <c r="K96" i="194" s="1"/>
  <c r="M96" i="194" s="1"/>
  <c r="L95" i="194"/>
  <c r="D95" i="194"/>
  <c r="F95" i="194" s="1"/>
  <c r="J95" i="194" s="1"/>
  <c r="K95" i="194" s="1"/>
  <c r="M95" i="194" s="1"/>
  <c r="L94" i="194"/>
  <c r="D94" i="194"/>
  <c r="F94" i="194" s="1"/>
  <c r="J94" i="194" s="1"/>
  <c r="K94" i="194" s="1"/>
  <c r="M94" i="194" s="1"/>
  <c r="L93" i="194"/>
  <c r="D93" i="194"/>
  <c r="F93" i="194" s="1"/>
  <c r="J93" i="194" s="1"/>
  <c r="K93" i="194" s="1"/>
  <c r="M93" i="194" s="1"/>
  <c r="L92" i="194"/>
  <c r="D92" i="194"/>
  <c r="F92" i="194" s="1"/>
  <c r="J92" i="194" s="1"/>
  <c r="K92" i="194" s="1"/>
  <c r="M92" i="194" s="1"/>
  <c r="L91" i="194"/>
  <c r="D91" i="194"/>
  <c r="F91" i="194" s="1"/>
  <c r="J91" i="194" s="1"/>
  <c r="K91" i="194" s="1"/>
  <c r="M91" i="194" s="1"/>
  <c r="L90" i="194"/>
  <c r="D90" i="194"/>
  <c r="F90" i="194" s="1"/>
  <c r="J90" i="194" s="1"/>
  <c r="K90" i="194" s="1"/>
  <c r="M90" i="194" s="1"/>
  <c r="L89" i="194"/>
  <c r="D89" i="194"/>
  <c r="F89" i="194" s="1"/>
  <c r="J89" i="194" s="1"/>
  <c r="K89" i="194" s="1"/>
  <c r="M89" i="194" s="1"/>
  <c r="L88" i="194"/>
  <c r="D88" i="194"/>
  <c r="F88" i="194" s="1"/>
  <c r="J88" i="194" s="1"/>
  <c r="K88" i="194" s="1"/>
  <c r="M88" i="194" s="1"/>
  <c r="L87" i="194"/>
  <c r="D87" i="194"/>
  <c r="F87" i="194" s="1"/>
  <c r="J87" i="194" s="1"/>
  <c r="K87" i="194" s="1"/>
  <c r="M87" i="194" s="1"/>
  <c r="L86" i="194"/>
  <c r="D86" i="194"/>
  <c r="F86" i="194" s="1"/>
  <c r="J86" i="194" s="1"/>
  <c r="K86" i="194" s="1"/>
  <c r="M86" i="194" s="1"/>
  <c r="L85" i="194"/>
  <c r="D85" i="194"/>
  <c r="F85" i="194" s="1"/>
  <c r="J85" i="194" s="1"/>
  <c r="K85" i="194" s="1"/>
  <c r="M85" i="194" s="1"/>
  <c r="L84" i="194"/>
  <c r="D84" i="194"/>
  <c r="F84" i="194" s="1"/>
  <c r="J84" i="194" s="1"/>
  <c r="K84" i="194" s="1"/>
  <c r="M84" i="194" s="1"/>
  <c r="L83" i="194"/>
  <c r="D83" i="194"/>
  <c r="F83" i="194" s="1"/>
  <c r="J83" i="194" s="1"/>
  <c r="K83" i="194" s="1"/>
  <c r="M83" i="194" s="1"/>
  <c r="L82" i="194"/>
  <c r="D82" i="194"/>
  <c r="F82" i="194" s="1"/>
  <c r="J82" i="194" s="1"/>
  <c r="K82" i="194" s="1"/>
  <c r="M82" i="194" s="1"/>
  <c r="L81" i="194"/>
  <c r="D81" i="194"/>
  <c r="F81" i="194" s="1"/>
  <c r="J81" i="194" s="1"/>
  <c r="K81" i="194" s="1"/>
  <c r="M81" i="194" s="1"/>
  <c r="L80" i="194"/>
  <c r="D80" i="194"/>
  <c r="F80" i="194" s="1"/>
  <c r="J80" i="194" s="1"/>
  <c r="K80" i="194" s="1"/>
  <c r="M80" i="194" s="1"/>
  <c r="L79" i="194"/>
  <c r="D79" i="194"/>
  <c r="F79" i="194" s="1"/>
  <c r="J79" i="194" s="1"/>
  <c r="K79" i="194" s="1"/>
  <c r="M79" i="194" s="1"/>
  <c r="L78" i="194"/>
  <c r="D78" i="194"/>
  <c r="F78" i="194" s="1"/>
  <c r="J78" i="194" s="1"/>
  <c r="K78" i="194" s="1"/>
  <c r="M78" i="194" s="1"/>
  <c r="L77" i="194"/>
  <c r="D77" i="194"/>
  <c r="F77" i="194" s="1"/>
  <c r="J77" i="194" s="1"/>
  <c r="K77" i="194" s="1"/>
  <c r="M77" i="194" s="1"/>
  <c r="L76" i="194"/>
  <c r="D76" i="194"/>
  <c r="F76" i="194" s="1"/>
  <c r="J76" i="194" s="1"/>
  <c r="K76" i="194" s="1"/>
  <c r="M76" i="194" s="1"/>
  <c r="L75" i="194"/>
  <c r="D75" i="194"/>
  <c r="F75" i="194" s="1"/>
  <c r="J75" i="194" s="1"/>
  <c r="K75" i="194" s="1"/>
  <c r="M75" i="194" s="1"/>
  <c r="L74" i="194"/>
  <c r="D74" i="194"/>
  <c r="F74" i="194" s="1"/>
  <c r="J74" i="194" s="1"/>
  <c r="K74" i="194" s="1"/>
  <c r="M74" i="194" s="1"/>
  <c r="L73" i="194"/>
  <c r="D73" i="194"/>
  <c r="F73" i="194" s="1"/>
  <c r="J73" i="194" s="1"/>
  <c r="K73" i="194" s="1"/>
  <c r="M73" i="194" s="1"/>
  <c r="L72" i="194"/>
  <c r="D72" i="194"/>
  <c r="F72" i="194" s="1"/>
  <c r="J72" i="194" s="1"/>
  <c r="K72" i="194" s="1"/>
  <c r="M72" i="194" s="1"/>
  <c r="L71" i="194"/>
  <c r="D71" i="194"/>
  <c r="F71" i="194" s="1"/>
  <c r="J71" i="194" s="1"/>
  <c r="K71" i="194" s="1"/>
  <c r="M71" i="194" s="1"/>
  <c r="L70" i="194"/>
  <c r="D70" i="194"/>
  <c r="F70" i="194" s="1"/>
  <c r="J70" i="194" s="1"/>
  <c r="K70" i="194" s="1"/>
  <c r="M70" i="194" s="1"/>
  <c r="L69" i="194"/>
  <c r="D69" i="194"/>
  <c r="F69" i="194" s="1"/>
  <c r="J69" i="194" s="1"/>
  <c r="K69" i="194" s="1"/>
  <c r="M69" i="194" s="1"/>
  <c r="L68" i="194"/>
  <c r="D68" i="194"/>
  <c r="F68" i="194" s="1"/>
  <c r="J68" i="194" s="1"/>
  <c r="K68" i="194" s="1"/>
  <c r="M68" i="194" s="1"/>
  <c r="L67" i="194"/>
  <c r="D67" i="194"/>
  <c r="F67" i="194" s="1"/>
  <c r="J67" i="194" s="1"/>
  <c r="K67" i="194" s="1"/>
  <c r="M67" i="194" s="1"/>
  <c r="L66" i="194"/>
  <c r="D66" i="194"/>
  <c r="F66" i="194" s="1"/>
  <c r="J66" i="194" s="1"/>
  <c r="K66" i="194" s="1"/>
  <c r="M66" i="194" s="1"/>
  <c r="L65" i="194"/>
  <c r="D65" i="194"/>
  <c r="F65" i="194" s="1"/>
  <c r="J65" i="194" s="1"/>
  <c r="K65" i="194" s="1"/>
  <c r="M65" i="194" s="1"/>
  <c r="L64" i="194"/>
  <c r="D64" i="194"/>
  <c r="F64" i="194" s="1"/>
  <c r="J64" i="194" s="1"/>
  <c r="K64" i="194" s="1"/>
  <c r="M64" i="194" s="1"/>
  <c r="L63" i="194"/>
  <c r="D63" i="194"/>
  <c r="F63" i="194" s="1"/>
  <c r="J63" i="194" s="1"/>
  <c r="K63" i="194" s="1"/>
  <c r="M63" i="194" s="1"/>
  <c r="L62" i="194"/>
  <c r="D62" i="194"/>
  <c r="F62" i="194" s="1"/>
  <c r="J62" i="194" s="1"/>
  <c r="K62" i="194" s="1"/>
  <c r="M62" i="194" s="1"/>
  <c r="L61" i="194"/>
  <c r="D61" i="194"/>
  <c r="F61" i="194" s="1"/>
  <c r="J61" i="194" s="1"/>
  <c r="K61" i="194" s="1"/>
  <c r="M61" i="194" s="1"/>
  <c r="L60" i="194"/>
  <c r="D60" i="194"/>
  <c r="F60" i="194" s="1"/>
  <c r="J60" i="194" s="1"/>
  <c r="K60" i="194" s="1"/>
  <c r="M60" i="194" s="1"/>
  <c r="L59" i="194"/>
  <c r="D59" i="194"/>
  <c r="F59" i="194" s="1"/>
  <c r="J59" i="194" s="1"/>
  <c r="K59" i="194" s="1"/>
  <c r="M59" i="194" s="1"/>
  <c r="L58" i="194"/>
  <c r="D58" i="194"/>
  <c r="F58" i="194" s="1"/>
  <c r="J58" i="194" s="1"/>
  <c r="K58" i="194" s="1"/>
  <c r="M58" i="194" s="1"/>
  <c r="L57" i="194"/>
  <c r="D57" i="194"/>
  <c r="F57" i="194" s="1"/>
  <c r="J57" i="194" s="1"/>
  <c r="K57" i="194" s="1"/>
  <c r="M57" i="194" s="1"/>
  <c r="L56" i="194"/>
  <c r="D56" i="194"/>
  <c r="F56" i="194" s="1"/>
  <c r="J56" i="194" s="1"/>
  <c r="K56" i="194" s="1"/>
  <c r="M56" i="194" s="1"/>
  <c r="L55" i="194"/>
  <c r="D55" i="194"/>
  <c r="F55" i="194" s="1"/>
  <c r="J55" i="194" s="1"/>
  <c r="K55" i="194" s="1"/>
  <c r="M55" i="194" s="1"/>
  <c r="L54" i="194"/>
  <c r="D54" i="194"/>
  <c r="F54" i="194" s="1"/>
  <c r="J54" i="194" s="1"/>
  <c r="K54" i="194" s="1"/>
  <c r="M54" i="194" s="1"/>
  <c r="L53" i="194"/>
  <c r="D53" i="194"/>
  <c r="F53" i="194" s="1"/>
  <c r="J53" i="194" s="1"/>
  <c r="K53" i="194" s="1"/>
  <c r="M53" i="194" s="1"/>
  <c r="L52" i="194"/>
  <c r="D52" i="194"/>
  <c r="F52" i="194" s="1"/>
  <c r="J52" i="194" s="1"/>
  <c r="K52" i="194" s="1"/>
  <c r="M52" i="194" s="1"/>
  <c r="L51" i="194"/>
  <c r="D51" i="194"/>
  <c r="F51" i="194" s="1"/>
  <c r="J51" i="194" s="1"/>
  <c r="K51" i="194" s="1"/>
  <c r="M51" i="194" s="1"/>
  <c r="L50" i="194"/>
  <c r="D50" i="194"/>
  <c r="F50" i="194" s="1"/>
  <c r="J50" i="194" s="1"/>
  <c r="K50" i="194" s="1"/>
  <c r="M50" i="194" s="1"/>
  <c r="L49" i="194"/>
  <c r="D49" i="194"/>
  <c r="F49" i="194" s="1"/>
  <c r="J49" i="194" s="1"/>
  <c r="K49" i="194" s="1"/>
  <c r="M49" i="194" s="1"/>
  <c r="L48" i="194"/>
  <c r="D48" i="194"/>
  <c r="F48" i="194" s="1"/>
  <c r="J48" i="194" s="1"/>
  <c r="K48" i="194" s="1"/>
  <c r="M48" i="194" s="1"/>
  <c r="L47" i="194"/>
  <c r="D47" i="194"/>
  <c r="F47" i="194" s="1"/>
  <c r="J47" i="194" s="1"/>
  <c r="K47" i="194" s="1"/>
  <c r="M47" i="194" s="1"/>
  <c r="L46" i="194"/>
  <c r="D46" i="194"/>
  <c r="F46" i="194" s="1"/>
  <c r="J46" i="194" s="1"/>
  <c r="K46" i="194" s="1"/>
  <c r="M46" i="194" s="1"/>
  <c r="L45" i="194"/>
  <c r="D45" i="194"/>
  <c r="F45" i="194" s="1"/>
  <c r="J45" i="194" s="1"/>
  <c r="K45" i="194" s="1"/>
  <c r="M45" i="194" s="1"/>
  <c r="L44" i="194"/>
  <c r="D44" i="194"/>
  <c r="F44" i="194" s="1"/>
  <c r="J44" i="194" s="1"/>
  <c r="K44" i="194" s="1"/>
  <c r="M44" i="194" s="1"/>
  <c r="L43" i="194"/>
  <c r="D43" i="194"/>
  <c r="F43" i="194" s="1"/>
  <c r="J43" i="194" s="1"/>
  <c r="K43" i="194" s="1"/>
  <c r="M43" i="194" s="1"/>
  <c r="L42" i="194"/>
  <c r="D42" i="194"/>
  <c r="F42" i="194" s="1"/>
  <c r="J42" i="194" s="1"/>
  <c r="K42" i="194" s="1"/>
  <c r="M42" i="194" s="1"/>
  <c r="L41" i="194"/>
  <c r="D41" i="194"/>
  <c r="F41" i="194" s="1"/>
  <c r="J41" i="194" s="1"/>
  <c r="K41" i="194" s="1"/>
  <c r="M41" i="194" s="1"/>
  <c r="L40" i="194"/>
  <c r="D40" i="194"/>
  <c r="F40" i="194" s="1"/>
  <c r="J40" i="194" s="1"/>
  <c r="K40" i="194" s="1"/>
  <c r="M40" i="194" s="1"/>
  <c r="L39" i="194"/>
  <c r="D39" i="194"/>
  <c r="F39" i="194" s="1"/>
  <c r="J39" i="194" s="1"/>
  <c r="K39" i="194" s="1"/>
  <c r="M39" i="194" s="1"/>
  <c r="L38" i="194"/>
  <c r="D38" i="194"/>
  <c r="F38" i="194" s="1"/>
  <c r="J38" i="194" s="1"/>
  <c r="K38" i="194" s="1"/>
  <c r="M38" i="194" s="1"/>
  <c r="L37" i="194"/>
  <c r="D37" i="194"/>
  <c r="F37" i="194" s="1"/>
  <c r="J37" i="194" s="1"/>
  <c r="K37" i="194" s="1"/>
  <c r="M37" i="194" s="1"/>
  <c r="L36" i="194"/>
  <c r="D36" i="194"/>
  <c r="F36" i="194" s="1"/>
  <c r="J36" i="194" s="1"/>
  <c r="K36" i="194" s="1"/>
  <c r="M36" i="194" s="1"/>
  <c r="L35" i="194"/>
  <c r="D35" i="194"/>
  <c r="F35" i="194" s="1"/>
  <c r="J35" i="194" s="1"/>
  <c r="K35" i="194" s="1"/>
  <c r="M35" i="194" s="1"/>
  <c r="L34" i="194"/>
  <c r="D34" i="194"/>
  <c r="F34" i="194" s="1"/>
  <c r="J34" i="194" s="1"/>
  <c r="K34" i="194" s="1"/>
  <c r="M34" i="194" s="1"/>
  <c r="L33" i="194"/>
  <c r="D33" i="194"/>
  <c r="F33" i="194" s="1"/>
  <c r="J33" i="194" s="1"/>
  <c r="K33" i="194" s="1"/>
  <c r="M33" i="194" s="1"/>
  <c r="L32" i="194"/>
  <c r="D32" i="194"/>
  <c r="F32" i="194" s="1"/>
  <c r="J32" i="194" s="1"/>
  <c r="K32" i="194" s="1"/>
  <c r="M32" i="194" s="1"/>
  <c r="L31" i="194"/>
  <c r="D31" i="194"/>
  <c r="F31" i="194" s="1"/>
  <c r="J31" i="194" s="1"/>
  <c r="K31" i="194" s="1"/>
  <c r="M31" i="194" s="1"/>
  <c r="L30" i="194"/>
  <c r="D30" i="194"/>
  <c r="F30" i="194" s="1"/>
  <c r="J30" i="194" s="1"/>
  <c r="K30" i="194" s="1"/>
  <c r="M30" i="194" s="1"/>
  <c r="L29" i="194"/>
  <c r="D29" i="194"/>
  <c r="F29" i="194" s="1"/>
  <c r="J29" i="194" s="1"/>
  <c r="K29" i="194" s="1"/>
  <c r="M29" i="194" s="1"/>
  <c r="L28" i="194"/>
  <c r="D28" i="194"/>
  <c r="F28" i="194" s="1"/>
  <c r="J28" i="194" s="1"/>
  <c r="K28" i="194" s="1"/>
  <c r="M28" i="194" s="1"/>
  <c r="L27" i="194"/>
  <c r="D27" i="194"/>
  <c r="F27" i="194" s="1"/>
  <c r="J27" i="194" s="1"/>
  <c r="K27" i="194" s="1"/>
  <c r="M27" i="194" s="1"/>
  <c r="L26" i="194"/>
  <c r="D26" i="194"/>
  <c r="F26" i="194" s="1"/>
  <c r="J26" i="194" s="1"/>
  <c r="K26" i="194" s="1"/>
  <c r="M26" i="194" s="1"/>
  <c r="L25" i="194"/>
  <c r="D25" i="194"/>
  <c r="F25" i="194" s="1"/>
  <c r="J25" i="194" s="1"/>
  <c r="K25" i="194" s="1"/>
  <c r="M25" i="194" s="1"/>
  <c r="L24" i="194"/>
  <c r="D24" i="194"/>
  <c r="F24" i="194" s="1"/>
  <c r="J24" i="194" s="1"/>
  <c r="K24" i="194" s="1"/>
  <c r="M24" i="194" s="1"/>
  <c r="L23" i="194"/>
  <c r="D23" i="194"/>
  <c r="F23" i="194" s="1"/>
  <c r="J23" i="194" s="1"/>
  <c r="K23" i="194" s="1"/>
  <c r="M23" i="194" s="1"/>
  <c r="L22" i="194"/>
  <c r="D22" i="194"/>
  <c r="F22" i="194" s="1"/>
  <c r="J22" i="194" s="1"/>
  <c r="K22" i="194" s="1"/>
  <c r="M22" i="194" s="1"/>
  <c r="L21" i="194"/>
  <c r="D21" i="194"/>
  <c r="F21" i="194" s="1"/>
  <c r="J21" i="194" s="1"/>
  <c r="K21" i="194" s="1"/>
  <c r="M21" i="194" s="1"/>
  <c r="L20" i="194"/>
  <c r="D20" i="194"/>
  <c r="F20" i="194" s="1"/>
  <c r="J20" i="194" s="1"/>
  <c r="K20" i="194" s="1"/>
  <c r="M20" i="194" s="1"/>
  <c r="L19" i="194"/>
  <c r="D19" i="194"/>
  <c r="F19" i="194" s="1"/>
  <c r="J19" i="194" s="1"/>
  <c r="K19" i="194" s="1"/>
  <c r="M19" i="194" s="1"/>
  <c r="L18" i="194"/>
  <c r="D18" i="194"/>
  <c r="F18" i="194" s="1"/>
  <c r="J18" i="194" s="1"/>
  <c r="K18" i="194" s="1"/>
  <c r="M18" i="194" s="1"/>
  <c r="L17" i="194"/>
  <c r="D17" i="194"/>
  <c r="F17" i="194" s="1"/>
  <c r="J17" i="194" s="1"/>
  <c r="K17" i="194" s="1"/>
  <c r="M17" i="194" s="1"/>
  <c r="L16" i="194"/>
  <c r="D16" i="194"/>
  <c r="F16" i="194" s="1"/>
  <c r="J16" i="194" s="1"/>
  <c r="K16" i="194" s="1"/>
  <c r="M16" i="194" s="1"/>
  <c r="L15" i="194"/>
  <c r="D15" i="194"/>
  <c r="F15" i="194" s="1"/>
  <c r="J15" i="194" s="1"/>
  <c r="K15" i="194" s="1"/>
  <c r="M15" i="194" s="1"/>
  <c r="L14" i="194"/>
  <c r="D14" i="194"/>
  <c r="F14" i="194" s="1"/>
  <c r="J14" i="194" s="1"/>
  <c r="K14" i="194" s="1"/>
  <c r="M14" i="194" s="1"/>
  <c r="L13" i="194"/>
  <c r="D13" i="194"/>
  <c r="F13" i="194" s="1"/>
  <c r="J13" i="194" s="1"/>
  <c r="K13" i="194" s="1"/>
  <c r="M13" i="194" s="1"/>
  <c r="L12" i="194"/>
  <c r="D12" i="194"/>
  <c r="F12" i="194" s="1"/>
  <c r="J12" i="194" s="1"/>
  <c r="K12" i="194" s="1"/>
  <c r="M12" i="194" s="1"/>
  <c r="L11" i="194"/>
  <c r="D11" i="194"/>
  <c r="F11" i="194" s="1"/>
  <c r="J11" i="194" s="1"/>
  <c r="K11" i="194" s="1"/>
  <c r="M11" i="194" s="1"/>
  <c r="L10" i="194"/>
  <c r="D10" i="194"/>
  <c r="F10" i="194" s="1"/>
  <c r="J10" i="194" s="1"/>
  <c r="K10" i="194" s="1"/>
  <c r="M10" i="194" s="1"/>
  <c r="L9" i="194"/>
  <c r="D9" i="194"/>
  <c r="F9" i="194" s="1"/>
  <c r="J9" i="194" s="1"/>
  <c r="K9" i="194" s="1"/>
  <c r="M9" i="194" s="1"/>
  <c r="L8" i="194"/>
  <c r="D8" i="194"/>
  <c r="F8" i="194" s="1"/>
  <c r="J8" i="194" s="1"/>
  <c r="K8" i="194" s="1"/>
  <c r="M8" i="194" s="1"/>
  <c r="L7" i="194"/>
  <c r="D7" i="194"/>
  <c r="F7" i="194" s="1"/>
  <c r="J7" i="194" s="1"/>
  <c r="K7" i="194" s="1"/>
  <c r="M7" i="194" s="1"/>
  <c r="L6" i="194"/>
  <c r="D6" i="194"/>
  <c r="F6" i="194" s="1"/>
  <c r="J6" i="194" s="1"/>
  <c r="K6" i="194" s="1"/>
  <c r="M6" i="194" s="1"/>
  <c r="L5" i="194"/>
  <c r="D5" i="194"/>
  <c r="F5" i="194" s="1"/>
  <c r="J5" i="194" s="1"/>
  <c r="K5" i="194" s="1"/>
  <c r="M5" i="194" s="1"/>
  <c r="L199" i="196"/>
  <c r="D199" i="196"/>
  <c r="F199" i="196" s="1"/>
  <c r="J199" i="196" s="1"/>
  <c r="K199" i="196" s="1"/>
  <c r="M199" i="196" s="1"/>
  <c r="L198" i="196"/>
  <c r="D198" i="196"/>
  <c r="F198" i="196" s="1"/>
  <c r="J198" i="196" s="1"/>
  <c r="K198" i="196" s="1"/>
  <c r="M198" i="196" s="1"/>
  <c r="L197" i="196"/>
  <c r="D197" i="196"/>
  <c r="F197" i="196" s="1"/>
  <c r="J197" i="196" s="1"/>
  <c r="K197" i="196" s="1"/>
  <c r="M197" i="196" s="1"/>
  <c r="L196" i="196"/>
  <c r="D196" i="196"/>
  <c r="F196" i="196" s="1"/>
  <c r="J196" i="196" s="1"/>
  <c r="K196" i="196" s="1"/>
  <c r="M196" i="196" s="1"/>
  <c r="L195" i="196"/>
  <c r="D195" i="196"/>
  <c r="F195" i="196" s="1"/>
  <c r="J195" i="196" s="1"/>
  <c r="K195" i="196" s="1"/>
  <c r="M195" i="196" s="1"/>
  <c r="L194" i="196"/>
  <c r="D194" i="196"/>
  <c r="F194" i="196" s="1"/>
  <c r="J194" i="196" s="1"/>
  <c r="K194" i="196" s="1"/>
  <c r="M194" i="196" s="1"/>
  <c r="L193" i="196"/>
  <c r="D193" i="196"/>
  <c r="F193" i="196" s="1"/>
  <c r="J193" i="196" s="1"/>
  <c r="K193" i="196" s="1"/>
  <c r="M193" i="196" s="1"/>
  <c r="L192" i="196"/>
  <c r="D192" i="196"/>
  <c r="F192" i="196" s="1"/>
  <c r="J192" i="196" s="1"/>
  <c r="K192" i="196" s="1"/>
  <c r="M192" i="196" s="1"/>
  <c r="L191" i="196"/>
  <c r="D191" i="196"/>
  <c r="F191" i="196" s="1"/>
  <c r="J191" i="196" s="1"/>
  <c r="K191" i="196" s="1"/>
  <c r="M191" i="196" s="1"/>
  <c r="L190" i="196"/>
  <c r="D190" i="196"/>
  <c r="F190" i="196" s="1"/>
  <c r="J190" i="196" s="1"/>
  <c r="K190" i="196" s="1"/>
  <c r="M190" i="196" s="1"/>
  <c r="L189" i="196"/>
  <c r="D189" i="196"/>
  <c r="F189" i="196" s="1"/>
  <c r="J189" i="196" s="1"/>
  <c r="K189" i="196" s="1"/>
  <c r="M189" i="196" s="1"/>
  <c r="L188" i="196"/>
  <c r="D188" i="196"/>
  <c r="F188" i="196" s="1"/>
  <c r="J188" i="196" s="1"/>
  <c r="K188" i="196" s="1"/>
  <c r="M188" i="196" s="1"/>
  <c r="L187" i="196"/>
  <c r="D187" i="196"/>
  <c r="F187" i="196" s="1"/>
  <c r="J187" i="196" s="1"/>
  <c r="K187" i="196" s="1"/>
  <c r="M187" i="196" s="1"/>
  <c r="L186" i="196"/>
  <c r="D186" i="196"/>
  <c r="F186" i="196" s="1"/>
  <c r="J186" i="196" s="1"/>
  <c r="K186" i="196" s="1"/>
  <c r="M186" i="196" s="1"/>
  <c r="L185" i="196"/>
  <c r="D185" i="196"/>
  <c r="F185" i="196" s="1"/>
  <c r="J185" i="196" s="1"/>
  <c r="K185" i="196" s="1"/>
  <c r="M185" i="196" s="1"/>
  <c r="L184" i="196"/>
  <c r="D184" i="196"/>
  <c r="F184" i="196" s="1"/>
  <c r="J184" i="196" s="1"/>
  <c r="K184" i="196" s="1"/>
  <c r="M184" i="196" s="1"/>
  <c r="L183" i="196"/>
  <c r="D183" i="196"/>
  <c r="F183" i="196" s="1"/>
  <c r="J183" i="196" s="1"/>
  <c r="K183" i="196" s="1"/>
  <c r="M183" i="196" s="1"/>
  <c r="L182" i="196"/>
  <c r="D182" i="196"/>
  <c r="F182" i="196" s="1"/>
  <c r="J182" i="196" s="1"/>
  <c r="K182" i="196" s="1"/>
  <c r="M182" i="196" s="1"/>
  <c r="L181" i="196"/>
  <c r="D181" i="196"/>
  <c r="F181" i="196" s="1"/>
  <c r="J181" i="196" s="1"/>
  <c r="K181" i="196" s="1"/>
  <c r="M181" i="196" s="1"/>
  <c r="L180" i="196"/>
  <c r="D180" i="196"/>
  <c r="F180" i="196" s="1"/>
  <c r="J180" i="196" s="1"/>
  <c r="K180" i="196" s="1"/>
  <c r="M180" i="196" s="1"/>
  <c r="L179" i="196"/>
  <c r="D179" i="196"/>
  <c r="F179" i="196" s="1"/>
  <c r="J179" i="196" s="1"/>
  <c r="K179" i="196" s="1"/>
  <c r="M179" i="196" s="1"/>
  <c r="L178" i="196"/>
  <c r="D178" i="196"/>
  <c r="F178" i="196" s="1"/>
  <c r="J178" i="196" s="1"/>
  <c r="K178" i="196" s="1"/>
  <c r="M178" i="196" s="1"/>
  <c r="L177" i="196"/>
  <c r="D177" i="196"/>
  <c r="F177" i="196" s="1"/>
  <c r="J177" i="196" s="1"/>
  <c r="K177" i="196" s="1"/>
  <c r="M177" i="196" s="1"/>
  <c r="L176" i="196"/>
  <c r="D176" i="196"/>
  <c r="F176" i="196" s="1"/>
  <c r="J176" i="196" s="1"/>
  <c r="K176" i="196" s="1"/>
  <c r="M176" i="196" s="1"/>
  <c r="L175" i="196"/>
  <c r="D175" i="196"/>
  <c r="F175" i="196" s="1"/>
  <c r="J175" i="196" s="1"/>
  <c r="K175" i="196" s="1"/>
  <c r="M175" i="196" s="1"/>
  <c r="L174" i="196"/>
  <c r="D174" i="196"/>
  <c r="F174" i="196" s="1"/>
  <c r="J174" i="196" s="1"/>
  <c r="K174" i="196" s="1"/>
  <c r="M174" i="196" s="1"/>
  <c r="L173" i="196"/>
  <c r="D173" i="196"/>
  <c r="F173" i="196" s="1"/>
  <c r="J173" i="196" s="1"/>
  <c r="K173" i="196" s="1"/>
  <c r="M173" i="196" s="1"/>
  <c r="L172" i="196"/>
  <c r="D172" i="196"/>
  <c r="F172" i="196" s="1"/>
  <c r="J172" i="196" s="1"/>
  <c r="K172" i="196" s="1"/>
  <c r="M172" i="196" s="1"/>
  <c r="L171" i="196"/>
  <c r="D171" i="196"/>
  <c r="F171" i="196" s="1"/>
  <c r="J171" i="196" s="1"/>
  <c r="K171" i="196" s="1"/>
  <c r="M171" i="196" s="1"/>
  <c r="L170" i="196"/>
  <c r="D170" i="196"/>
  <c r="F170" i="196" s="1"/>
  <c r="J170" i="196" s="1"/>
  <c r="K170" i="196" s="1"/>
  <c r="M170" i="196" s="1"/>
  <c r="L169" i="196"/>
  <c r="D169" i="196"/>
  <c r="F169" i="196" s="1"/>
  <c r="J169" i="196" s="1"/>
  <c r="K169" i="196" s="1"/>
  <c r="M169" i="196" s="1"/>
  <c r="L168" i="196"/>
  <c r="D168" i="196"/>
  <c r="F168" i="196" s="1"/>
  <c r="J168" i="196" s="1"/>
  <c r="K168" i="196" s="1"/>
  <c r="M168" i="196" s="1"/>
  <c r="L167" i="196"/>
  <c r="D167" i="196"/>
  <c r="F167" i="196" s="1"/>
  <c r="J167" i="196" s="1"/>
  <c r="K167" i="196" s="1"/>
  <c r="M167" i="196" s="1"/>
  <c r="L166" i="196"/>
  <c r="D166" i="196"/>
  <c r="F166" i="196" s="1"/>
  <c r="J166" i="196" s="1"/>
  <c r="K166" i="196" s="1"/>
  <c r="M166" i="196" s="1"/>
  <c r="L165" i="196"/>
  <c r="D165" i="196"/>
  <c r="F165" i="196" s="1"/>
  <c r="J165" i="196" s="1"/>
  <c r="K165" i="196" s="1"/>
  <c r="M165" i="196" s="1"/>
  <c r="L164" i="196"/>
  <c r="D164" i="196"/>
  <c r="F164" i="196" s="1"/>
  <c r="J164" i="196" s="1"/>
  <c r="K164" i="196" s="1"/>
  <c r="M164" i="196" s="1"/>
  <c r="L163" i="196"/>
  <c r="D163" i="196"/>
  <c r="F163" i="196" s="1"/>
  <c r="J163" i="196" s="1"/>
  <c r="K163" i="196" s="1"/>
  <c r="M163" i="196" s="1"/>
  <c r="L162" i="196"/>
  <c r="D162" i="196"/>
  <c r="F162" i="196" s="1"/>
  <c r="J162" i="196" s="1"/>
  <c r="K162" i="196" s="1"/>
  <c r="M162" i="196" s="1"/>
  <c r="L161" i="196"/>
  <c r="D161" i="196"/>
  <c r="F161" i="196" s="1"/>
  <c r="J161" i="196" s="1"/>
  <c r="K161" i="196" s="1"/>
  <c r="M161" i="196" s="1"/>
  <c r="L160" i="196"/>
  <c r="D160" i="196"/>
  <c r="F160" i="196" s="1"/>
  <c r="J160" i="196" s="1"/>
  <c r="K160" i="196" s="1"/>
  <c r="M160" i="196" s="1"/>
  <c r="L159" i="196"/>
  <c r="D159" i="196"/>
  <c r="F159" i="196" s="1"/>
  <c r="J159" i="196" s="1"/>
  <c r="K159" i="196" s="1"/>
  <c r="M159" i="196" s="1"/>
  <c r="L158" i="196"/>
  <c r="D158" i="196"/>
  <c r="F158" i="196" s="1"/>
  <c r="J158" i="196" s="1"/>
  <c r="K158" i="196" s="1"/>
  <c r="M158" i="196" s="1"/>
  <c r="L157" i="196"/>
  <c r="D157" i="196"/>
  <c r="F157" i="196" s="1"/>
  <c r="J157" i="196" s="1"/>
  <c r="K157" i="196" s="1"/>
  <c r="M157" i="196" s="1"/>
  <c r="L156" i="196"/>
  <c r="D156" i="196"/>
  <c r="F156" i="196" s="1"/>
  <c r="J156" i="196" s="1"/>
  <c r="K156" i="196" s="1"/>
  <c r="M156" i="196" s="1"/>
  <c r="L155" i="196"/>
  <c r="D155" i="196"/>
  <c r="F155" i="196" s="1"/>
  <c r="J155" i="196" s="1"/>
  <c r="K155" i="196" s="1"/>
  <c r="M155" i="196" s="1"/>
  <c r="L154" i="196"/>
  <c r="D154" i="196"/>
  <c r="F154" i="196" s="1"/>
  <c r="J154" i="196" s="1"/>
  <c r="K154" i="196" s="1"/>
  <c r="M154" i="196" s="1"/>
  <c r="L153" i="196"/>
  <c r="D153" i="196"/>
  <c r="F153" i="196" s="1"/>
  <c r="J153" i="196" s="1"/>
  <c r="K153" i="196" s="1"/>
  <c r="M153" i="196" s="1"/>
  <c r="L152" i="196"/>
  <c r="D152" i="196"/>
  <c r="F152" i="196" s="1"/>
  <c r="J152" i="196" s="1"/>
  <c r="K152" i="196" s="1"/>
  <c r="M152" i="196" s="1"/>
  <c r="L151" i="196"/>
  <c r="D151" i="196"/>
  <c r="F151" i="196" s="1"/>
  <c r="J151" i="196" s="1"/>
  <c r="K151" i="196" s="1"/>
  <c r="M151" i="196" s="1"/>
  <c r="L150" i="196"/>
  <c r="D150" i="196"/>
  <c r="F150" i="196" s="1"/>
  <c r="J150" i="196" s="1"/>
  <c r="K150" i="196" s="1"/>
  <c r="M150" i="196" s="1"/>
  <c r="L149" i="196"/>
  <c r="D149" i="196"/>
  <c r="F149" i="196" s="1"/>
  <c r="J149" i="196" s="1"/>
  <c r="K149" i="196" s="1"/>
  <c r="M149" i="196" s="1"/>
  <c r="L148" i="196"/>
  <c r="D148" i="196"/>
  <c r="F148" i="196" s="1"/>
  <c r="J148" i="196" s="1"/>
  <c r="K148" i="196" s="1"/>
  <c r="M148" i="196" s="1"/>
  <c r="L147" i="196"/>
  <c r="D147" i="196"/>
  <c r="F147" i="196" s="1"/>
  <c r="J147" i="196" s="1"/>
  <c r="K147" i="196" s="1"/>
  <c r="M147" i="196" s="1"/>
  <c r="L146" i="196"/>
  <c r="D146" i="196"/>
  <c r="F146" i="196" s="1"/>
  <c r="J146" i="196" s="1"/>
  <c r="K146" i="196" s="1"/>
  <c r="M146" i="196" s="1"/>
  <c r="L145" i="196"/>
  <c r="D145" i="196"/>
  <c r="F145" i="196" s="1"/>
  <c r="J145" i="196" s="1"/>
  <c r="K145" i="196" s="1"/>
  <c r="M145" i="196" s="1"/>
  <c r="L144" i="196"/>
  <c r="D144" i="196"/>
  <c r="F144" i="196" s="1"/>
  <c r="J144" i="196" s="1"/>
  <c r="K144" i="196" s="1"/>
  <c r="M144" i="196" s="1"/>
  <c r="L143" i="196"/>
  <c r="D143" i="196"/>
  <c r="F143" i="196" s="1"/>
  <c r="J143" i="196" s="1"/>
  <c r="K143" i="196" s="1"/>
  <c r="M143" i="196" s="1"/>
  <c r="L142" i="196"/>
  <c r="D142" i="196"/>
  <c r="F142" i="196" s="1"/>
  <c r="J142" i="196" s="1"/>
  <c r="K142" i="196" s="1"/>
  <c r="M142" i="196" s="1"/>
  <c r="L141" i="196"/>
  <c r="D141" i="196"/>
  <c r="F141" i="196" s="1"/>
  <c r="J141" i="196" s="1"/>
  <c r="K141" i="196" s="1"/>
  <c r="M141" i="196" s="1"/>
  <c r="L140" i="196"/>
  <c r="D140" i="196"/>
  <c r="F140" i="196" s="1"/>
  <c r="J140" i="196" s="1"/>
  <c r="K140" i="196" s="1"/>
  <c r="M140" i="196" s="1"/>
  <c r="L139" i="196"/>
  <c r="D139" i="196"/>
  <c r="F139" i="196" s="1"/>
  <c r="J139" i="196" s="1"/>
  <c r="K139" i="196" s="1"/>
  <c r="M139" i="196" s="1"/>
  <c r="L138" i="196"/>
  <c r="D138" i="196"/>
  <c r="F138" i="196" s="1"/>
  <c r="J138" i="196" s="1"/>
  <c r="K138" i="196" s="1"/>
  <c r="M138" i="196" s="1"/>
  <c r="L137" i="196"/>
  <c r="D137" i="196"/>
  <c r="F137" i="196" s="1"/>
  <c r="J137" i="196" s="1"/>
  <c r="K137" i="196" s="1"/>
  <c r="M137" i="196" s="1"/>
  <c r="L136" i="196"/>
  <c r="D136" i="196"/>
  <c r="F136" i="196" s="1"/>
  <c r="J136" i="196" s="1"/>
  <c r="K136" i="196" s="1"/>
  <c r="M136" i="196" s="1"/>
  <c r="L135" i="196"/>
  <c r="D135" i="196"/>
  <c r="F135" i="196" s="1"/>
  <c r="J135" i="196" s="1"/>
  <c r="K135" i="196" s="1"/>
  <c r="M135" i="196" s="1"/>
  <c r="L134" i="196"/>
  <c r="D134" i="196"/>
  <c r="F134" i="196" s="1"/>
  <c r="J134" i="196" s="1"/>
  <c r="K134" i="196" s="1"/>
  <c r="M134" i="196" s="1"/>
  <c r="L133" i="196"/>
  <c r="D133" i="196"/>
  <c r="F133" i="196" s="1"/>
  <c r="J133" i="196" s="1"/>
  <c r="K133" i="196" s="1"/>
  <c r="M133" i="196" s="1"/>
  <c r="L132" i="196"/>
  <c r="D132" i="196"/>
  <c r="F132" i="196" s="1"/>
  <c r="J132" i="196" s="1"/>
  <c r="K132" i="196" s="1"/>
  <c r="M132" i="196" s="1"/>
  <c r="L131" i="196"/>
  <c r="D131" i="196"/>
  <c r="F131" i="196" s="1"/>
  <c r="J131" i="196" s="1"/>
  <c r="K131" i="196" s="1"/>
  <c r="M131" i="196" s="1"/>
  <c r="L130" i="196"/>
  <c r="D130" i="196"/>
  <c r="F130" i="196" s="1"/>
  <c r="J130" i="196" s="1"/>
  <c r="K130" i="196" s="1"/>
  <c r="M130" i="196" s="1"/>
  <c r="L129" i="196"/>
  <c r="D129" i="196"/>
  <c r="F129" i="196" s="1"/>
  <c r="J129" i="196" s="1"/>
  <c r="K129" i="196" s="1"/>
  <c r="M129" i="196" s="1"/>
  <c r="L128" i="196"/>
  <c r="D128" i="196"/>
  <c r="F128" i="196" s="1"/>
  <c r="J128" i="196" s="1"/>
  <c r="K128" i="196" s="1"/>
  <c r="M128" i="196" s="1"/>
  <c r="L127" i="196"/>
  <c r="D127" i="196"/>
  <c r="F127" i="196" s="1"/>
  <c r="J127" i="196" s="1"/>
  <c r="K127" i="196" s="1"/>
  <c r="M127" i="196" s="1"/>
  <c r="L126" i="196"/>
  <c r="D126" i="196"/>
  <c r="F126" i="196" s="1"/>
  <c r="J126" i="196" s="1"/>
  <c r="K126" i="196" s="1"/>
  <c r="M126" i="196" s="1"/>
  <c r="L125" i="196"/>
  <c r="D125" i="196"/>
  <c r="F125" i="196" s="1"/>
  <c r="J125" i="196" s="1"/>
  <c r="K125" i="196" s="1"/>
  <c r="M125" i="196" s="1"/>
  <c r="L124" i="196"/>
  <c r="D124" i="196"/>
  <c r="F124" i="196" s="1"/>
  <c r="J124" i="196" s="1"/>
  <c r="K124" i="196" s="1"/>
  <c r="M124" i="196" s="1"/>
  <c r="L123" i="196"/>
  <c r="D123" i="196"/>
  <c r="F123" i="196" s="1"/>
  <c r="J123" i="196" s="1"/>
  <c r="K123" i="196" s="1"/>
  <c r="M123" i="196" s="1"/>
  <c r="L122" i="196"/>
  <c r="D122" i="196"/>
  <c r="F122" i="196" s="1"/>
  <c r="J122" i="196" s="1"/>
  <c r="K122" i="196" s="1"/>
  <c r="M122" i="196" s="1"/>
  <c r="L121" i="196"/>
  <c r="D121" i="196"/>
  <c r="F121" i="196" s="1"/>
  <c r="J121" i="196" s="1"/>
  <c r="K121" i="196" s="1"/>
  <c r="M121" i="196" s="1"/>
  <c r="L120" i="196"/>
  <c r="D120" i="196"/>
  <c r="F120" i="196" s="1"/>
  <c r="J120" i="196" s="1"/>
  <c r="K120" i="196" s="1"/>
  <c r="M120" i="196" s="1"/>
  <c r="L119" i="196"/>
  <c r="D119" i="196"/>
  <c r="F119" i="196" s="1"/>
  <c r="J119" i="196" s="1"/>
  <c r="K119" i="196" s="1"/>
  <c r="M119" i="196" s="1"/>
  <c r="L118" i="196"/>
  <c r="D118" i="196"/>
  <c r="F118" i="196" s="1"/>
  <c r="J118" i="196" s="1"/>
  <c r="K118" i="196" s="1"/>
  <c r="M118" i="196" s="1"/>
  <c r="L117" i="196"/>
  <c r="D117" i="196"/>
  <c r="F117" i="196" s="1"/>
  <c r="J117" i="196" s="1"/>
  <c r="K117" i="196" s="1"/>
  <c r="M117" i="196" s="1"/>
  <c r="L116" i="196"/>
  <c r="D116" i="196"/>
  <c r="F116" i="196" s="1"/>
  <c r="J116" i="196" s="1"/>
  <c r="K116" i="196" s="1"/>
  <c r="M116" i="196" s="1"/>
  <c r="L115" i="196"/>
  <c r="D115" i="196"/>
  <c r="F115" i="196" s="1"/>
  <c r="J115" i="196" s="1"/>
  <c r="K115" i="196" s="1"/>
  <c r="M115" i="196" s="1"/>
  <c r="L114" i="196"/>
  <c r="D114" i="196"/>
  <c r="F114" i="196" s="1"/>
  <c r="J114" i="196" s="1"/>
  <c r="K114" i="196" s="1"/>
  <c r="M114" i="196" s="1"/>
  <c r="L113" i="196"/>
  <c r="D113" i="196"/>
  <c r="F113" i="196" s="1"/>
  <c r="J113" i="196" s="1"/>
  <c r="K113" i="196" s="1"/>
  <c r="M113" i="196" s="1"/>
  <c r="L112" i="196"/>
  <c r="D112" i="196"/>
  <c r="F112" i="196" s="1"/>
  <c r="J112" i="196" s="1"/>
  <c r="K112" i="196" s="1"/>
  <c r="M112" i="196" s="1"/>
  <c r="L111" i="196"/>
  <c r="D111" i="196"/>
  <c r="F111" i="196" s="1"/>
  <c r="J111" i="196" s="1"/>
  <c r="K111" i="196" s="1"/>
  <c r="M111" i="196" s="1"/>
  <c r="L110" i="196"/>
  <c r="D110" i="196"/>
  <c r="F110" i="196" s="1"/>
  <c r="J110" i="196" s="1"/>
  <c r="K110" i="196" s="1"/>
  <c r="M110" i="196" s="1"/>
  <c r="L109" i="196"/>
  <c r="D109" i="196"/>
  <c r="F109" i="196" s="1"/>
  <c r="J109" i="196" s="1"/>
  <c r="K109" i="196" s="1"/>
  <c r="M109" i="196" s="1"/>
  <c r="L108" i="196"/>
  <c r="D108" i="196"/>
  <c r="F108" i="196" s="1"/>
  <c r="J108" i="196" s="1"/>
  <c r="K108" i="196" s="1"/>
  <c r="M108" i="196" s="1"/>
  <c r="L107" i="196"/>
  <c r="D107" i="196"/>
  <c r="F107" i="196" s="1"/>
  <c r="J107" i="196" s="1"/>
  <c r="K107" i="196" s="1"/>
  <c r="M107" i="196" s="1"/>
  <c r="L106" i="196"/>
  <c r="D106" i="196"/>
  <c r="F106" i="196" s="1"/>
  <c r="J106" i="196" s="1"/>
  <c r="K106" i="196" s="1"/>
  <c r="M106" i="196" s="1"/>
  <c r="L105" i="196"/>
  <c r="D105" i="196"/>
  <c r="F105" i="196" s="1"/>
  <c r="J105" i="196" s="1"/>
  <c r="K105" i="196" s="1"/>
  <c r="M105" i="196" s="1"/>
  <c r="L104" i="196"/>
  <c r="D104" i="196"/>
  <c r="F104" i="196" s="1"/>
  <c r="J104" i="196" s="1"/>
  <c r="K104" i="196" s="1"/>
  <c r="M104" i="196" s="1"/>
  <c r="L103" i="196"/>
  <c r="D103" i="196"/>
  <c r="F103" i="196" s="1"/>
  <c r="J103" i="196" s="1"/>
  <c r="K103" i="196" s="1"/>
  <c r="M103" i="196" s="1"/>
  <c r="L102" i="196"/>
  <c r="D102" i="196"/>
  <c r="F102" i="196" s="1"/>
  <c r="J102" i="196" s="1"/>
  <c r="K102" i="196" s="1"/>
  <c r="M102" i="196" s="1"/>
  <c r="L101" i="196"/>
  <c r="D101" i="196"/>
  <c r="F101" i="196" s="1"/>
  <c r="J101" i="196" s="1"/>
  <c r="K101" i="196" s="1"/>
  <c r="M101" i="196" s="1"/>
  <c r="L100" i="196"/>
  <c r="D100" i="196"/>
  <c r="F100" i="196" s="1"/>
  <c r="J100" i="196" s="1"/>
  <c r="K100" i="196" s="1"/>
  <c r="M100" i="196" s="1"/>
  <c r="L99" i="196"/>
  <c r="D99" i="196"/>
  <c r="F99" i="196" s="1"/>
  <c r="J99" i="196" s="1"/>
  <c r="K99" i="196" s="1"/>
  <c r="M99" i="196" s="1"/>
  <c r="L98" i="196"/>
  <c r="D98" i="196"/>
  <c r="F98" i="196" s="1"/>
  <c r="J98" i="196" s="1"/>
  <c r="K98" i="196" s="1"/>
  <c r="M98" i="196" s="1"/>
  <c r="L97" i="196"/>
  <c r="D97" i="196"/>
  <c r="F97" i="196" s="1"/>
  <c r="J97" i="196" s="1"/>
  <c r="K97" i="196" s="1"/>
  <c r="M97" i="196" s="1"/>
  <c r="L96" i="196"/>
  <c r="D96" i="196"/>
  <c r="F96" i="196" s="1"/>
  <c r="J96" i="196" s="1"/>
  <c r="K96" i="196" s="1"/>
  <c r="M96" i="196" s="1"/>
  <c r="L95" i="196"/>
  <c r="D95" i="196"/>
  <c r="F95" i="196" s="1"/>
  <c r="J95" i="196" s="1"/>
  <c r="K95" i="196" s="1"/>
  <c r="M95" i="196" s="1"/>
  <c r="L94" i="196"/>
  <c r="D94" i="196"/>
  <c r="F94" i="196" s="1"/>
  <c r="J94" i="196" s="1"/>
  <c r="K94" i="196" s="1"/>
  <c r="M94" i="196" s="1"/>
  <c r="L93" i="196"/>
  <c r="D93" i="196"/>
  <c r="F93" i="196" s="1"/>
  <c r="J93" i="196" s="1"/>
  <c r="K93" i="196" s="1"/>
  <c r="M93" i="196" s="1"/>
  <c r="L92" i="196"/>
  <c r="D92" i="196"/>
  <c r="F92" i="196" s="1"/>
  <c r="J92" i="196" s="1"/>
  <c r="K92" i="196" s="1"/>
  <c r="M92" i="196" s="1"/>
  <c r="L91" i="196"/>
  <c r="D91" i="196"/>
  <c r="F91" i="196" s="1"/>
  <c r="J91" i="196" s="1"/>
  <c r="K91" i="196" s="1"/>
  <c r="M91" i="196" s="1"/>
  <c r="L90" i="196"/>
  <c r="D90" i="196"/>
  <c r="F90" i="196" s="1"/>
  <c r="J90" i="196" s="1"/>
  <c r="K90" i="196" s="1"/>
  <c r="M90" i="196" s="1"/>
  <c r="L89" i="196"/>
  <c r="D89" i="196"/>
  <c r="F89" i="196" s="1"/>
  <c r="J89" i="196" s="1"/>
  <c r="K89" i="196" s="1"/>
  <c r="M89" i="196" s="1"/>
  <c r="L88" i="196"/>
  <c r="D88" i="196"/>
  <c r="F88" i="196" s="1"/>
  <c r="J88" i="196" s="1"/>
  <c r="K88" i="196" s="1"/>
  <c r="M88" i="196" s="1"/>
  <c r="L87" i="196"/>
  <c r="D87" i="196"/>
  <c r="F87" i="196" s="1"/>
  <c r="J87" i="196" s="1"/>
  <c r="K87" i="196" s="1"/>
  <c r="M87" i="196" s="1"/>
  <c r="L86" i="196"/>
  <c r="D86" i="196"/>
  <c r="F86" i="196" s="1"/>
  <c r="J86" i="196" s="1"/>
  <c r="K86" i="196" s="1"/>
  <c r="M86" i="196" s="1"/>
  <c r="L85" i="196"/>
  <c r="D85" i="196"/>
  <c r="F85" i="196" s="1"/>
  <c r="J85" i="196" s="1"/>
  <c r="K85" i="196" s="1"/>
  <c r="M85" i="196" s="1"/>
  <c r="L84" i="196"/>
  <c r="D84" i="196"/>
  <c r="F84" i="196" s="1"/>
  <c r="J84" i="196" s="1"/>
  <c r="K84" i="196" s="1"/>
  <c r="M84" i="196" s="1"/>
  <c r="L83" i="196"/>
  <c r="D83" i="196"/>
  <c r="F83" i="196" s="1"/>
  <c r="J83" i="196" s="1"/>
  <c r="K83" i="196" s="1"/>
  <c r="M83" i="196" s="1"/>
  <c r="L82" i="196"/>
  <c r="D82" i="196"/>
  <c r="F82" i="196" s="1"/>
  <c r="J82" i="196" s="1"/>
  <c r="K82" i="196" s="1"/>
  <c r="M82" i="196" s="1"/>
  <c r="L81" i="196"/>
  <c r="D81" i="196"/>
  <c r="F81" i="196" s="1"/>
  <c r="J81" i="196" s="1"/>
  <c r="K81" i="196" s="1"/>
  <c r="M81" i="196" s="1"/>
  <c r="L80" i="196"/>
  <c r="D80" i="196"/>
  <c r="F80" i="196" s="1"/>
  <c r="J80" i="196" s="1"/>
  <c r="K80" i="196" s="1"/>
  <c r="M80" i="196" s="1"/>
  <c r="L79" i="196"/>
  <c r="D79" i="196"/>
  <c r="F79" i="196" s="1"/>
  <c r="J79" i="196" s="1"/>
  <c r="K79" i="196" s="1"/>
  <c r="M79" i="196" s="1"/>
  <c r="L78" i="196"/>
  <c r="D78" i="196"/>
  <c r="F78" i="196" s="1"/>
  <c r="J78" i="196" s="1"/>
  <c r="K78" i="196" s="1"/>
  <c r="M78" i="196" s="1"/>
  <c r="L77" i="196"/>
  <c r="D77" i="196"/>
  <c r="F77" i="196" s="1"/>
  <c r="J77" i="196" s="1"/>
  <c r="K77" i="196" s="1"/>
  <c r="M77" i="196" s="1"/>
  <c r="L76" i="196"/>
  <c r="D76" i="196"/>
  <c r="F76" i="196" s="1"/>
  <c r="J76" i="196" s="1"/>
  <c r="K76" i="196" s="1"/>
  <c r="M76" i="196" s="1"/>
  <c r="L75" i="196"/>
  <c r="D75" i="196"/>
  <c r="F75" i="196" s="1"/>
  <c r="J75" i="196" s="1"/>
  <c r="K75" i="196" s="1"/>
  <c r="M75" i="196" s="1"/>
  <c r="L74" i="196"/>
  <c r="D74" i="196"/>
  <c r="F74" i="196" s="1"/>
  <c r="J74" i="196" s="1"/>
  <c r="K74" i="196" s="1"/>
  <c r="M74" i="196" s="1"/>
  <c r="L73" i="196"/>
  <c r="D73" i="196"/>
  <c r="F73" i="196" s="1"/>
  <c r="J73" i="196" s="1"/>
  <c r="K73" i="196" s="1"/>
  <c r="M73" i="196" s="1"/>
  <c r="L72" i="196"/>
  <c r="D72" i="196"/>
  <c r="F72" i="196" s="1"/>
  <c r="J72" i="196" s="1"/>
  <c r="K72" i="196" s="1"/>
  <c r="M72" i="196" s="1"/>
  <c r="L71" i="196"/>
  <c r="D71" i="196"/>
  <c r="F71" i="196" s="1"/>
  <c r="J71" i="196" s="1"/>
  <c r="K71" i="196" s="1"/>
  <c r="M71" i="196" s="1"/>
  <c r="L70" i="196"/>
  <c r="D70" i="196"/>
  <c r="F70" i="196" s="1"/>
  <c r="J70" i="196" s="1"/>
  <c r="K70" i="196" s="1"/>
  <c r="M70" i="196" s="1"/>
  <c r="L69" i="196"/>
  <c r="D69" i="196"/>
  <c r="F69" i="196" s="1"/>
  <c r="J69" i="196" s="1"/>
  <c r="K69" i="196" s="1"/>
  <c r="M69" i="196" s="1"/>
  <c r="L68" i="196"/>
  <c r="D68" i="196"/>
  <c r="F68" i="196" s="1"/>
  <c r="J68" i="196" s="1"/>
  <c r="K68" i="196" s="1"/>
  <c r="M68" i="196" s="1"/>
  <c r="L67" i="196"/>
  <c r="D67" i="196"/>
  <c r="F67" i="196" s="1"/>
  <c r="J67" i="196" s="1"/>
  <c r="K67" i="196" s="1"/>
  <c r="M67" i="196" s="1"/>
  <c r="L66" i="196"/>
  <c r="D66" i="196"/>
  <c r="F66" i="196" s="1"/>
  <c r="J66" i="196" s="1"/>
  <c r="K66" i="196" s="1"/>
  <c r="M66" i="196" s="1"/>
  <c r="L65" i="196"/>
  <c r="D65" i="196"/>
  <c r="F65" i="196" s="1"/>
  <c r="J65" i="196" s="1"/>
  <c r="K65" i="196" s="1"/>
  <c r="M65" i="196" s="1"/>
  <c r="L64" i="196"/>
  <c r="D64" i="196"/>
  <c r="F64" i="196" s="1"/>
  <c r="J64" i="196" s="1"/>
  <c r="K64" i="196" s="1"/>
  <c r="M64" i="196" s="1"/>
  <c r="L63" i="196"/>
  <c r="D63" i="196"/>
  <c r="F63" i="196" s="1"/>
  <c r="J63" i="196" s="1"/>
  <c r="K63" i="196" s="1"/>
  <c r="M63" i="196" s="1"/>
  <c r="L62" i="196"/>
  <c r="D62" i="196"/>
  <c r="F62" i="196" s="1"/>
  <c r="J62" i="196" s="1"/>
  <c r="K62" i="196" s="1"/>
  <c r="M62" i="196" s="1"/>
  <c r="L61" i="196"/>
  <c r="D61" i="196"/>
  <c r="F61" i="196" s="1"/>
  <c r="J61" i="196" s="1"/>
  <c r="K61" i="196" s="1"/>
  <c r="M61" i="196" s="1"/>
  <c r="L60" i="196"/>
  <c r="D60" i="196"/>
  <c r="F60" i="196" s="1"/>
  <c r="J60" i="196" s="1"/>
  <c r="K60" i="196" s="1"/>
  <c r="M60" i="196" s="1"/>
  <c r="L59" i="196"/>
  <c r="D59" i="196"/>
  <c r="F59" i="196" s="1"/>
  <c r="J59" i="196" s="1"/>
  <c r="K59" i="196" s="1"/>
  <c r="M59" i="196" s="1"/>
  <c r="L58" i="196"/>
  <c r="D58" i="196"/>
  <c r="F58" i="196" s="1"/>
  <c r="J58" i="196" s="1"/>
  <c r="K58" i="196" s="1"/>
  <c r="M58" i="196" s="1"/>
  <c r="L57" i="196"/>
  <c r="D57" i="196"/>
  <c r="F57" i="196" s="1"/>
  <c r="J57" i="196" s="1"/>
  <c r="K57" i="196" s="1"/>
  <c r="M57" i="196" s="1"/>
  <c r="L56" i="196"/>
  <c r="D56" i="196"/>
  <c r="F56" i="196" s="1"/>
  <c r="J56" i="196" s="1"/>
  <c r="K56" i="196" s="1"/>
  <c r="M56" i="196" s="1"/>
  <c r="L55" i="196"/>
  <c r="D55" i="196"/>
  <c r="F55" i="196" s="1"/>
  <c r="J55" i="196" s="1"/>
  <c r="K55" i="196" s="1"/>
  <c r="M55" i="196" s="1"/>
  <c r="L54" i="196"/>
  <c r="D54" i="196"/>
  <c r="F54" i="196" s="1"/>
  <c r="J54" i="196" s="1"/>
  <c r="K54" i="196" s="1"/>
  <c r="M54" i="196" s="1"/>
  <c r="L53" i="196"/>
  <c r="D53" i="196"/>
  <c r="F53" i="196" s="1"/>
  <c r="J53" i="196" s="1"/>
  <c r="K53" i="196" s="1"/>
  <c r="M53" i="196" s="1"/>
  <c r="L52" i="196"/>
  <c r="D52" i="196"/>
  <c r="F52" i="196" s="1"/>
  <c r="J52" i="196" s="1"/>
  <c r="K52" i="196" s="1"/>
  <c r="M52" i="196" s="1"/>
  <c r="L51" i="196"/>
  <c r="D51" i="196"/>
  <c r="F51" i="196" s="1"/>
  <c r="J51" i="196" s="1"/>
  <c r="K51" i="196" s="1"/>
  <c r="M51" i="196" s="1"/>
  <c r="L50" i="196"/>
  <c r="D50" i="196"/>
  <c r="F50" i="196" s="1"/>
  <c r="J50" i="196" s="1"/>
  <c r="K50" i="196" s="1"/>
  <c r="M50" i="196" s="1"/>
  <c r="L49" i="196"/>
  <c r="D49" i="196"/>
  <c r="F49" i="196" s="1"/>
  <c r="J49" i="196" s="1"/>
  <c r="K49" i="196" s="1"/>
  <c r="M49" i="196" s="1"/>
  <c r="L48" i="196"/>
  <c r="D48" i="196"/>
  <c r="F48" i="196" s="1"/>
  <c r="J48" i="196" s="1"/>
  <c r="K48" i="196" s="1"/>
  <c r="M48" i="196" s="1"/>
  <c r="L47" i="196"/>
  <c r="D47" i="196"/>
  <c r="F47" i="196" s="1"/>
  <c r="J47" i="196" s="1"/>
  <c r="K47" i="196" s="1"/>
  <c r="M47" i="196" s="1"/>
  <c r="L46" i="196"/>
  <c r="D46" i="196"/>
  <c r="F46" i="196" s="1"/>
  <c r="J46" i="196" s="1"/>
  <c r="K46" i="196" s="1"/>
  <c r="M46" i="196" s="1"/>
  <c r="L45" i="196"/>
  <c r="D45" i="196"/>
  <c r="F45" i="196" s="1"/>
  <c r="J45" i="196" s="1"/>
  <c r="K45" i="196" s="1"/>
  <c r="M45" i="196" s="1"/>
  <c r="L44" i="196"/>
  <c r="D44" i="196"/>
  <c r="F44" i="196" s="1"/>
  <c r="J44" i="196" s="1"/>
  <c r="K44" i="196" s="1"/>
  <c r="M44" i="196" s="1"/>
  <c r="L43" i="196"/>
  <c r="D43" i="196"/>
  <c r="F43" i="196" s="1"/>
  <c r="J43" i="196" s="1"/>
  <c r="K43" i="196" s="1"/>
  <c r="M43" i="196" s="1"/>
  <c r="L42" i="196"/>
  <c r="D42" i="196"/>
  <c r="F42" i="196" s="1"/>
  <c r="J42" i="196" s="1"/>
  <c r="K42" i="196" s="1"/>
  <c r="M42" i="196" s="1"/>
  <c r="L41" i="196"/>
  <c r="D41" i="196"/>
  <c r="F41" i="196" s="1"/>
  <c r="J41" i="196" s="1"/>
  <c r="K41" i="196" s="1"/>
  <c r="M41" i="196" s="1"/>
  <c r="L40" i="196"/>
  <c r="D40" i="196"/>
  <c r="F40" i="196" s="1"/>
  <c r="J40" i="196" s="1"/>
  <c r="K40" i="196" s="1"/>
  <c r="M40" i="196" s="1"/>
  <c r="L39" i="196"/>
  <c r="D39" i="196"/>
  <c r="F39" i="196" s="1"/>
  <c r="J39" i="196" s="1"/>
  <c r="K39" i="196" s="1"/>
  <c r="M39" i="196" s="1"/>
  <c r="L38" i="196"/>
  <c r="D38" i="196"/>
  <c r="F38" i="196" s="1"/>
  <c r="J38" i="196" s="1"/>
  <c r="K38" i="196" s="1"/>
  <c r="M38" i="196" s="1"/>
  <c r="L37" i="196"/>
  <c r="D37" i="196"/>
  <c r="F37" i="196" s="1"/>
  <c r="J37" i="196" s="1"/>
  <c r="K37" i="196" s="1"/>
  <c r="M37" i="196" s="1"/>
  <c r="L36" i="196"/>
  <c r="D36" i="196"/>
  <c r="F36" i="196" s="1"/>
  <c r="J36" i="196" s="1"/>
  <c r="K36" i="196" s="1"/>
  <c r="M36" i="196" s="1"/>
  <c r="L35" i="196"/>
  <c r="D35" i="196"/>
  <c r="F35" i="196" s="1"/>
  <c r="J35" i="196" s="1"/>
  <c r="K35" i="196" s="1"/>
  <c r="M35" i="196" s="1"/>
  <c r="L34" i="196"/>
  <c r="D34" i="196"/>
  <c r="F34" i="196" s="1"/>
  <c r="J34" i="196" s="1"/>
  <c r="K34" i="196" s="1"/>
  <c r="M34" i="196" s="1"/>
  <c r="L33" i="196"/>
  <c r="D33" i="196"/>
  <c r="F33" i="196" s="1"/>
  <c r="J33" i="196" s="1"/>
  <c r="K33" i="196" s="1"/>
  <c r="M33" i="196" s="1"/>
  <c r="L32" i="196"/>
  <c r="D32" i="196"/>
  <c r="F32" i="196" s="1"/>
  <c r="J32" i="196" s="1"/>
  <c r="K32" i="196" s="1"/>
  <c r="M32" i="196" s="1"/>
  <c r="L31" i="196"/>
  <c r="D31" i="196"/>
  <c r="F31" i="196" s="1"/>
  <c r="J31" i="196" s="1"/>
  <c r="K31" i="196" s="1"/>
  <c r="M31" i="196" s="1"/>
  <c r="L30" i="196"/>
  <c r="D30" i="196"/>
  <c r="F30" i="196" s="1"/>
  <c r="J30" i="196" s="1"/>
  <c r="K30" i="196" s="1"/>
  <c r="M30" i="196" s="1"/>
  <c r="L29" i="196"/>
  <c r="D29" i="196"/>
  <c r="F29" i="196" s="1"/>
  <c r="J29" i="196" s="1"/>
  <c r="K29" i="196" s="1"/>
  <c r="M29" i="196" s="1"/>
  <c r="L28" i="196"/>
  <c r="D28" i="196"/>
  <c r="F28" i="196" s="1"/>
  <c r="J28" i="196" s="1"/>
  <c r="K28" i="196" s="1"/>
  <c r="M28" i="196" s="1"/>
  <c r="L27" i="196"/>
  <c r="D27" i="196"/>
  <c r="F27" i="196" s="1"/>
  <c r="J27" i="196" s="1"/>
  <c r="K27" i="196" s="1"/>
  <c r="M27" i="196" s="1"/>
  <c r="L26" i="196"/>
  <c r="D26" i="196"/>
  <c r="F26" i="196" s="1"/>
  <c r="J26" i="196" s="1"/>
  <c r="K26" i="196" s="1"/>
  <c r="M26" i="196" s="1"/>
  <c r="L25" i="196"/>
  <c r="D25" i="196"/>
  <c r="F25" i="196" s="1"/>
  <c r="J25" i="196" s="1"/>
  <c r="K25" i="196" s="1"/>
  <c r="M25" i="196" s="1"/>
  <c r="L24" i="196"/>
  <c r="D24" i="196"/>
  <c r="F24" i="196" s="1"/>
  <c r="J24" i="196" s="1"/>
  <c r="K24" i="196" s="1"/>
  <c r="M24" i="196" s="1"/>
  <c r="L23" i="196"/>
  <c r="D23" i="196"/>
  <c r="F23" i="196" s="1"/>
  <c r="J23" i="196" s="1"/>
  <c r="K23" i="196" s="1"/>
  <c r="M23" i="196" s="1"/>
  <c r="L22" i="196"/>
  <c r="D22" i="196"/>
  <c r="F22" i="196" s="1"/>
  <c r="J22" i="196" s="1"/>
  <c r="K22" i="196" s="1"/>
  <c r="M22" i="196" s="1"/>
  <c r="L21" i="196"/>
  <c r="D21" i="196"/>
  <c r="F21" i="196" s="1"/>
  <c r="J21" i="196" s="1"/>
  <c r="K21" i="196" s="1"/>
  <c r="M21" i="196" s="1"/>
  <c r="L20" i="196"/>
  <c r="D20" i="196"/>
  <c r="F20" i="196" s="1"/>
  <c r="J20" i="196" s="1"/>
  <c r="K20" i="196" s="1"/>
  <c r="M20" i="196" s="1"/>
  <c r="L19" i="196"/>
  <c r="D19" i="196"/>
  <c r="F19" i="196" s="1"/>
  <c r="J19" i="196" s="1"/>
  <c r="K19" i="196" s="1"/>
  <c r="M19" i="196" s="1"/>
  <c r="L18" i="196"/>
  <c r="D18" i="196"/>
  <c r="F18" i="196" s="1"/>
  <c r="J18" i="196" s="1"/>
  <c r="K18" i="196" s="1"/>
  <c r="M18" i="196" s="1"/>
  <c r="L17" i="196"/>
  <c r="D17" i="196"/>
  <c r="F17" i="196" s="1"/>
  <c r="J17" i="196" s="1"/>
  <c r="K17" i="196" s="1"/>
  <c r="M17" i="196" s="1"/>
  <c r="L16" i="196"/>
  <c r="D16" i="196"/>
  <c r="F16" i="196" s="1"/>
  <c r="J16" i="196" s="1"/>
  <c r="K16" i="196" s="1"/>
  <c r="M16" i="196" s="1"/>
  <c r="L15" i="196"/>
  <c r="D15" i="196"/>
  <c r="F15" i="196" s="1"/>
  <c r="J15" i="196" s="1"/>
  <c r="K15" i="196" s="1"/>
  <c r="M15" i="196" s="1"/>
  <c r="L14" i="196"/>
  <c r="D14" i="196"/>
  <c r="F14" i="196" s="1"/>
  <c r="J14" i="196" s="1"/>
  <c r="K14" i="196" s="1"/>
  <c r="M14" i="196" s="1"/>
  <c r="L13" i="196"/>
  <c r="D13" i="196"/>
  <c r="F13" i="196" s="1"/>
  <c r="J13" i="196" s="1"/>
  <c r="K13" i="196" s="1"/>
  <c r="M13" i="196" s="1"/>
  <c r="L12" i="196"/>
  <c r="D12" i="196"/>
  <c r="F12" i="196" s="1"/>
  <c r="J12" i="196" s="1"/>
  <c r="K12" i="196" s="1"/>
  <c r="M12" i="196" s="1"/>
  <c r="L11" i="196"/>
  <c r="D11" i="196"/>
  <c r="F11" i="196" s="1"/>
  <c r="J11" i="196" s="1"/>
  <c r="K11" i="196" s="1"/>
  <c r="M11" i="196" s="1"/>
  <c r="L10" i="196"/>
  <c r="D10" i="196"/>
  <c r="F10" i="196" s="1"/>
  <c r="J10" i="196" s="1"/>
  <c r="K10" i="196" s="1"/>
  <c r="M10" i="196" s="1"/>
  <c r="L9" i="196"/>
  <c r="D9" i="196"/>
  <c r="F9" i="196" s="1"/>
  <c r="J9" i="196" s="1"/>
  <c r="K9" i="196" s="1"/>
  <c r="M9" i="196" s="1"/>
  <c r="L8" i="196"/>
  <c r="D8" i="196"/>
  <c r="F8" i="196" s="1"/>
  <c r="J8" i="196" s="1"/>
  <c r="K8" i="196" s="1"/>
  <c r="M8" i="196" s="1"/>
  <c r="L7" i="196"/>
  <c r="D7" i="196"/>
  <c r="F7" i="196" s="1"/>
  <c r="J7" i="196" s="1"/>
  <c r="K7" i="196" s="1"/>
  <c r="M7" i="196" s="1"/>
  <c r="L6" i="196"/>
  <c r="D6" i="196"/>
  <c r="F6" i="196" s="1"/>
  <c r="J6" i="196" s="1"/>
  <c r="K6" i="196" s="1"/>
  <c r="M6" i="196" s="1"/>
  <c r="L5" i="196"/>
  <c r="D5" i="196"/>
  <c r="F5" i="196" s="1"/>
  <c r="J5" i="196" s="1"/>
  <c r="K5" i="196" s="1"/>
  <c r="M5" i="196" s="1"/>
  <c r="L199" i="198"/>
  <c r="D199" i="198"/>
  <c r="F199" i="198" s="1"/>
  <c r="J199" i="198" s="1"/>
  <c r="K199" i="198" s="1"/>
  <c r="M199" i="198" s="1"/>
  <c r="L198" i="198"/>
  <c r="D198" i="198"/>
  <c r="F198" i="198" s="1"/>
  <c r="J198" i="198" s="1"/>
  <c r="K198" i="198" s="1"/>
  <c r="M198" i="198" s="1"/>
  <c r="L197" i="198"/>
  <c r="D197" i="198"/>
  <c r="F197" i="198" s="1"/>
  <c r="J197" i="198" s="1"/>
  <c r="K197" i="198" s="1"/>
  <c r="M197" i="198" s="1"/>
  <c r="L196" i="198"/>
  <c r="D196" i="198"/>
  <c r="F196" i="198" s="1"/>
  <c r="J196" i="198" s="1"/>
  <c r="K196" i="198" s="1"/>
  <c r="M196" i="198" s="1"/>
  <c r="L195" i="198"/>
  <c r="D195" i="198"/>
  <c r="F195" i="198" s="1"/>
  <c r="J195" i="198" s="1"/>
  <c r="K195" i="198" s="1"/>
  <c r="M195" i="198" s="1"/>
  <c r="L194" i="198"/>
  <c r="D194" i="198"/>
  <c r="F194" i="198" s="1"/>
  <c r="J194" i="198" s="1"/>
  <c r="K194" i="198" s="1"/>
  <c r="M194" i="198" s="1"/>
  <c r="L193" i="198"/>
  <c r="D193" i="198"/>
  <c r="F193" i="198" s="1"/>
  <c r="J193" i="198" s="1"/>
  <c r="K193" i="198" s="1"/>
  <c r="M193" i="198" s="1"/>
  <c r="L192" i="198"/>
  <c r="D192" i="198"/>
  <c r="F192" i="198" s="1"/>
  <c r="J192" i="198" s="1"/>
  <c r="K192" i="198" s="1"/>
  <c r="M192" i="198" s="1"/>
  <c r="L191" i="198"/>
  <c r="D191" i="198"/>
  <c r="F191" i="198" s="1"/>
  <c r="J191" i="198" s="1"/>
  <c r="K191" i="198" s="1"/>
  <c r="M191" i="198" s="1"/>
  <c r="L190" i="198"/>
  <c r="D190" i="198"/>
  <c r="F190" i="198" s="1"/>
  <c r="J190" i="198" s="1"/>
  <c r="K190" i="198" s="1"/>
  <c r="M190" i="198" s="1"/>
  <c r="L189" i="198"/>
  <c r="D189" i="198"/>
  <c r="F189" i="198" s="1"/>
  <c r="J189" i="198" s="1"/>
  <c r="K189" i="198" s="1"/>
  <c r="M189" i="198" s="1"/>
  <c r="L188" i="198"/>
  <c r="D188" i="198"/>
  <c r="F188" i="198" s="1"/>
  <c r="J188" i="198" s="1"/>
  <c r="K188" i="198" s="1"/>
  <c r="M188" i="198" s="1"/>
  <c r="L187" i="198"/>
  <c r="D187" i="198"/>
  <c r="F187" i="198" s="1"/>
  <c r="J187" i="198" s="1"/>
  <c r="K187" i="198" s="1"/>
  <c r="M187" i="198" s="1"/>
  <c r="L186" i="198"/>
  <c r="D186" i="198"/>
  <c r="F186" i="198" s="1"/>
  <c r="J186" i="198" s="1"/>
  <c r="K186" i="198" s="1"/>
  <c r="M186" i="198" s="1"/>
  <c r="L185" i="198"/>
  <c r="D185" i="198"/>
  <c r="F185" i="198" s="1"/>
  <c r="J185" i="198" s="1"/>
  <c r="K185" i="198" s="1"/>
  <c r="M185" i="198" s="1"/>
  <c r="L184" i="198"/>
  <c r="D184" i="198"/>
  <c r="F184" i="198" s="1"/>
  <c r="J184" i="198" s="1"/>
  <c r="K184" i="198" s="1"/>
  <c r="M184" i="198" s="1"/>
  <c r="L183" i="198"/>
  <c r="D183" i="198"/>
  <c r="F183" i="198" s="1"/>
  <c r="J183" i="198" s="1"/>
  <c r="K183" i="198" s="1"/>
  <c r="M183" i="198" s="1"/>
  <c r="L182" i="198"/>
  <c r="D182" i="198"/>
  <c r="F182" i="198" s="1"/>
  <c r="J182" i="198" s="1"/>
  <c r="K182" i="198" s="1"/>
  <c r="M182" i="198" s="1"/>
  <c r="L181" i="198"/>
  <c r="D181" i="198"/>
  <c r="F181" i="198" s="1"/>
  <c r="J181" i="198" s="1"/>
  <c r="K181" i="198" s="1"/>
  <c r="M181" i="198" s="1"/>
  <c r="L180" i="198"/>
  <c r="D180" i="198"/>
  <c r="F180" i="198" s="1"/>
  <c r="J180" i="198" s="1"/>
  <c r="K180" i="198" s="1"/>
  <c r="M180" i="198" s="1"/>
  <c r="L179" i="198"/>
  <c r="D179" i="198"/>
  <c r="F179" i="198" s="1"/>
  <c r="J179" i="198" s="1"/>
  <c r="K179" i="198" s="1"/>
  <c r="M179" i="198" s="1"/>
  <c r="L178" i="198"/>
  <c r="D178" i="198"/>
  <c r="F178" i="198" s="1"/>
  <c r="J178" i="198" s="1"/>
  <c r="K178" i="198" s="1"/>
  <c r="M178" i="198" s="1"/>
  <c r="L177" i="198"/>
  <c r="D177" i="198"/>
  <c r="F177" i="198" s="1"/>
  <c r="J177" i="198" s="1"/>
  <c r="K177" i="198" s="1"/>
  <c r="M177" i="198" s="1"/>
  <c r="L176" i="198"/>
  <c r="D176" i="198"/>
  <c r="F176" i="198" s="1"/>
  <c r="J176" i="198" s="1"/>
  <c r="K176" i="198" s="1"/>
  <c r="M176" i="198" s="1"/>
  <c r="L175" i="198"/>
  <c r="D175" i="198"/>
  <c r="F175" i="198" s="1"/>
  <c r="J175" i="198" s="1"/>
  <c r="K175" i="198" s="1"/>
  <c r="M175" i="198" s="1"/>
  <c r="L174" i="198"/>
  <c r="D174" i="198"/>
  <c r="F174" i="198" s="1"/>
  <c r="J174" i="198" s="1"/>
  <c r="K174" i="198" s="1"/>
  <c r="M174" i="198" s="1"/>
  <c r="L173" i="198"/>
  <c r="D173" i="198"/>
  <c r="F173" i="198" s="1"/>
  <c r="J173" i="198" s="1"/>
  <c r="K173" i="198" s="1"/>
  <c r="M173" i="198" s="1"/>
  <c r="L172" i="198"/>
  <c r="D172" i="198"/>
  <c r="F172" i="198" s="1"/>
  <c r="J172" i="198" s="1"/>
  <c r="K172" i="198" s="1"/>
  <c r="M172" i="198" s="1"/>
  <c r="L171" i="198"/>
  <c r="D171" i="198"/>
  <c r="F171" i="198" s="1"/>
  <c r="J171" i="198" s="1"/>
  <c r="K171" i="198" s="1"/>
  <c r="M171" i="198" s="1"/>
  <c r="L170" i="198"/>
  <c r="D170" i="198"/>
  <c r="F170" i="198" s="1"/>
  <c r="J170" i="198" s="1"/>
  <c r="K170" i="198" s="1"/>
  <c r="M170" i="198" s="1"/>
  <c r="L169" i="198"/>
  <c r="D169" i="198"/>
  <c r="F169" i="198" s="1"/>
  <c r="J169" i="198" s="1"/>
  <c r="K169" i="198" s="1"/>
  <c r="M169" i="198" s="1"/>
  <c r="L168" i="198"/>
  <c r="D168" i="198"/>
  <c r="F168" i="198" s="1"/>
  <c r="J168" i="198" s="1"/>
  <c r="K168" i="198" s="1"/>
  <c r="M168" i="198" s="1"/>
  <c r="L167" i="198"/>
  <c r="D167" i="198"/>
  <c r="F167" i="198" s="1"/>
  <c r="J167" i="198" s="1"/>
  <c r="K167" i="198" s="1"/>
  <c r="M167" i="198" s="1"/>
  <c r="L166" i="198"/>
  <c r="D166" i="198"/>
  <c r="F166" i="198" s="1"/>
  <c r="J166" i="198" s="1"/>
  <c r="K166" i="198" s="1"/>
  <c r="M166" i="198" s="1"/>
  <c r="L165" i="198"/>
  <c r="D165" i="198"/>
  <c r="F165" i="198" s="1"/>
  <c r="J165" i="198" s="1"/>
  <c r="K165" i="198" s="1"/>
  <c r="M165" i="198" s="1"/>
  <c r="L164" i="198"/>
  <c r="D164" i="198"/>
  <c r="F164" i="198" s="1"/>
  <c r="J164" i="198" s="1"/>
  <c r="K164" i="198" s="1"/>
  <c r="M164" i="198" s="1"/>
  <c r="L163" i="198"/>
  <c r="D163" i="198"/>
  <c r="F163" i="198" s="1"/>
  <c r="J163" i="198" s="1"/>
  <c r="K163" i="198" s="1"/>
  <c r="M163" i="198" s="1"/>
  <c r="L162" i="198"/>
  <c r="D162" i="198"/>
  <c r="F162" i="198" s="1"/>
  <c r="J162" i="198" s="1"/>
  <c r="K162" i="198" s="1"/>
  <c r="M162" i="198" s="1"/>
  <c r="L161" i="198"/>
  <c r="D161" i="198"/>
  <c r="F161" i="198" s="1"/>
  <c r="J161" i="198" s="1"/>
  <c r="K161" i="198" s="1"/>
  <c r="M161" i="198" s="1"/>
  <c r="L160" i="198"/>
  <c r="D160" i="198"/>
  <c r="F160" i="198" s="1"/>
  <c r="J160" i="198" s="1"/>
  <c r="K160" i="198" s="1"/>
  <c r="M160" i="198" s="1"/>
  <c r="L159" i="198"/>
  <c r="D159" i="198"/>
  <c r="F159" i="198" s="1"/>
  <c r="J159" i="198" s="1"/>
  <c r="K159" i="198" s="1"/>
  <c r="M159" i="198" s="1"/>
  <c r="L158" i="198"/>
  <c r="D158" i="198"/>
  <c r="F158" i="198" s="1"/>
  <c r="J158" i="198" s="1"/>
  <c r="K158" i="198" s="1"/>
  <c r="M158" i="198" s="1"/>
  <c r="L157" i="198"/>
  <c r="D157" i="198"/>
  <c r="F157" i="198" s="1"/>
  <c r="J157" i="198" s="1"/>
  <c r="K157" i="198" s="1"/>
  <c r="M157" i="198" s="1"/>
  <c r="L156" i="198"/>
  <c r="D156" i="198"/>
  <c r="F156" i="198" s="1"/>
  <c r="J156" i="198" s="1"/>
  <c r="K156" i="198" s="1"/>
  <c r="M156" i="198" s="1"/>
  <c r="L155" i="198"/>
  <c r="D155" i="198"/>
  <c r="F155" i="198" s="1"/>
  <c r="J155" i="198" s="1"/>
  <c r="K155" i="198" s="1"/>
  <c r="M155" i="198" s="1"/>
  <c r="L154" i="198"/>
  <c r="D154" i="198"/>
  <c r="F154" i="198" s="1"/>
  <c r="J154" i="198" s="1"/>
  <c r="K154" i="198" s="1"/>
  <c r="M154" i="198" s="1"/>
  <c r="L153" i="198"/>
  <c r="D153" i="198"/>
  <c r="F153" i="198" s="1"/>
  <c r="J153" i="198" s="1"/>
  <c r="K153" i="198" s="1"/>
  <c r="M153" i="198" s="1"/>
  <c r="L152" i="198"/>
  <c r="D152" i="198"/>
  <c r="F152" i="198" s="1"/>
  <c r="J152" i="198" s="1"/>
  <c r="K152" i="198" s="1"/>
  <c r="M152" i="198" s="1"/>
  <c r="L151" i="198"/>
  <c r="D151" i="198"/>
  <c r="F151" i="198" s="1"/>
  <c r="J151" i="198" s="1"/>
  <c r="K151" i="198" s="1"/>
  <c r="M151" i="198" s="1"/>
  <c r="L150" i="198"/>
  <c r="D150" i="198"/>
  <c r="F150" i="198" s="1"/>
  <c r="J150" i="198" s="1"/>
  <c r="K150" i="198" s="1"/>
  <c r="M150" i="198" s="1"/>
  <c r="L149" i="198"/>
  <c r="D149" i="198"/>
  <c r="F149" i="198" s="1"/>
  <c r="J149" i="198" s="1"/>
  <c r="K149" i="198" s="1"/>
  <c r="M149" i="198" s="1"/>
  <c r="L148" i="198"/>
  <c r="D148" i="198"/>
  <c r="F148" i="198" s="1"/>
  <c r="J148" i="198" s="1"/>
  <c r="K148" i="198" s="1"/>
  <c r="M148" i="198" s="1"/>
  <c r="L147" i="198"/>
  <c r="D147" i="198"/>
  <c r="F147" i="198" s="1"/>
  <c r="J147" i="198" s="1"/>
  <c r="K147" i="198" s="1"/>
  <c r="M147" i="198" s="1"/>
  <c r="L146" i="198"/>
  <c r="D146" i="198"/>
  <c r="F146" i="198" s="1"/>
  <c r="J146" i="198" s="1"/>
  <c r="K146" i="198" s="1"/>
  <c r="M146" i="198" s="1"/>
  <c r="L145" i="198"/>
  <c r="D145" i="198"/>
  <c r="F145" i="198" s="1"/>
  <c r="J145" i="198" s="1"/>
  <c r="K145" i="198" s="1"/>
  <c r="M145" i="198" s="1"/>
  <c r="L144" i="198"/>
  <c r="D144" i="198"/>
  <c r="F144" i="198" s="1"/>
  <c r="J144" i="198" s="1"/>
  <c r="K144" i="198" s="1"/>
  <c r="M144" i="198" s="1"/>
  <c r="L143" i="198"/>
  <c r="D143" i="198"/>
  <c r="F143" i="198" s="1"/>
  <c r="J143" i="198" s="1"/>
  <c r="K143" i="198" s="1"/>
  <c r="M143" i="198" s="1"/>
  <c r="L142" i="198"/>
  <c r="D142" i="198"/>
  <c r="F142" i="198" s="1"/>
  <c r="J142" i="198" s="1"/>
  <c r="K142" i="198" s="1"/>
  <c r="M142" i="198" s="1"/>
  <c r="L141" i="198"/>
  <c r="D141" i="198"/>
  <c r="F141" i="198" s="1"/>
  <c r="J141" i="198" s="1"/>
  <c r="K141" i="198" s="1"/>
  <c r="M141" i="198" s="1"/>
  <c r="L140" i="198"/>
  <c r="D140" i="198"/>
  <c r="F140" i="198" s="1"/>
  <c r="J140" i="198" s="1"/>
  <c r="K140" i="198" s="1"/>
  <c r="M140" i="198" s="1"/>
  <c r="L139" i="198"/>
  <c r="D139" i="198"/>
  <c r="F139" i="198" s="1"/>
  <c r="J139" i="198" s="1"/>
  <c r="K139" i="198" s="1"/>
  <c r="M139" i="198" s="1"/>
  <c r="L138" i="198"/>
  <c r="D138" i="198"/>
  <c r="F138" i="198" s="1"/>
  <c r="J138" i="198" s="1"/>
  <c r="K138" i="198" s="1"/>
  <c r="M138" i="198" s="1"/>
  <c r="L137" i="198"/>
  <c r="D137" i="198"/>
  <c r="F137" i="198" s="1"/>
  <c r="J137" i="198" s="1"/>
  <c r="K137" i="198" s="1"/>
  <c r="M137" i="198" s="1"/>
  <c r="L136" i="198"/>
  <c r="D136" i="198"/>
  <c r="F136" i="198" s="1"/>
  <c r="J136" i="198" s="1"/>
  <c r="K136" i="198" s="1"/>
  <c r="M136" i="198" s="1"/>
  <c r="L135" i="198"/>
  <c r="D135" i="198"/>
  <c r="F135" i="198" s="1"/>
  <c r="J135" i="198" s="1"/>
  <c r="K135" i="198" s="1"/>
  <c r="M135" i="198" s="1"/>
  <c r="L134" i="198"/>
  <c r="D134" i="198"/>
  <c r="F134" i="198" s="1"/>
  <c r="J134" i="198" s="1"/>
  <c r="K134" i="198" s="1"/>
  <c r="M134" i="198" s="1"/>
  <c r="L133" i="198"/>
  <c r="D133" i="198"/>
  <c r="F133" i="198" s="1"/>
  <c r="J133" i="198" s="1"/>
  <c r="K133" i="198" s="1"/>
  <c r="M133" i="198" s="1"/>
  <c r="L132" i="198"/>
  <c r="D132" i="198"/>
  <c r="F132" i="198" s="1"/>
  <c r="J132" i="198" s="1"/>
  <c r="K132" i="198" s="1"/>
  <c r="M132" i="198" s="1"/>
  <c r="L131" i="198"/>
  <c r="D131" i="198"/>
  <c r="F131" i="198" s="1"/>
  <c r="J131" i="198" s="1"/>
  <c r="K131" i="198" s="1"/>
  <c r="M131" i="198" s="1"/>
  <c r="L130" i="198"/>
  <c r="D130" i="198"/>
  <c r="F130" i="198" s="1"/>
  <c r="J130" i="198" s="1"/>
  <c r="K130" i="198" s="1"/>
  <c r="M130" i="198" s="1"/>
  <c r="L129" i="198"/>
  <c r="D129" i="198"/>
  <c r="F129" i="198" s="1"/>
  <c r="J129" i="198" s="1"/>
  <c r="K129" i="198" s="1"/>
  <c r="M129" i="198" s="1"/>
  <c r="L128" i="198"/>
  <c r="D128" i="198"/>
  <c r="F128" i="198" s="1"/>
  <c r="J128" i="198" s="1"/>
  <c r="K128" i="198" s="1"/>
  <c r="M128" i="198" s="1"/>
  <c r="L127" i="198"/>
  <c r="D127" i="198"/>
  <c r="F127" i="198" s="1"/>
  <c r="J127" i="198" s="1"/>
  <c r="K127" i="198" s="1"/>
  <c r="M127" i="198" s="1"/>
  <c r="L126" i="198"/>
  <c r="D126" i="198"/>
  <c r="F126" i="198" s="1"/>
  <c r="J126" i="198" s="1"/>
  <c r="K126" i="198" s="1"/>
  <c r="M126" i="198" s="1"/>
  <c r="L125" i="198"/>
  <c r="D125" i="198"/>
  <c r="F125" i="198" s="1"/>
  <c r="J125" i="198" s="1"/>
  <c r="K125" i="198" s="1"/>
  <c r="M125" i="198" s="1"/>
  <c r="L124" i="198"/>
  <c r="D124" i="198"/>
  <c r="F124" i="198" s="1"/>
  <c r="J124" i="198" s="1"/>
  <c r="K124" i="198" s="1"/>
  <c r="M124" i="198" s="1"/>
  <c r="L123" i="198"/>
  <c r="D123" i="198"/>
  <c r="F123" i="198" s="1"/>
  <c r="J123" i="198" s="1"/>
  <c r="K123" i="198" s="1"/>
  <c r="M123" i="198" s="1"/>
  <c r="L122" i="198"/>
  <c r="D122" i="198"/>
  <c r="F122" i="198" s="1"/>
  <c r="J122" i="198" s="1"/>
  <c r="K122" i="198" s="1"/>
  <c r="M122" i="198" s="1"/>
  <c r="L121" i="198"/>
  <c r="D121" i="198"/>
  <c r="F121" i="198" s="1"/>
  <c r="J121" i="198" s="1"/>
  <c r="K121" i="198" s="1"/>
  <c r="M121" i="198" s="1"/>
  <c r="L120" i="198"/>
  <c r="D120" i="198"/>
  <c r="F120" i="198" s="1"/>
  <c r="J120" i="198" s="1"/>
  <c r="K120" i="198" s="1"/>
  <c r="M120" i="198" s="1"/>
  <c r="L119" i="198"/>
  <c r="D119" i="198"/>
  <c r="F119" i="198" s="1"/>
  <c r="J119" i="198" s="1"/>
  <c r="K119" i="198" s="1"/>
  <c r="M119" i="198" s="1"/>
  <c r="L118" i="198"/>
  <c r="D118" i="198"/>
  <c r="F118" i="198" s="1"/>
  <c r="J118" i="198" s="1"/>
  <c r="K118" i="198" s="1"/>
  <c r="M118" i="198" s="1"/>
  <c r="L117" i="198"/>
  <c r="D117" i="198"/>
  <c r="F117" i="198" s="1"/>
  <c r="J117" i="198" s="1"/>
  <c r="K117" i="198" s="1"/>
  <c r="M117" i="198" s="1"/>
  <c r="L116" i="198"/>
  <c r="D116" i="198"/>
  <c r="F116" i="198" s="1"/>
  <c r="J116" i="198" s="1"/>
  <c r="K116" i="198" s="1"/>
  <c r="M116" i="198" s="1"/>
  <c r="L115" i="198"/>
  <c r="D115" i="198"/>
  <c r="F115" i="198" s="1"/>
  <c r="J115" i="198" s="1"/>
  <c r="K115" i="198" s="1"/>
  <c r="M115" i="198" s="1"/>
  <c r="L114" i="198"/>
  <c r="D114" i="198"/>
  <c r="F114" i="198" s="1"/>
  <c r="J114" i="198" s="1"/>
  <c r="K114" i="198" s="1"/>
  <c r="M114" i="198" s="1"/>
  <c r="L113" i="198"/>
  <c r="D113" i="198"/>
  <c r="F113" i="198" s="1"/>
  <c r="J113" i="198" s="1"/>
  <c r="K113" i="198" s="1"/>
  <c r="M113" i="198" s="1"/>
  <c r="L112" i="198"/>
  <c r="D112" i="198"/>
  <c r="F112" i="198" s="1"/>
  <c r="J112" i="198" s="1"/>
  <c r="K112" i="198" s="1"/>
  <c r="M112" i="198" s="1"/>
  <c r="L111" i="198"/>
  <c r="D111" i="198"/>
  <c r="F111" i="198" s="1"/>
  <c r="J111" i="198" s="1"/>
  <c r="K111" i="198" s="1"/>
  <c r="M111" i="198" s="1"/>
  <c r="L110" i="198"/>
  <c r="D110" i="198"/>
  <c r="F110" i="198" s="1"/>
  <c r="J110" i="198" s="1"/>
  <c r="K110" i="198" s="1"/>
  <c r="M110" i="198" s="1"/>
  <c r="L109" i="198"/>
  <c r="D109" i="198"/>
  <c r="F109" i="198" s="1"/>
  <c r="J109" i="198" s="1"/>
  <c r="K109" i="198" s="1"/>
  <c r="M109" i="198" s="1"/>
  <c r="L108" i="198"/>
  <c r="D108" i="198"/>
  <c r="F108" i="198" s="1"/>
  <c r="J108" i="198" s="1"/>
  <c r="K108" i="198" s="1"/>
  <c r="M108" i="198" s="1"/>
  <c r="L107" i="198"/>
  <c r="D107" i="198"/>
  <c r="F107" i="198" s="1"/>
  <c r="J107" i="198" s="1"/>
  <c r="K107" i="198" s="1"/>
  <c r="M107" i="198" s="1"/>
  <c r="L106" i="198"/>
  <c r="D106" i="198"/>
  <c r="F106" i="198" s="1"/>
  <c r="J106" i="198" s="1"/>
  <c r="K106" i="198" s="1"/>
  <c r="M106" i="198" s="1"/>
  <c r="L105" i="198"/>
  <c r="D105" i="198"/>
  <c r="F105" i="198" s="1"/>
  <c r="J105" i="198" s="1"/>
  <c r="K105" i="198" s="1"/>
  <c r="M105" i="198" s="1"/>
  <c r="L104" i="198"/>
  <c r="D104" i="198"/>
  <c r="F104" i="198" s="1"/>
  <c r="J104" i="198" s="1"/>
  <c r="K104" i="198" s="1"/>
  <c r="M104" i="198" s="1"/>
  <c r="L103" i="198"/>
  <c r="D103" i="198"/>
  <c r="F103" i="198" s="1"/>
  <c r="J103" i="198" s="1"/>
  <c r="K103" i="198" s="1"/>
  <c r="M103" i="198" s="1"/>
  <c r="L102" i="198"/>
  <c r="D102" i="198"/>
  <c r="F102" i="198" s="1"/>
  <c r="J102" i="198" s="1"/>
  <c r="K102" i="198" s="1"/>
  <c r="M102" i="198" s="1"/>
  <c r="L101" i="198"/>
  <c r="D101" i="198"/>
  <c r="F101" i="198" s="1"/>
  <c r="J101" i="198" s="1"/>
  <c r="K101" i="198" s="1"/>
  <c r="M101" i="198" s="1"/>
  <c r="L100" i="198"/>
  <c r="D100" i="198"/>
  <c r="F100" i="198" s="1"/>
  <c r="J100" i="198" s="1"/>
  <c r="K100" i="198" s="1"/>
  <c r="M100" i="198" s="1"/>
  <c r="L99" i="198"/>
  <c r="D99" i="198"/>
  <c r="F99" i="198" s="1"/>
  <c r="J99" i="198" s="1"/>
  <c r="K99" i="198" s="1"/>
  <c r="M99" i="198" s="1"/>
  <c r="L98" i="198"/>
  <c r="D98" i="198"/>
  <c r="F98" i="198" s="1"/>
  <c r="J98" i="198" s="1"/>
  <c r="K98" i="198" s="1"/>
  <c r="M98" i="198" s="1"/>
  <c r="L97" i="198"/>
  <c r="D97" i="198"/>
  <c r="F97" i="198" s="1"/>
  <c r="J97" i="198" s="1"/>
  <c r="K97" i="198" s="1"/>
  <c r="M97" i="198" s="1"/>
  <c r="L96" i="198"/>
  <c r="D96" i="198"/>
  <c r="F96" i="198" s="1"/>
  <c r="J96" i="198" s="1"/>
  <c r="K96" i="198" s="1"/>
  <c r="M96" i="198" s="1"/>
  <c r="L95" i="198"/>
  <c r="D95" i="198"/>
  <c r="F95" i="198" s="1"/>
  <c r="J95" i="198" s="1"/>
  <c r="K95" i="198" s="1"/>
  <c r="M95" i="198" s="1"/>
  <c r="L94" i="198"/>
  <c r="D94" i="198"/>
  <c r="F94" i="198" s="1"/>
  <c r="J94" i="198" s="1"/>
  <c r="K94" i="198" s="1"/>
  <c r="M94" i="198" s="1"/>
  <c r="L93" i="198"/>
  <c r="D93" i="198"/>
  <c r="F93" i="198" s="1"/>
  <c r="J93" i="198" s="1"/>
  <c r="K93" i="198" s="1"/>
  <c r="M93" i="198" s="1"/>
  <c r="L92" i="198"/>
  <c r="D92" i="198"/>
  <c r="F92" i="198" s="1"/>
  <c r="J92" i="198" s="1"/>
  <c r="K92" i="198" s="1"/>
  <c r="M92" i="198" s="1"/>
  <c r="L91" i="198"/>
  <c r="D91" i="198"/>
  <c r="F91" i="198" s="1"/>
  <c r="J91" i="198" s="1"/>
  <c r="K91" i="198" s="1"/>
  <c r="M91" i="198" s="1"/>
  <c r="L90" i="198"/>
  <c r="D90" i="198"/>
  <c r="F90" i="198" s="1"/>
  <c r="J90" i="198" s="1"/>
  <c r="K90" i="198" s="1"/>
  <c r="M90" i="198" s="1"/>
  <c r="L89" i="198"/>
  <c r="D89" i="198"/>
  <c r="F89" i="198" s="1"/>
  <c r="J89" i="198" s="1"/>
  <c r="K89" i="198" s="1"/>
  <c r="M89" i="198" s="1"/>
  <c r="L88" i="198"/>
  <c r="D88" i="198"/>
  <c r="F88" i="198" s="1"/>
  <c r="J88" i="198" s="1"/>
  <c r="K88" i="198" s="1"/>
  <c r="M88" i="198" s="1"/>
  <c r="L87" i="198"/>
  <c r="D87" i="198"/>
  <c r="F87" i="198" s="1"/>
  <c r="J87" i="198" s="1"/>
  <c r="K87" i="198" s="1"/>
  <c r="M87" i="198" s="1"/>
  <c r="L86" i="198"/>
  <c r="D86" i="198"/>
  <c r="F86" i="198" s="1"/>
  <c r="J86" i="198" s="1"/>
  <c r="K86" i="198" s="1"/>
  <c r="M86" i="198" s="1"/>
  <c r="L85" i="198"/>
  <c r="D85" i="198"/>
  <c r="F85" i="198" s="1"/>
  <c r="J85" i="198" s="1"/>
  <c r="K85" i="198" s="1"/>
  <c r="M85" i="198" s="1"/>
  <c r="L84" i="198"/>
  <c r="D84" i="198"/>
  <c r="F84" i="198" s="1"/>
  <c r="J84" i="198" s="1"/>
  <c r="K84" i="198" s="1"/>
  <c r="M84" i="198" s="1"/>
  <c r="L83" i="198"/>
  <c r="D83" i="198"/>
  <c r="F83" i="198" s="1"/>
  <c r="J83" i="198" s="1"/>
  <c r="K83" i="198" s="1"/>
  <c r="M83" i="198" s="1"/>
  <c r="L82" i="198"/>
  <c r="D82" i="198"/>
  <c r="F82" i="198" s="1"/>
  <c r="J82" i="198" s="1"/>
  <c r="K82" i="198" s="1"/>
  <c r="M82" i="198" s="1"/>
  <c r="L81" i="198"/>
  <c r="D81" i="198"/>
  <c r="F81" i="198" s="1"/>
  <c r="J81" i="198" s="1"/>
  <c r="K81" i="198" s="1"/>
  <c r="M81" i="198" s="1"/>
  <c r="L80" i="198"/>
  <c r="D80" i="198"/>
  <c r="F80" i="198" s="1"/>
  <c r="J80" i="198" s="1"/>
  <c r="K80" i="198" s="1"/>
  <c r="M80" i="198" s="1"/>
  <c r="L79" i="198"/>
  <c r="D79" i="198"/>
  <c r="F79" i="198" s="1"/>
  <c r="J79" i="198" s="1"/>
  <c r="K79" i="198" s="1"/>
  <c r="M79" i="198" s="1"/>
  <c r="L78" i="198"/>
  <c r="D78" i="198"/>
  <c r="F78" i="198" s="1"/>
  <c r="J78" i="198" s="1"/>
  <c r="K78" i="198" s="1"/>
  <c r="M78" i="198" s="1"/>
  <c r="L77" i="198"/>
  <c r="D77" i="198"/>
  <c r="F77" i="198" s="1"/>
  <c r="J77" i="198" s="1"/>
  <c r="K77" i="198" s="1"/>
  <c r="M77" i="198" s="1"/>
  <c r="L76" i="198"/>
  <c r="D76" i="198"/>
  <c r="F76" i="198" s="1"/>
  <c r="J76" i="198" s="1"/>
  <c r="K76" i="198" s="1"/>
  <c r="M76" i="198" s="1"/>
  <c r="L75" i="198"/>
  <c r="D75" i="198"/>
  <c r="F75" i="198" s="1"/>
  <c r="J75" i="198" s="1"/>
  <c r="K75" i="198" s="1"/>
  <c r="M75" i="198" s="1"/>
  <c r="L74" i="198"/>
  <c r="D74" i="198"/>
  <c r="F74" i="198" s="1"/>
  <c r="J74" i="198" s="1"/>
  <c r="K74" i="198" s="1"/>
  <c r="M74" i="198" s="1"/>
  <c r="L73" i="198"/>
  <c r="D73" i="198"/>
  <c r="F73" i="198" s="1"/>
  <c r="J73" i="198" s="1"/>
  <c r="K73" i="198" s="1"/>
  <c r="M73" i="198" s="1"/>
  <c r="L72" i="198"/>
  <c r="D72" i="198"/>
  <c r="F72" i="198" s="1"/>
  <c r="J72" i="198" s="1"/>
  <c r="K72" i="198" s="1"/>
  <c r="M72" i="198" s="1"/>
  <c r="L71" i="198"/>
  <c r="D71" i="198"/>
  <c r="F71" i="198" s="1"/>
  <c r="J71" i="198" s="1"/>
  <c r="K71" i="198" s="1"/>
  <c r="M71" i="198" s="1"/>
  <c r="L70" i="198"/>
  <c r="D70" i="198"/>
  <c r="F70" i="198" s="1"/>
  <c r="J70" i="198" s="1"/>
  <c r="K70" i="198" s="1"/>
  <c r="M70" i="198" s="1"/>
  <c r="L69" i="198"/>
  <c r="D69" i="198"/>
  <c r="F69" i="198" s="1"/>
  <c r="J69" i="198" s="1"/>
  <c r="K69" i="198" s="1"/>
  <c r="M69" i="198" s="1"/>
  <c r="L68" i="198"/>
  <c r="D68" i="198"/>
  <c r="F68" i="198" s="1"/>
  <c r="J68" i="198" s="1"/>
  <c r="K68" i="198" s="1"/>
  <c r="M68" i="198" s="1"/>
  <c r="L67" i="198"/>
  <c r="D67" i="198"/>
  <c r="F67" i="198" s="1"/>
  <c r="J67" i="198" s="1"/>
  <c r="K67" i="198" s="1"/>
  <c r="M67" i="198" s="1"/>
  <c r="L66" i="198"/>
  <c r="D66" i="198"/>
  <c r="F66" i="198" s="1"/>
  <c r="J66" i="198" s="1"/>
  <c r="K66" i="198" s="1"/>
  <c r="M66" i="198" s="1"/>
  <c r="L65" i="198"/>
  <c r="D65" i="198"/>
  <c r="F65" i="198" s="1"/>
  <c r="J65" i="198" s="1"/>
  <c r="K65" i="198" s="1"/>
  <c r="M65" i="198" s="1"/>
  <c r="L64" i="198"/>
  <c r="D64" i="198"/>
  <c r="F64" i="198" s="1"/>
  <c r="J64" i="198" s="1"/>
  <c r="K64" i="198" s="1"/>
  <c r="M64" i="198" s="1"/>
  <c r="L63" i="198"/>
  <c r="D63" i="198"/>
  <c r="F63" i="198" s="1"/>
  <c r="J63" i="198" s="1"/>
  <c r="K63" i="198" s="1"/>
  <c r="M63" i="198" s="1"/>
  <c r="L62" i="198"/>
  <c r="D62" i="198"/>
  <c r="F62" i="198" s="1"/>
  <c r="J62" i="198" s="1"/>
  <c r="K62" i="198" s="1"/>
  <c r="M62" i="198" s="1"/>
  <c r="L61" i="198"/>
  <c r="D61" i="198"/>
  <c r="F61" i="198" s="1"/>
  <c r="J61" i="198" s="1"/>
  <c r="K61" i="198" s="1"/>
  <c r="M61" i="198" s="1"/>
  <c r="L60" i="198"/>
  <c r="D60" i="198"/>
  <c r="F60" i="198" s="1"/>
  <c r="J60" i="198" s="1"/>
  <c r="K60" i="198" s="1"/>
  <c r="M60" i="198" s="1"/>
  <c r="L59" i="198"/>
  <c r="D59" i="198"/>
  <c r="F59" i="198" s="1"/>
  <c r="J59" i="198" s="1"/>
  <c r="K59" i="198" s="1"/>
  <c r="M59" i="198" s="1"/>
  <c r="L58" i="198"/>
  <c r="D58" i="198"/>
  <c r="F58" i="198" s="1"/>
  <c r="J58" i="198" s="1"/>
  <c r="K58" i="198" s="1"/>
  <c r="M58" i="198" s="1"/>
  <c r="L57" i="198"/>
  <c r="D57" i="198"/>
  <c r="F57" i="198" s="1"/>
  <c r="J57" i="198" s="1"/>
  <c r="K57" i="198" s="1"/>
  <c r="M57" i="198" s="1"/>
  <c r="L56" i="198"/>
  <c r="D56" i="198"/>
  <c r="F56" i="198" s="1"/>
  <c r="J56" i="198" s="1"/>
  <c r="K56" i="198" s="1"/>
  <c r="M56" i="198" s="1"/>
  <c r="L55" i="198"/>
  <c r="D55" i="198"/>
  <c r="F55" i="198" s="1"/>
  <c r="J55" i="198" s="1"/>
  <c r="K55" i="198" s="1"/>
  <c r="M55" i="198" s="1"/>
  <c r="L54" i="198"/>
  <c r="D54" i="198"/>
  <c r="F54" i="198" s="1"/>
  <c r="J54" i="198" s="1"/>
  <c r="K54" i="198" s="1"/>
  <c r="M54" i="198" s="1"/>
  <c r="L53" i="198"/>
  <c r="D53" i="198"/>
  <c r="F53" i="198" s="1"/>
  <c r="J53" i="198" s="1"/>
  <c r="K53" i="198" s="1"/>
  <c r="M53" i="198" s="1"/>
  <c r="L52" i="198"/>
  <c r="D52" i="198"/>
  <c r="F52" i="198" s="1"/>
  <c r="J52" i="198" s="1"/>
  <c r="K52" i="198" s="1"/>
  <c r="M52" i="198" s="1"/>
  <c r="L51" i="198"/>
  <c r="D51" i="198"/>
  <c r="F51" i="198" s="1"/>
  <c r="J51" i="198" s="1"/>
  <c r="K51" i="198" s="1"/>
  <c r="M51" i="198" s="1"/>
  <c r="L50" i="198"/>
  <c r="D50" i="198"/>
  <c r="F50" i="198" s="1"/>
  <c r="J50" i="198" s="1"/>
  <c r="K50" i="198" s="1"/>
  <c r="M50" i="198" s="1"/>
  <c r="L49" i="198"/>
  <c r="D49" i="198"/>
  <c r="F49" i="198" s="1"/>
  <c r="J49" i="198" s="1"/>
  <c r="K49" i="198" s="1"/>
  <c r="M49" i="198" s="1"/>
  <c r="L48" i="198"/>
  <c r="D48" i="198"/>
  <c r="F48" i="198" s="1"/>
  <c r="J48" i="198" s="1"/>
  <c r="K48" i="198" s="1"/>
  <c r="M48" i="198" s="1"/>
  <c r="L47" i="198"/>
  <c r="D47" i="198"/>
  <c r="F47" i="198" s="1"/>
  <c r="J47" i="198" s="1"/>
  <c r="K47" i="198" s="1"/>
  <c r="M47" i="198" s="1"/>
  <c r="L46" i="198"/>
  <c r="D46" i="198"/>
  <c r="F46" i="198" s="1"/>
  <c r="J46" i="198" s="1"/>
  <c r="K46" i="198" s="1"/>
  <c r="M46" i="198" s="1"/>
  <c r="L45" i="198"/>
  <c r="D45" i="198"/>
  <c r="F45" i="198" s="1"/>
  <c r="J45" i="198" s="1"/>
  <c r="K45" i="198" s="1"/>
  <c r="M45" i="198" s="1"/>
  <c r="L44" i="198"/>
  <c r="D44" i="198"/>
  <c r="F44" i="198" s="1"/>
  <c r="J44" i="198" s="1"/>
  <c r="K44" i="198" s="1"/>
  <c r="M44" i="198" s="1"/>
  <c r="L43" i="198"/>
  <c r="D43" i="198"/>
  <c r="F43" i="198" s="1"/>
  <c r="J43" i="198" s="1"/>
  <c r="K43" i="198" s="1"/>
  <c r="M43" i="198" s="1"/>
  <c r="L42" i="198"/>
  <c r="D42" i="198"/>
  <c r="F42" i="198" s="1"/>
  <c r="J42" i="198" s="1"/>
  <c r="K42" i="198" s="1"/>
  <c r="M42" i="198" s="1"/>
  <c r="L41" i="198"/>
  <c r="D41" i="198"/>
  <c r="F41" i="198" s="1"/>
  <c r="J41" i="198" s="1"/>
  <c r="K41" i="198" s="1"/>
  <c r="M41" i="198" s="1"/>
  <c r="L40" i="198"/>
  <c r="D40" i="198"/>
  <c r="F40" i="198" s="1"/>
  <c r="J40" i="198" s="1"/>
  <c r="K40" i="198" s="1"/>
  <c r="M40" i="198" s="1"/>
  <c r="L39" i="198"/>
  <c r="D39" i="198"/>
  <c r="F39" i="198" s="1"/>
  <c r="J39" i="198" s="1"/>
  <c r="K39" i="198" s="1"/>
  <c r="M39" i="198" s="1"/>
  <c r="L38" i="198"/>
  <c r="D38" i="198"/>
  <c r="F38" i="198" s="1"/>
  <c r="J38" i="198" s="1"/>
  <c r="K38" i="198" s="1"/>
  <c r="M38" i="198" s="1"/>
  <c r="L37" i="198"/>
  <c r="D37" i="198"/>
  <c r="F37" i="198" s="1"/>
  <c r="J37" i="198" s="1"/>
  <c r="K37" i="198" s="1"/>
  <c r="M37" i="198" s="1"/>
  <c r="L36" i="198"/>
  <c r="D36" i="198"/>
  <c r="F36" i="198" s="1"/>
  <c r="J36" i="198" s="1"/>
  <c r="K36" i="198" s="1"/>
  <c r="M36" i="198" s="1"/>
  <c r="L35" i="198"/>
  <c r="D35" i="198"/>
  <c r="F35" i="198" s="1"/>
  <c r="J35" i="198" s="1"/>
  <c r="K35" i="198" s="1"/>
  <c r="M35" i="198" s="1"/>
  <c r="L34" i="198"/>
  <c r="D34" i="198"/>
  <c r="F34" i="198" s="1"/>
  <c r="J34" i="198" s="1"/>
  <c r="K34" i="198" s="1"/>
  <c r="M34" i="198" s="1"/>
  <c r="L33" i="198"/>
  <c r="D33" i="198"/>
  <c r="F33" i="198" s="1"/>
  <c r="J33" i="198" s="1"/>
  <c r="K33" i="198" s="1"/>
  <c r="M33" i="198" s="1"/>
  <c r="L32" i="198"/>
  <c r="D32" i="198"/>
  <c r="F32" i="198" s="1"/>
  <c r="J32" i="198" s="1"/>
  <c r="K32" i="198" s="1"/>
  <c r="M32" i="198" s="1"/>
  <c r="L31" i="198"/>
  <c r="D31" i="198"/>
  <c r="F31" i="198" s="1"/>
  <c r="J31" i="198" s="1"/>
  <c r="K31" i="198" s="1"/>
  <c r="M31" i="198" s="1"/>
  <c r="L30" i="198"/>
  <c r="D30" i="198"/>
  <c r="F30" i="198" s="1"/>
  <c r="J30" i="198" s="1"/>
  <c r="K30" i="198" s="1"/>
  <c r="M30" i="198" s="1"/>
  <c r="L29" i="198"/>
  <c r="D29" i="198"/>
  <c r="F29" i="198" s="1"/>
  <c r="J29" i="198" s="1"/>
  <c r="K29" i="198" s="1"/>
  <c r="M29" i="198" s="1"/>
  <c r="L28" i="198"/>
  <c r="D28" i="198"/>
  <c r="F28" i="198" s="1"/>
  <c r="J28" i="198" s="1"/>
  <c r="K28" i="198" s="1"/>
  <c r="M28" i="198" s="1"/>
  <c r="L27" i="198"/>
  <c r="D27" i="198"/>
  <c r="F27" i="198" s="1"/>
  <c r="J27" i="198" s="1"/>
  <c r="K27" i="198" s="1"/>
  <c r="M27" i="198" s="1"/>
  <c r="L26" i="198"/>
  <c r="D26" i="198"/>
  <c r="F26" i="198" s="1"/>
  <c r="J26" i="198" s="1"/>
  <c r="K26" i="198" s="1"/>
  <c r="M26" i="198" s="1"/>
  <c r="L25" i="198"/>
  <c r="D25" i="198"/>
  <c r="F25" i="198" s="1"/>
  <c r="J25" i="198" s="1"/>
  <c r="K25" i="198" s="1"/>
  <c r="M25" i="198" s="1"/>
  <c r="L24" i="198"/>
  <c r="D24" i="198"/>
  <c r="F24" i="198" s="1"/>
  <c r="J24" i="198" s="1"/>
  <c r="K24" i="198" s="1"/>
  <c r="M24" i="198" s="1"/>
  <c r="L23" i="198"/>
  <c r="D23" i="198"/>
  <c r="F23" i="198" s="1"/>
  <c r="J23" i="198" s="1"/>
  <c r="K23" i="198" s="1"/>
  <c r="M23" i="198" s="1"/>
  <c r="L22" i="198"/>
  <c r="D22" i="198"/>
  <c r="F22" i="198" s="1"/>
  <c r="J22" i="198" s="1"/>
  <c r="K22" i="198" s="1"/>
  <c r="M22" i="198" s="1"/>
  <c r="L21" i="198"/>
  <c r="D21" i="198"/>
  <c r="F21" i="198" s="1"/>
  <c r="J21" i="198" s="1"/>
  <c r="K21" i="198" s="1"/>
  <c r="M21" i="198" s="1"/>
  <c r="L20" i="198"/>
  <c r="D20" i="198"/>
  <c r="F20" i="198" s="1"/>
  <c r="J20" i="198" s="1"/>
  <c r="K20" i="198" s="1"/>
  <c r="M20" i="198" s="1"/>
  <c r="L19" i="198"/>
  <c r="D19" i="198"/>
  <c r="F19" i="198" s="1"/>
  <c r="J19" i="198" s="1"/>
  <c r="K19" i="198" s="1"/>
  <c r="M19" i="198" s="1"/>
  <c r="L18" i="198"/>
  <c r="D18" i="198"/>
  <c r="F18" i="198" s="1"/>
  <c r="J18" i="198" s="1"/>
  <c r="K18" i="198" s="1"/>
  <c r="M18" i="198" s="1"/>
  <c r="L17" i="198"/>
  <c r="D17" i="198"/>
  <c r="F17" i="198" s="1"/>
  <c r="J17" i="198" s="1"/>
  <c r="K17" i="198" s="1"/>
  <c r="M17" i="198" s="1"/>
  <c r="L16" i="198"/>
  <c r="D16" i="198"/>
  <c r="F16" i="198" s="1"/>
  <c r="J16" i="198" s="1"/>
  <c r="K16" i="198" s="1"/>
  <c r="M16" i="198" s="1"/>
  <c r="L15" i="198"/>
  <c r="D15" i="198"/>
  <c r="F15" i="198" s="1"/>
  <c r="J15" i="198" s="1"/>
  <c r="K15" i="198" s="1"/>
  <c r="M15" i="198" s="1"/>
  <c r="L14" i="198"/>
  <c r="D14" i="198"/>
  <c r="F14" i="198" s="1"/>
  <c r="J14" i="198" s="1"/>
  <c r="K14" i="198" s="1"/>
  <c r="M14" i="198" s="1"/>
  <c r="L13" i="198"/>
  <c r="D13" i="198"/>
  <c r="F13" i="198" s="1"/>
  <c r="J13" i="198" s="1"/>
  <c r="K13" i="198" s="1"/>
  <c r="M13" i="198" s="1"/>
  <c r="L12" i="198"/>
  <c r="D12" i="198"/>
  <c r="F12" i="198" s="1"/>
  <c r="J12" i="198" s="1"/>
  <c r="K12" i="198" s="1"/>
  <c r="M12" i="198" s="1"/>
  <c r="L11" i="198"/>
  <c r="D11" i="198"/>
  <c r="F11" i="198" s="1"/>
  <c r="J11" i="198" s="1"/>
  <c r="K11" i="198" s="1"/>
  <c r="M11" i="198" s="1"/>
  <c r="L10" i="198"/>
  <c r="D10" i="198"/>
  <c r="F10" i="198" s="1"/>
  <c r="J10" i="198" s="1"/>
  <c r="K10" i="198" s="1"/>
  <c r="M10" i="198" s="1"/>
  <c r="L9" i="198"/>
  <c r="D9" i="198"/>
  <c r="F9" i="198" s="1"/>
  <c r="J9" i="198" s="1"/>
  <c r="K9" i="198" s="1"/>
  <c r="M9" i="198" s="1"/>
  <c r="L8" i="198"/>
  <c r="D8" i="198"/>
  <c r="F8" i="198" s="1"/>
  <c r="J8" i="198" s="1"/>
  <c r="K8" i="198" s="1"/>
  <c r="M8" i="198" s="1"/>
  <c r="L7" i="198"/>
  <c r="D7" i="198"/>
  <c r="F7" i="198" s="1"/>
  <c r="J7" i="198" s="1"/>
  <c r="K7" i="198" s="1"/>
  <c r="M7" i="198" s="1"/>
  <c r="L6" i="198"/>
  <c r="D6" i="198"/>
  <c r="F6" i="198" s="1"/>
  <c r="J6" i="198" s="1"/>
  <c r="K6" i="198" s="1"/>
  <c r="M6" i="198" s="1"/>
  <c r="L5" i="198"/>
  <c r="D5" i="198"/>
  <c r="F5" i="198" s="1"/>
  <c r="J5" i="198" s="1"/>
  <c r="K5" i="198" s="1"/>
  <c r="M5" i="198" s="1"/>
  <c r="L199" i="200"/>
  <c r="D199" i="200"/>
  <c r="F199" i="200" s="1"/>
  <c r="J199" i="200" s="1"/>
  <c r="K199" i="200" s="1"/>
  <c r="M199" i="200" s="1"/>
  <c r="L198" i="200"/>
  <c r="D198" i="200"/>
  <c r="F198" i="200" s="1"/>
  <c r="J198" i="200" s="1"/>
  <c r="K198" i="200" s="1"/>
  <c r="M198" i="200" s="1"/>
  <c r="L197" i="200"/>
  <c r="D197" i="200"/>
  <c r="F197" i="200" s="1"/>
  <c r="J197" i="200" s="1"/>
  <c r="K197" i="200" s="1"/>
  <c r="M197" i="200" s="1"/>
  <c r="L196" i="200"/>
  <c r="D196" i="200"/>
  <c r="F196" i="200" s="1"/>
  <c r="J196" i="200" s="1"/>
  <c r="K196" i="200" s="1"/>
  <c r="M196" i="200" s="1"/>
  <c r="L195" i="200"/>
  <c r="D195" i="200"/>
  <c r="F195" i="200" s="1"/>
  <c r="J195" i="200" s="1"/>
  <c r="K195" i="200" s="1"/>
  <c r="M195" i="200" s="1"/>
  <c r="L194" i="200"/>
  <c r="D194" i="200"/>
  <c r="F194" i="200" s="1"/>
  <c r="J194" i="200" s="1"/>
  <c r="K194" i="200" s="1"/>
  <c r="M194" i="200" s="1"/>
  <c r="L193" i="200"/>
  <c r="D193" i="200"/>
  <c r="F193" i="200" s="1"/>
  <c r="J193" i="200" s="1"/>
  <c r="K193" i="200" s="1"/>
  <c r="M193" i="200" s="1"/>
  <c r="L192" i="200"/>
  <c r="D192" i="200"/>
  <c r="F192" i="200" s="1"/>
  <c r="J192" i="200" s="1"/>
  <c r="K192" i="200" s="1"/>
  <c r="M192" i="200" s="1"/>
  <c r="L191" i="200"/>
  <c r="D191" i="200"/>
  <c r="F191" i="200" s="1"/>
  <c r="J191" i="200" s="1"/>
  <c r="K191" i="200" s="1"/>
  <c r="M191" i="200" s="1"/>
  <c r="L190" i="200"/>
  <c r="D190" i="200"/>
  <c r="F190" i="200" s="1"/>
  <c r="J190" i="200" s="1"/>
  <c r="K190" i="200" s="1"/>
  <c r="M190" i="200" s="1"/>
  <c r="L189" i="200"/>
  <c r="D189" i="200"/>
  <c r="F189" i="200" s="1"/>
  <c r="J189" i="200" s="1"/>
  <c r="K189" i="200" s="1"/>
  <c r="M189" i="200" s="1"/>
  <c r="L188" i="200"/>
  <c r="D188" i="200"/>
  <c r="F188" i="200" s="1"/>
  <c r="J188" i="200" s="1"/>
  <c r="K188" i="200" s="1"/>
  <c r="M188" i="200" s="1"/>
  <c r="L187" i="200"/>
  <c r="D187" i="200"/>
  <c r="F187" i="200" s="1"/>
  <c r="J187" i="200" s="1"/>
  <c r="K187" i="200" s="1"/>
  <c r="M187" i="200" s="1"/>
  <c r="L186" i="200"/>
  <c r="D186" i="200"/>
  <c r="F186" i="200" s="1"/>
  <c r="J186" i="200" s="1"/>
  <c r="K186" i="200" s="1"/>
  <c r="M186" i="200" s="1"/>
  <c r="L185" i="200"/>
  <c r="D185" i="200"/>
  <c r="F185" i="200" s="1"/>
  <c r="J185" i="200" s="1"/>
  <c r="K185" i="200" s="1"/>
  <c r="M185" i="200" s="1"/>
  <c r="L184" i="200"/>
  <c r="D184" i="200"/>
  <c r="F184" i="200" s="1"/>
  <c r="J184" i="200" s="1"/>
  <c r="K184" i="200" s="1"/>
  <c r="M184" i="200" s="1"/>
  <c r="L183" i="200"/>
  <c r="D183" i="200"/>
  <c r="F183" i="200" s="1"/>
  <c r="J183" i="200" s="1"/>
  <c r="K183" i="200" s="1"/>
  <c r="M183" i="200" s="1"/>
  <c r="L182" i="200"/>
  <c r="D182" i="200"/>
  <c r="F182" i="200" s="1"/>
  <c r="J182" i="200" s="1"/>
  <c r="K182" i="200" s="1"/>
  <c r="M182" i="200" s="1"/>
  <c r="L181" i="200"/>
  <c r="D181" i="200"/>
  <c r="F181" i="200" s="1"/>
  <c r="J181" i="200" s="1"/>
  <c r="K181" i="200" s="1"/>
  <c r="M181" i="200" s="1"/>
  <c r="L180" i="200"/>
  <c r="D180" i="200"/>
  <c r="F180" i="200" s="1"/>
  <c r="J180" i="200" s="1"/>
  <c r="K180" i="200" s="1"/>
  <c r="M180" i="200" s="1"/>
  <c r="L179" i="200"/>
  <c r="D179" i="200"/>
  <c r="F179" i="200" s="1"/>
  <c r="J179" i="200" s="1"/>
  <c r="K179" i="200" s="1"/>
  <c r="M179" i="200" s="1"/>
  <c r="L178" i="200"/>
  <c r="D178" i="200"/>
  <c r="F178" i="200" s="1"/>
  <c r="J178" i="200" s="1"/>
  <c r="K178" i="200" s="1"/>
  <c r="M178" i="200" s="1"/>
  <c r="L177" i="200"/>
  <c r="D177" i="200"/>
  <c r="F177" i="200" s="1"/>
  <c r="J177" i="200" s="1"/>
  <c r="K177" i="200" s="1"/>
  <c r="M177" i="200" s="1"/>
  <c r="L176" i="200"/>
  <c r="D176" i="200"/>
  <c r="F176" i="200" s="1"/>
  <c r="J176" i="200" s="1"/>
  <c r="K176" i="200" s="1"/>
  <c r="M176" i="200" s="1"/>
  <c r="L175" i="200"/>
  <c r="D175" i="200"/>
  <c r="F175" i="200" s="1"/>
  <c r="J175" i="200" s="1"/>
  <c r="K175" i="200" s="1"/>
  <c r="M175" i="200" s="1"/>
  <c r="L174" i="200"/>
  <c r="D174" i="200"/>
  <c r="F174" i="200" s="1"/>
  <c r="J174" i="200" s="1"/>
  <c r="K174" i="200" s="1"/>
  <c r="M174" i="200" s="1"/>
  <c r="L173" i="200"/>
  <c r="D173" i="200"/>
  <c r="F173" i="200" s="1"/>
  <c r="J173" i="200" s="1"/>
  <c r="K173" i="200" s="1"/>
  <c r="M173" i="200" s="1"/>
  <c r="L172" i="200"/>
  <c r="D172" i="200"/>
  <c r="F172" i="200" s="1"/>
  <c r="J172" i="200" s="1"/>
  <c r="K172" i="200" s="1"/>
  <c r="M172" i="200" s="1"/>
  <c r="L171" i="200"/>
  <c r="D171" i="200"/>
  <c r="F171" i="200" s="1"/>
  <c r="J171" i="200" s="1"/>
  <c r="K171" i="200" s="1"/>
  <c r="M171" i="200" s="1"/>
  <c r="L170" i="200"/>
  <c r="D170" i="200"/>
  <c r="F170" i="200" s="1"/>
  <c r="J170" i="200" s="1"/>
  <c r="K170" i="200" s="1"/>
  <c r="M170" i="200" s="1"/>
  <c r="L169" i="200"/>
  <c r="D169" i="200"/>
  <c r="F169" i="200" s="1"/>
  <c r="J169" i="200" s="1"/>
  <c r="K169" i="200" s="1"/>
  <c r="M169" i="200" s="1"/>
  <c r="L168" i="200"/>
  <c r="D168" i="200"/>
  <c r="F168" i="200" s="1"/>
  <c r="J168" i="200" s="1"/>
  <c r="K168" i="200" s="1"/>
  <c r="M168" i="200" s="1"/>
  <c r="L167" i="200"/>
  <c r="D167" i="200"/>
  <c r="F167" i="200" s="1"/>
  <c r="J167" i="200" s="1"/>
  <c r="K167" i="200" s="1"/>
  <c r="M167" i="200" s="1"/>
  <c r="L166" i="200"/>
  <c r="D166" i="200"/>
  <c r="F166" i="200" s="1"/>
  <c r="J166" i="200" s="1"/>
  <c r="K166" i="200" s="1"/>
  <c r="M166" i="200" s="1"/>
  <c r="L165" i="200"/>
  <c r="D165" i="200"/>
  <c r="F165" i="200" s="1"/>
  <c r="J165" i="200" s="1"/>
  <c r="K165" i="200" s="1"/>
  <c r="M165" i="200" s="1"/>
  <c r="L164" i="200"/>
  <c r="D164" i="200"/>
  <c r="F164" i="200" s="1"/>
  <c r="J164" i="200" s="1"/>
  <c r="K164" i="200" s="1"/>
  <c r="M164" i="200" s="1"/>
  <c r="L163" i="200"/>
  <c r="D163" i="200"/>
  <c r="F163" i="200" s="1"/>
  <c r="J163" i="200" s="1"/>
  <c r="K163" i="200" s="1"/>
  <c r="M163" i="200" s="1"/>
  <c r="L162" i="200"/>
  <c r="D162" i="200"/>
  <c r="F162" i="200" s="1"/>
  <c r="J162" i="200" s="1"/>
  <c r="K162" i="200" s="1"/>
  <c r="M162" i="200" s="1"/>
  <c r="L161" i="200"/>
  <c r="D161" i="200"/>
  <c r="F161" i="200" s="1"/>
  <c r="J161" i="200" s="1"/>
  <c r="K161" i="200" s="1"/>
  <c r="M161" i="200" s="1"/>
  <c r="L160" i="200"/>
  <c r="D160" i="200"/>
  <c r="F160" i="200" s="1"/>
  <c r="J160" i="200" s="1"/>
  <c r="K160" i="200" s="1"/>
  <c r="M160" i="200" s="1"/>
  <c r="L159" i="200"/>
  <c r="D159" i="200"/>
  <c r="F159" i="200" s="1"/>
  <c r="J159" i="200" s="1"/>
  <c r="K159" i="200" s="1"/>
  <c r="M159" i="200" s="1"/>
  <c r="L158" i="200"/>
  <c r="D158" i="200"/>
  <c r="F158" i="200" s="1"/>
  <c r="J158" i="200" s="1"/>
  <c r="K158" i="200" s="1"/>
  <c r="M158" i="200" s="1"/>
  <c r="L157" i="200"/>
  <c r="D157" i="200"/>
  <c r="F157" i="200" s="1"/>
  <c r="J157" i="200" s="1"/>
  <c r="K157" i="200" s="1"/>
  <c r="M157" i="200" s="1"/>
  <c r="L156" i="200"/>
  <c r="D156" i="200"/>
  <c r="F156" i="200" s="1"/>
  <c r="J156" i="200" s="1"/>
  <c r="K156" i="200" s="1"/>
  <c r="M156" i="200" s="1"/>
  <c r="L155" i="200"/>
  <c r="D155" i="200"/>
  <c r="F155" i="200" s="1"/>
  <c r="J155" i="200" s="1"/>
  <c r="K155" i="200" s="1"/>
  <c r="M155" i="200" s="1"/>
  <c r="L154" i="200"/>
  <c r="D154" i="200"/>
  <c r="F154" i="200" s="1"/>
  <c r="J154" i="200" s="1"/>
  <c r="K154" i="200" s="1"/>
  <c r="M154" i="200" s="1"/>
  <c r="L153" i="200"/>
  <c r="D153" i="200"/>
  <c r="F153" i="200" s="1"/>
  <c r="J153" i="200" s="1"/>
  <c r="K153" i="200" s="1"/>
  <c r="M153" i="200" s="1"/>
  <c r="L152" i="200"/>
  <c r="D152" i="200"/>
  <c r="F152" i="200" s="1"/>
  <c r="J152" i="200" s="1"/>
  <c r="K152" i="200" s="1"/>
  <c r="M152" i="200" s="1"/>
  <c r="L151" i="200"/>
  <c r="D151" i="200"/>
  <c r="F151" i="200" s="1"/>
  <c r="J151" i="200" s="1"/>
  <c r="K151" i="200" s="1"/>
  <c r="M151" i="200" s="1"/>
  <c r="L150" i="200"/>
  <c r="D150" i="200"/>
  <c r="F150" i="200" s="1"/>
  <c r="J150" i="200" s="1"/>
  <c r="K150" i="200" s="1"/>
  <c r="M150" i="200" s="1"/>
  <c r="L149" i="200"/>
  <c r="D149" i="200"/>
  <c r="F149" i="200" s="1"/>
  <c r="J149" i="200" s="1"/>
  <c r="K149" i="200" s="1"/>
  <c r="M149" i="200" s="1"/>
  <c r="L148" i="200"/>
  <c r="D148" i="200"/>
  <c r="F148" i="200" s="1"/>
  <c r="J148" i="200" s="1"/>
  <c r="K148" i="200" s="1"/>
  <c r="M148" i="200" s="1"/>
  <c r="L147" i="200"/>
  <c r="D147" i="200"/>
  <c r="F147" i="200" s="1"/>
  <c r="J147" i="200" s="1"/>
  <c r="K147" i="200" s="1"/>
  <c r="M147" i="200" s="1"/>
  <c r="L146" i="200"/>
  <c r="D146" i="200"/>
  <c r="F146" i="200" s="1"/>
  <c r="J146" i="200" s="1"/>
  <c r="K146" i="200" s="1"/>
  <c r="M146" i="200" s="1"/>
  <c r="L145" i="200"/>
  <c r="D145" i="200"/>
  <c r="F145" i="200" s="1"/>
  <c r="J145" i="200" s="1"/>
  <c r="K145" i="200" s="1"/>
  <c r="M145" i="200" s="1"/>
  <c r="L144" i="200"/>
  <c r="D144" i="200"/>
  <c r="F144" i="200" s="1"/>
  <c r="J144" i="200" s="1"/>
  <c r="K144" i="200" s="1"/>
  <c r="M144" i="200" s="1"/>
  <c r="L143" i="200"/>
  <c r="D143" i="200"/>
  <c r="F143" i="200" s="1"/>
  <c r="J143" i="200" s="1"/>
  <c r="K143" i="200" s="1"/>
  <c r="M143" i="200" s="1"/>
  <c r="L142" i="200"/>
  <c r="D142" i="200"/>
  <c r="F142" i="200" s="1"/>
  <c r="J142" i="200" s="1"/>
  <c r="K142" i="200" s="1"/>
  <c r="M142" i="200" s="1"/>
  <c r="L141" i="200"/>
  <c r="D141" i="200"/>
  <c r="F141" i="200" s="1"/>
  <c r="J141" i="200" s="1"/>
  <c r="K141" i="200" s="1"/>
  <c r="M141" i="200" s="1"/>
  <c r="L140" i="200"/>
  <c r="D140" i="200"/>
  <c r="F140" i="200" s="1"/>
  <c r="J140" i="200" s="1"/>
  <c r="K140" i="200" s="1"/>
  <c r="M140" i="200" s="1"/>
  <c r="L139" i="200"/>
  <c r="D139" i="200"/>
  <c r="F139" i="200" s="1"/>
  <c r="J139" i="200" s="1"/>
  <c r="K139" i="200" s="1"/>
  <c r="M139" i="200" s="1"/>
  <c r="L138" i="200"/>
  <c r="D138" i="200"/>
  <c r="F138" i="200" s="1"/>
  <c r="J138" i="200" s="1"/>
  <c r="K138" i="200" s="1"/>
  <c r="M138" i="200" s="1"/>
  <c r="L137" i="200"/>
  <c r="D137" i="200"/>
  <c r="F137" i="200" s="1"/>
  <c r="J137" i="200" s="1"/>
  <c r="K137" i="200" s="1"/>
  <c r="M137" i="200" s="1"/>
  <c r="L136" i="200"/>
  <c r="D136" i="200"/>
  <c r="F136" i="200" s="1"/>
  <c r="J136" i="200" s="1"/>
  <c r="K136" i="200" s="1"/>
  <c r="M136" i="200" s="1"/>
  <c r="L135" i="200"/>
  <c r="D135" i="200"/>
  <c r="F135" i="200" s="1"/>
  <c r="J135" i="200" s="1"/>
  <c r="K135" i="200" s="1"/>
  <c r="M135" i="200" s="1"/>
  <c r="L134" i="200"/>
  <c r="D134" i="200"/>
  <c r="F134" i="200" s="1"/>
  <c r="J134" i="200" s="1"/>
  <c r="K134" i="200" s="1"/>
  <c r="M134" i="200" s="1"/>
  <c r="L133" i="200"/>
  <c r="D133" i="200"/>
  <c r="F133" i="200" s="1"/>
  <c r="J133" i="200" s="1"/>
  <c r="K133" i="200" s="1"/>
  <c r="M133" i="200" s="1"/>
  <c r="L132" i="200"/>
  <c r="D132" i="200"/>
  <c r="F132" i="200" s="1"/>
  <c r="J132" i="200" s="1"/>
  <c r="K132" i="200" s="1"/>
  <c r="M132" i="200" s="1"/>
  <c r="L131" i="200"/>
  <c r="D131" i="200"/>
  <c r="F131" i="200" s="1"/>
  <c r="J131" i="200" s="1"/>
  <c r="K131" i="200" s="1"/>
  <c r="M131" i="200" s="1"/>
  <c r="L130" i="200"/>
  <c r="D130" i="200"/>
  <c r="F130" i="200" s="1"/>
  <c r="J130" i="200" s="1"/>
  <c r="K130" i="200" s="1"/>
  <c r="M130" i="200" s="1"/>
  <c r="L129" i="200"/>
  <c r="D129" i="200"/>
  <c r="F129" i="200" s="1"/>
  <c r="J129" i="200" s="1"/>
  <c r="K129" i="200" s="1"/>
  <c r="M129" i="200" s="1"/>
  <c r="L128" i="200"/>
  <c r="D128" i="200"/>
  <c r="F128" i="200" s="1"/>
  <c r="J128" i="200" s="1"/>
  <c r="K128" i="200" s="1"/>
  <c r="M128" i="200" s="1"/>
  <c r="L127" i="200"/>
  <c r="D127" i="200"/>
  <c r="F127" i="200" s="1"/>
  <c r="J127" i="200" s="1"/>
  <c r="K127" i="200" s="1"/>
  <c r="M127" i="200" s="1"/>
  <c r="L126" i="200"/>
  <c r="D126" i="200"/>
  <c r="F126" i="200" s="1"/>
  <c r="J126" i="200" s="1"/>
  <c r="K126" i="200" s="1"/>
  <c r="M126" i="200" s="1"/>
  <c r="L125" i="200"/>
  <c r="D125" i="200"/>
  <c r="F125" i="200" s="1"/>
  <c r="J125" i="200" s="1"/>
  <c r="K125" i="200" s="1"/>
  <c r="M125" i="200" s="1"/>
  <c r="L124" i="200"/>
  <c r="D124" i="200"/>
  <c r="F124" i="200" s="1"/>
  <c r="J124" i="200" s="1"/>
  <c r="K124" i="200" s="1"/>
  <c r="M124" i="200" s="1"/>
  <c r="L123" i="200"/>
  <c r="D123" i="200"/>
  <c r="F123" i="200" s="1"/>
  <c r="J123" i="200" s="1"/>
  <c r="K123" i="200" s="1"/>
  <c r="M123" i="200" s="1"/>
  <c r="L122" i="200"/>
  <c r="D122" i="200"/>
  <c r="F122" i="200" s="1"/>
  <c r="J122" i="200" s="1"/>
  <c r="K122" i="200" s="1"/>
  <c r="M122" i="200" s="1"/>
  <c r="L121" i="200"/>
  <c r="D121" i="200"/>
  <c r="F121" i="200" s="1"/>
  <c r="J121" i="200" s="1"/>
  <c r="K121" i="200" s="1"/>
  <c r="M121" i="200" s="1"/>
  <c r="L120" i="200"/>
  <c r="D120" i="200"/>
  <c r="F120" i="200" s="1"/>
  <c r="J120" i="200" s="1"/>
  <c r="K120" i="200" s="1"/>
  <c r="M120" i="200" s="1"/>
  <c r="L119" i="200"/>
  <c r="D119" i="200"/>
  <c r="F119" i="200" s="1"/>
  <c r="J119" i="200" s="1"/>
  <c r="K119" i="200" s="1"/>
  <c r="M119" i="200" s="1"/>
  <c r="L118" i="200"/>
  <c r="D118" i="200"/>
  <c r="F118" i="200" s="1"/>
  <c r="J118" i="200" s="1"/>
  <c r="K118" i="200" s="1"/>
  <c r="M118" i="200" s="1"/>
  <c r="L117" i="200"/>
  <c r="D117" i="200"/>
  <c r="F117" i="200" s="1"/>
  <c r="J117" i="200" s="1"/>
  <c r="K117" i="200" s="1"/>
  <c r="M117" i="200" s="1"/>
  <c r="L116" i="200"/>
  <c r="D116" i="200"/>
  <c r="F116" i="200" s="1"/>
  <c r="J116" i="200" s="1"/>
  <c r="K116" i="200" s="1"/>
  <c r="M116" i="200" s="1"/>
  <c r="L115" i="200"/>
  <c r="D115" i="200"/>
  <c r="F115" i="200" s="1"/>
  <c r="J115" i="200" s="1"/>
  <c r="K115" i="200" s="1"/>
  <c r="M115" i="200" s="1"/>
  <c r="L114" i="200"/>
  <c r="D114" i="200"/>
  <c r="F114" i="200" s="1"/>
  <c r="J114" i="200" s="1"/>
  <c r="K114" i="200" s="1"/>
  <c r="M114" i="200" s="1"/>
  <c r="L113" i="200"/>
  <c r="D113" i="200"/>
  <c r="F113" i="200" s="1"/>
  <c r="J113" i="200" s="1"/>
  <c r="K113" i="200" s="1"/>
  <c r="M113" i="200" s="1"/>
  <c r="L112" i="200"/>
  <c r="D112" i="200"/>
  <c r="F112" i="200" s="1"/>
  <c r="J112" i="200" s="1"/>
  <c r="K112" i="200" s="1"/>
  <c r="M112" i="200" s="1"/>
  <c r="L111" i="200"/>
  <c r="D111" i="200"/>
  <c r="F111" i="200" s="1"/>
  <c r="J111" i="200" s="1"/>
  <c r="K111" i="200" s="1"/>
  <c r="M111" i="200" s="1"/>
  <c r="L110" i="200"/>
  <c r="D110" i="200"/>
  <c r="F110" i="200" s="1"/>
  <c r="J110" i="200" s="1"/>
  <c r="K110" i="200" s="1"/>
  <c r="M110" i="200" s="1"/>
  <c r="L109" i="200"/>
  <c r="D109" i="200"/>
  <c r="F109" i="200" s="1"/>
  <c r="J109" i="200" s="1"/>
  <c r="K109" i="200" s="1"/>
  <c r="M109" i="200" s="1"/>
  <c r="L108" i="200"/>
  <c r="D108" i="200"/>
  <c r="F108" i="200" s="1"/>
  <c r="J108" i="200" s="1"/>
  <c r="K108" i="200" s="1"/>
  <c r="M108" i="200" s="1"/>
  <c r="L107" i="200"/>
  <c r="D107" i="200"/>
  <c r="F107" i="200" s="1"/>
  <c r="J107" i="200" s="1"/>
  <c r="K107" i="200" s="1"/>
  <c r="M107" i="200" s="1"/>
  <c r="L106" i="200"/>
  <c r="D106" i="200"/>
  <c r="F106" i="200" s="1"/>
  <c r="J106" i="200" s="1"/>
  <c r="K106" i="200" s="1"/>
  <c r="M106" i="200" s="1"/>
  <c r="L105" i="200"/>
  <c r="D105" i="200"/>
  <c r="F105" i="200" s="1"/>
  <c r="J105" i="200" s="1"/>
  <c r="K105" i="200" s="1"/>
  <c r="M105" i="200" s="1"/>
  <c r="L104" i="200"/>
  <c r="D104" i="200"/>
  <c r="F104" i="200" s="1"/>
  <c r="J104" i="200" s="1"/>
  <c r="K104" i="200" s="1"/>
  <c r="M104" i="200" s="1"/>
  <c r="L103" i="200"/>
  <c r="D103" i="200"/>
  <c r="F103" i="200" s="1"/>
  <c r="J103" i="200" s="1"/>
  <c r="K103" i="200" s="1"/>
  <c r="M103" i="200" s="1"/>
  <c r="L102" i="200"/>
  <c r="D102" i="200"/>
  <c r="F102" i="200" s="1"/>
  <c r="J102" i="200" s="1"/>
  <c r="K102" i="200" s="1"/>
  <c r="M102" i="200" s="1"/>
  <c r="L101" i="200"/>
  <c r="D101" i="200"/>
  <c r="F101" i="200" s="1"/>
  <c r="J101" i="200" s="1"/>
  <c r="K101" i="200" s="1"/>
  <c r="M101" i="200" s="1"/>
  <c r="L100" i="200"/>
  <c r="D100" i="200"/>
  <c r="F100" i="200" s="1"/>
  <c r="J100" i="200" s="1"/>
  <c r="K100" i="200" s="1"/>
  <c r="M100" i="200" s="1"/>
  <c r="L99" i="200"/>
  <c r="D99" i="200"/>
  <c r="F99" i="200" s="1"/>
  <c r="J99" i="200" s="1"/>
  <c r="K99" i="200" s="1"/>
  <c r="M99" i="200" s="1"/>
  <c r="L98" i="200"/>
  <c r="D98" i="200"/>
  <c r="F98" i="200" s="1"/>
  <c r="J98" i="200" s="1"/>
  <c r="K98" i="200" s="1"/>
  <c r="M98" i="200" s="1"/>
  <c r="L97" i="200"/>
  <c r="D97" i="200"/>
  <c r="F97" i="200" s="1"/>
  <c r="J97" i="200" s="1"/>
  <c r="K97" i="200" s="1"/>
  <c r="M97" i="200" s="1"/>
  <c r="L96" i="200"/>
  <c r="D96" i="200"/>
  <c r="F96" i="200" s="1"/>
  <c r="J96" i="200" s="1"/>
  <c r="K96" i="200" s="1"/>
  <c r="M96" i="200" s="1"/>
  <c r="L95" i="200"/>
  <c r="D95" i="200"/>
  <c r="F95" i="200" s="1"/>
  <c r="J95" i="200" s="1"/>
  <c r="K95" i="200" s="1"/>
  <c r="M95" i="200" s="1"/>
  <c r="L94" i="200"/>
  <c r="D94" i="200"/>
  <c r="F94" i="200" s="1"/>
  <c r="J94" i="200" s="1"/>
  <c r="K94" i="200" s="1"/>
  <c r="M94" i="200" s="1"/>
  <c r="L93" i="200"/>
  <c r="D93" i="200"/>
  <c r="F93" i="200" s="1"/>
  <c r="J93" i="200" s="1"/>
  <c r="K93" i="200" s="1"/>
  <c r="M93" i="200" s="1"/>
  <c r="L92" i="200"/>
  <c r="D92" i="200"/>
  <c r="F92" i="200" s="1"/>
  <c r="J92" i="200" s="1"/>
  <c r="K92" i="200" s="1"/>
  <c r="M92" i="200" s="1"/>
  <c r="L91" i="200"/>
  <c r="D91" i="200"/>
  <c r="F91" i="200" s="1"/>
  <c r="J91" i="200" s="1"/>
  <c r="K91" i="200" s="1"/>
  <c r="M91" i="200" s="1"/>
  <c r="L90" i="200"/>
  <c r="D90" i="200"/>
  <c r="F90" i="200" s="1"/>
  <c r="J90" i="200" s="1"/>
  <c r="K90" i="200" s="1"/>
  <c r="M90" i="200" s="1"/>
  <c r="L89" i="200"/>
  <c r="D89" i="200"/>
  <c r="F89" i="200" s="1"/>
  <c r="J89" i="200" s="1"/>
  <c r="K89" i="200" s="1"/>
  <c r="M89" i="200" s="1"/>
  <c r="L88" i="200"/>
  <c r="D88" i="200"/>
  <c r="F88" i="200" s="1"/>
  <c r="J88" i="200" s="1"/>
  <c r="K88" i="200" s="1"/>
  <c r="M88" i="200" s="1"/>
  <c r="L87" i="200"/>
  <c r="D87" i="200"/>
  <c r="F87" i="200" s="1"/>
  <c r="J87" i="200" s="1"/>
  <c r="K87" i="200" s="1"/>
  <c r="M87" i="200" s="1"/>
  <c r="L86" i="200"/>
  <c r="D86" i="200"/>
  <c r="F86" i="200" s="1"/>
  <c r="J86" i="200" s="1"/>
  <c r="K86" i="200" s="1"/>
  <c r="M86" i="200" s="1"/>
  <c r="L85" i="200"/>
  <c r="D85" i="200"/>
  <c r="F85" i="200" s="1"/>
  <c r="J85" i="200" s="1"/>
  <c r="K85" i="200" s="1"/>
  <c r="M85" i="200" s="1"/>
  <c r="L84" i="200"/>
  <c r="D84" i="200"/>
  <c r="F84" i="200" s="1"/>
  <c r="J84" i="200" s="1"/>
  <c r="K84" i="200" s="1"/>
  <c r="M84" i="200" s="1"/>
  <c r="L83" i="200"/>
  <c r="D83" i="200"/>
  <c r="F83" i="200" s="1"/>
  <c r="J83" i="200" s="1"/>
  <c r="K83" i="200" s="1"/>
  <c r="M83" i="200" s="1"/>
  <c r="L82" i="200"/>
  <c r="D82" i="200"/>
  <c r="F82" i="200" s="1"/>
  <c r="J82" i="200" s="1"/>
  <c r="K82" i="200" s="1"/>
  <c r="M82" i="200" s="1"/>
  <c r="L81" i="200"/>
  <c r="D81" i="200"/>
  <c r="F81" i="200" s="1"/>
  <c r="J81" i="200" s="1"/>
  <c r="K81" i="200" s="1"/>
  <c r="M81" i="200" s="1"/>
  <c r="L80" i="200"/>
  <c r="D80" i="200"/>
  <c r="F80" i="200" s="1"/>
  <c r="J80" i="200" s="1"/>
  <c r="K80" i="200" s="1"/>
  <c r="M80" i="200" s="1"/>
  <c r="L79" i="200"/>
  <c r="D79" i="200"/>
  <c r="F79" i="200" s="1"/>
  <c r="J79" i="200" s="1"/>
  <c r="K79" i="200" s="1"/>
  <c r="M79" i="200" s="1"/>
  <c r="L78" i="200"/>
  <c r="D78" i="200"/>
  <c r="F78" i="200" s="1"/>
  <c r="J78" i="200" s="1"/>
  <c r="K78" i="200" s="1"/>
  <c r="M78" i="200" s="1"/>
  <c r="L77" i="200"/>
  <c r="D77" i="200"/>
  <c r="F77" i="200" s="1"/>
  <c r="J77" i="200" s="1"/>
  <c r="K77" i="200" s="1"/>
  <c r="M77" i="200" s="1"/>
  <c r="L76" i="200"/>
  <c r="D76" i="200"/>
  <c r="F76" i="200" s="1"/>
  <c r="J76" i="200" s="1"/>
  <c r="K76" i="200" s="1"/>
  <c r="M76" i="200" s="1"/>
  <c r="L75" i="200"/>
  <c r="D75" i="200"/>
  <c r="F75" i="200" s="1"/>
  <c r="J75" i="200" s="1"/>
  <c r="K75" i="200" s="1"/>
  <c r="M75" i="200" s="1"/>
  <c r="L74" i="200"/>
  <c r="D74" i="200"/>
  <c r="F74" i="200" s="1"/>
  <c r="J74" i="200" s="1"/>
  <c r="K74" i="200" s="1"/>
  <c r="M74" i="200" s="1"/>
  <c r="L73" i="200"/>
  <c r="D73" i="200"/>
  <c r="F73" i="200" s="1"/>
  <c r="J73" i="200" s="1"/>
  <c r="K73" i="200" s="1"/>
  <c r="M73" i="200" s="1"/>
  <c r="L72" i="200"/>
  <c r="D72" i="200"/>
  <c r="F72" i="200" s="1"/>
  <c r="J72" i="200" s="1"/>
  <c r="K72" i="200" s="1"/>
  <c r="M72" i="200" s="1"/>
  <c r="L71" i="200"/>
  <c r="D71" i="200"/>
  <c r="F71" i="200" s="1"/>
  <c r="J71" i="200" s="1"/>
  <c r="K71" i="200" s="1"/>
  <c r="M71" i="200" s="1"/>
  <c r="L70" i="200"/>
  <c r="D70" i="200"/>
  <c r="F70" i="200" s="1"/>
  <c r="J70" i="200" s="1"/>
  <c r="K70" i="200" s="1"/>
  <c r="M70" i="200" s="1"/>
  <c r="L69" i="200"/>
  <c r="D69" i="200"/>
  <c r="F69" i="200" s="1"/>
  <c r="J69" i="200" s="1"/>
  <c r="K69" i="200" s="1"/>
  <c r="M69" i="200" s="1"/>
  <c r="L68" i="200"/>
  <c r="D68" i="200"/>
  <c r="F68" i="200" s="1"/>
  <c r="J68" i="200" s="1"/>
  <c r="K68" i="200" s="1"/>
  <c r="M68" i="200" s="1"/>
  <c r="L67" i="200"/>
  <c r="D67" i="200"/>
  <c r="F67" i="200" s="1"/>
  <c r="J67" i="200" s="1"/>
  <c r="K67" i="200" s="1"/>
  <c r="M67" i="200" s="1"/>
  <c r="L66" i="200"/>
  <c r="D66" i="200"/>
  <c r="F66" i="200" s="1"/>
  <c r="J66" i="200" s="1"/>
  <c r="K66" i="200" s="1"/>
  <c r="M66" i="200" s="1"/>
  <c r="L65" i="200"/>
  <c r="D65" i="200"/>
  <c r="F65" i="200" s="1"/>
  <c r="J65" i="200" s="1"/>
  <c r="K65" i="200" s="1"/>
  <c r="M65" i="200" s="1"/>
  <c r="L64" i="200"/>
  <c r="D64" i="200"/>
  <c r="F64" i="200" s="1"/>
  <c r="J64" i="200" s="1"/>
  <c r="K64" i="200" s="1"/>
  <c r="M64" i="200" s="1"/>
  <c r="L63" i="200"/>
  <c r="D63" i="200"/>
  <c r="F63" i="200" s="1"/>
  <c r="J63" i="200" s="1"/>
  <c r="K63" i="200" s="1"/>
  <c r="M63" i="200" s="1"/>
  <c r="L62" i="200"/>
  <c r="D62" i="200"/>
  <c r="F62" i="200" s="1"/>
  <c r="J62" i="200" s="1"/>
  <c r="K62" i="200" s="1"/>
  <c r="M62" i="200" s="1"/>
  <c r="L61" i="200"/>
  <c r="D61" i="200"/>
  <c r="F61" i="200" s="1"/>
  <c r="J61" i="200" s="1"/>
  <c r="K61" i="200" s="1"/>
  <c r="M61" i="200" s="1"/>
  <c r="L60" i="200"/>
  <c r="D60" i="200"/>
  <c r="F60" i="200" s="1"/>
  <c r="J60" i="200" s="1"/>
  <c r="K60" i="200" s="1"/>
  <c r="M60" i="200" s="1"/>
  <c r="L59" i="200"/>
  <c r="D59" i="200"/>
  <c r="F59" i="200" s="1"/>
  <c r="J59" i="200" s="1"/>
  <c r="K59" i="200" s="1"/>
  <c r="M59" i="200" s="1"/>
  <c r="L58" i="200"/>
  <c r="D58" i="200"/>
  <c r="F58" i="200" s="1"/>
  <c r="J58" i="200" s="1"/>
  <c r="K58" i="200" s="1"/>
  <c r="M58" i="200" s="1"/>
  <c r="L57" i="200"/>
  <c r="D57" i="200"/>
  <c r="F57" i="200" s="1"/>
  <c r="J57" i="200" s="1"/>
  <c r="K57" i="200" s="1"/>
  <c r="M57" i="200" s="1"/>
  <c r="L56" i="200"/>
  <c r="D56" i="200"/>
  <c r="F56" i="200" s="1"/>
  <c r="J56" i="200" s="1"/>
  <c r="K56" i="200" s="1"/>
  <c r="M56" i="200" s="1"/>
  <c r="L55" i="200"/>
  <c r="D55" i="200"/>
  <c r="F55" i="200" s="1"/>
  <c r="J55" i="200" s="1"/>
  <c r="K55" i="200" s="1"/>
  <c r="M55" i="200" s="1"/>
  <c r="L54" i="200"/>
  <c r="D54" i="200"/>
  <c r="F54" i="200" s="1"/>
  <c r="J54" i="200" s="1"/>
  <c r="K54" i="200" s="1"/>
  <c r="M54" i="200" s="1"/>
  <c r="L53" i="200"/>
  <c r="D53" i="200"/>
  <c r="F53" i="200" s="1"/>
  <c r="J53" i="200" s="1"/>
  <c r="K53" i="200" s="1"/>
  <c r="M53" i="200" s="1"/>
  <c r="L52" i="200"/>
  <c r="D52" i="200"/>
  <c r="F52" i="200" s="1"/>
  <c r="J52" i="200" s="1"/>
  <c r="K52" i="200" s="1"/>
  <c r="M52" i="200" s="1"/>
  <c r="L51" i="200"/>
  <c r="D51" i="200"/>
  <c r="F51" i="200" s="1"/>
  <c r="J51" i="200" s="1"/>
  <c r="K51" i="200" s="1"/>
  <c r="M51" i="200" s="1"/>
  <c r="L50" i="200"/>
  <c r="D50" i="200"/>
  <c r="F50" i="200" s="1"/>
  <c r="J50" i="200" s="1"/>
  <c r="K50" i="200" s="1"/>
  <c r="M50" i="200" s="1"/>
  <c r="L49" i="200"/>
  <c r="D49" i="200"/>
  <c r="F49" i="200" s="1"/>
  <c r="J49" i="200" s="1"/>
  <c r="K49" i="200" s="1"/>
  <c r="M49" i="200" s="1"/>
  <c r="L48" i="200"/>
  <c r="D48" i="200"/>
  <c r="F48" i="200" s="1"/>
  <c r="J48" i="200" s="1"/>
  <c r="K48" i="200" s="1"/>
  <c r="M48" i="200" s="1"/>
  <c r="L47" i="200"/>
  <c r="D47" i="200"/>
  <c r="F47" i="200" s="1"/>
  <c r="J47" i="200" s="1"/>
  <c r="K47" i="200" s="1"/>
  <c r="M47" i="200" s="1"/>
  <c r="L46" i="200"/>
  <c r="D46" i="200"/>
  <c r="F46" i="200" s="1"/>
  <c r="J46" i="200" s="1"/>
  <c r="K46" i="200" s="1"/>
  <c r="M46" i="200" s="1"/>
  <c r="L45" i="200"/>
  <c r="D45" i="200"/>
  <c r="F45" i="200" s="1"/>
  <c r="J45" i="200" s="1"/>
  <c r="K45" i="200" s="1"/>
  <c r="M45" i="200" s="1"/>
  <c r="L44" i="200"/>
  <c r="D44" i="200"/>
  <c r="F44" i="200" s="1"/>
  <c r="J44" i="200" s="1"/>
  <c r="K44" i="200" s="1"/>
  <c r="M44" i="200" s="1"/>
  <c r="L43" i="200"/>
  <c r="D43" i="200"/>
  <c r="F43" i="200" s="1"/>
  <c r="J43" i="200" s="1"/>
  <c r="K43" i="200" s="1"/>
  <c r="M43" i="200" s="1"/>
  <c r="L42" i="200"/>
  <c r="D42" i="200"/>
  <c r="F42" i="200" s="1"/>
  <c r="J42" i="200" s="1"/>
  <c r="K42" i="200" s="1"/>
  <c r="M42" i="200" s="1"/>
  <c r="L41" i="200"/>
  <c r="D41" i="200"/>
  <c r="F41" i="200" s="1"/>
  <c r="J41" i="200" s="1"/>
  <c r="K41" i="200" s="1"/>
  <c r="M41" i="200" s="1"/>
  <c r="L40" i="200"/>
  <c r="D40" i="200"/>
  <c r="F40" i="200" s="1"/>
  <c r="J40" i="200" s="1"/>
  <c r="K40" i="200" s="1"/>
  <c r="M40" i="200" s="1"/>
  <c r="L39" i="200"/>
  <c r="D39" i="200"/>
  <c r="F39" i="200" s="1"/>
  <c r="J39" i="200" s="1"/>
  <c r="K39" i="200" s="1"/>
  <c r="M39" i="200" s="1"/>
  <c r="L38" i="200"/>
  <c r="D38" i="200"/>
  <c r="F38" i="200" s="1"/>
  <c r="J38" i="200" s="1"/>
  <c r="K38" i="200" s="1"/>
  <c r="M38" i="200" s="1"/>
  <c r="L37" i="200"/>
  <c r="D37" i="200"/>
  <c r="F37" i="200" s="1"/>
  <c r="J37" i="200" s="1"/>
  <c r="K37" i="200" s="1"/>
  <c r="M37" i="200" s="1"/>
  <c r="L36" i="200"/>
  <c r="D36" i="200"/>
  <c r="F36" i="200" s="1"/>
  <c r="J36" i="200" s="1"/>
  <c r="K36" i="200" s="1"/>
  <c r="M36" i="200" s="1"/>
  <c r="L35" i="200"/>
  <c r="D35" i="200"/>
  <c r="F35" i="200" s="1"/>
  <c r="J35" i="200" s="1"/>
  <c r="K35" i="200" s="1"/>
  <c r="M35" i="200" s="1"/>
  <c r="L34" i="200"/>
  <c r="D34" i="200"/>
  <c r="F34" i="200" s="1"/>
  <c r="J34" i="200" s="1"/>
  <c r="K34" i="200" s="1"/>
  <c r="M34" i="200" s="1"/>
  <c r="L33" i="200"/>
  <c r="D33" i="200"/>
  <c r="F33" i="200" s="1"/>
  <c r="J33" i="200" s="1"/>
  <c r="K33" i="200" s="1"/>
  <c r="M33" i="200" s="1"/>
  <c r="L32" i="200"/>
  <c r="D32" i="200"/>
  <c r="F32" i="200" s="1"/>
  <c r="J32" i="200" s="1"/>
  <c r="K32" i="200" s="1"/>
  <c r="M32" i="200" s="1"/>
  <c r="L31" i="200"/>
  <c r="D31" i="200"/>
  <c r="F31" i="200" s="1"/>
  <c r="J31" i="200" s="1"/>
  <c r="K31" i="200" s="1"/>
  <c r="M31" i="200" s="1"/>
  <c r="L30" i="200"/>
  <c r="D30" i="200"/>
  <c r="F30" i="200" s="1"/>
  <c r="J30" i="200" s="1"/>
  <c r="K30" i="200" s="1"/>
  <c r="M30" i="200" s="1"/>
  <c r="L29" i="200"/>
  <c r="D29" i="200"/>
  <c r="F29" i="200" s="1"/>
  <c r="J29" i="200" s="1"/>
  <c r="K29" i="200" s="1"/>
  <c r="M29" i="200" s="1"/>
  <c r="L28" i="200"/>
  <c r="D28" i="200"/>
  <c r="F28" i="200" s="1"/>
  <c r="J28" i="200" s="1"/>
  <c r="K28" i="200" s="1"/>
  <c r="M28" i="200" s="1"/>
  <c r="L27" i="200"/>
  <c r="D27" i="200"/>
  <c r="F27" i="200" s="1"/>
  <c r="J27" i="200" s="1"/>
  <c r="K27" i="200" s="1"/>
  <c r="M27" i="200" s="1"/>
  <c r="L26" i="200"/>
  <c r="D26" i="200"/>
  <c r="F26" i="200" s="1"/>
  <c r="J26" i="200" s="1"/>
  <c r="K26" i="200" s="1"/>
  <c r="M26" i="200" s="1"/>
  <c r="L25" i="200"/>
  <c r="D25" i="200"/>
  <c r="F25" i="200" s="1"/>
  <c r="J25" i="200" s="1"/>
  <c r="K25" i="200" s="1"/>
  <c r="M25" i="200" s="1"/>
  <c r="L24" i="200"/>
  <c r="D24" i="200"/>
  <c r="F24" i="200" s="1"/>
  <c r="J24" i="200" s="1"/>
  <c r="K24" i="200" s="1"/>
  <c r="M24" i="200" s="1"/>
  <c r="L23" i="200"/>
  <c r="D23" i="200"/>
  <c r="F23" i="200" s="1"/>
  <c r="J23" i="200" s="1"/>
  <c r="K23" i="200" s="1"/>
  <c r="M23" i="200" s="1"/>
  <c r="L22" i="200"/>
  <c r="D22" i="200"/>
  <c r="F22" i="200" s="1"/>
  <c r="J22" i="200" s="1"/>
  <c r="K22" i="200" s="1"/>
  <c r="M22" i="200" s="1"/>
  <c r="L21" i="200"/>
  <c r="D21" i="200"/>
  <c r="F21" i="200" s="1"/>
  <c r="J21" i="200" s="1"/>
  <c r="K21" i="200" s="1"/>
  <c r="M21" i="200" s="1"/>
  <c r="L20" i="200"/>
  <c r="D20" i="200"/>
  <c r="F20" i="200" s="1"/>
  <c r="J20" i="200" s="1"/>
  <c r="K20" i="200" s="1"/>
  <c r="M20" i="200" s="1"/>
  <c r="L19" i="200"/>
  <c r="D19" i="200"/>
  <c r="F19" i="200" s="1"/>
  <c r="J19" i="200" s="1"/>
  <c r="K19" i="200" s="1"/>
  <c r="M19" i="200" s="1"/>
  <c r="L18" i="200"/>
  <c r="D18" i="200"/>
  <c r="F18" i="200" s="1"/>
  <c r="J18" i="200" s="1"/>
  <c r="K18" i="200" s="1"/>
  <c r="M18" i="200" s="1"/>
  <c r="L17" i="200"/>
  <c r="D17" i="200"/>
  <c r="F17" i="200" s="1"/>
  <c r="J17" i="200" s="1"/>
  <c r="K17" i="200" s="1"/>
  <c r="M17" i="200" s="1"/>
  <c r="L16" i="200"/>
  <c r="D16" i="200"/>
  <c r="F16" i="200" s="1"/>
  <c r="J16" i="200" s="1"/>
  <c r="K16" i="200" s="1"/>
  <c r="M16" i="200" s="1"/>
  <c r="L15" i="200"/>
  <c r="D15" i="200"/>
  <c r="F15" i="200" s="1"/>
  <c r="J15" i="200" s="1"/>
  <c r="K15" i="200" s="1"/>
  <c r="M15" i="200" s="1"/>
  <c r="L14" i="200"/>
  <c r="D14" i="200"/>
  <c r="F14" i="200" s="1"/>
  <c r="J14" i="200" s="1"/>
  <c r="K14" i="200" s="1"/>
  <c r="M14" i="200" s="1"/>
  <c r="L13" i="200"/>
  <c r="D13" i="200"/>
  <c r="F13" i="200" s="1"/>
  <c r="J13" i="200" s="1"/>
  <c r="K13" i="200" s="1"/>
  <c r="M13" i="200" s="1"/>
  <c r="L12" i="200"/>
  <c r="D12" i="200"/>
  <c r="F12" i="200" s="1"/>
  <c r="J12" i="200" s="1"/>
  <c r="K12" i="200" s="1"/>
  <c r="M12" i="200" s="1"/>
  <c r="L11" i="200"/>
  <c r="D11" i="200"/>
  <c r="F11" i="200" s="1"/>
  <c r="J11" i="200" s="1"/>
  <c r="K11" i="200" s="1"/>
  <c r="M11" i="200" s="1"/>
  <c r="L10" i="200"/>
  <c r="D10" i="200"/>
  <c r="F10" i="200" s="1"/>
  <c r="J10" i="200" s="1"/>
  <c r="K10" i="200" s="1"/>
  <c r="M10" i="200" s="1"/>
  <c r="L9" i="200"/>
  <c r="D9" i="200"/>
  <c r="F9" i="200" s="1"/>
  <c r="J9" i="200" s="1"/>
  <c r="K9" i="200" s="1"/>
  <c r="M9" i="200" s="1"/>
  <c r="L8" i="200"/>
  <c r="D8" i="200"/>
  <c r="F8" i="200" s="1"/>
  <c r="J8" i="200" s="1"/>
  <c r="K8" i="200" s="1"/>
  <c r="M8" i="200" s="1"/>
  <c r="L7" i="200"/>
  <c r="D7" i="200"/>
  <c r="F7" i="200" s="1"/>
  <c r="J7" i="200" s="1"/>
  <c r="K7" i="200" s="1"/>
  <c r="M7" i="200" s="1"/>
  <c r="L6" i="200"/>
  <c r="D6" i="200"/>
  <c r="F6" i="200" s="1"/>
  <c r="J6" i="200" s="1"/>
  <c r="K6" i="200" s="1"/>
  <c r="M6" i="200" s="1"/>
  <c r="L5" i="200"/>
  <c r="D5" i="200"/>
  <c r="F5" i="200" s="1"/>
  <c r="J5" i="200" s="1"/>
  <c r="K5" i="200" s="1"/>
  <c r="M5" i="200" s="1"/>
  <c r="L199" i="202"/>
  <c r="D199" i="202"/>
  <c r="F199" i="202" s="1"/>
  <c r="J199" i="202" s="1"/>
  <c r="K199" i="202" s="1"/>
  <c r="M199" i="202" s="1"/>
  <c r="L198" i="202"/>
  <c r="D198" i="202"/>
  <c r="F198" i="202" s="1"/>
  <c r="J198" i="202" s="1"/>
  <c r="K198" i="202" s="1"/>
  <c r="M198" i="202" s="1"/>
  <c r="L197" i="202"/>
  <c r="D197" i="202"/>
  <c r="F197" i="202" s="1"/>
  <c r="J197" i="202" s="1"/>
  <c r="K197" i="202" s="1"/>
  <c r="M197" i="202" s="1"/>
  <c r="L196" i="202"/>
  <c r="D196" i="202"/>
  <c r="F196" i="202" s="1"/>
  <c r="J196" i="202" s="1"/>
  <c r="K196" i="202" s="1"/>
  <c r="M196" i="202" s="1"/>
  <c r="L195" i="202"/>
  <c r="D195" i="202"/>
  <c r="F195" i="202" s="1"/>
  <c r="J195" i="202" s="1"/>
  <c r="K195" i="202" s="1"/>
  <c r="M195" i="202" s="1"/>
  <c r="L194" i="202"/>
  <c r="D194" i="202"/>
  <c r="F194" i="202" s="1"/>
  <c r="J194" i="202" s="1"/>
  <c r="K194" i="202" s="1"/>
  <c r="M194" i="202" s="1"/>
  <c r="L193" i="202"/>
  <c r="D193" i="202"/>
  <c r="F193" i="202" s="1"/>
  <c r="J193" i="202" s="1"/>
  <c r="K193" i="202" s="1"/>
  <c r="M193" i="202" s="1"/>
  <c r="L192" i="202"/>
  <c r="D192" i="202"/>
  <c r="F192" i="202" s="1"/>
  <c r="J192" i="202" s="1"/>
  <c r="K192" i="202" s="1"/>
  <c r="M192" i="202" s="1"/>
  <c r="L191" i="202"/>
  <c r="D191" i="202"/>
  <c r="F191" i="202" s="1"/>
  <c r="J191" i="202" s="1"/>
  <c r="K191" i="202" s="1"/>
  <c r="M191" i="202" s="1"/>
  <c r="L190" i="202"/>
  <c r="D190" i="202"/>
  <c r="F190" i="202" s="1"/>
  <c r="J190" i="202" s="1"/>
  <c r="K190" i="202" s="1"/>
  <c r="M190" i="202" s="1"/>
  <c r="L189" i="202"/>
  <c r="D189" i="202"/>
  <c r="F189" i="202" s="1"/>
  <c r="J189" i="202" s="1"/>
  <c r="K189" i="202" s="1"/>
  <c r="M189" i="202" s="1"/>
  <c r="L188" i="202"/>
  <c r="D188" i="202"/>
  <c r="F188" i="202" s="1"/>
  <c r="J188" i="202" s="1"/>
  <c r="K188" i="202" s="1"/>
  <c r="M188" i="202" s="1"/>
  <c r="L187" i="202"/>
  <c r="D187" i="202"/>
  <c r="F187" i="202" s="1"/>
  <c r="J187" i="202" s="1"/>
  <c r="K187" i="202" s="1"/>
  <c r="M187" i="202" s="1"/>
  <c r="L186" i="202"/>
  <c r="D186" i="202"/>
  <c r="F186" i="202" s="1"/>
  <c r="J186" i="202" s="1"/>
  <c r="K186" i="202" s="1"/>
  <c r="M186" i="202" s="1"/>
  <c r="L185" i="202"/>
  <c r="D185" i="202"/>
  <c r="F185" i="202" s="1"/>
  <c r="J185" i="202" s="1"/>
  <c r="K185" i="202" s="1"/>
  <c r="M185" i="202" s="1"/>
  <c r="L184" i="202"/>
  <c r="D184" i="202"/>
  <c r="F184" i="202" s="1"/>
  <c r="J184" i="202" s="1"/>
  <c r="K184" i="202" s="1"/>
  <c r="M184" i="202" s="1"/>
  <c r="L183" i="202"/>
  <c r="D183" i="202"/>
  <c r="F183" i="202" s="1"/>
  <c r="J183" i="202" s="1"/>
  <c r="K183" i="202" s="1"/>
  <c r="M183" i="202" s="1"/>
  <c r="L182" i="202"/>
  <c r="D182" i="202"/>
  <c r="F182" i="202" s="1"/>
  <c r="J182" i="202" s="1"/>
  <c r="K182" i="202" s="1"/>
  <c r="M182" i="202" s="1"/>
  <c r="L181" i="202"/>
  <c r="D181" i="202"/>
  <c r="F181" i="202" s="1"/>
  <c r="J181" i="202" s="1"/>
  <c r="K181" i="202" s="1"/>
  <c r="M181" i="202" s="1"/>
  <c r="L180" i="202"/>
  <c r="D180" i="202"/>
  <c r="F180" i="202" s="1"/>
  <c r="J180" i="202" s="1"/>
  <c r="K180" i="202" s="1"/>
  <c r="M180" i="202" s="1"/>
  <c r="L179" i="202"/>
  <c r="D179" i="202"/>
  <c r="F179" i="202" s="1"/>
  <c r="J179" i="202" s="1"/>
  <c r="K179" i="202" s="1"/>
  <c r="M179" i="202" s="1"/>
  <c r="L178" i="202"/>
  <c r="D178" i="202"/>
  <c r="F178" i="202" s="1"/>
  <c r="J178" i="202" s="1"/>
  <c r="K178" i="202" s="1"/>
  <c r="M178" i="202" s="1"/>
  <c r="L177" i="202"/>
  <c r="D177" i="202"/>
  <c r="F177" i="202" s="1"/>
  <c r="J177" i="202" s="1"/>
  <c r="K177" i="202" s="1"/>
  <c r="M177" i="202" s="1"/>
  <c r="L176" i="202"/>
  <c r="D176" i="202"/>
  <c r="F176" i="202" s="1"/>
  <c r="J176" i="202" s="1"/>
  <c r="K176" i="202" s="1"/>
  <c r="M176" i="202" s="1"/>
  <c r="L175" i="202"/>
  <c r="D175" i="202"/>
  <c r="F175" i="202" s="1"/>
  <c r="J175" i="202" s="1"/>
  <c r="K175" i="202" s="1"/>
  <c r="M175" i="202" s="1"/>
  <c r="L174" i="202"/>
  <c r="D174" i="202"/>
  <c r="F174" i="202" s="1"/>
  <c r="J174" i="202" s="1"/>
  <c r="K174" i="202" s="1"/>
  <c r="M174" i="202" s="1"/>
  <c r="L173" i="202"/>
  <c r="D173" i="202"/>
  <c r="F173" i="202" s="1"/>
  <c r="J173" i="202" s="1"/>
  <c r="K173" i="202" s="1"/>
  <c r="M173" i="202" s="1"/>
  <c r="L172" i="202"/>
  <c r="D172" i="202"/>
  <c r="F172" i="202" s="1"/>
  <c r="J172" i="202" s="1"/>
  <c r="K172" i="202" s="1"/>
  <c r="M172" i="202" s="1"/>
  <c r="L171" i="202"/>
  <c r="D171" i="202"/>
  <c r="F171" i="202" s="1"/>
  <c r="J171" i="202" s="1"/>
  <c r="K171" i="202" s="1"/>
  <c r="M171" i="202" s="1"/>
  <c r="L170" i="202"/>
  <c r="D170" i="202"/>
  <c r="F170" i="202" s="1"/>
  <c r="J170" i="202" s="1"/>
  <c r="K170" i="202" s="1"/>
  <c r="M170" i="202" s="1"/>
  <c r="L169" i="202"/>
  <c r="D169" i="202"/>
  <c r="F169" i="202" s="1"/>
  <c r="J169" i="202" s="1"/>
  <c r="K169" i="202" s="1"/>
  <c r="M169" i="202" s="1"/>
  <c r="L168" i="202"/>
  <c r="D168" i="202"/>
  <c r="F168" i="202" s="1"/>
  <c r="J168" i="202" s="1"/>
  <c r="K168" i="202" s="1"/>
  <c r="M168" i="202" s="1"/>
  <c r="L167" i="202"/>
  <c r="D167" i="202"/>
  <c r="F167" i="202" s="1"/>
  <c r="J167" i="202" s="1"/>
  <c r="K167" i="202" s="1"/>
  <c r="M167" i="202" s="1"/>
  <c r="L166" i="202"/>
  <c r="D166" i="202"/>
  <c r="F166" i="202" s="1"/>
  <c r="J166" i="202" s="1"/>
  <c r="K166" i="202" s="1"/>
  <c r="M166" i="202" s="1"/>
  <c r="L165" i="202"/>
  <c r="D165" i="202"/>
  <c r="F165" i="202" s="1"/>
  <c r="J165" i="202" s="1"/>
  <c r="K165" i="202" s="1"/>
  <c r="M165" i="202" s="1"/>
  <c r="L164" i="202"/>
  <c r="D164" i="202"/>
  <c r="F164" i="202" s="1"/>
  <c r="J164" i="202" s="1"/>
  <c r="K164" i="202" s="1"/>
  <c r="M164" i="202" s="1"/>
  <c r="L163" i="202"/>
  <c r="D163" i="202"/>
  <c r="F163" i="202" s="1"/>
  <c r="J163" i="202" s="1"/>
  <c r="K163" i="202" s="1"/>
  <c r="M163" i="202" s="1"/>
  <c r="L162" i="202"/>
  <c r="D162" i="202"/>
  <c r="F162" i="202" s="1"/>
  <c r="J162" i="202" s="1"/>
  <c r="K162" i="202" s="1"/>
  <c r="M162" i="202" s="1"/>
  <c r="L161" i="202"/>
  <c r="D161" i="202"/>
  <c r="F161" i="202" s="1"/>
  <c r="J161" i="202" s="1"/>
  <c r="K161" i="202" s="1"/>
  <c r="M161" i="202" s="1"/>
  <c r="L160" i="202"/>
  <c r="D160" i="202"/>
  <c r="F160" i="202" s="1"/>
  <c r="J160" i="202" s="1"/>
  <c r="K160" i="202" s="1"/>
  <c r="M160" i="202" s="1"/>
  <c r="L159" i="202"/>
  <c r="D159" i="202"/>
  <c r="F159" i="202" s="1"/>
  <c r="J159" i="202" s="1"/>
  <c r="K159" i="202" s="1"/>
  <c r="M159" i="202" s="1"/>
  <c r="L158" i="202"/>
  <c r="D158" i="202"/>
  <c r="F158" i="202" s="1"/>
  <c r="J158" i="202" s="1"/>
  <c r="K158" i="202" s="1"/>
  <c r="M158" i="202" s="1"/>
  <c r="L157" i="202"/>
  <c r="D157" i="202"/>
  <c r="F157" i="202" s="1"/>
  <c r="J157" i="202" s="1"/>
  <c r="K157" i="202" s="1"/>
  <c r="M157" i="202" s="1"/>
  <c r="L156" i="202"/>
  <c r="D156" i="202"/>
  <c r="F156" i="202" s="1"/>
  <c r="J156" i="202" s="1"/>
  <c r="K156" i="202" s="1"/>
  <c r="M156" i="202" s="1"/>
  <c r="L155" i="202"/>
  <c r="D155" i="202"/>
  <c r="F155" i="202" s="1"/>
  <c r="J155" i="202" s="1"/>
  <c r="K155" i="202" s="1"/>
  <c r="M155" i="202" s="1"/>
  <c r="L154" i="202"/>
  <c r="D154" i="202"/>
  <c r="F154" i="202" s="1"/>
  <c r="J154" i="202" s="1"/>
  <c r="K154" i="202" s="1"/>
  <c r="M154" i="202" s="1"/>
  <c r="L153" i="202"/>
  <c r="D153" i="202"/>
  <c r="F153" i="202" s="1"/>
  <c r="J153" i="202" s="1"/>
  <c r="K153" i="202" s="1"/>
  <c r="M153" i="202" s="1"/>
  <c r="L152" i="202"/>
  <c r="D152" i="202"/>
  <c r="F152" i="202" s="1"/>
  <c r="J152" i="202" s="1"/>
  <c r="K152" i="202" s="1"/>
  <c r="M152" i="202" s="1"/>
  <c r="L151" i="202"/>
  <c r="D151" i="202"/>
  <c r="F151" i="202" s="1"/>
  <c r="J151" i="202" s="1"/>
  <c r="K151" i="202" s="1"/>
  <c r="M151" i="202" s="1"/>
  <c r="L150" i="202"/>
  <c r="D150" i="202"/>
  <c r="F150" i="202" s="1"/>
  <c r="J150" i="202" s="1"/>
  <c r="K150" i="202" s="1"/>
  <c r="M150" i="202" s="1"/>
  <c r="L149" i="202"/>
  <c r="D149" i="202"/>
  <c r="F149" i="202" s="1"/>
  <c r="J149" i="202" s="1"/>
  <c r="K149" i="202" s="1"/>
  <c r="M149" i="202" s="1"/>
  <c r="L148" i="202"/>
  <c r="D148" i="202"/>
  <c r="F148" i="202" s="1"/>
  <c r="J148" i="202" s="1"/>
  <c r="K148" i="202" s="1"/>
  <c r="M148" i="202" s="1"/>
  <c r="L147" i="202"/>
  <c r="D147" i="202"/>
  <c r="F147" i="202" s="1"/>
  <c r="J147" i="202" s="1"/>
  <c r="K147" i="202" s="1"/>
  <c r="M147" i="202" s="1"/>
  <c r="L146" i="202"/>
  <c r="D146" i="202"/>
  <c r="F146" i="202" s="1"/>
  <c r="J146" i="202" s="1"/>
  <c r="K146" i="202" s="1"/>
  <c r="M146" i="202" s="1"/>
  <c r="L145" i="202"/>
  <c r="D145" i="202"/>
  <c r="F145" i="202" s="1"/>
  <c r="J145" i="202" s="1"/>
  <c r="K145" i="202" s="1"/>
  <c r="M145" i="202" s="1"/>
  <c r="L144" i="202"/>
  <c r="D144" i="202"/>
  <c r="F144" i="202" s="1"/>
  <c r="J144" i="202" s="1"/>
  <c r="K144" i="202" s="1"/>
  <c r="M144" i="202" s="1"/>
  <c r="L143" i="202"/>
  <c r="D143" i="202"/>
  <c r="F143" i="202" s="1"/>
  <c r="J143" i="202" s="1"/>
  <c r="K143" i="202" s="1"/>
  <c r="M143" i="202" s="1"/>
  <c r="L142" i="202"/>
  <c r="D142" i="202"/>
  <c r="F142" i="202" s="1"/>
  <c r="J142" i="202" s="1"/>
  <c r="K142" i="202" s="1"/>
  <c r="M142" i="202" s="1"/>
  <c r="L141" i="202"/>
  <c r="D141" i="202"/>
  <c r="F141" i="202" s="1"/>
  <c r="J141" i="202" s="1"/>
  <c r="K141" i="202" s="1"/>
  <c r="M141" i="202" s="1"/>
  <c r="L140" i="202"/>
  <c r="D140" i="202"/>
  <c r="F140" i="202" s="1"/>
  <c r="J140" i="202" s="1"/>
  <c r="K140" i="202" s="1"/>
  <c r="M140" i="202" s="1"/>
  <c r="L139" i="202"/>
  <c r="D139" i="202"/>
  <c r="F139" i="202" s="1"/>
  <c r="J139" i="202" s="1"/>
  <c r="K139" i="202" s="1"/>
  <c r="M139" i="202" s="1"/>
  <c r="L138" i="202"/>
  <c r="D138" i="202"/>
  <c r="F138" i="202" s="1"/>
  <c r="J138" i="202" s="1"/>
  <c r="K138" i="202" s="1"/>
  <c r="M138" i="202" s="1"/>
  <c r="L137" i="202"/>
  <c r="D137" i="202"/>
  <c r="F137" i="202" s="1"/>
  <c r="J137" i="202" s="1"/>
  <c r="K137" i="202" s="1"/>
  <c r="M137" i="202" s="1"/>
  <c r="L136" i="202"/>
  <c r="D136" i="202"/>
  <c r="F136" i="202" s="1"/>
  <c r="J136" i="202" s="1"/>
  <c r="K136" i="202" s="1"/>
  <c r="M136" i="202" s="1"/>
  <c r="L135" i="202"/>
  <c r="D135" i="202"/>
  <c r="F135" i="202" s="1"/>
  <c r="J135" i="202" s="1"/>
  <c r="K135" i="202" s="1"/>
  <c r="M135" i="202" s="1"/>
  <c r="L134" i="202"/>
  <c r="D134" i="202"/>
  <c r="F134" i="202" s="1"/>
  <c r="J134" i="202" s="1"/>
  <c r="K134" i="202" s="1"/>
  <c r="M134" i="202" s="1"/>
  <c r="L133" i="202"/>
  <c r="D133" i="202"/>
  <c r="F133" i="202" s="1"/>
  <c r="J133" i="202" s="1"/>
  <c r="K133" i="202" s="1"/>
  <c r="M133" i="202" s="1"/>
  <c r="L132" i="202"/>
  <c r="D132" i="202"/>
  <c r="F132" i="202" s="1"/>
  <c r="J132" i="202" s="1"/>
  <c r="K132" i="202" s="1"/>
  <c r="M132" i="202" s="1"/>
  <c r="L131" i="202"/>
  <c r="D131" i="202"/>
  <c r="F131" i="202" s="1"/>
  <c r="J131" i="202" s="1"/>
  <c r="K131" i="202" s="1"/>
  <c r="M131" i="202" s="1"/>
  <c r="L130" i="202"/>
  <c r="D130" i="202"/>
  <c r="F130" i="202" s="1"/>
  <c r="J130" i="202" s="1"/>
  <c r="K130" i="202" s="1"/>
  <c r="M130" i="202" s="1"/>
  <c r="L129" i="202"/>
  <c r="D129" i="202"/>
  <c r="F129" i="202" s="1"/>
  <c r="J129" i="202" s="1"/>
  <c r="K129" i="202" s="1"/>
  <c r="M129" i="202" s="1"/>
  <c r="L128" i="202"/>
  <c r="D128" i="202"/>
  <c r="F128" i="202" s="1"/>
  <c r="J128" i="202" s="1"/>
  <c r="K128" i="202" s="1"/>
  <c r="M128" i="202" s="1"/>
  <c r="L127" i="202"/>
  <c r="D127" i="202"/>
  <c r="F127" i="202" s="1"/>
  <c r="J127" i="202" s="1"/>
  <c r="K127" i="202" s="1"/>
  <c r="M127" i="202" s="1"/>
  <c r="L126" i="202"/>
  <c r="D126" i="202"/>
  <c r="F126" i="202" s="1"/>
  <c r="J126" i="202" s="1"/>
  <c r="K126" i="202" s="1"/>
  <c r="M126" i="202" s="1"/>
  <c r="L125" i="202"/>
  <c r="D125" i="202"/>
  <c r="F125" i="202" s="1"/>
  <c r="J125" i="202" s="1"/>
  <c r="K125" i="202" s="1"/>
  <c r="M125" i="202" s="1"/>
  <c r="L124" i="202"/>
  <c r="D124" i="202"/>
  <c r="F124" i="202" s="1"/>
  <c r="J124" i="202" s="1"/>
  <c r="K124" i="202" s="1"/>
  <c r="M124" i="202" s="1"/>
  <c r="L123" i="202"/>
  <c r="D123" i="202"/>
  <c r="F123" i="202" s="1"/>
  <c r="J123" i="202" s="1"/>
  <c r="K123" i="202" s="1"/>
  <c r="M123" i="202" s="1"/>
  <c r="L122" i="202"/>
  <c r="D122" i="202"/>
  <c r="F122" i="202" s="1"/>
  <c r="J122" i="202" s="1"/>
  <c r="K122" i="202" s="1"/>
  <c r="M122" i="202" s="1"/>
  <c r="L121" i="202"/>
  <c r="D121" i="202"/>
  <c r="F121" i="202" s="1"/>
  <c r="J121" i="202" s="1"/>
  <c r="K121" i="202" s="1"/>
  <c r="M121" i="202" s="1"/>
  <c r="L120" i="202"/>
  <c r="D120" i="202"/>
  <c r="F120" i="202" s="1"/>
  <c r="J120" i="202" s="1"/>
  <c r="K120" i="202" s="1"/>
  <c r="M120" i="202" s="1"/>
  <c r="L119" i="202"/>
  <c r="D119" i="202"/>
  <c r="F119" i="202" s="1"/>
  <c r="J119" i="202" s="1"/>
  <c r="K119" i="202" s="1"/>
  <c r="M119" i="202" s="1"/>
  <c r="L118" i="202"/>
  <c r="D118" i="202"/>
  <c r="F118" i="202" s="1"/>
  <c r="J118" i="202" s="1"/>
  <c r="K118" i="202" s="1"/>
  <c r="M118" i="202" s="1"/>
  <c r="L117" i="202"/>
  <c r="D117" i="202"/>
  <c r="F117" i="202" s="1"/>
  <c r="J117" i="202" s="1"/>
  <c r="K117" i="202" s="1"/>
  <c r="M117" i="202" s="1"/>
  <c r="L116" i="202"/>
  <c r="D116" i="202"/>
  <c r="F116" i="202" s="1"/>
  <c r="J116" i="202" s="1"/>
  <c r="K116" i="202" s="1"/>
  <c r="M116" i="202" s="1"/>
  <c r="L115" i="202"/>
  <c r="D115" i="202"/>
  <c r="F115" i="202" s="1"/>
  <c r="J115" i="202" s="1"/>
  <c r="K115" i="202" s="1"/>
  <c r="M115" i="202" s="1"/>
  <c r="L114" i="202"/>
  <c r="D114" i="202"/>
  <c r="F114" i="202" s="1"/>
  <c r="J114" i="202" s="1"/>
  <c r="K114" i="202" s="1"/>
  <c r="M114" i="202" s="1"/>
  <c r="L113" i="202"/>
  <c r="D113" i="202"/>
  <c r="F113" i="202" s="1"/>
  <c r="J113" i="202" s="1"/>
  <c r="K113" i="202" s="1"/>
  <c r="M113" i="202" s="1"/>
  <c r="L112" i="202"/>
  <c r="D112" i="202"/>
  <c r="F112" i="202" s="1"/>
  <c r="J112" i="202" s="1"/>
  <c r="K112" i="202" s="1"/>
  <c r="M112" i="202" s="1"/>
  <c r="L111" i="202"/>
  <c r="D111" i="202"/>
  <c r="F111" i="202" s="1"/>
  <c r="J111" i="202" s="1"/>
  <c r="K111" i="202" s="1"/>
  <c r="M111" i="202" s="1"/>
  <c r="L110" i="202"/>
  <c r="D110" i="202"/>
  <c r="F110" i="202" s="1"/>
  <c r="J110" i="202" s="1"/>
  <c r="K110" i="202" s="1"/>
  <c r="M110" i="202" s="1"/>
  <c r="L109" i="202"/>
  <c r="D109" i="202"/>
  <c r="F109" i="202" s="1"/>
  <c r="J109" i="202" s="1"/>
  <c r="K109" i="202" s="1"/>
  <c r="M109" i="202" s="1"/>
  <c r="L108" i="202"/>
  <c r="D108" i="202"/>
  <c r="F108" i="202" s="1"/>
  <c r="J108" i="202" s="1"/>
  <c r="K108" i="202" s="1"/>
  <c r="M108" i="202" s="1"/>
  <c r="L107" i="202"/>
  <c r="D107" i="202"/>
  <c r="F107" i="202" s="1"/>
  <c r="J107" i="202" s="1"/>
  <c r="K107" i="202" s="1"/>
  <c r="M107" i="202" s="1"/>
  <c r="L106" i="202"/>
  <c r="D106" i="202"/>
  <c r="F106" i="202" s="1"/>
  <c r="J106" i="202" s="1"/>
  <c r="K106" i="202" s="1"/>
  <c r="M106" i="202" s="1"/>
  <c r="L105" i="202"/>
  <c r="D105" i="202"/>
  <c r="F105" i="202" s="1"/>
  <c r="J105" i="202" s="1"/>
  <c r="K105" i="202" s="1"/>
  <c r="M105" i="202" s="1"/>
  <c r="L104" i="202"/>
  <c r="D104" i="202"/>
  <c r="F104" i="202" s="1"/>
  <c r="J104" i="202" s="1"/>
  <c r="K104" i="202" s="1"/>
  <c r="M104" i="202" s="1"/>
  <c r="L103" i="202"/>
  <c r="D103" i="202"/>
  <c r="F103" i="202" s="1"/>
  <c r="J103" i="202" s="1"/>
  <c r="K103" i="202" s="1"/>
  <c r="M103" i="202" s="1"/>
  <c r="L102" i="202"/>
  <c r="D102" i="202"/>
  <c r="F102" i="202" s="1"/>
  <c r="J102" i="202" s="1"/>
  <c r="K102" i="202" s="1"/>
  <c r="M102" i="202" s="1"/>
  <c r="L101" i="202"/>
  <c r="D101" i="202"/>
  <c r="F101" i="202" s="1"/>
  <c r="J101" i="202" s="1"/>
  <c r="K101" i="202" s="1"/>
  <c r="M101" i="202" s="1"/>
  <c r="L100" i="202"/>
  <c r="D100" i="202"/>
  <c r="F100" i="202" s="1"/>
  <c r="J100" i="202" s="1"/>
  <c r="K100" i="202" s="1"/>
  <c r="M100" i="202" s="1"/>
  <c r="L99" i="202"/>
  <c r="D99" i="202"/>
  <c r="F99" i="202" s="1"/>
  <c r="J99" i="202" s="1"/>
  <c r="K99" i="202" s="1"/>
  <c r="M99" i="202" s="1"/>
  <c r="L98" i="202"/>
  <c r="D98" i="202"/>
  <c r="F98" i="202" s="1"/>
  <c r="J98" i="202" s="1"/>
  <c r="K98" i="202" s="1"/>
  <c r="M98" i="202" s="1"/>
  <c r="L97" i="202"/>
  <c r="D97" i="202"/>
  <c r="F97" i="202" s="1"/>
  <c r="J97" i="202" s="1"/>
  <c r="K97" i="202" s="1"/>
  <c r="M97" i="202" s="1"/>
  <c r="L96" i="202"/>
  <c r="D96" i="202"/>
  <c r="F96" i="202" s="1"/>
  <c r="J96" i="202" s="1"/>
  <c r="K96" i="202" s="1"/>
  <c r="M96" i="202" s="1"/>
  <c r="L95" i="202"/>
  <c r="D95" i="202"/>
  <c r="F95" i="202" s="1"/>
  <c r="J95" i="202" s="1"/>
  <c r="K95" i="202" s="1"/>
  <c r="M95" i="202" s="1"/>
  <c r="L94" i="202"/>
  <c r="D94" i="202"/>
  <c r="F94" i="202" s="1"/>
  <c r="J94" i="202" s="1"/>
  <c r="K94" i="202" s="1"/>
  <c r="M94" i="202" s="1"/>
  <c r="L93" i="202"/>
  <c r="D93" i="202"/>
  <c r="F93" i="202" s="1"/>
  <c r="J93" i="202" s="1"/>
  <c r="K93" i="202" s="1"/>
  <c r="M93" i="202" s="1"/>
  <c r="L92" i="202"/>
  <c r="D92" i="202"/>
  <c r="F92" i="202" s="1"/>
  <c r="J92" i="202" s="1"/>
  <c r="K92" i="202" s="1"/>
  <c r="M92" i="202" s="1"/>
  <c r="L91" i="202"/>
  <c r="D91" i="202"/>
  <c r="F91" i="202" s="1"/>
  <c r="J91" i="202" s="1"/>
  <c r="K91" i="202" s="1"/>
  <c r="M91" i="202" s="1"/>
  <c r="L90" i="202"/>
  <c r="D90" i="202"/>
  <c r="F90" i="202" s="1"/>
  <c r="J90" i="202" s="1"/>
  <c r="K90" i="202" s="1"/>
  <c r="M90" i="202" s="1"/>
  <c r="L89" i="202"/>
  <c r="D89" i="202"/>
  <c r="F89" i="202" s="1"/>
  <c r="J89" i="202" s="1"/>
  <c r="K89" i="202" s="1"/>
  <c r="M89" i="202" s="1"/>
  <c r="L88" i="202"/>
  <c r="D88" i="202"/>
  <c r="F88" i="202" s="1"/>
  <c r="J88" i="202" s="1"/>
  <c r="K88" i="202" s="1"/>
  <c r="M88" i="202" s="1"/>
  <c r="L87" i="202"/>
  <c r="D87" i="202"/>
  <c r="F87" i="202" s="1"/>
  <c r="J87" i="202" s="1"/>
  <c r="K87" i="202" s="1"/>
  <c r="M87" i="202" s="1"/>
  <c r="L86" i="202"/>
  <c r="D86" i="202"/>
  <c r="F86" i="202" s="1"/>
  <c r="J86" i="202" s="1"/>
  <c r="K86" i="202" s="1"/>
  <c r="M86" i="202" s="1"/>
  <c r="L85" i="202"/>
  <c r="D85" i="202"/>
  <c r="F85" i="202" s="1"/>
  <c r="J85" i="202" s="1"/>
  <c r="K85" i="202" s="1"/>
  <c r="M85" i="202" s="1"/>
  <c r="L84" i="202"/>
  <c r="D84" i="202"/>
  <c r="F84" i="202" s="1"/>
  <c r="J84" i="202" s="1"/>
  <c r="K84" i="202" s="1"/>
  <c r="M84" i="202" s="1"/>
  <c r="L83" i="202"/>
  <c r="D83" i="202"/>
  <c r="F83" i="202" s="1"/>
  <c r="J83" i="202" s="1"/>
  <c r="K83" i="202" s="1"/>
  <c r="M83" i="202" s="1"/>
  <c r="L82" i="202"/>
  <c r="D82" i="202"/>
  <c r="F82" i="202" s="1"/>
  <c r="J82" i="202" s="1"/>
  <c r="K82" i="202" s="1"/>
  <c r="M82" i="202" s="1"/>
  <c r="L81" i="202"/>
  <c r="D81" i="202"/>
  <c r="F81" i="202" s="1"/>
  <c r="J81" i="202" s="1"/>
  <c r="K81" i="202" s="1"/>
  <c r="M81" i="202" s="1"/>
  <c r="L80" i="202"/>
  <c r="D80" i="202"/>
  <c r="F80" i="202" s="1"/>
  <c r="J80" i="202" s="1"/>
  <c r="K80" i="202" s="1"/>
  <c r="M80" i="202" s="1"/>
  <c r="L79" i="202"/>
  <c r="D79" i="202"/>
  <c r="F79" i="202" s="1"/>
  <c r="J79" i="202" s="1"/>
  <c r="K79" i="202" s="1"/>
  <c r="M79" i="202" s="1"/>
  <c r="L78" i="202"/>
  <c r="D78" i="202"/>
  <c r="F78" i="202" s="1"/>
  <c r="J78" i="202" s="1"/>
  <c r="K78" i="202" s="1"/>
  <c r="M78" i="202" s="1"/>
  <c r="L77" i="202"/>
  <c r="D77" i="202"/>
  <c r="F77" i="202" s="1"/>
  <c r="J77" i="202" s="1"/>
  <c r="K77" i="202" s="1"/>
  <c r="M77" i="202" s="1"/>
  <c r="L76" i="202"/>
  <c r="D76" i="202"/>
  <c r="F76" i="202" s="1"/>
  <c r="J76" i="202" s="1"/>
  <c r="K76" i="202" s="1"/>
  <c r="M76" i="202" s="1"/>
  <c r="L75" i="202"/>
  <c r="D75" i="202"/>
  <c r="F75" i="202" s="1"/>
  <c r="J75" i="202" s="1"/>
  <c r="K75" i="202" s="1"/>
  <c r="M75" i="202" s="1"/>
  <c r="L74" i="202"/>
  <c r="D74" i="202"/>
  <c r="F74" i="202" s="1"/>
  <c r="J74" i="202" s="1"/>
  <c r="K74" i="202" s="1"/>
  <c r="M74" i="202" s="1"/>
  <c r="L73" i="202"/>
  <c r="D73" i="202"/>
  <c r="F73" i="202" s="1"/>
  <c r="J73" i="202" s="1"/>
  <c r="K73" i="202" s="1"/>
  <c r="M73" i="202" s="1"/>
  <c r="L72" i="202"/>
  <c r="D72" i="202"/>
  <c r="F72" i="202" s="1"/>
  <c r="J72" i="202" s="1"/>
  <c r="K72" i="202" s="1"/>
  <c r="M72" i="202" s="1"/>
  <c r="L71" i="202"/>
  <c r="D71" i="202"/>
  <c r="F71" i="202" s="1"/>
  <c r="J71" i="202" s="1"/>
  <c r="K71" i="202" s="1"/>
  <c r="M71" i="202" s="1"/>
  <c r="L70" i="202"/>
  <c r="D70" i="202"/>
  <c r="F70" i="202" s="1"/>
  <c r="J70" i="202" s="1"/>
  <c r="K70" i="202" s="1"/>
  <c r="M70" i="202" s="1"/>
  <c r="L69" i="202"/>
  <c r="D69" i="202"/>
  <c r="F69" i="202" s="1"/>
  <c r="J69" i="202" s="1"/>
  <c r="K69" i="202" s="1"/>
  <c r="M69" i="202" s="1"/>
  <c r="L68" i="202"/>
  <c r="D68" i="202"/>
  <c r="F68" i="202" s="1"/>
  <c r="J68" i="202" s="1"/>
  <c r="K68" i="202" s="1"/>
  <c r="M68" i="202" s="1"/>
  <c r="L67" i="202"/>
  <c r="D67" i="202"/>
  <c r="F67" i="202" s="1"/>
  <c r="J67" i="202" s="1"/>
  <c r="K67" i="202" s="1"/>
  <c r="M67" i="202" s="1"/>
  <c r="L66" i="202"/>
  <c r="D66" i="202"/>
  <c r="F66" i="202" s="1"/>
  <c r="J66" i="202" s="1"/>
  <c r="K66" i="202" s="1"/>
  <c r="M66" i="202" s="1"/>
  <c r="L65" i="202"/>
  <c r="D65" i="202"/>
  <c r="F65" i="202" s="1"/>
  <c r="J65" i="202" s="1"/>
  <c r="K65" i="202" s="1"/>
  <c r="M65" i="202" s="1"/>
  <c r="L64" i="202"/>
  <c r="D64" i="202"/>
  <c r="F64" i="202" s="1"/>
  <c r="J64" i="202" s="1"/>
  <c r="K64" i="202" s="1"/>
  <c r="M64" i="202" s="1"/>
  <c r="L63" i="202"/>
  <c r="D63" i="202"/>
  <c r="F63" i="202" s="1"/>
  <c r="J63" i="202" s="1"/>
  <c r="K63" i="202" s="1"/>
  <c r="M63" i="202" s="1"/>
  <c r="L62" i="202"/>
  <c r="D62" i="202"/>
  <c r="F62" i="202" s="1"/>
  <c r="J62" i="202" s="1"/>
  <c r="K62" i="202" s="1"/>
  <c r="M62" i="202" s="1"/>
  <c r="L61" i="202"/>
  <c r="D61" i="202"/>
  <c r="F61" i="202" s="1"/>
  <c r="J61" i="202" s="1"/>
  <c r="K61" i="202" s="1"/>
  <c r="M61" i="202" s="1"/>
  <c r="L60" i="202"/>
  <c r="D60" i="202"/>
  <c r="F60" i="202" s="1"/>
  <c r="J60" i="202" s="1"/>
  <c r="K60" i="202" s="1"/>
  <c r="M60" i="202" s="1"/>
  <c r="L59" i="202"/>
  <c r="D59" i="202"/>
  <c r="F59" i="202" s="1"/>
  <c r="J59" i="202" s="1"/>
  <c r="K59" i="202" s="1"/>
  <c r="M59" i="202" s="1"/>
  <c r="L58" i="202"/>
  <c r="D58" i="202"/>
  <c r="F58" i="202" s="1"/>
  <c r="J58" i="202" s="1"/>
  <c r="K58" i="202" s="1"/>
  <c r="M58" i="202" s="1"/>
  <c r="L57" i="202"/>
  <c r="D57" i="202"/>
  <c r="F57" i="202" s="1"/>
  <c r="J57" i="202" s="1"/>
  <c r="K57" i="202" s="1"/>
  <c r="M57" i="202" s="1"/>
  <c r="L56" i="202"/>
  <c r="D56" i="202"/>
  <c r="F56" i="202" s="1"/>
  <c r="J56" i="202" s="1"/>
  <c r="K56" i="202" s="1"/>
  <c r="M56" i="202" s="1"/>
  <c r="L55" i="202"/>
  <c r="D55" i="202"/>
  <c r="F55" i="202" s="1"/>
  <c r="J55" i="202" s="1"/>
  <c r="K55" i="202" s="1"/>
  <c r="M55" i="202" s="1"/>
  <c r="L54" i="202"/>
  <c r="D54" i="202"/>
  <c r="F54" i="202" s="1"/>
  <c r="J54" i="202" s="1"/>
  <c r="K54" i="202" s="1"/>
  <c r="M54" i="202" s="1"/>
  <c r="L53" i="202"/>
  <c r="D53" i="202"/>
  <c r="F53" i="202" s="1"/>
  <c r="J53" i="202" s="1"/>
  <c r="K53" i="202" s="1"/>
  <c r="M53" i="202" s="1"/>
  <c r="L52" i="202"/>
  <c r="D52" i="202"/>
  <c r="F52" i="202" s="1"/>
  <c r="J52" i="202" s="1"/>
  <c r="K52" i="202" s="1"/>
  <c r="M52" i="202" s="1"/>
  <c r="L51" i="202"/>
  <c r="D51" i="202"/>
  <c r="F51" i="202" s="1"/>
  <c r="J51" i="202" s="1"/>
  <c r="K51" i="202" s="1"/>
  <c r="M51" i="202" s="1"/>
  <c r="L50" i="202"/>
  <c r="D50" i="202"/>
  <c r="F50" i="202" s="1"/>
  <c r="J50" i="202" s="1"/>
  <c r="K50" i="202" s="1"/>
  <c r="M50" i="202" s="1"/>
  <c r="L49" i="202"/>
  <c r="D49" i="202"/>
  <c r="F49" i="202" s="1"/>
  <c r="J49" i="202" s="1"/>
  <c r="K49" i="202" s="1"/>
  <c r="M49" i="202" s="1"/>
  <c r="L48" i="202"/>
  <c r="D48" i="202"/>
  <c r="F48" i="202" s="1"/>
  <c r="J48" i="202" s="1"/>
  <c r="K48" i="202" s="1"/>
  <c r="M48" i="202" s="1"/>
  <c r="L47" i="202"/>
  <c r="D47" i="202"/>
  <c r="F47" i="202" s="1"/>
  <c r="J47" i="202" s="1"/>
  <c r="K47" i="202" s="1"/>
  <c r="M47" i="202" s="1"/>
  <c r="L46" i="202"/>
  <c r="D46" i="202"/>
  <c r="F46" i="202" s="1"/>
  <c r="J46" i="202" s="1"/>
  <c r="K46" i="202" s="1"/>
  <c r="M46" i="202" s="1"/>
  <c r="L45" i="202"/>
  <c r="D45" i="202"/>
  <c r="F45" i="202" s="1"/>
  <c r="J45" i="202" s="1"/>
  <c r="K45" i="202" s="1"/>
  <c r="M45" i="202" s="1"/>
  <c r="L44" i="202"/>
  <c r="D44" i="202"/>
  <c r="F44" i="202" s="1"/>
  <c r="J44" i="202" s="1"/>
  <c r="K44" i="202" s="1"/>
  <c r="M44" i="202" s="1"/>
  <c r="L43" i="202"/>
  <c r="D43" i="202"/>
  <c r="F43" i="202" s="1"/>
  <c r="J43" i="202" s="1"/>
  <c r="K43" i="202" s="1"/>
  <c r="M43" i="202" s="1"/>
  <c r="L42" i="202"/>
  <c r="D42" i="202"/>
  <c r="F42" i="202" s="1"/>
  <c r="J42" i="202" s="1"/>
  <c r="K42" i="202" s="1"/>
  <c r="M42" i="202" s="1"/>
  <c r="L41" i="202"/>
  <c r="D41" i="202"/>
  <c r="F41" i="202" s="1"/>
  <c r="J41" i="202" s="1"/>
  <c r="K41" i="202" s="1"/>
  <c r="M41" i="202" s="1"/>
  <c r="L40" i="202"/>
  <c r="D40" i="202"/>
  <c r="F40" i="202" s="1"/>
  <c r="J40" i="202" s="1"/>
  <c r="K40" i="202" s="1"/>
  <c r="M40" i="202" s="1"/>
  <c r="L39" i="202"/>
  <c r="D39" i="202"/>
  <c r="F39" i="202" s="1"/>
  <c r="J39" i="202" s="1"/>
  <c r="K39" i="202" s="1"/>
  <c r="M39" i="202" s="1"/>
  <c r="L38" i="202"/>
  <c r="D38" i="202"/>
  <c r="F38" i="202" s="1"/>
  <c r="J38" i="202" s="1"/>
  <c r="K38" i="202" s="1"/>
  <c r="M38" i="202" s="1"/>
  <c r="L37" i="202"/>
  <c r="D37" i="202"/>
  <c r="F37" i="202" s="1"/>
  <c r="J37" i="202" s="1"/>
  <c r="K37" i="202" s="1"/>
  <c r="M37" i="202" s="1"/>
  <c r="L36" i="202"/>
  <c r="D36" i="202"/>
  <c r="F36" i="202" s="1"/>
  <c r="J36" i="202" s="1"/>
  <c r="K36" i="202" s="1"/>
  <c r="M36" i="202" s="1"/>
  <c r="L35" i="202"/>
  <c r="D35" i="202"/>
  <c r="F35" i="202" s="1"/>
  <c r="J35" i="202" s="1"/>
  <c r="K35" i="202" s="1"/>
  <c r="M35" i="202" s="1"/>
  <c r="L34" i="202"/>
  <c r="D34" i="202"/>
  <c r="F34" i="202" s="1"/>
  <c r="J34" i="202" s="1"/>
  <c r="K34" i="202" s="1"/>
  <c r="M34" i="202" s="1"/>
  <c r="L33" i="202"/>
  <c r="D33" i="202"/>
  <c r="F33" i="202" s="1"/>
  <c r="J33" i="202" s="1"/>
  <c r="K33" i="202" s="1"/>
  <c r="M33" i="202" s="1"/>
  <c r="L32" i="202"/>
  <c r="D32" i="202"/>
  <c r="F32" i="202" s="1"/>
  <c r="J32" i="202" s="1"/>
  <c r="K32" i="202" s="1"/>
  <c r="M32" i="202" s="1"/>
  <c r="L31" i="202"/>
  <c r="D31" i="202"/>
  <c r="F31" i="202" s="1"/>
  <c r="J31" i="202" s="1"/>
  <c r="K31" i="202" s="1"/>
  <c r="M31" i="202" s="1"/>
  <c r="L30" i="202"/>
  <c r="D30" i="202"/>
  <c r="F30" i="202" s="1"/>
  <c r="J30" i="202" s="1"/>
  <c r="K30" i="202" s="1"/>
  <c r="M30" i="202" s="1"/>
  <c r="L29" i="202"/>
  <c r="D29" i="202"/>
  <c r="F29" i="202" s="1"/>
  <c r="J29" i="202" s="1"/>
  <c r="K29" i="202" s="1"/>
  <c r="M29" i="202" s="1"/>
  <c r="L28" i="202"/>
  <c r="D28" i="202"/>
  <c r="F28" i="202" s="1"/>
  <c r="J28" i="202" s="1"/>
  <c r="K28" i="202" s="1"/>
  <c r="M28" i="202" s="1"/>
  <c r="L27" i="202"/>
  <c r="D27" i="202"/>
  <c r="F27" i="202" s="1"/>
  <c r="J27" i="202" s="1"/>
  <c r="K27" i="202" s="1"/>
  <c r="M27" i="202" s="1"/>
  <c r="L26" i="202"/>
  <c r="D26" i="202"/>
  <c r="F26" i="202" s="1"/>
  <c r="J26" i="202" s="1"/>
  <c r="K26" i="202" s="1"/>
  <c r="M26" i="202" s="1"/>
  <c r="L25" i="202"/>
  <c r="D25" i="202"/>
  <c r="F25" i="202" s="1"/>
  <c r="J25" i="202" s="1"/>
  <c r="K25" i="202" s="1"/>
  <c r="M25" i="202" s="1"/>
  <c r="L24" i="202"/>
  <c r="D24" i="202"/>
  <c r="F24" i="202" s="1"/>
  <c r="J24" i="202" s="1"/>
  <c r="K24" i="202" s="1"/>
  <c r="M24" i="202" s="1"/>
  <c r="L23" i="202"/>
  <c r="D23" i="202"/>
  <c r="F23" i="202" s="1"/>
  <c r="J23" i="202" s="1"/>
  <c r="K23" i="202" s="1"/>
  <c r="M23" i="202" s="1"/>
  <c r="L22" i="202"/>
  <c r="D22" i="202"/>
  <c r="F22" i="202" s="1"/>
  <c r="J22" i="202" s="1"/>
  <c r="K22" i="202" s="1"/>
  <c r="M22" i="202" s="1"/>
  <c r="L21" i="202"/>
  <c r="D21" i="202"/>
  <c r="F21" i="202" s="1"/>
  <c r="J21" i="202" s="1"/>
  <c r="K21" i="202" s="1"/>
  <c r="M21" i="202" s="1"/>
  <c r="L20" i="202"/>
  <c r="D20" i="202"/>
  <c r="F20" i="202" s="1"/>
  <c r="J20" i="202" s="1"/>
  <c r="K20" i="202" s="1"/>
  <c r="M20" i="202" s="1"/>
  <c r="L19" i="202"/>
  <c r="D19" i="202"/>
  <c r="F19" i="202" s="1"/>
  <c r="J19" i="202" s="1"/>
  <c r="K19" i="202" s="1"/>
  <c r="M19" i="202" s="1"/>
  <c r="L18" i="202"/>
  <c r="D18" i="202"/>
  <c r="F18" i="202" s="1"/>
  <c r="J18" i="202" s="1"/>
  <c r="K18" i="202" s="1"/>
  <c r="M18" i="202" s="1"/>
  <c r="L17" i="202"/>
  <c r="D17" i="202"/>
  <c r="F17" i="202" s="1"/>
  <c r="J17" i="202" s="1"/>
  <c r="K17" i="202" s="1"/>
  <c r="M17" i="202" s="1"/>
  <c r="L16" i="202"/>
  <c r="D16" i="202"/>
  <c r="F16" i="202" s="1"/>
  <c r="J16" i="202" s="1"/>
  <c r="K16" i="202" s="1"/>
  <c r="M16" i="202" s="1"/>
  <c r="L15" i="202"/>
  <c r="D15" i="202"/>
  <c r="F15" i="202" s="1"/>
  <c r="J15" i="202" s="1"/>
  <c r="K15" i="202" s="1"/>
  <c r="M15" i="202" s="1"/>
  <c r="L14" i="202"/>
  <c r="D14" i="202"/>
  <c r="F14" i="202" s="1"/>
  <c r="J14" i="202" s="1"/>
  <c r="K14" i="202" s="1"/>
  <c r="M14" i="202" s="1"/>
  <c r="L13" i="202"/>
  <c r="D13" i="202"/>
  <c r="F13" i="202" s="1"/>
  <c r="J13" i="202" s="1"/>
  <c r="K13" i="202" s="1"/>
  <c r="M13" i="202" s="1"/>
  <c r="L12" i="202"/>
  <c r="D12" i="202"/>
  <c r="F12" i="202" s="1"/>
  <c r="J12" i="202" s="1"/>
  <c r="K12" i="202" s="1"/>
  <c r="M12" i="202" s="1"/>
  <c r="L11" i="202"/>
  <c r="D11" i="202"/>
  <c r="F11" i="202" s="1"/>
  <c r="J11" i="202" s="1"/>
  <c r="K11" i="202" s="1"/>
  <c r="M11" i="202" s="1"/>
  <c r="L10" i="202"/>
  <c r="D10" i="202"/>
  <c r="F10" i="202" s="1"/>
  <c r="J10" i="202" s="1"/>
  <c r="K10" i="202" s="1"/>
  <c r="M10" i="202" s="1"/>
  <c r="L9" i="202"/>
  <c r="D9" i="202"/>
  <c r="F9" i="202" s="1"/>
  <c r="J9" i="202" s="1"/>
  <c r="K9" i="202" s="1"/>
  <c r="M9" i="202" s="1"/>
  <c r="L8" i="202"/>
  <c r="D8" i="202"/>
  <c r="F8" i="202" s="1"/>
  <c r="J8" i="202" s="1"/>
  <c r="K8" i="202" s="1"/>
  <c r="M8" i="202" s="1"/>
  <c r="L7" i="202"/>
  <c r="D7" i="202"/>
  <c r="F7" i="202" s="1"/>
  <c r="J7" i="202" s="1"/>
  <c r="K7" i="202" s="1"/>
  <c r="M7" i="202" s="1"/>
  <c r="L6" i="202"/>
  <c r="D6" i="202"/>
  <c r="F6" i="202" s="1"/>
  <c r="J6" i="202" s="1"/>
  <c r="K6" i="202" s="1"/>
  <c r="M6" i="202" s="1"/>
  <c r="L5" i="202"/>
  <c r="D5" i="202"/>
  <c r="F5" i="202" s="1"/>
  <c r="J5" i="202" s="1"/>
  <c r="K5" i="202" s="1"/>
  <c r="M5" i="202" s="1"/>
  <c r="L199" i="204"/>
  <c r="D199" i="204"/>
  <c r="F199" i="204" s="1"/>
  <c r="J199" i="204" s="1"/>
  <c r="K199" i="204" s="1"/>
  <c r="M199" i="204" s="1"/>
  <c r="L198" i="204"/>
  <c r="D198" i="204"/>
  <c r="F198" i="204" s="1"/>
  <c r="J198" i="204" s="1"/>
  <c r="K198" i="204" s="1"/>
  <c r="M198" i="204" s="1"/>
  <c r="L197" i="204"/>
  <c r="D197" i="204"/>
  <c r="F197" i="204" s="1"/>
  <c r="J197" i="204" s="1"/>
  <c r="K197" i="204" s="1"/>
  <c r="M197" i="204" s="1"/>
  <c r="L196" i="204"/>
  <c r="D196" i="204"/>
  <c r="F196" i="204" s="1"/>
  <c r="J196" i="204" s="1"/>
  <c r="K196" i="204" s="1"/>
  <c r="M196" i="204" s="1"/>
  <c r="L195" i="204"/>
  <c r="D195" i="204"/>
  <c r="F195" i="204" s="1"/>
  <c r="J195" i="204" s="1"/>
  <c r="K195" i="204" s="1"/>
  <c r="M195" i="204" s="1"/>
  <c r="L194" i="204"/>
  <c r="D194" i="204"/>
  <c r="F194" i="204" s="1"/>
  <c r="J194" i="204" s="1"/>
  <c r="K194" i="204" s="1"/>
  <c r="M194" i="204" s="1"/>
  <c r="L193" i="204"/>
  <c r="D193" i="204"/>
  <c r="F193" i="204" s="1"/>
  <c r="J193" i="204" s="1"/>
  <c r="K193" i="204" s="1"/>
  <c r="M193" i="204" s="1"/>
  <c r="L192" i="204"/>
  <c r="D192" i="204"/>
  <c r="F192" i="204" s="1"/>
  <c r="J192" i="204" s="1"/>
  <c r="K192" i="204" s="1"/>
  <c r="M192" i="204" s="1"/>
  <c r="L191" i="204"/>
  <c r="D191" i="204"/>
  <c r="F191" i="204" s="1"/>
  <c r="J191" i="204" s="1"/>
  <c r="K191" i="204" s="1"/>
  <c r="M191" i="204" s="1"/>
  <c r="L190" i="204"/>
  <c r="D190" i="204"/>
  <c r="F190" i="204" s="1"/>
  <c r="J190" i="204" s="1"/>
  <c r="K190" i="204" s="1"/>
  <c r="M190" i="204" s="1"/>
  <c r="L189" i="204"/>
  <c r="D189" i="204"/>
  <c r="F189" i="204" s="1"/>
  <c r="J189" i="204" s="1"/>
  <c r="K189" i="204" s="1"/>
  <c r="M189" i="204" s="1"/>
  <c r="L188" i="204"/>
  <c r="D188" i="204"/>
  <c r="F188" i="204" s="1"/>
  <c r="J188" i="204" s="1"/>
  <c r="K188" i="204" s="1"/>
  <c r="M188" i="204" s="1"/>
  <c r="L187" i="204"/>
  <c r="D187" i="204"/>
  <c r="F187" i="204" s="1"/>
  <c r="J187" i="204" s="1"/>
  <c r="K187" i="204" s="1"/>
  <c r="M187" i="204" s="1"/>
  <c r="L186" i="204"/>
  <c r="D186" i="204"/>
  <c r="F186" i="204" s="1"/>
  <c r="J186" i="204" s="1"/>
  <c r="K186" i="204" s="1"/>
  <c r="M186" i="204" s="1"/>
  <c r="L185" i="204"/>
  <c r="D185" i="204"/>
  <c r="F185" i="204" s="1"/>
  <c r="J185" i="204" s="1"/>
  <c r="K185" i="204" s="1"/>
  <c r="M185" i="204" s="1"/>
  <c r="L184" i="204"/>
  <c r="D184" i="204"/>
  <c r="F184" i="204" s="1"/>
  <c r="J184" i="204" s="1"/>
  <c r="K184" i="204" s="1"/>
  <c r="M184" i="204" s="1"/>
  <c r="L183" i="204"/>
  <c r="D183" i="204"/>
  <c r="F183" i="204" s="1"/>
  <c r="J183" i="204" s="1"/>
  <c r="K183" i="204" s="1"/>
  <c r="M183" i="204" s="1"/>
  <c r="L182" i="204"/>
  <c r="D182" i="204"/>
  <c r="F182" i="204" s="1"/>
  <c r="J182" i="204" s="1"/>
  <c r="K182" i="204" s="1"/>
  <c r="M182" i="204" s="1"/>
  <c r="L181" i="204"/>
  <c r="D181" i="204"/>
  <c r="F181" i="204" s="1"/>
  <c r="J181" i="204" s="1"/>
  <c r="K181" i="204" s="1"/>
  <c r="M181" i="204" s="1"/>
  <c r="L180" i="204"/>
  <c r="D180" i="204"/>
  <c r="F180" i="204" s="1"/>
  <c r="J180" i="204" s="1"/>
  <c r="K180" i="204" s="1"/>
  <c r="M180" i="204" s="1"/>
  <c r="L179" i="204"/>
  <c r="D179" i="204"/>
  <c r="F179" i="204" s="1"/>
  <c r="J179" i="204" s="1"/>
  <c r="K179" i="204" s="1"/>
  <c r="M179" i="204" s="1"/>
  <c r="L178" i="204"/>
  <c r="D178" i="204"/>
  <c r="F178" i="204" s="1"/>
  <c r="J178" i="204" s="1"/>
  <c r="K178" i="204" s="1"/>
  <c r="M178" i="204" s="1"/>
  <c r="L177" i="204"/>
  <c r="D177" i="204"/>
  <c r="F177" i="204" s="1"/>
  <c r="J177" i="204" s="1"/>
  <c r="K177" i="204" s="1"/>
  <c r="M177" i="204" s="1"/>
  <c r="L176" i="204"/>
  <c r="D176" i="204"/>
  <c r="F176" i="204" s="1"/>
  <c r="J176" i="204" s="1"/>
  <c r="K176" i="204" s="1"/>
  <c r="M176" i="204" s="1"/>
  <c r="L175" i="204"/>
  <c r="D175" i="204"/>
  <c r="F175" i="204" s="1"/>
  <c r="J175" i="204" s="1"/>
  <c r="K175" i="204" s="1"/>
  <c r="M175" i="204" s="1"/>
  <c r="L174" i="204"/>
  <c r="D174" i="204"/>
  <c r="F174" i="204" s="1"/>
  <c r="J174" i="204" s="1"/>
  <c r="K174" i="204" s="1"/>
  <c r="M174" i="204" s="1"/>
  <c r="L173" i="204"/>
  <c r="D173" i="204"/>
  <c r="F173" i="204" s="1"/>
  <c r="J173" i="204" s="1"/>
  <c r="K173" i="204" s="1"/>
  <c r="M173" i="204" s="1"/>
  <c r="L172" i="204"/>
  <c r="D172" i="204"/>
  <c r="F172" i="204" s="1"/>
  <c r="J172" i="204" s="1"/>
  <c r="K172" i="204" s="1"/>
  <c r="M172" i="204" s="1"/>
  <c r="L171" i="204"/>
  <c r="D171" i="204"/>
  <c r="F171" i="204" s="1"/>
  <c r="J171" i="204" s="1"/>
  <c r="K171" i="204" s="1"/>
  <c r="M171" i="204" s="1"/>
  <c r="L170" i="204"/>
  <c r="D170" i="204"/>
  <c r="F170" i="204" s="1"/>
  <c r="J170" i="204" s="1"/>
  <c r="K170" i="204" s="1"/>
  <c r="M170" i="204" s="1"/>
  <c r="L169" i="204"/>
  <c r="D169" i="204"/>
  <c r="F169" i="204" s="1"/>
  <c r="J169" i="204" s="1"/>
  <c r="K169" i="204" s="1"/>
  <c r="M169" i="204" s="1"/>
  <c r="L168" i="204"/>
  <c r="D168" i="204"/>
  <c r="F168" i="204" s="1"/>
  <c r="J168" i="204" s="1"/>
  <c r="K168" i="204" s="1"/>
  <c r="M168" i="204" s="1"/>
  <c r="L167" i="204"/>
  <c r="D167" i="204"/>
  <c r="F167" i="204" s="1"/>
  <c r="J167" i="204" s="1"/>
  <c r="K167" i="204" s="1"/>
  <c r="M167" i="204" s="1"/>
  <c r="L166" i="204"/>
  <c r="D166" i="204"/>
  <c r="F166" i="204" s="1"/>
  <c r="J166" i="204" s="1"/>
  <c r="K166" i="204" s="1"/>
  <c r="M166" i="204" s="1"/>
  <c r="L165" i="204"/>
  <c r="D165" i="204"/>
  <c r="F165" i="204" s="1"/>
  <c r="J165" i="204" s="1"/>
  <c r="K165" i="204" s="1"/>
  <c r="M165" i="204" s="1"/>
  <c r="L164" i="204"/>
  <c r="D164" i="204"/>
  <c r="F164" i="204" s="1"/>
  <c r="J164" i="204" s="1"/>
  <c r="K164" i="204" s="1"/>
  <c r="M164" i="204" s="1"/>
  <c r="L163" i="204"/>
  <c r="D163" i="204"/>
  <c r="F163" i="204" s="1"/>
  <c r="J163" i="204" s="1"/>
  <c r="K163" i="204" s="1"/>
  <c r="M163" i="204" s="1"/>
  <c r="L162" i="204"/>
  <c r="D162" i="204"/>
  <c r="F162" i="204" s="1"/>
  <c r="J162" i="204" s="1"/>
  <c r="K162" i="204" s="1"/>
  <c r="M162" i="204" s="1"/>
  <c r="L161" i="204"/>
  <c r="D161" i="204"/>
  <c r="F161" i="204" s="1"/>
  <c r="J161" i="204" s="1"/>
  <c r="K161" i="204" s="1"/>
  <c r="M161" i="204" s="1"/>
  <c r="L160" i="204"/>
  <c r="D160" i="204"/>
  <c r="F160" i="204" s="1"/>
  <c r="J160" i="204" s="1"/>
  <c r="K160" i="204" s="1"/>
  <c r="M160" i="204" s="1"/>
  <c r="L159" i="204"/>
  <c r="D159" i="204"/>
  <c r="F159" i="204" s="1"/>
  <c r="J159" i="204" s="1"/>
  <c r="K159" i="204" s="1"/>
  <c r="M159" i="204" s="1"/>
  <c r="L158" i="204"/>
  <c r="D158" i="204"/>
  <c r="F158" i="204" s="1"/>
  <c r="J158" i="204" s="1"/>
  <c r="K158" i="204" s="1"/>
  <c r="M158" i="204" s="1"/>
  <c r="L157" i="204"/>
  <c r="D157" i="204"/>
  <c r="F157" i="204" s="1"/>
  <c r="J157" i="204" s="1"/>
  <c r="K157" i="204" s="1"/>
  <c r="M157" i="204" s="1"/>
  <c r="L156" i="204"/>
  <c r="D156" i="204"/>
  <c r="F156" i="204" s="1"/>
  <c r="J156" i="204" s="1"/>
  <c r="K156" i="204" s="1"/>
  <c r="M156" i="204" s="1"/>
  <c r="L155" i="204"/>
  <c r="D155" i="204"/>
  <c r="F155" i="204" s="1"/>
  <c r="J155" i="204" s="1"/>
  <c r="K155" i="204" s="1"/>
  <c r="M155" i="204" s="1"/>
  <c r="L154" i="204"/>
  <c r="D154" i="204"/>
  <c r="F154" i="204" s="1"/>
  <c r="J154" i="204" s="1"/>
  <c r="K154" i="204" s="1"/>
  <c r="M154" i="204" s="1"/>
  <c r="L153" i="204"/>
  <c r="D153" i="204"/>
  <c r="F153" i="204" s="1"/>
  <c r="J153" i="204" s="1"/>
  <c r="K153" i="204" s="1"/>
  <c r="M153" i="204" s="1"/>
  <c r="L152" i="204"/>
  <c r="D152" i="204"/>
  <c r="F152" i="204" s="1"/>
  <c r="J152" i="204" s="1"/>
  <c r="K152" i="204" s="1"/>
  <c r="M152" i="204" s="1"/>
  <c r="L151" i="204"/>
  <c r="D151" i="204"/>
  <c r="F151" i="204" s="1"/>
  <c r="J151" i="204" s="1"/>
  <c r="K151" i="204" s="1"/>
  <c r="M151" i="204" s="1"/>
  <c r="L150" i="204"/>
  <c r="D150" i="204"/>
  <c r="F150" i="204" s="1"/>
  <c r="J150" i="204" s="1"/>
  <c r="K150" i="204" s="1"/>
  <c r="M150" i="204" s="1"/>
  <c r="L149" i="204"/>
  <c r="D149" i="204"/>
  <c r="F149" i="204" s="1"/>
  <c r="J149" i="204" s="1"/>
  <c r="K149" i="204" s="1"/>
  <c r="M149" i="204" s="1"/>
  <c r="L148" i="204"/>
  <c r="D148" i="204"/>
  <c r="F148" i="204" s="1"/>
  <c r="J148" i="204" s="1"/>
  <c r="K148" i="204" s="1"/>
  <c r="M148" i="204" s="1"/>
  <c r="L147" i="204"/>
  <c r="D147" i="204"/>
  <c r="F147" i="204" s="1"/>
  <c r="J147" i="204" s="1"/>
  <c r="K147" i="204" s="1"/>
  <c r="M147" i="204" s="1"/>
  <c r="L146" i="204"/>
  <c r="D146" i="204"/>
  <c r="F146" i="204" s="1"/>
  <c r="J146" i="204" s="1"/>
  <c r="K146" i="204" s="1"/>
  <c r="M146" i="204" s="1"/>
  <c r="L145" i="204"/>
  <c r="D145" i="204"/>
  <c r="F145" i="204" s="1"/>
  <c r="J145" i="204" s="1"/>
  <c r="K145" i="204" s="1"/>
  <c r="M145" i="204" s="1"/>
  <c r="L144" i="204"/>
  <c r="D144" i="204"/>
  <c r="F144" i="204" s="1"/>
  <c r="J144" i="204" s="1"/>
  <c r="K144" i="204" s="1"/>
  <c r="M144" i="204" s="1"/>
  <c r="L143" i="204"/>
  <c r="D143" i="204"/>
  <c r="F143" i="204" s="1"/>
  <c r="J143" i="204" s="1"/>
  <c r="K143" i="204" s="1"/>
  <c r="M143" i="204" s="1"/>
  <c r="L142" i="204"/>
  <c r="D142" i="204"/>
  <c r="F142" i="204" s="1"/>
  <c r="J142" i="204" s="1"/>
  <c r="K142" i="204" s="1"/>
  <c r="M142" i="204" s="1"/>
  <c r="L141" i="204"/>
  <c r="D141" i="204"/>
  <c r="F141" i="204" s="1"/>
  <c r="J141" i="204" s="1"/>
  <c r="K141" i="204" s="1"/>
  <c r="M141" i="204" s="1"/>
  <c r="L140" i="204"/>
  <c r="D140" i="204"/>
  <c r="F140" i="204" s="1"/>
  <c r="J140" i="204" s="1"/>
  <c r="K140" i="204" s="1"/>
  <c r="M140" i="204" s="1"/>
  <c r="L139" i="204"/>
  <c r="D139" i="204"/>
  <c r="F139" i="204" s="1"/>
  <c r="J139" i="204" s="1"/>
  <c r="K139" i="204" s="1"/>
  <c r="M139" i="204" s="1"/>
  <c r="L138" i="204"/>
  <c r="D138" i="204"/>
  <c r="F138" i="204" s="1"/>
  <c r="J138" i="204" s="1"/>
  <c r="K138" i="204" s="1"/>
  <c r="M138" i="204" s="1"/>
  <c r="L137" i="204"/>
  <c r="D137" i="204"/>
  <c r="F137" i="204" s="1"/>
  <c r="J137" i="204" s="1"/>
  <c r="K137" i="204" s="1"/>
  <c r="M137" i="204" s="1"/>
  <c r="L136" i="204"/>
  <c r="D136" i="204"/>
  <c r="F136" i="204" s="1"/>
  <c r="J136" i="204" s="1"/>
  <c r="K136" i="204" s="1"/>
  <c r="M136" i="204" s="1"/>
  <c r="L135" i="204"/>
  <c r="D135" i="204"/>
  <c r="F135" i="204" s="1"/>
  <c r="J135" i="204" s="1"/>
  <c r="K135" i="204" s="1"/>
  <c r="M135" i="204" s="1"/>
  <c r="L134" i="204"/>
  <c r="D134" i="204"/>
  <c r="F134" i="204" s="1"/>
  <c r="J134" i="204" s="1"/>
  <c r="K134" i="204" s="1"/>
  <c r="M134" i="204" s="1"/>
  <c r="L133" i="204"/>
  <c r="D133" i="204"/>
  <c r="F133" i="204" s="1"/>
  <c r="J133" i="204" s="1"/>
  <c r="K133" i="204" s="1"/>
  <c r="M133" i="204" s="1"/>
  <c r="L132" i="204"/>
  <c r="D132" i="204"/>
  <c r="F132" i="204" s="1"/>
  <c r="J132" i="204" s="1"/>
  <c r="K132" i="204" s="1"/>
  <c r="M132" i="204" s="1"/>
  <c r="L131" i="204"/>
  <c r="D131" i="204"/>
  <c r="F131" i="204" s="1"/>
  <c r="J131" i="204" s="1"/>
  <c r="K131" i="204" s="1"/>
  <c r="M131" i="204" s="1"/>
  <c r="L130" i="204"/>
  <c r="D130" i="204"/>
  <c r="F130" i="204" s="1"/>
  <c r="J130" i="204" s="1"/>
  <c r="K130" i="204" s="1"/>
  <c r="M130" i="204" s="1"/>
  <c r="L129" i="204"/>
  <c r="D129" i="204"/>
  <c r="F129" i="204" s="1"/>
  <c r="J129" i="204" s="1"/>
  <c r="K129" i="204" s="1"/>
  <c r="M129" i="204" s="1"/>
  <c r="L128" i="204"/>
  <c r="D128" i="204"/>
  <c r="F128" i="204" s="1"/>
  <c r="J128" i="204" s="1"/>
  <c r="K128" i="204" s="1"/>
  <c r="M128" i="204" s="1"/>
  <c r="L127" i="204"/>
  <c r="D127" i="204"/>
  <c r="F127" i="204" s="1"/>
  <c r="J127" i="204" s="1"/>
  <c r="K127" i="204" s="1"/>
  <c r="M127" i="204" s="1"/>
  <c r="L126" i="204"/>
  <c r="D126" i="204"/>
  <c r="F126" i="204" s="1"/>
  <c r="J126" i="204" s="1"/>
  <c r="K126" i="204" s="1"/>
  <c r="M126" i="204" s="1"/>
  <c r="L125" i="204"/>
  <c r="D125" i="204"/>
  <c r="F125" i="204" s="1"/>
  <c r="J125" i="204" s="1"/>
  <c r="K125" i="204" s="1"/>
  <c r="M125" i="204" s="1"/>
  <c r="L124" i="204"/>
  <c r="D124" i="204"/>
  <c r="F124" i="204" s="1"/>
  <c r="J124" i="204" s="1"/>
  <c r="K124" i="204" s="1"/>
  <c r="M124" i="204" s="1"/>
  <c r="L123" i="204"/>
  <c r="D123" i="204"/>
  <c r="F123" i="204" s="1"/>
  <c r="J123" i="204" s="1"/>
  <c r="K123" i="204" s="1"/>
  <c r="M123" i="204" s="1"/>
  <c r="L122" i="204"/>
  <c r="D122" i="204"/>
  <c r="F122" i="204" s="1"/>
  <c r="J122" i="204" s="1"/>
  <c r="K122" i="204" s="1"/>
  <c r="M122" i="204" s="1"/>
  <c r="L121" i="204"/>
  <c r="D121" i="204"/>
  <c r="F121" i="204" s="1"/>
  <c r="J121" i="204" s="1"/>
  <c r="K121" i="204" s="1"/>
  <c r="M121" i="204" s="1"/>
  <c r="L120" i="204"/>
  <c r="D120" i="204"/>
  <c r="F120" i="204" s="1"/>
  <c r="J120" i="204" s="1"/>
  <c r="K120" i="204" s="1"/>
  <c r="M120" i="204" s="1"/>
  <c r="L119" i="204"/>
  <c r="D119" i="204"/>
  <c r="F119" i="204" s="1"/>
  <c r="J119" i="204" s="1"/>
  <c r="K119" i="204" s="1"/>
  <c r="M119" i="204" s="1"/>
  <c r="L118" i="204"/>
  <c r="D118" i="204"/>
  <c r="F118" i="204" s="1"/>
  <c r="J118" i="204" s="1"/>
  <c r="K118" i="204" s="1"/>
  <c r="M118" i="204" s="1"/>
  <c r="L117" i="204"/>
  <c r="D117" i="204"/>
  <c r="F117" i="204" s="1"/>
  <c r="J117" i="204" s="1"/>
  <c r="K117" i="204" s="1"/>
  <c r="M117" i="204" s="1"/>
  <c r="L116" i="204"/>
  <c r="D116" i="204"/>
  <c r="F116" i="204" s="1"/>
  <c r="J116" i="204" s="1"/>
  <c r="K116" i="204" s="1"/>
  <c r="M116" i="204" s="1"/>
  <c r="L115" i="204"/>
  <c r="D115" i="204"/>
  <c r="F115" i="204" s="1"/>
  <c r="J115" i="204" s="1"/>
  <c r="K115" i="204" s="1"/>
  <c r="M115" i="204" s="1"/>
  <c r="L114" i="204"/>
  <c r="D114" i="204"/>
  <c r="F114" i="204" s="1"/>
  <c r="J114" i="204" s="1"/>
  <c r="K114" i="204" s="1"/>
  <c r="M114" i="204" s="1"/>
  <c r="L113" i="204"/>
  <c r="D113" i="204"/>
  <c r="F113" i="204" s="1"/>
  <c r="J113" i="204" s="1"/>
  <c r="K113" i="204" s="1"/>
  <c r="M113" i="204" s="1"/>
  <c r="L112" i="204"/>
  <c r="D112" i="204"/>
  <c r="F112" i="204" s="1"/>
  <c r="J112" i="204" s="1"/>
  <c r="K112" i="204" s="1"/>
  <c r="M112" i="204" s="1"/>
  <c r="L111" i="204"/>
  <c r="D111" i="204"/>
  <c r="F111" i="204" s="1"/>
  <c r="J111" i="204" s="1"/>
  <c r="K111" i="204" s="1"/>
  <c r="M111" i="204" s="1"/>
  <c r="L110" i="204"/>
  <c r="D110" i="204"/>
  <c r="F110" i="204" s="1"/>
  <c r="J110" i="204" s="1"/>
  <c r="K110" i="204" s="1"/>
  <c r="M110" i="204" s="1"/>
  <c r="L109" i="204"/>
  <c r="D109" i="204"/>
  <c r="F109" i="204" s="1"/>
  <c r="J109" i="204" s="1"/>
  <c r="K109" i="204" s="1"/>
  <c r="M109" i="204" s="1"/>
  <c r="L108" i="204"/>
  <c r="D108" i="204"/>
  <c r="F108" i="204" s="1"/>
  <c r="J108" i="204" s="1"/>
  <c r="K108" i="204" s="1"/>
  <c r="M108" i="204" s="1"/>
  <c r="L107" i="204"/>
  <c r="D107" i="204"/>
  <c r="F107" i="204" s="1"/>
  <c r="J107" i="204" s="1"/>
  <c r="K107" i="204" s="1"/>
  <c r="M107" i="204" s="1"/>
  <c r="L106" i="204"/>
  <c r="D106" i="204"/>
  <c r="F106" i="204" s="1"/>
  <c r="J106" i="204" s="1"/>
  <c r="K106" i="204" s="1"/>
  <c r="M106" i="204" s="1"/>
  <c r="L105" i="204"/>
  <c r="D105" i="204"/>
  <c r="F105" i="204" s="1"/>
  <c r="J105" i="204" s="1"/>
  <c r="K105" i="204" s="1"/>
  <c r="M105" i="204" s="1"/>
  <c r="L104" i="204"/>
  <c r="D104" i="204"/>
  <c r="F104" i="204" s="1"/>
  <c r="J104" i="204" s="1"/>
  <c r="K104" i="204" s="1"/>
  <c r="M104" i="204" s="1"/>
  <c r="L103" i="204"/>
  <c r="D103" i="204"/>
  <c r="F103" i="204" s="1"/>
  <c r="J103" i="204" s="1"/>
  <c r="K103" i="204" s="1"/>
  <c r="M103" i="204" s="1"/>
  <c r="L102" i="204"/>
  <c r="D102" i="204"/>
  <c r="F102" i="204" s="1"/>
  <c r="J102" i="204" s="1"/>
  <c r="K102" i="204" s="1"/>
  <c r="M102" i="204" s="1"/>
  <c r="L101" i="204"/>
  <c r="D101" i="204"/>
  <c r="F101" i="204" s="1"/>
  <c r="J101" i="204" s="1"/>
  <c r="K101" i="204" s="1"/>
  <c r="M101" i="204" s="1"/>
  <c r="L100" i="204"/>
  <c r="D100" i="204"/>
  <c r="F100" i="204" s="1"/>
  <c r="J100" i="204" s="1"/>
  <c r="K100" i="204" s="1"/>
  <c r="M100" i="204" s="1"/>
  <c r="L99" i="204"/>
  <c r="D99" i="204"/>
  <c r="F99" i="204" s="1"/>
  <c r="J99" i="204" s="1"/>
  <c r="K99" i="204" s="1"/>
  <c r="M99" i="204" s="1"/>
  <c r="L98" i="204"/>
  <c r="D98" i="204"/>
  <c r="F98" i="204" s="1"/>
  <c r="J98" i="204" s="1"/>
  <c r="K98" i="204" s="1"/>
  <c r="M98" i="204" s="1"/>
  <c r="L97" i="204"/>
  <c r="D97" i="204"/>
  <c r="F97" i="204" s="1"/>
  <c r="J97" i="204" s="1"/>
  <c r="K97" i="204" s="1"/>
  <c r="M97" i="204" s="1"/>
  <c r="L96" i="204"/>
  <c r="D96" i="204"/>
  <c r="F96" i="204" s="1"/>
  <c r="J96" i="204" s="1"/>
  <c r="K96" i="204" s="1"/>
  <c r="M96" i="204" s="1"/>
  <c r="L95" i="204"/>
  <c r="D95" i="204"/>
  <c r="F95" i="204" s="1"/>
  <c r="J95" i="204" s="1"/>
  <c r="K95" i="204" s="1"/>
  <c r="M95" i="204" s="1"/>
  <c r="L94" i="204"/>
  <c r="D94" i="204"/>
  <c r="F94" i="204" s="1"/>
  <c r="J94" i="204" s="1"/>
  <c r="K94" i="204" s="1"/>
  <c r="M94" i="204" s="1"/>
  <c r="L93" i="204"/>
  <c r="D93" i="204"/>
  <c r="F93" i="204" s="1"/>
  <c r="J93" i="204" s="1"/>
  <c r="K93" i="204" s="1"/>
  <c r="M93" i="204" s="1"/>
  <c r="L92" i="204"/>
  <c r="D92" i="204"/>
  <c r="F92" i="204" s="1"/>
  <c r="J92" i="204" s="1"/>
  <c r="K92" i="204" s="1"/>
  <c r="M92" i="204" s="1"/>
  <c r="L91" i="204"/>
  <c r="D91" i="204"/>
  <c r="F91" i="204" s="1"/>
  <c r="J91" i="204" s="1"/>
  <c r="K91" i="204" s="1"/>
  <c r="M91" i="204" s="1"/>
  <c r="L90" i="204"/>
  <c r="D90" i="204"/>
  <c r="F90" i="204" s="1"/>
  <c r="J90" i="204" s="1"/>
  <c r="K90" i="204" s="1"/>
  <c r="M90" i="204" s="1"/>
  <c r="L89" i="204"/>
  <c r="D89" i="204"/>
  <c r="F89" i="204" s="1"/>
  <c r="J89" i="204" s="1"/>
  <c r="K89" i="204" s="1"/>
  <c r="M89" i="204" s="1"/>
  <c r="L88" i="204"/>
  <c r="D88" i="204"/>
  <c r="F88" i="204" s="1"/>
  <c r="J88" i="204" s="1"/>
  <c r="K88" i="204" s="1"/>
  <c r="M88" i="204" s="1"/>
  <c r="L87" i="204"/>
  <c r="D87" i="204"/>
  <c r="F87" i="204" s="1"/>
  <c r="J87" i="204" s="1"/>
  <c r="K87" i="204" s="1"/>
  <c r="M87" i="204" s="1"/>
  <c r="L86" i="204"/>
  <c r="D86" i="204"/>
  <c r="F86" i="204" s="1"/>
  <c r="J86" i="204" s="1"/>
  <c r="K86" i="204" s="1"/>
  <c r="M86" i="204" s="1"/>
  <c r="L85" i="204"/>
  <c r="D85" i="204"/>
  <c r="F85" i="204" s="1"/>
  <c r="J85" i="204" s="1"/>
  <c r="K85" i="204" s="1"/>
  <c r="M85" i="204" s="1"/>
  <c r="L84" i="204"/>
  <c r="D84" i="204"/>
  <c r="F84" i="204" s="1"/>
  <c r="J84" i="204" s="1"/>
  <c r="K84" i="204" s="1"/>
  <c r="M84" i="204" s="1"/>
  <c r="L83" i="204"/>
  <c r="D83" i="204"/>
  <c r="F83" i="204" s="1"/>
  <c r="J83" i="204" s="1"/>
  <c r="K83" i="204" s="1"/>
  <c r="M83" i="204" s="1"/>
  <c r="L82" i="204"/>
  <c r="D82" i="204"/>
  <c r="F82" i="204" s="1"/>
  <c r="J82" i="204" s="1"/>
  <c r="K82" i="204" s="1"/>
  <c r="M82" i="204" s="1"/>
  <c r="L81" i="204"/>
  <c r="D81" i="204"/>
  <c r="F81" i="204" s="1"/>
  <c r="J81" i="204" s="1"/>
  <c r="K81" i="204" s="1"/>
  <c r="M81" i="204" s="1"/>
  <c r="L80" i="204"/>
  <c r="D80" i="204"/>
  <c r="F80" i="204" s="1"/>
  <c r="J80" i="204" s="1"/>
  <c r="K80" i="204" s="1"/>
  <c r="M80" i="204" s="1"/>
  <c r="L79" i="204"/>
  <c r="D79" i="204"/>
  <c r="F79" i="204" s="1"/>
  <c r="J79" i="204" s="1"/>
  <c r="K79" i="204" s="1"/>
  <c r="M79" i="204" s="1"/>
  <c r="L78" i="204"/>
  <c r="D78" i="204"/>
  <c r="F78" i="204" s="1"/>
  <c r="J78" i="204" s="1"/>
  <c r="K78" i="204" s="1"/>
  <c r="M78" i="204" s="1"/>
  <c r="L77" i="204"/>
  <c r="D77" i="204"/>
  <c r="F77" i="204" s="1"/>
  <c r="J77" i="204" s="1"/>
  <c r="K77" i="204" s="1"/>
  <c r="M77" i="204" s="1"/>
  <c r="L76" i="204"/>
  <c r="D76" i="204"/>
  <c r="F76" i="204" s="1"/>
  <c r="J76" i="204" s="1"/>
  <c r="K76" i="204" s="1"/>
  <c r="M76" i="204" s="1"/>
  <c r="L75" i="204"/>
  <c r="D75" i="204"/>
  <c r="F75" i="204" s="1"/>
  <c r="J75" i="204" s="1"/>
  <c r="K75" i="204" s="1"/>
  <c r="M75" i="204" s="1"/>
  <c r="L74" i="204"/>
  <c r="D74" i="204"/>
  <c r="F74" i="204" s="1"/>
  <c r="J74" i="204" s="1"/>
  <c r="K74" i="204" s="1"/>
  <c r="M74" i="204" s="1"/>
  <c r="L73" i="204"/>
  <c r="D73" i="204"/>
  <c r="F73" i="204" s="1"/>
  <c r="J73" i="204" s="1"/>
  <c r="K73" i="204" s="1"/>
  <c r="M73" i="204" s="1"/>
  <c r="L72" i="204"/>
  <c r="D72" i="204"/>
  <c r="F72" i="204" s="1"/>
  <c r="J72" i="204" s="1"/>
  <c r="K72" i="204" s="1"/>
  <c r="M72" i="204" s="1"/>
  <c r="L71" i="204"/>
  <c r="D71" i="204"/>
  <c r="F71" i="204" s="1"/>
  <c r="J71" i="204" s="1"/>
  <c r="K71" i="204" s="1"/>
  <c r="M71" i="204" s="1"/>
  <c r="L70" i="204"/>
  <c r="D70" i="204"/>
  <c r="F70" i="204" s="1"/>
  <c r="J70" i="204" s="1"/>
  <c r="K70" i="204" s="1"/>
  <c r="M70" i="204" s="1"/>
  <c r="L69" i="204"/>
  <c r="D69" i="204"/>
  <c r="F69" i="204" s="1"/>
  <c r="J69" i="204" s="1"/>
  <c r="K69" i="204" s="1"/>
  <c r="M69" i="204" s="1"/>
  <c r="L68" i="204"/>
  <c r="D68" i="204"/>
  <c r="F68" i="204" s="1"/>
  <c r="J68" i="204" s="1"/>
  <c r="K68" i="204" s="1"/>
  <c r="M68" i="204" s="1"/>
  <c r="L67" i="204"/>
  <c r="D67" i="204"/>
  <c r="F67" i="204" s="1"/>
  <c r="J67" i="204" s="1"/>
  <c r="K67" i="204" s="1"/>
  <c r="M67" i="204" s="1"/>
  <c r="L66" i="204"/>
  <c r="D66" i="204"/>
  <c r="F66" i="204" s="1"/>
  <c r="J66" i="204" s="1"/>
  <c r="K66" i="204" s="1"/>
  <c r="M66" i="204" s="1"/>
  <c r="L65" i="204"/>
  <c r="D65" i="204"/>
  <c r="F65" i="204" s="1"/>
  <c r="J65" i="204" s="1"/>
  <c r="K65" i="204" s="1"/>
  <c r="M65" i="204" s="1"/>
  <c r="L64" i="204"/>
  <c r="D64" i="204"/>
  <c r="F64" i="204" s="1"/>
  <c r="J64" i="204" s="1"/>
  <c r="K64" i="204" s="1"/>
  <c r="M64" i="204" s="1"/>
  <c r="L63" i="204"/>
  <c r="D63" i="204"/>
  <c r="F63" i="204" s="1"/>
  <c r="J63" i="204" s="1"/>
  <c r="K63" i="204" s="1"/>
  <c r="M63" i="204" s="1"/>
  <c r="L62" i="204"/>
  <c r="D62" i="204"/>
  <c r="F62" i="204" s="1"/>
  <c r="J62" i="204" s="1"/>
  <c r="K62" i="204" s="1"/>
  <c r="M62" i="204" s="1"/>
  <c r="L61" i="204"/>
  <c r="D61" i="204"/>
  <c r="F61" i="204" s="1"/>
  <c r="J61" i="204" s="1"/>
  <c r="K61" i="204" s="1"/>
  <c r="M61" i="204" s="1"/>
  <c r="L60" i="204"/>
  <c r="D60" i="204"/>
  <c r="F60" i="204" s="1"/>
  <c r="J60" i="204" s="1"/>
  <c r="K60" i="204" s="1"/>
  <c r="M60" i="204" s="1"/>
  <c r="L59" i="204"/>
  <c r="D59" i="204"/>
  <c r="F59" i="204" s="1"/>
  <c r="J59" i="204" s="1"/>
  <c r="K59" i="204" s="1"/>
  <c r="M59" i="204" s="1"/>
  <c r="L58" i="204"/>
  <c r="D58" i="204"/>
  <c r="F58" i="204" s="1"/>
  <c r="J58" i="204" s="1"/>
  <c r="K58" i="204" s="1"/>
  <c r="M58" i="204" s="1"/>
  <c r="L57" i="204"/>
  <c r="D57" i="204"/>
  <c r="F57" i="204" s="1"/>
  <c r="J57" i="204" s="1"/>
  <c r="K57" i="204" s="1"/>
  <c r="M57" i="204" s="1"/>
  <c r="L56" i="204"/>
  <c r="D56" i="204"/>
  <c r="F56" i="204" s="1"/>
  <c r="J56" i="204" s="1"/>
  <c r="K56" i="204" s="1"/>
  <c r="M56" i="204" s="1"/>
  <c r="L55" i="204"/>
  <c r="D55" i="204"/>
  <c r="F55" i="204" s="1"/>
  <c r="J55" i="204" s="1"/>
  <c r="K55" i="204" s="1"/>
  <c r="M55" i="204" s="1"/>
  <c r="L54" i="204"/>
  <c r="D54" i="204"/>
  <c r="F54" i="204" s="1"/>
  <c r="J54" i="204" s="1"/>
  <c r="K54" i="204" s="1"/>
  <c r="M54" i="204" s="1"/>
  <c r="L53" i="204"/>
  <c r="D53" i="204"/>
  <c r="F53" i="204" s="1"/>
  <c r="J53" i="204" s="1"/>
  <c r="K53" i="204" s="1"/>
  <c r="M53" i="204" s="1"/>
  <c r="L52" i="204"/>
  <c r="D52" i="204"/>
  <c r="F52" i="204" s="1"/>
  <c r="J52" i="204" s="1"/>
  <c r="K52" i="204" s="1"/>
  <c r="M52" i="204" s="1"/>
  <c r="L51" i="204"/>
  <c r="D51" i="204"/>
  <c r="F51" i="204" s="1"/>
  <c r="J51" i="204" s="1"/>
  <c r="K51" i="204" s="1"/>
  <c r="M51" i="204" s="1"/>
  <c r="L50" i="204"/>
  <c r="D50" i="204"/>
  <c r="F50" i="204" s="1"/>
  <c r="J50" i="204" s="1"/>
  <c r="K50" i="204" s="1"/>
  <c r="M50" i="204" s="1"/>
  <c r="L49" i="204"/>
  <c r="D49" i="204"/>
  <c r="F49" i="204" s="1"/>
  <c r="J49" i="204" s="1"/>
  <c r="K49" i="204" s="1"/>
  <c r="M49" i="204" s="1"/>
  <c r="L48" i="204"/>
  <c r="D48" i="204"/>
  <c r="F48" i="204" s="1"/>
  <c r="J48" i="204" s="1"/>
  <c r="K48" i="204" s="1"/>
  <c r="M48" i="204" s="1"/>
  <c r="L47" i="204"/>
  <c r="D47" i="204"/>
  <c r="F47" i="204" s="1"/>
  <c r="J47" i="204" s="1"/>
  <c r="K47" i="204" s="1"/>
  <c r="M47" i="204" s="1"/>
  <c r="L46" i="204"/>
  <c r="D46" i="204"/>
  <c r="F46" i="204" s="1"/>
  <c r="J46" i="204" s="1"/>
  <c r="K46" i="204" s="1"/>
  <c r="M46" i="204" s="1"/>
  <c r="L45" i="204"/>
  <c r="D45" i="204"/>
  <c r="F45" i="204" s="1"/>
  <c r="J45" i="204" s="1"/>
  <c r="K45" i="204" s="1"/>
  <c r="M45" i="204" s="1"/>
  <c r="L44" i="204"/>
  <c r="D44" i="204"/>
  <c r="F44" i="204" s="1"/>
  <c r="J44" i="204" s="1"/>
  <c r="K44" i="204" s="1"/>
  <c r="M44" i="204" s="1"/>
  <c r="L43" i="204"/>
  <c r="D43" i="204"/>
  <c r="F43" i="204" s="1"/>
  <c r="J43" i="204" s="1"/>
  <c r="K43" i="204" s="1"/>
  <c r="M43" i="204" s="1"/>
  <c r="L42" i="204"/>
  <c r="D42" i="204"/>
  <c r="F42" i="204" s="1"/>
  <c r="J42" i="204" s="1"/>
  <c r="K42" i="204" s="1"/>
  <c r="M42" i="204" s="1"/>
  <c r="L41" i="204"/>
  <c r="D41" i="204"/>
  <c r="F41" i="204" s="1"/>
  <c r="J41" i="204" s="1"/>
  <c r="K41" i="204" s="1"/>
  <c r="M41" i="204" s="1"/>
  <c r="L40" i="204"/>
  <c r="D40" i="204"/>
  <c r="F40" i="204" s="1"/>
  <c r="J40" i="204" s="1"/>
  <c r="K40" i="204" s="1"/>
  <c r="M40" i="204" s="1"/>
  <c r="L39" i="204"/>
  <c r="D39" i="204"/>
  <c r="F39" i="204" s="1"/>
  <c r="J39" i="204" s="1"/>
  <c r="K39" i="204" s="1"/>
  <c r="M39" i="204" s="1"/>
  <c r="L38" i="204"/>
  <c r="D38" i="204"/>
  <c r="F38" i="204" s="1"/>
  <c r="J38" i="204" s="1"/>
  <c r="K38" i="204" s="1"/>
  <c r="M38" i="204" s="1"/>
  <c r="L37" i="204"/>
  <c r="D37" i="204"/>
  <c r="F37" i="204" s="1"/>
  <c r="J37" i="204" s="1"/>
  <c r="K37" i="204" s="1"/>
  <c r="M37" i="204" s="1"/>
  <c r="L36" i="204"/>
  <c r="D36" i="204"/>
  <c r="F36" i="204" s="1"/>
  <c r="J36" i="204" s="1"/>
  <c r="K36" i="204" s="1"/>
  <c r="M36" i="204" s="1"/>
  <c r="L35" i="204"/>
  <c r="D35" i="204"/>
  <c r="F35" i="204" s="1"/>
  <c r="J35" i="204" s="1"/>
  <c r="K35" i="204" s="1"/>
  <c r="M35" i="204" s="1"/>
  <c r="L34" i="204"/>
  <c r="D34" i="204"/>
  <c r="F34" i="204" s="1"/>
  <c r="J34" i="204" s="1"/>
  <c r="K34" i="204" s="1"/>
  <c r="M34" i="204" s="1"/>
  <c r="L33" i="204"/>
  <c r="D33" i="204"/>
  <c r="F33" i="204" s="1"/>
  <c r="J33" i="204" s="1"/>
  <c r="K33" i="204" s="1"/>
  <c r="M33" i="204" s="1"/>
  <c r="L32" i="204"/>
  <c r="D32" i="204"/>
  <c r="F32" i="204" s="1"/>
  <c r="J32" i="204" s="1"/>
  <c r="K32" i="204" s="1"/>
  <c r="M32" i="204" s="1"/>
  <c r="L31" i="204"/>
  <c r="D31" i="204"/>
  <c r="F31" i="204" s="1"/>
  <c r="J31" i="204" s="1"/>
  <c r="K31" i="204" s="1"/>
  <c r="M31" i="204" s="1"/>
  <c r="L30" i="204"/>
  <c r="D30" i="204"/>
  <c r="F30" i="204" s="1"/>
  <c r="J30" i="204" s="1"/>
  <c r="K30" i="204" s="1"/>
  <c r="M30" i="204" s="1"/>
  <c r="L29" i="204"/>
  <c r="D29" i="204"/>
  <c r="F29" i="204" s="1"/>
  <c r="J29" i="204" s="1"/>
  <c r="K29" i="204" s="1"/>
  <c r="M29" i="204" s="1"/>
  <c r="L28" i="204"/>
  <c r="D28" i="204"/>
  <c r="F28" i="204" s="1"/>
  <c r="J28" i="204" s="1"/>
  <c r="K28" i="204" s="1"/>
  <c r="M28" i="204" s="1"/>
  <c r="L27" i="204"/>
  <c r="D27" i="204"/>
  <c r="F27" i="204" s="1"/>
  <c r="J27" i="204" s="1"/>
  <c r="K27" i="204" s="1"/>
  <c r="M27" i="204" s="1"/>
  <c r="L26" i="204"/>
  <c r="D26" i="204"/>
  <c r="F26" i="204" s="1"/>
  <c r="J26" i="204" s="1"/>
  <c r="K26" i="204" s="1"/>
  <c r="M26" i="204" s="1"/>
  <c r="L25" i="204"/>
  <c r="D25" i="204"/>
  <c r="F25" i="204" s="1"/>
  <c r="J25" i="204" s="1"/>
  <c r="K25" i="204" s="1"/>
  <c r="M25" i="204" s="1"/>
  <c r="L24" i="204"/>
  <c r="D24" i="204"/>
  <c r="F24" i="204" s="1"/>
  <c r="J24" i="204" s="1"/>
  <c r="K24" i="204" s="1"/>
  <c r="M24" i="204" s="1"/>
  <c r="L23" i="204"/>
  <c r="D23" i="204"/>
  <c r="F23" i="204" s="1"/>
  <c r="J23" i="204" s="1"/>
  <c r="K23" i="204" s="1"/>
  <c r="M23" i="204" s="1"/>
  <c r="L22" i="204"/>
  <c r="D22" i="204"/>
  <c r="F22" i="204" s="1"/>
  <c r="J22" i="204" s="1"/>
  <c r="K22" i="204" s="1"/>
  <c r="M22" i="204" s="1"/>
  <c r="L21" i="204"/>
  <c r="D21" i="204"/>
  <c r="F21" i="204" s="1"/>
  <c r="J21" i="204" s="1"/>
  <c r="K21" i="204" s="1"/>
  <c r="M21" i="204" s="1"/>
  <c r="L20" i="204"/>
  <c r="D20" i="204"/>
  <c r="F20" i="204" s="1"/>
  <c r="J20" i="204" s="1"/>
  <c r="K20" i="204" s="1"/>
  <c r="M20" i="204" s="1"/>
  <c r="L19" i="204"/>
  <c r="D19" i="204"/>
  <c r="F19" i="204" s="1"/>
  <c r="J19" i="204" s="1"/>
  <c r="K19" i="204" s="1"/>
  <c r="M19" i="204" s="1"/>
  <c r="L18" i="204"/>
  <c r="D18" i="204"/>
  <c r="F18" i="204" s="1"/>
  <c r="J18" i="204" s="1"/>
  <c r="K18" i="204" s="1"/>
  <c r="M18" i="204" s="1"/>
  <c r="L17" i="204"/>
  <c r="D17" i="204"/>
  <c r="F17" i="204" s="1"/>
  <c r="J17" i="204" s="1"/>
  <c r="K17" i="204" s="1"/>
  <c r="M17" i="204" s="1"/>
  <c r="L16" i="204"/>
  <c r="D16" i="204"/>
  <c r="F16" i="204" s="1"/>
  <c r="J16" i="204" s="1"/>
  <c r="K16" i="204" s="1"/>
  <c r="M16" i="204" s="1"/>
  <c r="L15" i="204"/>
  <c r="D15" i="204"/>
  <c r="F15" i="204" s="1"/>
  <c r="J15" i="204" s="1"/>
  <c r="K15" i="204" s="1"/>
  <c r="M15" i="204" s="1"/>
  <c r="L14" i="204"/>
  <c r="D14" i="204"/>
  <c r="F14" i="204" s="1"/>
  <c r="J14" i="204" s="1"/>
  <c r="K14" i="204" s="1"/>
  <c r="M14" i="204" s="1"/>
  <c r="L13" i="204"/>
  <c r="D13" i="204"/>
  <c r="F13" i="204" s="1"/>
  <c r="J13" i="204" s="1"/>
  <c r="K13" i="204" s="1"/>
  <c r="M13" i="204" s="1"/>
  <c r="L12" i="204"/>
  <c r="D12" i="204"/>
  <c r="F12" i="204" s="1"/>
  <c r="J12" i="204" s="1"/>
  <c r="K12" i="204" s="1"/>
  <c r="M12" i="204" s="1"/>
  <c r="L11" i="204"/>
  <c r="D11" i="204"/>
  <c r="F11" i="204" s="1"/>
  <c r="J11" i="204" s="1"/>
  <c r="K11" i="204" s="1"/>
  <c r="M11" i="204" s="1"/>
  <c r="L10" i="204"/>
  <c r="D10" i="204"/>
  <c r="F10" i="204" s="1"/>
  <c r="J10" i="204" s="1"/>
  <c r="K10" i="204" s="1"/>
  <c r="M10" i="204" s="1"/>
  <c r="L9" i="204"/>
  <c r="D9" i="204"/>
  <c r="F9" i="204" s="1"/>
  <c r="J9" i="204" s="1"/>
  <c r="K9" i="204" s="1"/>
  <c r="M9" i="204" s="1"/>
  <c r="L8" i="204"/>
  <c r="D8" i="204"/>
  <c r="F8" i="204" s="1"/>
  <c r="J8" i="204" s="1"/>
  <c r="K8" i="204" s="1"/>
  <c r="M8" i="204" s="1"/>
  <c r="L7" i="204"/>
  <c r="D7" i="204"/>
  <c r="F7" i="204" s="1"/>
  <c r="J7" i="204" s="1"/>
  <c r="K7" i="204" s="1"/>
  <c r="M7" i="204" s="1"/>
  <c r="L6" i="204"/>
  <c r="D6" i="204"/>
  <c r="F6" i="204" s="1"/>
  <c r="J6" i="204" s="1"/>
  <c r="K6" i="204" s="1"/>
  <c r="M6" i="204" s="1"/>
  <c r="L5" i="204"/>
  <c r="D5" i="204"/>
  <c r="F5" i="204" s="1"/>
  <c r="J5" i="204" s="1"/>
  <c r="K5" i="204" s="1"/>
  <c r="M5" i="204" s="1"/>
  <c r="L199" i="206"/>
  <c r="D199" i="206"/>
  <c r="F199" i="206" s="1"/>
  <c r="J199" i="206" s="1"/>
  <c r="K199" i="206" s="1"/>
  <c r="M199" i="206" s="1"/>
  <c r="L198" i="206"/>
  <c r="D198" i="206"/>
  <c r="F198" i="206" s="1"/>
  <c r="J198" i="206" s="1"/>
  <c r="K198" i="206" s="1"/>
  <c r="M198" i="206" s="1"/>
  <c r="L197" i="206"/>
  <c r="D197" i="206"/>
  <c r="F197" i="206" s="1"/>
  <c r="J197" i="206" s="1"/>
  <c r="K197" i="206" s="1"/>
  <c r="M197" i="206" s="1"/>
  <c r="L196" i="206"/>
  <c r="D196" i="206"/>
  <c r="F196" i="206" s="1"/>
  <c r="J196" i="206" s="1"/>
  <c r="K196" i="206" s="1"/>
  <c r="M196" i="206" s="1"/>
  <c r="L195" i="206"/>
  <c r="D195" i="206"/>
  <c r="F195" i="206" s="1"/>
  <c r="J195" i="206" s="1"/>
  <c r="K195" i="206" s="1"/>
  <c r="M195" i="206" s="1"/>
  <c r="L194" i="206"/>
  <c r="D194" i="206"/>
  <c r="F194" i="206" s="1"/>
  <c r="J194" i="206" s="1"/>
  <c r="K194" i="206" s="1"/>
  <c r="M194" i="206" s="1"/>
  <c r="L193" i="206"/>
  <c r="D193" i="206"/>
  <c r="F193" i="206" s="1"/>
  <c r="J193" i="206" s="1"/>
  <c r="K193" i="206" s="1"/>
  <c r="M193" i="206" s="1"/>
  <c r="L192" i="206"/>
  <c r="D192" i="206"/>
  <c r="F192" i="206" s="1"/>
  <c r="J192" i="206" s="1"/>
  <c r="K192" i="206" s="1"/>
  <c r="M192" i="206" s="1"/>
  <c r="L191" i="206"/>
  <c r="D191" i="206"/>
  <c r="F191" i="206" s="1"/>
  <c r="J191" i="206" s="1"/>
  <c r="K191" i="206" s="1"/>
  <c r="M191" i="206" s="1"/>
  <c r="L190" i="206"/>
  <c r="D190" i="206"/>
  <c r="F190" i="206" s="1"/>
  <c r="J190" i="206" s="1"/>
  <c r="K190" i="206" s="1"/>
  <c r="M190" i="206" s="1"/>
  <c r="L189" i="206"/>
  <c r="D189" i="206"/>
  <c r="F189" i="206" s="1"/>
  <c r="J189" i="206" s="1"/>
  <c r="K189" i="206" s="1"/>
  <c r="M189" i="206" s="1"/>
  <c r="L188" i="206"/>
  <c r="D188" i="206"/>
  <c r="F188" i="206" s="1"/>
  <c r="J188" i="206" s="1"/>
  <c r="K188" i="206" s="1"/>
  <c r="M188" i="206" s="1"/>
  <c r="L187" i="206"/>
  <c r="D187" i="206"/>
  <c r="F187" i="206" s="1"/>
  <c r="J187" i="206" s="1"/>
  <c r="K187" i="206" s="1"/>
  <c r="M187" i="206" s="1"/>
  <c r="L186" i="206"/>
  <c r="D186" i="206"/>
  <c r="F186" i="206" s="1"/>
  <c r="J186" i="206" s="1"/>
  <c r="K186" i="206" s="1"/>
  <c r="M186" i="206" s="1"/>
  <c r="L185" i="206"/>
  <c r="D185" i="206"/>
  <c r="F185" i="206" s="1"/>
  <c r="J185" i="206" s="1"/>
  <c r="K185" i="206" s="1"/>
  <c r="M185" i="206" s="1"/>
  <c r="L184" i="206"/>
  <c r="D184" i="206"/>
  <c r="F184" i="206" s="1"/>
  <c r="J184" i="206" s="1"/>
  <c r="K184" i="206" s="1"/>
  <c r="M184" i="206" s="1"/>
  <c r="L183" i="206"/>
  <c r="D183" i="206"/>
  <c r="F183" i="206" s="1"/>
  <c r="J183" i="206" s="1"/>
  <c r="K183" i="206" s="1"/>
  <c r="M183" i="206" s="1"/>
  <c r="L182" i="206"/>
  <c r="D182" i="206"/>
  <c r="F182" i="206" s="1"/>
  <c r="J182" i="206" s="1"/>
  <c r="K182" i="206" s="1"/>
  <c r="M182" i="206" s="1"/>
  <c r="L181" i="206"/>
  <c r="D181" i="206"/>
  <c r="F181" i="206" s="1"/>
  <c r="J181" i="206" s="1"/>
  <c r="K181" i="206" s="1"/>
  <c r="M181" i="206" s="1"/>
  <c r="L180" i="206"/>
  <c r="D180" i="206"/>
  <c r="F180" i="206" s="1"/>
  <c r="J180" i="206" s="1"/>
  <c r="K180" i="206" s="1"/>
  <c r="M180" i="206" s="1"/>
  <c r="L179" i="206"/>
  <c r="D179" i="206"/>
  <c r="F179" i="206" s="1"/>
  <c r="J179" i="206" s="1"/>
  <c r="K179" i="206" s="1"/>
  <c r="M179" i="206" s="1"/>
  <c r="L178" i="206"/>
  <c r="D178" i="206"/>
  <c r="F178" i="206" s="1"/>
  <c r="J178" i="206" s="1"/>
  <c r="K178" i="206" s="1"/>
  <c r="M178" i="206" s="1"/>
  <c r="L177" i="206"/>
  <c r="D177" i="206"/>
  <c r="F177" i="206" s="1"/>
  <c r="J177" i="206" s="1"/>
  <c r="K177" i="206" s="1"/>
  <c r="M177" i="206" s="1"/>
  <c r="L176" i="206"/>
  <c r="D176" i="206"/>
  <c r="F176" i="206" s="1"/>
  <c r="J176" i="206" s="1"/>
  <c r="K176" i="206" s="1"/>
  <c r="M176" i="206" s="1"/>
  <c r="L175" i="206"/>
  <c r="D175" i="206"/>
  <c r="F175" i="206" s="1"/>
  <c r="J175" i="206" s="1"/>
  <c r="K175" i="206" s="1"/>
  <c r="M175" i="206" s="1"/>
  <c r="L174" i="206"/>
  <c r="D174" i="206"/>
  <c r="F174" i="206" s="1"/>
  <c r="J174" i="206" s="1"/>
  <c r="K174" i="206" s="1"/>
  <c r="M174" i="206" s="1"/>
  <c r="L173" i="206"/>
  <c r="D173" i="206"/>
  <c r="F173" i="206" s="1"/>
  <c r="J173" i="206" s="1"/>
  <c r="K173" i="206" s="1"/>
  <c r="M173" i="206" s="1"/>
  <c r="L172" i="206"/>
  <c r="D172" i="206"/>
  <c r="F172" i="206" s="1"/>
  <c r="J172" i="206" s="1"/>
  <c r="K172" i="206" s="1"/>
  <c r="M172" i="206" s="1"/>
  <c r="L171" i="206"/>
  <c r="D171" i="206"/>
  <c r="F171" i="206" s="1"/>
  <c r="J171" i="206" s="1"/>
  <c r="K171" i="206" s="1"/>
  <c r="M171" i="206" s="1"/>
  <c r="L170" i="206"/>
  <c r="D170" i="206"/>
  <c r="F170" i="206" s="1"/>
  <c r="J170" i="206" s="1"/>
  <c r="K170" i="206" s="1"/>
  <c r="M170" i="206" s="1"/>
  <c r="L169" i="206"/>
  <c r="D169" i="206"/>
  <c r="F169" i="206" s="1"/>
  <c r="J169" i="206" s="1"/>
  <c r="K169" i="206" s="1"/>
  <c r="M169" i="206" s="1"/>
  <c r="L168" i="206"/>
  <c r="D168" i="206"/>
  <c r="F168" i="206" s="1"/>
  <c r="J168" i="206" s="1"/>
  <c r="K168" i="206" s="1"/>
  <c r="M168" i="206" s="1"/>
  <c r="L167" i="206"/>
  <c r="D167" i="206"/>
  <c r="F167" i="206" s="1"/>
  <c r="J167" i="206" s="1"/>
  <c r="K167" i="206" s="1"/>
  <c r="M167" i="206" s="1"/>
  <c r="L166" i="206"/>
  <c r="D166" i="206"/>
  <c r="F166" i="206" s="1"/>
  <c r="J166" i="206" s="1"/>
  <c r="K166" i="206" s="1"/>
  <c r="M166" i="206" s="1"/>
  <c r="L165" i="206"/>
  <c r="D165" i="206"/>
  <c r="F165" i="206" s="1"/>
  <c r="J165" i="206" s="1"/>
  <c r="K165" i="206" s="1"/>
  <c r="M165" i="206" s="1"/>
  <c r="L164" i="206"/>
  <c r="D164" i="206"/>
  <c r="F164" i="206" s="1"/>
  <c r="J164" i="206" s="1"/>
  <c r="K164" i="206" s="1"/>
  <c r="M164" i="206" s="1"/>
  <c r="L163" i="206"/>
  <c r="D163" i="206"/>
  <c r="F163" i="206" s="1"/>
  <c r="J163" i="206" s="1"/>
  <c r="K163" i="206" s="1"/>
  <c r="M163" i="206" s="1"/>
  <c r="L162" i="206"/>
  <c r="D162" i="206"/>
  <c r="F162" i="206" s="1"/>
  <c r="J162" i="206" s="1"/>
  <c r="K162" i="206" s="1"/>
  <c r="M162" i="206" s="1"/>
  <c r="L161" i="206"/>
  <c r="D161" i="206"/>
  <c r="F161" i="206" s="1"/>
  <c r="J161" i="206" s="1"/>
  <c r="K161" i="206" s="1"/>
  <c r="M161" i="206" s="1"/>
  <c r="L160" i="206"/>
  <c r="D160" i="206"/>
  <c r="F160" i="206" s="1"/>
  <c r="J160" i="206" s="1"/>
  <c r="K160" i="206" s="1"/>
  <c r="M160" i="206" s="1"/>
  <c r="L159" i="206"/>
  <c r="D159" i="206"/>
  <c r="F159" i="206" s="1"/>
  <c r="J159" i="206" s="1"/>
  <c r="K159" i="206" s="1"/>
  <c r="M159" i="206" s="1"/>
  <c r="L158" i="206"/>
  <c r="D158" i="206"/>
  <c r="F158" i="206" s="1"/>
  <c r="J158" i="206" s="1"/>
  <c r="K158" i="206" s="1"/>
  <c r="M158" i="206" s="1"/>
  <c r="L157" i="206"/>
  <c r="D157" i="206"/>
  <c r="F157" i="206" s="1"/>
  <c r="J157" i="206" s="1"/>
  <c r="K157" i="206" s="1"/>
  <c r="M157" i="206" s="1"/>
  <c r="L156" i="206"/>
  <c r="D156" i="206"/>
  <c r="F156" i="206" s="1"/>
  <c r="J156" i="206" s="1"/>
  <c r="K156" i="206" s="1"/>
  <c r="M156" i="206" s="1"/>
  <c r="L155" i="206"/>
  <c r="D155" i="206"/>
  <c r="F155" i="206" s="1"/>
  <c r="J155" i="206" s="1"/>
  <c r="K155" i="206" s="1"/>
  <c r="M155" i="206" s="1"/>
  <c r="L154" i="206"/>
  <c r="D154" i="206"/>
  <c r="F154" i="206" s="1"/>
  <c r="J154" i="206" s="1"/>
  <c r="K154" i="206" s="1"/>
  <c r="M154" i="206" s="1"/>
  <c r="L153" i="206"/>
  <c r="D153" i="206"/>
  <c r="F153" i="206" s="1"/>
  <c r="J153" i="206" s="1"/>
  <c r="K153" i="206" s="1"/>
  <c r="M153" i="206" s="1"/>
  <c r="L152" i="206"/>
  <c r="D152" i="206"/>
  <c r="F152" i="206" s="1"/>
  <c r="J152" i="206" s="1"/>
  <c r="K152" i="206" s="1"/>
  <c r="M152" i="206" s="1"/>
  <c r="L151" i="206"/>
  <c r="D151" i="206"/>
  <c r="F151" i="206" s="1"/>
  <c r="J151" i="206" s="1"/>
  <c r="K151" i="206" s="1"/>
  <c r="M151" i="206" s="1"/>
  <c r="L150" i="206"/>
  <c r="D150" i="206"/>
  <c r="F150" i="206" s="1"/>
  <c r="J150" i="206" s="1"/>
  <c r="K150" i="206" s="1"/>
  <c r="M150" i="206" s="1"/>
  <c r="L149" i="206"/>
  <c r="D149" i="206"/>
  <c r="F149" i="206" s="1"/>
  <c r="J149" i="206" s="1"/>
  <c r="K149" i="206" s="1"/>
  <c r="M149" i="206" s="1"/>
  <c r="L148" i="206"/>
  <c r="D148" i="206"/>
  <c r="F148" i="206" s="1"/>
  <c r="J148" i="206" s="1"/>
  <c r="K148" i="206" s="1"/>
  <c r="M148" i="206" s="1"/>
  <c r="L147" i="206"/>
  <c r="D147" i="206"/>
  <c r="F147" i="206" s="1"/>
  <c r="J147" i="206" s="1"/>
  <c r="K147" i="206" s="1"/>
  <c r="M147" i="206" s="1"/>
  <c r="L146" i="206"/>
  <c r="D146" i="206"/>
  <c r="F146" i="206" s="1"/>
  <c r="J146" i="206" s="1"/>
  <c r="K146" i="206" s="1"/>
  <c r="M146" i="206" s="1"/>
  <c r="L145" i="206"/>
  <c r="D145" i="206"/>
  <c r="F145" i="206" s="1"/>
  <c r="J145" i="206" s="1"/>
  <c r="K145" i="206" s="1"/>
  <c r="M145" i="206" s="1"/>
  <c r="L144" i="206"/>
  <c r="D144" i="206"/>
  <c r="F144" i="206" s="1"/>
  <c r="J144" i="206" s="1"/>
  <c r="K144" i="206" s="1"/>
  <c r="M144" i="206" s="1"/>
  <c r="L143" i="206"/>
  <c r="D143" i="206"/>
  <c r="F143" i="206" s="1"/>
  <c r="J143" i="206" s="1"/>
  <c r="K143" i="206" s="1"/>
  <c r="M143" i="206" s="1"/>
  <c r="L142" i="206"/>
  <c r="D142" i="206"/>
  <c r="F142" i="206" s="1"/>
  <c r="J142" i="206" s="1"/>
  <c r="K142" i="206" s="1"/>
  <c r="M142" i="206" s="1"/>
  <c r="L141" i="206"/>
  <c r="D141" i="206"/>
  <c r="F141" i="206" s="1"/>
  <c r="J141" i="206" s="1"/>
  <c r="K141" i="206" s="1"/>
  <c r="M141" i="206" s="1"/>
  <c r="L140" i="206"/>
  <c r="D140" i="206"/>
  <c r="F140" i="206" s="1"/>
  <c r="J140" i="206" s="1"/>
  <c r="K140" i="206" s="1"/>
  <c r="M140" i="206" s="1"/>
  <c r="L139" i="206"/>
  <c r="D139" i="206"/>
  <c r="F139" i="206" s="1"/>
  <c r="J139" i="206" s="1"/>
  <c r="K139" i="206" s="1"/>
  <c r="M139" i="206" s="1"/>
  <c r="L138" i="206"/>
  <c r="D138" i="206"/>
  <c r="F138" i="206" s="1"/>
  <c r="J138" i="206" s="1"/>
  <c r="K138" i="206" s="1"/>
  <c r="M138" i="206" s="1"/>
  <c r="L137" i="206"/>
  <c r="D137" i="206"/>
  <c r="F137" i="206" s="1"/>
  <c r="J137" i="206" s="1"/>
  <c r="K137" i="206" s="1"/>
  <c r="M137" i="206" s="1"/>
  <c r="L136" i="206"/>
  <c r="D136" i="206"/>
  <c r="F136" i="206" s="1"/>
  <c r="J136" i="206" s="1"/>
  <c r="K136" i="206" s="1"/>
  <c r="M136" i="206" s="1"/>
  <c r="L135" i="206"/>
  <c r="D135" i="206"/>
  <c r="F135" i="206" s="1"/>
  <c r="J135" i="206" s="1"/>
  <c r="K135" i="206" s="1"/>
  <c r="M135" i="206" s="1"/>
  <c r="L134" i="206"/>
  <c r="D134" i="206"/>
  <c r="F134" i="206" s="1"/>
  <c r="J134" i="206" s="1"/>
  <c r="K134" i="206" s="1"/>
  <c r="M134" i="206" s="1"/>
  <c r="L133" i="206"/>
  <c r="D133" i="206"/>
  <c r="F133" i="206" s="1"/>
  <c r="J133" i="206" s="1"/>
  <c r="K133" i="206" s="1"/>
  <c r="M133" i="206" s="1"/>
  <c r="L132" i="206"/>
  <c r="D132" i="206"/>
  <c r="F132" i="206" s="1"/>
  <c r="J132" i="206" s="1"/>
  <c r="K132" i="206" s="1"/>
  <c r="M132" i="206" s="1"/>
  <c r="L131" i="206"/>
  <c r="D131" i="206"/>
  <c r="F131" i="206" s="1"/>
  <c r="J131" i="206" s="1"/>
  <c r="K131" i="206" s="1"/>
  <c r="M131" i="206" s="1"/>
  <c r="L130" i="206"/>
  <c r="D130" i="206"/>
  <c r="F130" i="206" s="1"/>
  <c r="J130" i="206" s="1"/>
  <c r="K130" i="206" s="1"/>
  <c r="M130" i="206" s="1"/>
  <c r="L129" i="206"/>
  <c r="D129" i="206"/>
  <c r="F129" i="206" s="1"/>
  <c r="J129" i="206" s="1"/>
  <c r="K129" i="206" s="1"/>
  <c r="M129" i="206" s="1"/>
  <c r="L128" i="206"/>
  <c r="D128" i="206"/>
  <c r="F128" i="206" s="1"/>
  <c r="J128" i="206" s="1"/>
  <c r="K128" i="206" s="1"/>
  <c r="M128" i="206" s="1"/>
  <c r="L127" i="206"/>
  <c r="D127" i="206"/>
  <c r="F127" i="206" s="1"/>
  <c r="J127" i="206" s="1"/>
  <c r="K127" i="206" s="1"/>
  <c r="M127" i="206" s="1"/>
  <c r="L126" i="206"/>
  <c r="D126" i="206"/>
  <c r="F126" i="206" s="1"/>
  <c r="J126" i="206" s="1"/>
  <c r="K126" i="206" s="1"/>
  <c r="M126" i="206" s="1"/>
  <c r="L125" i="206"/>
  <c r="D125" i="206"/>
  <c r="F125" i="206" s="1"/>
  <c r="J125" i="206" s="1"/>
  <c r="K125" i="206" s="1"/>
  <c r="M125" i="206" s="1"/>
  <c r="L124" i="206"/>
  <c r="D124" i="206"/>
  <c r="F124" i="206" s="1"/>
  <c r="J124" i="206" s="1"/>
  <c r="K124" i="206" s="1"/>
  <c r="M124" i="206" s="1"/>
  <c r="L123" i="206"/>
  <c r="D123" i="206"/>
  <c r="F123" i="206" s="1"/>
  <c r="J123" i="206" s="1"/>
  <c r="K123" i="206" s="1"/>
  <c r="M123" i="206" s="1"/>
  <c r="L122" i="206"/>
  <c r="D122" i="206"/>
  <c r="F122" i="206" s="1"/>
  <c r="J122" i="206" s="1"/>
  <c r="K122" i="206" s="1"/>
  <c r="M122" i="206" s="1"/>
  <c r="L121" i="206"/>
  <c r="D121" i="206"/>
  <c r="F121" i="206" s="1"/>
  <c r="J121" i="206" s="1"/>
  <c r="K121" i="206" s="1"/>
  <c r="M121" i="206" s="1"/>
  <c r="L120" i="206"/>
  <c r="D120" i="206"/>
  <c r="F120" i="206" s="1"/>
  <c r="J120" i="206" s="1"/>
  <c r="K120" i="206" s="1"/>
  <c r="M120" i="206" s="1"/>
  <c r="L119" i="206"/>
  <c r="D119" i="206"/>
  <c r="F119" i="206" s="1"/>
  <c r="J119" i="206" s="1"/>
  <c r="K119" i="206" s="1"/>
  <c r="M119" i="206" s="1"/>
  <c r="L118" i="206"/>
  <c r="D118" i="206"/>
  <c r="F118" i="206" s="1"/>
  <c r="J118" i="206" s="1"/>
  <c r="K118" i="206" s="1"/>
  <c r="M118" i="206" s="1"/>
  <c r="L117" i="206"/>
  <c r="D117" i="206"/>
  <c r="F117" i="206" s="1"/>
  <c r="J117" i="206" s="1"/>
  <c r="K117" i="206" s="1"/>
  <c r="M117" i="206" s="1"/>
  <c r="L116" i="206"/>
  <c r="D116" i="206"/>
  <c r="F116" i="206" s="1"/>
  <c r="J116" i="206" s="1"/>
  <c r="K116" i="206" s="1"/>
  <c r="M116" i="206" s="1"/>
  <c r="L115" i="206"/>
  <c r="D115" i="206"/>
  <c r="F115" i="206" s="1"/>
  <c r="J115" i="206" s="1"/>
  <c r="K115" i="206" s="1"/>
  <c r="M115" i="206" s="1"/>
  <c r="L114" i="206"/>
  <c r="D114" i="206"/>
  <c r="F114" i="206" s="1"/>
  <c r="J114" i="206" s="1"/>
  <c r="K114" i="206" s="1"/>
  <c r="M114" i="206" s="1"/>
  <c r="L113" i="206"/>
  <c r="D113" i="206"/>
  <c r="F113" i="206" s="1"/>
  <c r="J113" i="206" s="1"/>
  <c r="K113" i="206" s="1"/>
  <c r="M113" i="206" s="1"/>
  <c r="L112" i="206"/>
  <c r="D112" i="206"/>
  <c r="F112" i="206" s="1"/>
  <c r="J112" i="206" s="1"/>
  <c r="K112" i="206" s="1"/>
  <c r="M112" i="206" s="1"/>
  <c r="L111" i="206"/>
  <c r="D111" i="206"/>
  <c r="F111" i="206" s="1"/>
  <c r="J111" i="206" s="1"/>
  <c r="K111" i="206" s="1"/>
  <c r="M111" i="206" s="1"/>
  <c r="L110" i="206"/>
  <c r="D110" i="206"/>
  <c r="F110" i="206" s="1"/>
  <c r="J110" i="206" s="1"/>
  <c r="K110" i="206" s="1"/>
  <c r="M110" i="206" s="1"/>
  <c r="L109" i="206"/>
  <c r="D109" i="206"/>
  <c r="F109" i="206" s="1"/>
  <c r="J109" i="206" s="1"/>
  <c r="K109" i="206" s="1"/>
  <c r="M109" i="206" s="1"/>
  <c r="L108" i="206"/>
  <c r="D108" i="206"/>
  <c r="F108" i="206" s="1"/>
  <c r="J108" i="206" s="1"/>
  <c r="K108" i="206" s="1"/>
  <c r="M108" i="206" s="1"/>
  <c r="L107" i="206"/>
  <c r="D107" i="206"/>
  <c r="F107" i="206" s="1"/>
  <c r="J107" i="206" s="1"/>
  <c r="K107" i="206" s="1"/>
  <c r="M107" i="206" s="1"/>
  <c r="L106" i="206"/>
  <c r="D106" i="206"/>
  <c r="F106" i="206" s="1"/>
  <c r="J106" i="206" s="1"/>
  <c r="K106" i="206" s="1"/>
  <c r="M106" i="206" s="1"/>
  <c r="L105" i="206"/>
  <c r="D105" i="206"/>
  <c r="F105" i="206" s="1"/>
  <c r="J105" i="206" s="1"/>
  <c r="K105" i="206" s="1"/>
  <c r="M105" i="206" s="1"/>
  <c r="L104" i="206"/>
  <c r="D104" i="206"/>
  <c r="F104" i="206" s="1"/>
  <c r="J104" i="206" s="1"/>
  <c r="K104" i="206" s="1"/>
  <c r="M104" i="206" s="1"/>
  <c r="L103" i="206"/>
  <c r="D103" i="206"/>
  <c r="F103" i="206" s="1"/>
  <c r="J103" i="206" s="1"/>
  <c r="K103" i="206" s="1"/>
  <c r="M103" i="206" s="1"/>
  <c r="L102" i="206"/>
  <c r="D102" i="206"/>
  <c r="F102" i="206" s="1"/>
  <c r="J102" i="206" s="1"/>
  <c r="K102" i="206" s="1"/>
  <c r="M102" i="206" s="1"/>
  <c r="L101" i="206"/>
  <c r="D101" i="206"/>
  <c r="F101" i="206" s="1"/>
  <c r="J101" i="206" s="1"/>
  <c r="K101" i="206" s="1"/>
  <c r="M101" i="206" s="1"/>
  <c r="L100" i="206"/>
  <c r="D100" i="206"/>
  <c r="F100" i="206" s="1"/>
  <c r="J100" i="206" s="1"/>
  <c r="K100" i="206" s="1"/>
  <c r="M100" i="206" s="1"/>
  <c r="L99" i="206"/>
  <c r="D99" i="206"/>
  <c r="F99" i="206" s="1"/>
  <c r="J99" i="206" s="1"/>
  <c r="K99" i="206" s="1"/>
  <c r="M99" i="206" s="1"/>
  <c r="L98" i="206"/>
  <c r="D98" i="206"/>
  <c r="F98" i="206" s="1"/>
  <c r="J98" i="206" s="1"/>
  <c r="K98" i="206" s="1"/>
  <c r="M98" i="206" s="1"/>
  <c r="L97" i="206"/>
  <c r="D97" i="206"/>
  <c r="F97" i="206" s="1"/>
  <c r="J97" i="206" s="1"/>
  <c r="K97" i="206" s="1"/>
  <c r="M97" i="206" s="1"/>
  <c r="L96" i="206"/>
  <c r="D96" i="206"/>
  <c r="F96" i="206" s="1"/>
  <c r="J96" i="206" s="1"/>
  <c r="K96" i="206" s="1"/>
  <c r="M96" i="206" s="1"/>
  <c r="L95" i="206"/>
  <c r="D95" i="206"/>
  <c r="F95" i="206" s="1"/>
  <c r="J95" i="206" s="1"/>
  <c r="K95" i="206" s="1"/>
  <c r="M95" i="206" s="1"/>
  <c r="L94" i="206"/>
  <c r="D94" i="206"/>
  <c r="F94" i="206" s="1"/>
  <c r="J94" i="206" s="1"/>
  <c r="K94" i="206" s="1"/>
  <c r="M94" i="206" s="1"/>
  <c r="L93" i="206"/>
  <c r="D93" i="206"/>
  <c r="F93" i="206" s="1"/>
  <c r="J93" i="206" s="1"/>
  <c r="K93" i="206" s="1"/>
  <c r="M93" i="206" s="1"/>
  <c r="L92" i="206"/>
  <c r="D92" i="206"/>
  <c r="F92" i="206" s="1"/>
  <c r="J92" i="206" s="1"/>
  <c r="K92" i="206" s="1"/>
  <c r="M92" i="206" s="1"/>
  <c r="L91" i="206"/>
  <c r="D91" i="206"/>
  <c r="F91" i="206" s="1"/>
  <c r="J91" i="206" s="1"/>
  <c r="K91" i="206" s="1"/>
  <c r="M91" i="206" s="1"/>
  <c r="L90" i="206"/>
  <c r="D90" i="206"/>
  <c r="F90" i="206" s="1"/>
  <c r="J90" i="206" s="1"/>
  <c r="K90" i="206" s="1"/>
  <c r="M90" i="206" s="1"/>
  <c r="L89" i="206"/>
  <c r="D89" i="206"/>
  <c r="F89" i="206" s="1"/>
  <c r="J89" i="206" s="1"/>
  <c r="K89" i="206" s="1"/>
  <c r="M89" i="206" s="1"/>
  <c r="L88" i="206"/>
  <c r="D88" i="206"/>
  <c r="F88" i="206" s="1"/>
  <c r="J88" i="206" s="1"/>
  <c r="K88" i="206" s="1"/>
  <c r="M88" i="206" s="1"/>
  <c r="L87" i="206"/>
  <c r="D87" i="206"/>
  <c r="F87" i="206" s="1"/>
  <c r="J87" i="206" s="1"/>
  <c r="K87" i="206" s="1"/>
  <c r="M87" i="206" s="1"/>
  <c r="L86" i="206"/>
  <c r="D86" i="206"/>
  <c r="F86" i="206" s="1"/>
  <c r="J86" i="206" s="1"/>
  <c r="K86" i="206" s="1"/>
  <c r="M86" i="206" s="1"/>
  <c r="L85" i="206"/>
  <c r="D85" i="206"/>
  <c r="F85" i="206" s="1"/>
  <c r="J85" i="206" s="1"/>
  <c r="K85" i="206" s="1"/>
  <c r="M85" i="206" s="1"/>
  <c r="L84" i="206"/>
  <c r="D84" i="206"/>
  <c r="F84" i="206" s="1"/>
  <c r="J84" i="206" s="1"/>
  <c r="K84" i="206" s="1"/>
  <c r="M84" i="206" s="1"/>
  <c r="L83" i="206"/>
  <c r="D83" i="206"/>
  <c r="F83" i="206" s="1"/>
  <c r="J83" i="206" s="1"/>
  <c r="K83" i="206" s="1"/>
  <c r="M83" i="206" s="1"/>
  <c r="L82" i="206"/>
  <c r="D82" i="206"/>
  <c r="F82" i="206" s="1"/>
  <c r="J82" i="206" s="1"/>
  <c r="K82" i="206" s="1"/>
  <c r="M82" i="206" s="1"/>
  <c r="L81" i="206"/>
  <c r="D81" i="206"/>
  <c r="F81" i="206" s="1"/>
  <c r="J81" i="206" s="1"/>
  <c r="K81" i="206" s="1"/>
  <c r="M81" i="206" s="1"/>
  <c r="L80" i="206"/>
  <c r="D80" i="206"/>
  <c r="F80" i="206" s="1"/>
  <c r="J80" i="206" s="1"/>
  <c r="K80" i="206" s="1"/>
  <c r="M80" i="206" s="1"/>
  <c r="L79" i="206"/>
  <c r="D79" i="206"/>
  <c r="F79" i="206" s="1"/>
  <c r="J79" i="206" s="1"/>
  <c r="K79" i="206" s="1"/>
  <c r="M79" i="206" s="1"/>
  <c r="L78" i="206"/>
  <c r="D78" i="206"/>
  <c r="F78" i="206" s="1"/>
  <c r="J78" i="206" s="1"/>
  <c r="K78" i="206" s="1"/>
  <c r="M78" i="206" s="1"/>
  <c r="L77" i="206"/>
  <c r="D77" i="206"/>
  <c r="F77" i="206" s="1"/>
  <c r="J77" i="206" s="1"/>
  <c r="K77" i="206" s="1"/>
  <c r="M77" i="206" s="1"/>
  <c r="L76" i="206"/>
  <c r="D76" i="206"/>
  <c r="F76" i="206" s="1"/>
  <c r="J76" i="206" s="1"/>
  <c r="K76" i="206" s="1"/>
  <c r="M76" i="206" s="1"/>
  <c r="L75" i="206"/>
  <c r="D75" i="206"/>
  <c r="F75" i="206" s="1"/>
  <c r="J75" i="206" s="1"/>
  <c r="K75" i="206" s="1"/>
  <c r="M75" i="206" s="1"/>
  <c r="L74" i="206"/>
  <c r="D74" i="206"/>
  <c r="F74" i="206" s="1"/>
  <c r="J74" i="206" s="1"/>
  <c r="K74" i="206" s="1"/>
  <c r="M74" i="206" s="1"/>
  <c r="L73" i="206"/>
  <c r="D73" i="206"/>
  <c r="F73" i="206" s="1"/>
  <c r="J73" i="206" s="1"/>
  <c r="K73" i="206" s="1"/>
  <c r="M73" i="206" s="1"/>
  <c r="L72" i="206"/>
  <c r="D72" i="206"/>
  <c r="F72" i="206" s="1"/>
  <c r="J72" i="206" s="1"/>
  <c r="K72" i="206" s="1"/>
  <c r="M72" i="206" s="1"/>
  <c r="L71" i="206"/>
  <c r="D71" i="206"/>
  <c r="F71" i="206" s="1"/>
  <c r="J71" i="206" s="1"/>
  <c r="K71" i="206" s="1"/>
  <c r="M71" i="206" s="1"/>
  <c r="L70" i="206"/>
  <c r="D70" i="206"/>
  <c r="F70" i="206" s="1"/>
  <c r="J70" i="206" s="1"/>
  <c r="K70" i="206" s="1"/>
  <c r="M70" i="206" s="1"/>
  <c r="L69" i="206"/>
  <c r="D69" i="206"/>
  <c r="F69" i="206" s="1"/>
  <c r="J69" i="206" s="1"/>
  <c r="K69" i="206" s="1"/>
  <c r="M69" i="206" s="1"/>
  <c r="L68" i="206"/>
  <c r="D68" i="206"/>
  <c r="F68" i="206" s="1"/>
  <c r="J68" i="206" s="1"/>
  <c r="K68" i="206" s="1"/>
  <c r="M68" i="206" s="1"/>
  <c r="L67" i="206"/>
  <c r="D67" i="206"/>
  <c r="F67" i="206" s="1"/>
  <c r="J67" i="206" s="1"/>
  <c r="K67" i="206" s="1"/>
  <c r="M67" i="206" s="1"/>
  <c r="L66" i="206"/>
  <c r="D66" i="206"/>
  <c r="F66" i="206" s="1"/>
  <c r="J66" i="206" s="1"/>
  <c r="K66" i="206" s="1"/>
  <c r="M66" i="206" s="1"/>
  <c r="L65" i="206"/>
  <c r="D65" i="206"/>
  <c r="F65" i="206" s="1"/>
  <c r="J65" i="206" s="1"/>
  <c r="K65" i="206" s="1"/>
  <c r="M65" i="206" s="1"/>
  <c r="L64" i="206"/>
  <c r="D64" i="206"/>
  <c r="F64" i="206" s="1"/>
  <c r="J64" i="206" s="1"/>
  <c r="K64" i="206" s="1"/>
  <c r="M64" i="206" s="1"/>
  <c r="L63" i="206"/>
  <c r="D63" i="206"/>
  <c r="F63" i="206" s="1"/>
  <c r="J63" i="206" s="1"/>
  <c r="K63" i="206" s="1"/>
  <c r="M63" i="206" s="1"/>
  <c r="L62" i="206"/>
  <c r="D62" i="206"/>
  <c r="F62" i="206" s="1"/>
  <c r="J62" i="206" s="1"/>
  <c r="K62" i="206" s="1"/>
  <c r="M62" i="206" s="1"/>
  <c r="L61" i="206"/>
  <c r="D61" i="206"/>
  <c r="F61" i="206" s="1"/>
  <c r="J61" i="206" s="1"/>
  <c r="K61" i="206" s="1"/>
  <c r="M61" i="206" s="1"/>
  <c r="L60" i="206"/>
  <c r="D60" i="206"/>
  <c r="F60" i="206" s="1"/>
  <c r="J60" i="206" s="1"/>
  <c r="K60" i="206" s="1"/>
  <c r="M60" i="206" s="1"/>
  <c r="L59" i="206"/>
  <c r="D59" i="206"/>
  <c r="F59" i="206" s="1"/>
  <c r="J59" i="206" s="1"/>
  <c r="K59" i="206" s="1"/>
  <c r="M59" i="206" s="1"/>
  <c r="L58" i="206"/>
  <c r="D58" i="206"/>
  <c r="F58" i="206" s="1"/>
  <c r="J58" i="206" s="1"/>
  <c r="K58" i="206" s="1"/>
  <c r="M58" i="206" s="1"/>
  <c r="L57" i="206"/>
  <c r="D57" i="206"/>
  <c r="F57" i="206" s="1"/>
  <c r="J57" i="206" s="1"/>
  <c r="K57" i="206" s="1"/>
  <c r="M57" i="206" s="1"/>
  <c r="L56" i="206"/>
  <c r="D56" i="206"/>
  <c r="F56" i="206" s="1"/>
  <c r="J56" i="206" s="1"/>
  <c r="K56" i="206" s="1"/>
  <c r="M56" i="206" s="1"/>
  <c r="L55" i="206"/>
  <c r="D55" i="206"/>
  <c r="F55" i="206" s="1"/>
  <c r="J55" i="206" s="1"/>
  <c r="K55" i="206" s="1"/>
  <c r="M55" i="206" s="1"/>
  <c r="L54" i="206"/>
  <c r="D54" i="206"/>
  <c r="F54" i="206" s="1"/>
  <c r="J54" i="206" s="1"/>
  <c r="K54" i="206" s="1"/>
  <c r="M54" i="206" s="1"/>
  <c r="L53" i="206"/>
  <c r="D53" i="206"/>
  <c r="F53" i="206" s="1"/>
  <c r="J53" i="206" s="1"/>
  <c r="K53" i="206" s="1"/>
  <c r="M53" i="206" s="1"/>
  <c r="L52" i="206"/>
  <c r="D52" i="206"/>
  <c r="F52" i="206" s="1"/>
  <c r="J52" i="206" s="1"/>
  <c r="K52" i="206" s="1"/>
  <c r="M52" i="206" s="1"/>
  <c r="L51" i="206"/>
  <c r="D51" i="206"/>
  <c r="F51" i="206" s="1"/>
  <c r="J51" i="206" s="1"/>
  <c r="K51" i="206" s="1"/>
  <c r="M51" i="206" s="1"/>
  <c r="L50" i="206"/>
  <c r="D50" i="206"/>
  <c r="F50" i="206" s="1"/>
  <c r="J50" i="206" s="1"/>
  <c r="K50" i="206" s="1"/>
  <c r="M50" i="206" s="1"/>
  <c r="L49" i="206"/>
  <c r="D49" i="206"/>
  <c r="F49" i="206" s="1"/>
  <c r="J49" i="206" s="1"/>
  <c r="K49" i="206" s="1"/>
  <c r="M49" i="206" s="1"/>
  <c r="L48" i="206"/>
  <c r="D48" i="206"/>
  <c r="F48" i="206" s="1"/>
  <c r="J48" i="206" s="1"/>
  <c r="K48" i="206" s="1"/>
  <c r="M48" i="206" s="1"/>
  <c r="L47" i="206"/>
  <c r="D47" i="206"/>
  <c r="F47" i="206" s="1"/>
  <c r="J47" i="206" s="1"/>
  <c r="K47" i="206" s="1"/>
  <c r="M47" i="206" s="1"/>
  <c r="L46" i="206"/>
  <c r="D46" i="206"/>
  <c r="F46" i="206" s="1"/>
  <c r="J46" i="206" s="1"/>
  <c r="K46" i="206" s="1"/>
  <c r="M46" i="206" s="1"/>
  <c r="L45" i="206"/>
  <c r="D45" i="206"/>
  <c r="F45" i="206" s="1"/>
  <c r="J45" i="206" s="1"/>
  <c r="K45" i="206" s="1"/>
  <c r="M45" i="206" s="1"/>
  <c r="L44" i="206"/>
  <c r="D44" i="206"/>
  <c r="F44" i="206" s="1"/>
  <c r="J44" i="206" s="1"/>
  <c r="K44" i="206" s="1"/>
  <c r="M44" i="206" s="1"/>
  <c r="L43" i="206"/>
  <c r="D43" i="206"/>
  <c r="F43" i="206" s="1"/>
  <c r="J43" i="206" s="1"/>
  <c r="K43" i="206" s="1"/>
  <c r="M43" i="206" s="1"/>
  <c r="L42" i="206"/>
  <c r="D42" i="206"/>
  <c r="F42" i="206" s="1"/>
  <c r="J42" i="206" s="1"/>
  <c r="K42" i="206" s="1"/>
  <c r="M42" i="206" s="1"/>
  <c r="L41" i="206"/>
  <c r="D41" i="206"/>
  <c r="F41" i="206" s="1"/>
  <c r="J41" i="206" s="1"/>
  <c r="K41" i="206" s="1"/>
  <c r="M41" i="206" s="1"/>
  <c r="L40" i="206"/>
  <c r="D40" i="206"/>
  <c r="F40" i="206" s="1"/>
  <c r="J40" i="206" s="1"/>
  <c r="K40" i="206" s="1"/>
  <c r="M40" i="206" s="1"/>
  <c r="L39" i="206"/>
  <c r="D39" i="206"/>
  <c r="F39" i="206" s="1"/>
  <c r="J39" i="206" s="1"/>
  <c r="K39" i="206" s="1"/>
  <c r="M39" i="206" s="1"/>
  <c r="L38" i="206"/>
  <c r="D38" i="206"/>
  <c r="F38" i="206" s="1"/>
  <c r="J38" i="206" s="1"/>
  <c r="K38" i="206" s="1"/>
  <c r="M38" i="206" s="1"/>
  <c r="L37" i="206"/>
  <c r="D37" i="206"/>
  <c r="F37" i="206" s="1"/>
  <c r="J37" i="206" s="1"/>
  <c r="K37" i="206" s="1"/>
  <c r="M37" i="206" s="1"/>
  <c r="L36" i="206"/>
  <c r="D36" i="206"/>
  <c r="F36" i="206" s="1"/>
  <c r="J36" i="206" s="1"/>
  <c r="K36" i="206" s="1"/>
  <c r="M36" i="206" s="1"/>
  <c r="L35" i="206"/>
  <c r="D35" i="206"/>
  <c r="F35" i="206" s="1"/>
  <c r="J35" i="206" s="1"/>
  <c r="K35" i="206" s="1"/>
  <c r="M35" i="206" s="1"/>
  <c r="L34" i="206"/>
  <c r="D34" i="206"/>
  <c r="F34" i="206" s="1"/>
  <c r="J34" i="206" s="1"/>
  <c r="K34" i="206" s="1"/>
  <c r="M34" i="206" s="1"/>
  <c r="L33" i="206"/>
  <c r="D33" i="206"/>
  <c r="F33" i="206" s="1"/>
  <c r="J33" i="206" s="1"/>
  <c r="K33" i="206" s="1"/>
  <c r="M33" i="206" s="1"/>
  <c r="L32" i="206"/>
  <c r="D32" i="206"/>
  <c r="F32" i="206" s="1"/>
  <c r="J32" i="206" s="1"/>
  <c r="K32" i="206" s="1"/>
  <c r="M32" i="206" s="1"/>
  <c r="L31" i="206"/>
  <c r="D31" i="206"/>
  <c r="F31" i="206" s="1"/>
  <c r="J31" i="206" s="1"/>
  <c r="K31" i="206" s="1"/>
  <c r="M31" i="206" s="1"/>
  <c r="L30" i="206"/>
  <c r="D30" i="206"/>
  <c r="F30" i="206" s="1"/>
  <c r="J30" i="206" s="1"/>
  <c r="K30" i="206" s="1"/>
  <c r="M30" i="206" s="1"/>
  <c r="L29" i="206"/>
  <c r="D29" i="206"/>
  <c r="F29" i="206" s="1"/>
  <c r="J29" i="206" s="1"/>
  <c r="K29" i="206" s="1"/>
  <c r="M29" i="206" s="1"/>
  <c r="L28" i="206"/>
  <c r="D28" i="206"/>
  <c r="F28" i="206" s="1"/>
  <c r="J28" i="206" s="1"/>
  <c r="K28" i="206" s="1"/>
  <c r="M28" i="206" s="1"/>
  <c r="L27" i="206"/>
  <c r="D27" i="206"/>
  <c r="F27" i="206" s="1"/>
  <c r="J27" i="206" s="1"/>
  <c r="K27" i="206" s="1"/>
  <c r="M27" i="206" s="1"/>
  <c r="L26" i="206"/>
  <c r="D26" i="206"/>
  <c r="F26" i="206" s="1"/>
  <c r="J26" i="206" s="1"/>
  <c r="K26" i="206" s="1"/>
  <c r="M26" i="206" s="1"/>
  <c r="L25" i="206"/>
  <c r="D25" i="206"/>
  <c r="F25" i="206" s="1"/>
  <c r="J25" i="206" s="1"/>
  <c r="K25" i="206" s="1"/>
  <c r="M25" i="206" s="1"/>
  <c r="L24" i="206"/>
  <c r="D24" i="206"/>
  <c r="F24" i="206" s="1"/>
  <c r="J24" i="206" s="1"/>
  <c r="K24" i="206" s="1"/>
  <c r="M24" i="206" s="1"/>
  <c r="L23" i="206"/>
  <c r="D23" i="206"/>
  <c r="F23" i="206" s="1"/>
  <c r="J23" i="206" s="1"/>
  <c r="K23" i="206" s="1"/>
  <c r="M23" i="206" s="1"/>
  <c r="L22" i="206"/>
  <c r="D22" i="206"/>
  <c r="F22" i="206" s="1"/>
  <c r="J22" i="206" s="1"/>
  <c r="K22" i="206" s="1"/>
  <c r="M22" i="206" s="1"/>
  <c r="L21" i="206"/>
  <c r="D21" i="206"/>
  <c r="F21" i="206" s="1"/>
  <c r="J21" i="206" s="1"/>
  <c r="K21" i="206" s="1"/>
  <c r="M21" i="206" s="1"/>
  <c r="L20" i="206"/>
  <c r="D20" i="206"/>
  <c r="F20" i="206" s="1"/>
  <c r="J20" i="206" s="1"/>
  <c r="K20" i="206" s="1"/>
  <c r="M20" i="206" s="1"/>
  <c r="L19" i="206"/>
  <c r="D19" i="206"/>
  <c r="F19" i="206" s="1"/>
  <c r="J19" i="206" s="1"/>
  <c r="K19" i="206" s="1"/>
  <c r="M19" i="206" s="1"/>
  <c r="L18" i="206"/>
  <c r="D18" i="206"/>
  <c r="F18" i="206" s="1"/>
  <c r="J18" i="206" s="1"/>
  <c r="K18" i="206" s="1"/>
  <c r="M18" i="206" s="1"/>
  <c r="L17" i="206"/>
  <c r="D17" i="206"/>
  <c r="F17" i="206" s="1"/>
  <c r="J17" i="206" s="1"/>
  <c r="K17" i="206" s="1"/>
  <c r="M17" i="206" s="1"/>
  <c r="L16" i="206"/>
  <c r="D16" i="206"/>
  <c r="F16" i="206" s="1"/>
  <c r="J16" i="206" s="1"/>
  <c r="K16" i="206" s="1"/>
  <c r="M16" i="206" s="1"/>
  <c r="L15" i="206"/>
  <c r="D15" i="206"/>
  <c r="F15" i="206" s="1"/>
  <c r="J15" i="206" s="1"/>
  <c r="K15" i="206" s="1"/>
  <c r="M15" i="206" s="1"/>
  <c r="L14" i="206"/>
  <c r="D14" i="206"/>
  <c r="F14" i="206" s="1"/>
  <c r="J14" i="206" s="1"/>
  <c r="K14" i="206" s="1"/>
  <c r="M14" i="206" s="1"/>
  <c r="L13" i="206"/>
  <c r="D13" i="206"/>
  <c r="F13" i="206" s="1"/>
  <c r="J13" i="206" s="1"/>
  <c r="K13" i="206" s="1"/>
  <c r="M13" i="206" s="1"/>
  <c r="L12" i="206"/>
  <c r="D12" i="206"/>
  <c r="F12" i="206" s="1"/>
  <c r="J12" i="206" s="1"/>
  <c r="K12" i="206" s="1"/>
  <c r="M12" i="206" s="1"/>
  <c r="L11" i="206"/>
  <c r="D11" i="206"/>
  <c r="F11" i="206" s="1"/>
  <c r="J11" i="206" s="1"/>
  <c r="K11" i="206" s="1"/>
  <c r="M11" i="206" s="1"/>
  <c r="L10" i="206"/>
  <c r="D10" i="206"/>
  <c r="F10" i="206" s="1"/>
  <c r="J10" i="206" s="1"/>
  <c r="K10" i="206" s="1"/>
  <c r="M10" i="206" s="1"/>
  <c r="L9" i="206"/>
  <c r="D9" i="206"/>
  <c r="F9" i="206" s="1"/>
  <c r="J9" i="206" s="1"/>
  <c r="K9" i="206" s="1"/>
  <c r="M9" i="206" s="1"/>
  <c r="L8" i="206"/>
  <c r="D8" i="206"/>
  <c r="F8" i="206" s="1"/>
  <c r="J8" i="206" s="1"/>
  <c r="K8" i="206" s="1"/>
  <c r="M8" i="206" s="1"/>
  <c r="L7" i="206"/>
  <c r="D7" i="206"/>
  <c r="F7" i="206" s="1"/>
  <c r="J7" i="206" s="1"/>
  <c r="K7" i="206" s="1"/>
  <c r="M7" i="206" s="1"/>
  <c r="L6" i="206"/>
  <c r="D6" i="206"/>
  <c r="F6" i="206" s="1"/>
  <c r="J6" i="206" s="1"/>
  <c r="K6" i="206" s="1"/>
  <c r="M6" i="206" s="1"/>
  <c r="L5" i="206"/>
  <c r="D5" i="206"/>
  <c r="F5" i="206" s="1"/>
  <c r="J5" i="206" s="1"/>
  <c r="K5" i="206" s="1"/>
  <c r="M5" i="206" s="1"/>
  <c r="L199" i="208"/>
  <c r="D199" i="208"/>
  <c r="F199" i="208" s="1"/>
  <c r="J199" i="208" s="1"/>
  <c r="K199" i="208" s="1"/>
  <c r="M199" i="208" s="1"/>
  <c r="L198" i="208"/>
  <c r="D198" i="208"/>
  <c r="F198" i="208" s="1"/>
  <c r="J198" i="208" s="1"/>
  <c r="K198" i="208" s="1"/>
  <c r="M198" i="208" s="1"/>
  <c r="L197" i="208"/>
  <c r="D197" i="208"/>
  <c r="F197" i="208" s="1"/>
  <c r="J197" i="208" s="1"/>
  <c r="K197" i="208" s="1"/>
  <c r="M197" i="208" s="1"/>
  <c r="L196" i="208"/>
  <c r="D196" i="208"/>
  <c r="F196" i="208" s="1"/>
  <c r="J196" i="208" s="1"/>
  <c r="K196" i="208" s="1"/>
  <c r="M196" i="208" s="1"/>
  <c r="L195" i="208"/>
  <c r="D195" i="208"/>
  <c r="F195" i="208" s="1"/>
  <c r="J195" i="208" s="1"/>
  <c r="K195" i="208" s="1"/>
  <c r="M195" i="208" s="1"/>
  <c r="L194" i="208"/>
  <c r="D194" i="208"/>
  <c r="F194" i="208" s="1"/>
  <c r="J194" i="208" s="1"/>
  <c r="K194" i="208" s="1"/>
  <c r="M194" i="208" s="1"/>
  <c r="L193" i="208"/>
  <c r="D193" i="208"/>
  <c r="F193" i="208" s="1"/>
  <c r="J193" i="208" s="1"/>
  <c r="K193" i="208" s="1"/>
  <c r="M193" i="208" s="1"/>
  <c r="L192" i="208"/>
  <c r="D192" i="208"/>
  <c r="F192" i="208" s="1"/>
  <c r="J192" i="208" s="1"/>
  <c r="K192" i="208" s="1"/>
  <c r="M192" i="208" s="1"/>
  <c r="L191" i="208"/>
  <c r="D191" i="208"/>
  <c r="F191" i="208" s="1"/>
  <c r="J191" i="208" s="1"/>
  <c r="K191" i="208" s="1"/>
  <c r="M191" i="208" s="1"/>
  <c r="L190" i="208"/>
  <c r="D190" i="208"/>
  <c r="F190" i="208" s="1"/>
  <c r="J190" i="208" s="1"/>
  <c r="K190" i="208" s="1"/>
  <c r="M190" i="208" s="1"/>
  <c r="L189" i="208"/>
  <c r="D189" i="208"/>
  <c r="F189" i="208" s="1"/>
  <c r="J189" i="208" s="1"/>
  <c r="K189" i="208" s="1"/>
  <c r="M189" i="208" s="1"/>
  <c r="L188" i="208"/>
  <c r="D188" i="208"/>
  <c r="F188" i="208" s="1"/>
  <c r="J188" i="208" s="1"/>
  <c r="K188" i="208" s="1"/>
  <c r="M188" i="208" s="1"/>
  <c r="L187" i="208"/>
  <c r="D187" i="208"/>
  <c r="F187" i="208" s="1"/>
  <c r="J187" i="208" s="1"/>
  <c r="K187" i="208" s="1"/>
  <c r="M187" i="208" s="1"/>
  <c r="L186" i="208"/>
  <c r="D186" i="208"/>
  <c r="F186" i="208" s="1"/>
  <c r="J186" i="208" s="1"/>
  <c r="K186" i="208" s="1"/>
  <c r="M186" i="208" s="1"/>
  <c r="L185" i="208"/>
  <c r="D185" i="208"/>
  <c r="F185" i="208" s="1"/>
  <c r="J185" i="208" s="1"/>
  <c r="K185" i="208" s="1"/>
  <c r="M185" i="208" s="1"/>
  <c r="L184" i="208"/>
  <c r="D184" i="208"/>
  <c r="F184" i="208" s="1"/>
  <c r="J184" i="208" s="1"/>
  <c r="K184" i="208" s="1"/>
  <c r="M184" i="208" s="1"/>
  <c r="L183" i="208"/>
  <c r="D183" i="208"/>
  <c r="F183" i="208" s="1"/>
  <c r="J183" i="208" s="1"/>
  <c r="K183" i="208" s="1"/>
  <c r="M183" i="208" s="1"/>
  <c r="L182" i="208"/>
  <c r="D182" i="208"/>
  <c r="F182" i="208" s="1"/>
  <c r="J182" i="208" s="1"/>
  <c r="K182" i="208" s="1"/>
  <c r="M182" i="208" s="1"/>
  <c r="L181" i="208"/>
  <c r="D181" i="208"/>
  <c r="F181" i="208" s="1"/>
  <c r="J181" i="208" s="1"/>
  <c r="K181" i="208" s="1"/>
  <c r="M181" i="208" s="1"/>
  <c r="L180" i="208"/>
  <c r="D180" i="208"/>
  <c r="F180" i="208" s="1"/>
  <c r="J180" i="208" s="1"/>
  <c r="K180" i="208" s="1"/>
  <c r="M180" i="208" s="1"/>
  <c r="L179" i="208"/>
  <c r="D179" i="208"/>
  <c r="F179" i="208" s="1"/>
  <c r="J179" i="208" s="1"/>
  <c r="K179" i="208" s="1"/>
  <c r="M179" i="208" s="1"/>
  <c r="L178" i="208"/>
  <c r="D178" i="208"/>
  <c r="F178" i="208" s="1"/>
  <c r="J178" i="208" s="1"/>
  <c r="K178" i="208" s="1"/>
  <c r="M178" i="208" s="1"/>
  <c r="L177" i="208"/>
  <c r="D177" i="208"/>
  <c r="F177" i="208" s="1"/>
  <c r="J177" i="208" s="1"/>
  <c r="K177" i="208" s="1"/>
  <c r="M177" i="208" s="1"/>
  <c r="L176" i="208"/>
  <c r="D176" i="208"/>
  <c r="F176" i="208" s="1"/>
  <c r="J176" i="208" s="1"/>
  <c r="K176" i="208" s="1"/>
  <c r="M176" i="208" s="1"/>
  <c r="L175" i="208"/>
  <c r="D175" i="208"/>
  <c r="F175" i="208" s="1"/>
  <c r="J175" i="208" s="1"/>
  <c r="K175" i="208" s="1"/>
  <c r="M175" i="208" s="1"/>
  <c r="L174" i="208"/>
  <c r="D174" i="208"/>
  <c r="F174" i="208" s="1"/>
  <c r="J174" i="208" s="1"/>
  <c r="K174" i="208" s="1"/>
  <c r="M174" i="208" s="1"/>
  <c r="L173" i="208"/>
  <c r="D173" i="208"/>
  <c r="F173" i="208" s="1"/>
  <c r="J173" i="208" s="1"/>
  <c r="K173" i="208" s="1"/>
  <c r="M173" i="208" s="1"/>
  <c r="L172" i="208"/>
  <c r="D172" i="208"/>
  <c r="F172" i="208" s="1"/>
  <c r="J172" i="208" s="1"/>
  <c r="K172" i="208" s="1"/>
  <c r="M172" i="208" s="1"/>
  <c r="L171" i="208"/>
  <c r="D171" i="208"/>
  <c r="F171" i="208" s="1"/>
  <c r="J171" i="208" s="1"/>
  <c r="K171" i="208" s="1"/>
  <c r="M171" i="208" s="1"/>
  <c r="L170" i="208"/>
  <c r="D170" i="208"/>
  <c r="F170" i="208" s="1"/>
  <c r="J170" i="208" s="1"/>
  <c r="K170" i="208" s="1"/>
  <c r="M170" i="208" s="1"/>
  <c r="L169" i="208"/>
  <c r="D169" i="208"/>
  <c r="F169" i="208" s="1"/>
  <c r="J169" i="208" s="1"/>
  <c r="K169" i="208" s="1"/>
  <c r="M169" i="208" s="1"/>
  <c r="L168" i="208"/>
  <c r="D168" i="208"/>
  <c r="F168" i="208" s="1"/>
  <c r="J168" i="208" s="1"/>
  <c r="K168" i="208" s="1"/>
  <c r="M168" i="208" s="1"/>
  <c r="L167" i="208"/>
  <c r="D167" i="208"/>
  <c r="F167" i="208" s="1"/>
  <c r="J167" i="208" s="1"/>
  <c r="K167" i="208" s="1"/>
  <c r="M167" i="208" s="1"/>
  <c r="L166" i="208"/>
  <c r="D166" i="208"/>
  <c r="F166" i="208" s="1"/>
  <c r="J166" i="208" s="1"/>
  <c r="K166" i="208" s="1"/>
  <c r="M166" i="208" s="1"/>
  <c r="L165" i="208"/>
  <c r="D165" i="208"/>
  <c r="F165" i="208" s="1"/>
  <c r="J165" i="208" s="1"/>
  <c r="K165" i="208" s="1"/>
  <c r="M165" i="208" s="1"/>
  <c r="L164" i="208"/>
  <c r="D164" i="208"/>
  <c r="F164" i="208" s="1"/>
  <c r="J164" i="208" s="1"/>
  <c r="K164" i="208" s="1"/>
  <c r="M164" i="208" s="1"/>
  <c r="L163" i="208"/>
  <c r="D163" i="208"/>
  <c r="F163" i="208" s="1"/>
  <c r="J163" i="208" s="1"/>
  <c r="K163" i="208" s="1"/>
  <c r="M163" i="208" s="1"/>
  <c r="L162" i="208"/>
  <c r="D162" i="208"/>
  <c r="F162" i="208" s="1"/>
  <c r="J162" i="208" s="1"/>
  <c r="K162" i="208" s="1"/>
  <c r="M162" i="208" s="1"/>
  <c r="L161" i="208"/>
  <c r="D161" i="208"/>
  <c r="F161" i="208" s="1"/>
  <c r="J161" i="208" s="1"/>
  <c r="K161" i="208" s="1"/>
  <c r="M161" i="208" s="1"/>
  <c r="L160" i="208"/>
  <c r="D160" i="208"/>
  <c r="F160" i="208" s="1"/>
  <c r="J160" i="208" s="1"/>
  <c r="K160" i="208" s="1"/>
  <c r="M160" i="208" s="1"/>
  <c r="L159" i="208"/>
  <c r="D159" i="208"/>
  <c r="F159" i="208" s="1"/>
  <c r="J159" i="208" s="1"/>
  <c r="K159" i="208" s="1"/>
  <c r="M159" i="208" s="1"/>
  <c r="L158" i="208"/>
  <c r="D158" i="208"/>
  <c r="F158" i="208" s="1"/>
  <c r="J158" i="208" s="1"/>
  <c r="K158" i="208" s="1"/>
  <c r="M158" i="208" s="1"/>
  <c r="L157" i="208"/>
  <c r="D157" i="208"/>
  <c r="F157" i="208" s="1"/>
  <c r="J157" i="208" s="1"/>
  <c r="K157" i="208" s="1"/>
  <c r="M157" i="208" s="1"/>
  <c r="L156" i="208"/>
  <c r="D156" i="208"/>
  <c r="F156" i="208" s="1"/>
  <c r="J156" i="208" s="1"/>
  <c r="K156" i="208" s="1"/>
  <c r="M156" i="208" s="1"/>
  <c r="L155" i="208"/>
  <c r="D155" i="208"/>
  <c r="F155" i="208" s="1"/>
  <c r="J155" i="208" s="1"/>
  <c r="K155" i="208" s="1"/>
  <c r="M155" i="208" s="1"/>
  <c r="L154" i="208"/>
  <c r="D154" i="208"/>
  <c r="F154" i="208" s="1"/>
  <c r="J154" i="208" s="1"/>
  <c r="K154" i="208" s="1"/>
  <c r="M154" i="208" s="1"/>
  <c r="L153" i="208"/>
  <c r="D153" i="208"/>
  <c r="F153" i="208" s="1"/>
  <c r="J153" i="208" s="1"/>
  <c r="K153" i="208" s="1"/>
  <c r="M153" i="208" s="1"/>
  <c r="L152" i="208"/>
  <c r="D152" i="208"/>
  <c r="F152" i="208" s="1"/>
  <c r="J152" i="208" s="1"/>
  <c r="K152" i="208" s="1"/>
  <c r="M152" i="208" s="1"/>
  <c r="L151" i="208"/>
  <c r="D151" i="208"/>
  <c r="F151" i="208" s="1"/>
  <c r="J151" i="208" s="1"/>
  <c r="K151" i="208" s="1"/>
  <c r="M151" i="208" s="1"/>
  <c r="L150" i="208"/>
  <c r="D150" i="208"/>
  <c r="F150" i="208" s="1"/>
  <c r="J150" i="208" s="1"/>
  <c r="K150" i="208" s="1"/>
  <c r="M150" i="208" s="1"/>
  <c r="L149" i="208"/>
  <c r="D149" i="208"/>
  <c r="F149" i="208" s="1"/>
  <c r="J149" i="208" s="1"/>
  <c r="K149" i="208" s="1"/>
  <c r="M149" i="208" s="1"/>
  <c r="L148" i="208"/>
  <c r="D148" i="208"/>
  <c r="F148" i="208" s="1"/>
  <c r="J148" i="208" s="1"/>
  <c r="K148" i="208" s="1"/>
  <c r="M148" i="208" s="1"/>
  <c r="L147" i="208"/>
  <c r="D147" i="208"/>
  <c r="F147" i="208" s="1"/>
  <c r="J147" i="208" s="1"/>
  <c r="K147" i="208" s="1"/>
  <c r="M147" i="208" s="1"/>
  <c r="L146" i="208"/>
  <c r="D146" i="208"/>
  <c r="F146" i="208" s="1"/>
  <c r="J146" i="208" s="1"/>
  <c r="K146" i="208" s="1"/>
  <c r="M146" i="208" s="1"/>
  <c r="L145" i="208"/>
  <c r="D145" i="208"/>
  <c r="F145" i="208" s="1"/>
  <c r="J145" i="208" s="1"/>
  <c r="K145" i="208" s="1"/>
  <c r="M145" i="208" s="1"/>
  <c r="L144" i="208"/>
  <c r="D144" i="208"/>
  <c r="F144" i="208" s="1"/>
  <c r="J144" i="208" s="1"/>
  <c r="K144" i="208" s="1"/>
  <c r="M144" i="208" s="1"/>
  <c r="L143" i="208"/>
  <c r="D143" i="208"/>
  <c r="F143" i="208" s="1"/>
  <c r="J143" i="208" s="1"/>
  <c r="K143" i="208" s="1"/>
  <c r="M143" i="208" s="1"/>
  <c r="L142" i="208"/>
  <c r="D142" i="208"/>
  <c r="F142" i="208" s="1"/>
  <c r="J142" i="208" s="1"/>
  <c r="K142" i="208" s="1"/>
  <c r="M142" i="208" s="1"/>
  <c r="L141" i="208"/>
  <c r="D141" i="208"/>
  <c r="F141" i="208" s="1"/>
  <c r="J141" i="208" s="1"/>
  <c r="K141" i="208" s="1"/>
  <c r="M141" i="208" s="1"/>
  <c r="L140" i="208"/>
  <c r="D140" i="208"/>
  <c r="F140" i="208" s="1"/>
  <c r="J140" i="208" s="1"/>
  <c r="K140" i="208" s="1"/>
  <c r="M140" i="208" s="1"/>
  <c r="L139" i="208"/>
  <c r="D139" i="208"/>
  <c r="F139" i="208" s="1"/>
  <c r="J139" i="208" s="1"/>
  <c r="K139" i="208" s="1"/>
  <c r="M139" i="208" s="1"/>
  <c r="L138" i="208"/>
  <c r="D138" i="208"/>
  <c r="F138" i="208" s="1"/>
  <c r="J138" i="208" s="1"/>
  <c r="K138" i="208" s="1"/>
  <c r="M138" i="208" s="1"/>
  <c r="L137" i="208"/>
  <c r="D137" i="208"/>
  <c r="F137" i="208" s="1"/>
  <c r="J137" i="208" s="1"/>
  <c r="K137" i="208" s="1"/>
  <c r="M137" i="208" s="1"/>
  <c r="L136" i="208"/>
  <c r="D136" i="208"/>
  <c r="F136" i="208" s="1"/>
  <c r="J136" i="208" s="1"/>
  <c r="K136" i="208" s="1"/>
  <c r="M136" i="208" s="1"/>
  <c r="L135" i="208"/>
  <c r="D135" i="208"/>
  <c r="F135" i="208" s="1"/>
  <c r="J135" i="208" s="1"/>
  <c r="K135" i="208" s="1"/>
  <c r="M135" i="208" s="1"/>
  <c r="L134" i="208"/>
  <c r="D134" i="208"/>
  <c r="F134" i="208" s="1"/>
  <c r="J134" i="208" s="1"/>
  <c r="K134" i="208" s="1"/>
  <c r="M134" i="208" s="1"/>
  <c r="L133" i="208"/>
  <c r="D133" i="208"/>
  <c r="F133" i="208" s="1"/>
  <c r="J133" i="208" s="1"/>
  <c r="K133" i="208" s="1"/>
  <c r="M133" i="208" s="1"/>
  <c r="L132" i="208"/>
  <c r="D132" i="208"/>
  <c r="F132" i="208" s="1"/>
  <c r="J132" i="208" s="1"/>
  <c r="K132" i="208" s="1"/>
  <c r="M132" i="208" s="1"/>
  <c r="L131" i="208"/>
  <c r="D131" i="208"/>
  <c r="F131" i="208" s="1"/>
  <c r="J131" i="208" s="1"/>
  <c r="K131" i="208" s="1"/>
  <c r="M131" i="208" s="1"/>
  <c r="L130" i="208"/>
  <c r="D130" i="208"/>
  <c r="F130" i="208" s="1"/>
  <c r="J130" i="208" s="1"/>
  <c r="K130" i="208" s="1"/>
  <c r="M130" i="208" s="1"/>
  <c r="L129" i="208"/>
  <c r="D129" i="208"/>
  <c r="F129" i="208" s="1"/>
  <c r="J129" i="208" s="1"/>
  <c r="K129" i="208" s="1"/>
  <c r="M129" i="208" s="1"/>
  <c r="L128" i="208"/>
  <c r="D128" i="208"/>
  <c r="F128" i="208" s="1"/>
  <c r="J128" i="208" s="1"/>
  <c r="K128" i="208" s="1"/>
  <c r="M128" i="208" s="1"/>
  <c r="L127" i="208"/>
  <c r="D127" i="208"/>
  <c r="F127" i="208" s="1"/>
  <c r="J127" i="208" s="1"/>
  <c r="K127" i="208" s="1"/>
  <c r="M127" i="208" s="1"/>
  <c r="L126" i="208"/>
  <c r="D126" i="208"/>
  <c r="F126" i="208" s="1"/>
  <c r="J126" i="208" s="1"/>
  <c r="K126" i="208" s="1"/>
  <c r="M126" i="208" s="1"/>
  <c r="L125" i="208"/>
  <c r="D125" i="208"/>
  <c r="F125" i="208" s="1"/>
  <c r="J125" i="208" s="1"/>
  <c r="K125" i="208" s="1"/>
  <c r="M125" i="208" s="1"/>
  <c r="L124" i="208"/>
  <c r="D124" i="208"/>
  <c r="F124" i="208" s="1"/>
  <c r="J124" i="208" s="1"/>
  <c r="K124" i="208" s="1"/>
  <c r="M124" i="208" s="1"/>
  <c r="L123" i="208"/>
  <c r="D123" i="208"/>
  <c r="F123" i="208" s="1"/>
  <c r="J123" i="208" s="1"/>
  <c r="K123" i="208" s="1"/>
  <c r="M123" i="208" s="1"/>
  <c r="L122" i="208"/>
  <c r="D122" i="208"/>
  <c r="F122" i="208" s="1"/>
  <c r="J122" i="208" s="1"/>
  <c r="K122" i="208" s="1"/>
  <c r="M122" i="208" s="1"/>
  <c r="L121" i="208"/>
  <c r="D121" i="208"/>
  <c r="F121" i="208" s="1"/>
  <c r="J121" i="208" s="1"/>
  <c r="K121" i="208" s="1"/>
  <c r="M121" i="208" s="1"/>
  <c r="L120" i="208"/>
  <c r="D120" i="208"/>
  <c r="F120" i="208" s="1"/>
  <c r="J120" i="208" s="1"/>
  <c r="K120" i="208" s="1"/>
  <c r="M120" i="208" s="1"/>
  <c r="L119" i="208"/>
  <c r="D119" i="208"/>
  <c r="F119" i="208" s="1"/>
  <c r="J119" i="208" s="1"/>
  <c r="K119" i="208" s="1"/>
  <c r="M119" i="208" s="1"/>
  <c r="L118" i="208"/>
  <c r="D118" i="208"/>
  <c r="F118" i="208" s="1"/>
  <c r="J118" i="208" s="1"/>
  <c r="K118" i="208" s="1"/>
  <c r="M118" i="208" s="1"/>
  <c r="L117" i="208"/>
  <c r="D117" i="208"/>
  <c r="F117" i="208" s="1"/>
  <c r="J117" i="208" s="1"/>
  <c r="K117" i="208" s="1"/>
  <c r="M117" i="208" s="1"/>
  <c r="L116" i="208"/>
  <c r="D116" i="208"/>
  <c r="F116" i="208" s="1"/>
  <c r="J116" i="208" s="1"/>
  <c r="K116" i="208" s="1"/>
  <c r="M116" i="208" s="1"/>
  <c r="L115" i="208"/>
  <c r="D115" i="208"/>
  <c r="F115" i="208" s="1"/>
  <c r="J115" i="208" s="1"/>
  <c r="K115" i="208" s="1"/>
  <c r="M115" i="208" s="1"/>
  <c r="L114" i="208"/>
  <c r="D114" i="208"/>
  <c r="F114" i="208" s="1"/>
  <c r="J114" i="208" s="1"/>
  <c r="K114" i="208" s="1"/>
  <c r="M114" i="208" s="1"/>
  <c r="L113" i="208"/>
  <c r="D113" i="208"/>
  <c r="F113" i="208" s="1"/>
  <c r="J113" i="208" s="1"/>
  <c r="K113" i="208" s="1"/>
  <c r="M113" i="208" s="1"/>
  <c r="L112" i="208"/>
  <c r="D112" i="208"/>
  <c r="F112" i="208" s="1"/>
  <c r="J112" i="208" s="1"/>
  <c r="K112" i="208" s="1"/>
  <c r="M112" i="208" s="1"/>
  <c r="L111" i="208"/>
  <c r="D111" i="208"/>
  <c r="F111" i="208" s="1"/>
  <c r="J111" i="208" s="1"/>
  <c r="K111" i="208" s="1"/>
  <c r="M111" i="208" s="1"/>
  <c r="L110" i="208"/>
  <c r="D110" i="208"/>
  <c r="F110" i="208" s="1"/>
  <c r="J110" i="208" s="1"/>
  <c r="K110" i="208" s="1"/>
  <c r="M110" i="208" s="1"/>
  <c r="L109" i="208"/>
  <c r="D109" i="208"/>
  <c r="F109" i="208" s="1"/>
  <c r="J109" i="208" s="1"/>
  <c r="K109" i="208" s="1"/>
  <c r="M109" i="208" s="1"/>
  <c r="L108" i="208"/>
  <c r="D108" i="208"/>
  <c r="F108" i="208" s="1"/>
  <c r="J108" i="208" s="1"/>
  <c r="K108" i="208" s="1"/>
  <c r="M108" i="208" s="1"/>
  <c r="L107" i="208"/>
  <c r="D107" i="208"/>
  <c r="F107" i="208" s="1"/>
  <c r="J107" i="208" s="1"/>
  <c r="K107" i="208" s="1"/>
  <c r="M107" i="208" s="1"/>
  <c r="L106" i="208"/>
  <c r="D106" i="208"/>
  <c r="F106" i="208" s="1"/>
  <c r="J106" i="208" s="1"/>
  <c r="K106" i="208" s="1"/>
  <c r="M106" i="208" s="1"/>
  <c r="L105" i="208"/>
  <c r="D105" i="208"/>
  <c r="F105" i="208" s="1"/>
  <c r="J105" i="208" s="1"/>
  <c r="K105" i="208" s="1"/>
  <c r="M105" i="208" s="1"/>
  <c r="L104" i="208"/>
  <c r="D104" i="208"/>
  <c r="F104" i="208" s="1"/>
  <c r="J104" i="208" s="1"/>
  <c r="K104" i="208" s="1"/>
  <c r="M104" i="208" s="1"/>
  <c r="L103" i="208"/>
  <c r="D103" i="208"/>
  <c r="F103" i="208" s="1"/>
  <c r="J103" i="208" s="1"/>
  <c r="K103" i="208" s="1"/>
  <c r="M103" i="208" s="1"/>
  <c r="L102" i="208"/>
  <c r="D102" i="208"/>
  <c r="F102" i="208" s="1"/>
  <c r="J102" i="208" s="1"/>
  <c r="K102" i="208" s="1"/>
  <c r="M102" i="208" s="1"/>
  <c r="L101" i="208"/>
  <c r="D101" i="208"/>
  <c r="F101" i="208" s="1"/>
  <c r="J101" i="208" s="1"/>
  <c r="K101" i="208" s="1"/>
  <c r="M101" i="208" s="1"/>
  <c r="L100" i="208"/>
  <c r="D100" i="208"/>
  <c r="F100" i="208" s="1"/>
  <c r="J100" i="208" s="1"/>
  <c r="K100" i="208" s="1"/>
  <c r="M100" i="208" s="1"/>
  <c r="L99" i="208"/>
  <c r="D99" i="208"/>
  <c r="F99" i="208" s="1"/>
  <c r="J99" i="208" s="1"/>
  <c r="K99" i="208" s="1"/>
  <c r="M99" i="208" s="1"/>
  <c r="L98" i="208"/>
  <c r="D98" i="208"/>
  <c r="F98" i="208" s="1"/>
  <c r="J98" i="208" s="1"/>
  <c r="K98" i="208" s="1"/>
  <c r="M98" i="208" s="1"/>
  <c r="L97" i="208"/>
  <c r="D97" i="208"/>
  <c r="F97" i="208" s="1"/>
  <c r="J97" i="208" s="1"/>
  <c r="K97" i="208" s="1"/>
  <c r="M97" i="208" s="1"/>
  <c r="L96" i="208"/>
  <c r="D96" i="208"/>
  <c r="F96" i="208" s="1"/>
  <c r="J96" i="208" s="1"/>
  <c r="K96" i="208" s="1"/>
  <c r="M96" i="208" s="1"/>
  <c r="L95" i="208"/>
  <c r="D95" i="208"/>
  <c r="F95" i="208" s="1"/>
  <c r="J95" i="208" s="1"/>
  <c r="K95" i="208" s="1"/>
  <c r="M95" i="208" s="1"/>
  <c r="L94" i="208"/>
  <c r="D94" i="208"/>
  <c r="F94" i="208" s="1"/>
  <c r="J94" i="208" s="1"/>
  <c r="K94" i="208" s="1"/>
  <c r="M94" i="208" s="1"/>
  <c r="L93" i="208"/>
  <c r="D93" i="208"/>
  <c r="F93" i="208" s="1"/>
  <c r="J93" i="208" s="1"/>
  <c r="K93" i="208" s="1"/>
  <c r="M93" i="208" s="1"/>
  <c r="L92" i="208"/>
  <c r="D92" i="208"/>
  <c r="F92" i="208" s="1"/>
  <c r="J92" i="208" s="1"/>
  <c r="K92" i="208" s="1"/>
  <c r="M92" i="208" s="1"/>
  <c r="L91" i="208"/>
  <c r="D91" i="208"/>
  <c r="F91" i="208" s="1"/>
  <c r="J91" i="208" s="1"/>
  <c r="K91" i="208" s="1"/>
  <c r="M91" i="208" s="1"/>
  <c r="L90" i="208"/>
  <c r="D90" i="208"/>
  <c r="F90" i="208" s="1"/>
  <c r="J90" i="208" s="1"/>
  <c r="K90" i="208" s="1"/>
  <c r="M90" i="208" s="1"/>
  <c r="L89" i="208"/>
  <c r="D89" i="208"/>
  <c r="F89" i="208" s="1"/>
  <c r="J89" i="208" s="1"/>
  <c r="K89" i="208" s="1"/>
  <c r="M89" i="208" s="1"/>
  <c r="L88" i="208"/>
  <c r="D88" i="208"/>
  <c r="F88" i="208" s="1"/>
  <c r="J88" i="208" s="1"/>
  <c r="K88" i="208" s="1"/>
  <c r="M88" i="208" s="1"/>
  <c r="L87" i="208"/>
  <c r="D87" i="208"/>
  <c r="F87" i="208" s="1"/>
  <c r="J87" i="208" s="1"/>
  <c r="K87" i="208" s="1"/>
  <c r="M87" i="208" s="1"/>
  <c r="L86" i="208"/>
  <c r="D86" i="208"/>
  <c r="F86" i="208" s="1"/>
  <c r="J86" i="208" s="1"/>
  <c r="K86" i="208" s="1"/>
  <c r="M86" i="208" s="1"/>
  <c r="L85" i="208"/>
  <c r="D85" i="208"/>
  <c r="F85" i="208" s="1"/>
  <c r="J85" i="208" s="1"/>
  <c r="K85" i="208" s="1"/>
  <c r="M85" i="208" s="1"/>
  <c r="L84" i="208"/>
  <c r="D84" i="208"/>
  <c r="F84" i="208" s="1"/>
  <c r="J84" i="208" s="1"/>
  <c r="K84" i="208" s="1"/>
  <c r="M84" i="208" s="1"/>
  <c r="L83" i="208"/>
  <c r="D83" i="208"/>
  <c r="F83" i="208" s="1"/>
  <c r="J83" i="208" s="1"/>
  <c r="K83" i="208" s="1"/>
  <c r="M83" i="208" s="1"/>
  <c r="L82" i="208"/>
  <c r="D82" i="208"/>
  <c r="F82" i="208" s="1"/>
  <c r="J82" i="208" s="1"/>
  <c r="K82" i="208" s="1"/>
  <c r="M82" i="208" s="1"/>
  <c r="L81" i="208"/>
  <c r="D81" i="208"/>
  <c r="F81" i="208" s="1"/>
  <c r="J81" i="208" s="1"/>
  <c r="K81" i="208" s="1"/>
  <c r="M81" i="208" s="1"/>
  <c r="L80" i="208"/>
  <c r="D80" i="208"/>
  <c r="F80" i="208" s="1"/>
  <c r="J80" i="208" s="1"/>
  <c r="K80" i="208" s="1"/>
  <c r="M80" i="208" s="1"/>
  <c r="L79" i="208"/>
  <c r="D79" i="208"/>
  <c r="F79" i="208" s="1"/>
  <c r="J79" i="208" s="1"/>
  <c r="K79" i="208" s="1"/>
  <c r="M79" i="208" s="1"/>
  <c r="L78" i="208"/>
  <c r="D78" i="208"/>
  <c r="F78" i="208" s="1"/>
  <c r="J78" i="208" s="1"/>
  <c r="K78" i="208" s="1"/>
  <c r="M78" i="208" s="1"/>
  <c r="L77" i="208"/>
  <c r="D77" i="208"/>
  <c r="F77" i="208" s="1"/>
  <c r="J77" i="208" s="1"/>
  <c r="K77" i="208" s="1"/>
  <c r="M77" i="208" s="1"/>
  <c r="L76" i="208"/>
  <c r="D76" i="208"/>
  <c r="F76" i="208" s="1"/>
  <c r="J76" i="208" s="1"/>
  <c r="K76" i="208" s="1"/>
  <c r="M76" i="208" s="1"/>
  <c r="L75" i="208"/>
  <c r="D75" i="208"/>
  <c r="F75" i="208" s="1"/>
  <c r="J75" i="208" s="1"/>
  <c r="K75" i="208" s="1"/>
  <c r="M75" i="208" s="1"/>
  <c r="L74" i="208"/>
  <c r="D74" i="208"/>
  <c r="F74" i="208" s="1"/>
  <c r="J74" i="208" s="1"/>
  <c r="K74" i="208" s="1"/>
  <c r="M74" i="208" s="1"/>
  <c r="L73" i="208"/>
  <c r="D73" i="208"/>
  <c r="F73" i="208" s="1"/>
  <c r="J73" i="208" s="1"/>
  <c r="K73" i="208" s="1"/>
  <c r="M73" i="208" s="1"/>
  <c r="L72" i="208"/>
  <c r="D72" i="208"/>
  <c r="F72" i="208" s="1"/>
  <c r="J72" i="208" s="1"/>
  <c r="K72" i="208" s="1"/>
  <c r="M72" i="208" s="1"/>
  <c r="L71" i="208"/>
  <c r="D71" i="208"/>
  <c r="F71" i="208" s="1"/>
  <c r="J71" i="208" s="1"/>
  <c r="K71" i="208" s="1"/>
  <c r="M71" i="208" s="1"/>
  <c r="L70" i="208"/>
  <c r="D70" i="208"/>
  <c r="F70" i="208" s="1"/>
  <c r="J70" i="208" s="1"/>
  <c r="K70" i="208" s="1"/>
  <c r="M70" i="208" s="1"/>
  <c r="L69" i="208"/>
  <c r="D69" i="208"/>
  <c r="F69" i="208" s="1"/>
  <c r="J69" i="208" s="1"/>
  <c r="K69" i="208" s="1"/>
  <c r="M69" i="208" s="1"/>
  <c r="L68" i="208"/>
  <c r="D68" i="208"/>
  <c r="F68" i="208" s="1"/>
  <c r="J68" i="208" s="1"/>
  <c r="K68" i="208" s="1"/>
  <c r="M68" i="208" s="1"/>
  <c r="L67" i="208"/>
  <c r="D67" i="208"/>
  <c r="F67" i="208" s="1"/>
  <c r="J67" i="208" s="1"/>
  <c r="K67" i="208" s="1"/>
  <c r="M67" i="208" s="1"/>
  <c r="L66" i="208"/>
  <c r="D66" i="208"/>
  <c r="F66" i="208" s="1"/>
  <c r="J66" i="208" s="1"/>
  <c r="K66" i="208" s="1"/>
  <c r="M66" i="208" s="1"/>
  <c r="L65" i="208"/>
  <c r="D65" i="208"/>
  <c r="F65" i="208" s="1"/>
  <c r="J65" i="208" s="1"/>
  <c r="K65" i="208" s="1"/>
  <c r="M65" i="208" s="1"/>
  <c r="L64" i="208"/>
  <c r="D64" i="208"/>
  <c r="F64" i="208" s="1"/>
  <c r="J64" i="208" s="1"/>
  <c r="K64" i="208" s="1"/>
  <c r="M64" i="208" s="1"/>
  <c r="L63" i="208"/>
  <c r="D63" i="208"/>
  <c r="F63" i="208" s="1"/>
  <c r="J63" i="208" s="1"/>
  <c r="K63" i="208" s="1"/>
  <c r="M63" i="208" s="1"/>
  <c r="L62" i="208"/>
  <c r="D62" i="208"/>
  <c r="F62" i="208" s="1"/>
  <c r="J62" i="208" s="1"/>
  <c r="K62" i="208" s="1"/>
  <c r="M62" i="208" s="1"/>
  <c r="L61" i="208"/>
  <c r="D61" i="208"/>
  <c r="F61" i="208" s="1"/>
  <c r="J61" i="208" s="1"/>
  <c r="K61" i="208" s="1"/>
  <c r="M61" i="208" s="1"/>
  <c r="L60" i="208"/>
  <c r="D60" i="208"/>
  <c r="F60" i="208" s="1"/>
  <c r="J60" i="208" s="1"/>
  <c r="K60" i="208" s="1"/>
  <c r="M60" i="208" s="1"/>
  <c r="L59" i="208"/>
  <c r="D59" i="208"/>
  <c r="F59" i="208" s="1"/>
  <c r="J59" i="208" s="1"/>
  <c r="K59" i="208" s="1"/>
  <c r="M59" i="208" s="1"/>
  <c r="L58" i="208"/>
  <c r="D58" i="208"/>
  <c r="F58" i="208" s="1"/>
  <c r="J58" i="208" s="1"/>
  <c r="K58" i="208" s="1"/>
  <c r="M58" i="208" s="1"/>
  <c r="L57" i="208"/>
  <c r="D57" i="208"/>
  <c r="F57" i="208" s="1"/>
  <c r="J57" i="208" s="1"/>
  <c r="K57" i="208" s="1"/>
  <c r="M57" i="208" s="1"/>
  <c r="L56" i="208"/>
  <c r="D56" i="208"/>
  <c r="F56" i="208" s="1"/>
  <c r="J56" i="208" s="1"/>
  <c r="K56" i="208" s="1"/>
  <c r="M56" i="208" s="1"/>
  <c r="L55" i="208"/>
  <c r="D55" i="208"/>
  <c r="F55" i="208" s="1"/>
  <c r="J55" i="208" s="1"/>
  <c r="K55" i="208" s="1"/>
  <c r="M55" i="208" s="1"/>
  <c r="L54" i="208"/>
  <c r="D54" i="208"/>
  <c r="F54" i="208" s="1"/>
  <c r="J54" i="208" s="1"/>
  <c r="K54" i="208" s="1"/>
  <c r="M54" i="208" s="1"/>
  <c r="L53" i="208"/>
  <c r="D53" i="208"/>
  <c r="F53" i="208" s="1"/>
  <c r="J53" i="208" s="1"/>
  <c r="K53" i="208" s="1"/>
  <c r="M53" i="208" s="1"/>
  <c r="L52" i="208"/>
  <c r="D52" i="208"/>
  <c r="F52" i="208" s="1"/>
  <c r="J52" i="208" s="1"/>
  <c r="K52" i="208" s="1"/>
  <c r="M52" i="208" s="1"/>
  <c r="L51" i="208"/>
  <c r="D51" i="208"/>
  <c r="F51" i="208" s="1"/>
  <c r="J51" i="208" s="1"/>
  <c r="K51" i="208" s="1"/>
  <c r="M51" i="208" s="1"/>
  <c r="L50" i="208"/>
  <c r="D50" i="208"/>
  <c r="F50" i="208" s="1"/>
  <c r="J50" i="208" s="1"/>
  <c r="K50" i="208" s="1"/>
  <c r="M50" i="208" s="1"/>
  <c r="L49" i="208"/>
  <c r="D49" i="208"/>
  <c r="F49" i="208" s="1"/>
  <c r="J49" i="208" s="1"/>
  <c r="K49" i="208" s="1"/>
  <c r="M49" i="208" s="1"/>
  <c r="L48" i="208"/>
  <c r="D48" i="208"/>
  <c r="F48" i="208" s="1"/>
  <c r="J48" i="208" s="1"/>
  <c r="K48" i="208" s="1"/>
  <c r="M48" i="208" s="1"/>
  <c r="L47" i="208"/>
  <c r="D47" i="208"/>
  <c r="F47" i="208" s="1"/>
  <c r="J47" i="208" s="1"/>
  <c r="K47" i="208" s="1"/>
  <c r="M47" i="208" s="1"/>
  <c r="L46" i="208"/>
  <c r="D46" i="208"/>
  <c r="F46" i="208" s="1"/>
  <c r="J46" i="208" s="1"/>
  <c r="K46" i="208" s="1"/>
  <c r="M46" i="208" s="1"/>
  <c r="L45" i="208"/>
  <c r="D45" i="208"/>
  <c r="F45" i="208" s="1"/>
  <c r="J45" i="208" s="1"/>
  <c r="K45" i="208" s="1"/>
  <c r="M45" i="208" s="1"/>
  <c r="L44" i="208"/>
  <c r="D44" i="208"/>
  <c r="F44" i="208" s="1"/>
  <c r="J44" i="208" s="1"/>
  <c r="K44" i="208" s="1"/>
  <c r="M44" i="208" s="1"/>
  <c r="L43" i="208"/>
  <c r="D43" i="208"/>
  <c r="F43" i="208" s="1"/>
  <c r="J43" i="208" s="1"/>
  <c r="K43" i="208" s="1"/>
  <c r="M43" i="208" s="1"/>
  <c r="L42" i="208"/>
  <c r="D42" i="208"/>
  <c r="F42" i="208" s="1"/>
  <c r="J42" i="208" s="1"/>
  <c r="K42" i="208" s="1"/>
  <c r="M42" i="208" s="1"/>
  <c r="L41" i="208"/>
  <c r="D41" i="208"/>
  <c r="F41" i="208" s="1"/>
  <c r="J41" i="208" s="1"/>
  <c r="K41" i="208" s="1"/>
  <c r="M41" i="208" s="1"/>
  <c r="L40" i="208"/>
  <c r="D40" i="208"/>
  <c r="F40" i="208" s="1"/>
  <c r="J40" i="208" s="1"/>
  <c r="K40" i="208" s="1"/>
  <c r="M40" i="208" s="1"/>
  <c r="L39" i="208"/>
  <c r="D39" i="208"/>
  <c r="F39" i="208" s="1"/>
  <c r="J39" i="208" s="1"/>
  <c r="K39" i="208" s="1"/>
  <c r="M39" i="208" s="1"/>
  <c r="L38" i="208"/>
  <c r="D38" i="208"/>
  <c r="F38" i="208" s="1"/>
  <c r="J38" i="208" s="1"/>
  <c r="K38" i="208" s="1"/>
  <c r="M38" i="208" s="1"/>
  <c r="L37" i="208"/>
  <c r="D37" i="208"/>
  <c r="F37" i="208" s="1"/>
  <c r="J37" i="208" s="1"/>
  <c r="K37" i="208" s="1"/>
  <c r="M37" i="208" s="1"/>
  <c r="L36" i="208"/>
  <c r="D36" i="208"/>
  <c r="F36" i="208" s="1"/>
  <c r="J36" i="208" s="1"/>
  <c r="K36" i="208" s="1"/>
  <c r="M36" i="208" s="1"/>
  <c r="L35" i="208"/>
  <c r="D35" i="208"/>
  <c r="F35" i="208" s="1"/>
  <c r="J35" i="208" s="1"/>
  <c r="K35" i="208" s="1"/>
  <c r="M35" i="208" s="1"/>
  <c r="L34" i="208"/>
  <c r="D34" i="208"/>
  <c r="F34" i="208" s="1"/>
  <c r="J34" i="208" s="1"/>
  <c r="K34" i="208" s="1"/>
  <c r="M34" i="208" s="1"/>
  <c r="L33" i="208"/>
  <c r="D33" i="208"/>
  <c r="F33" i="208" s="1"/>
  <c r="J33" i="208" s="1"/>
  <c r="K33" i="208" s="1"/>
  <c r="M33" i="208" s="1"/>
  <c r="L32" i="208"/>
  <c r="D32" i="208"/>
  <c r="F32" i="208" s="1"/>
  <c r="J32" i="208" s="1"/>
  <c r="K32" i="208" s="1"/>
  <c r="M32" i="208" s="1"/>
  <c r="L31" i="208"/>
  <c r="D31" i="208"/>
  <c r="F31" i="208" s="1"/>
  <c r="J31" i="208" s="1"/>
  <c r="K31" i="208" s="1"/>
  <c r="M31" i="208" s="1"/>
  <c r="L30" i="208"/>
  <c r="D30" i="208"/>
  <c r="F30" i="208" s="1"/>
  <c r="J30" i="208" s="1"/>
  <c r="K30" i="208" s="1"/>
  <c r="M30" i="208" s="1"/>
  <c r="L29" i="208"/>
  <c r="D29" i="208"/>
  <c r="F29" i="208" s="1"/>
  <c r="J29" i="208" s="1"/>
  <c r="K29" i="208" s="1"/>
  <c r="M29" i="208" s="1"/>
  <c r="L28" i="208"/>
  <c r="D28" i="208"/>
  <c r="F28" i="208" s="1"/>
  <c r="J28" i="208" s="1"/>
  <c r="K28" i="208" s="1"/>
  <c r="M28" i="208" s="1"/>
  <c r="L27" i="208"/>
  <c r="D27" i="208"/>
  <c r="F27" i="208" s="1"/>
  <c r="J27" i="208" s="1"/>
  <c r="K27" i="208" s="1"/>
  <c r="M27" i="208" s="1"/>
  <c r="L26" i="208"/>
  <c r="D26" i="208"/>
  <c r="F26" i="208" s="1"/>
  <c r="J26" i="208" s="1"/>
  <c r="K26" i="208" s="1"/>
  <c r="M26" i="208" s="1"/>
  <c r="L25" i="208"/>
  <c r="D25" i="208"/>
  <c r="F25" i="208" s="1"/>
  <c r="J25" i="208" s="1"/>
  <c r="K25" i="208" s="1"/>
  <c r="M25" i="208" s="1"/>
  <c r="L24" i="208"/>
  <c r="D24" i="208"/>
  <c r="F24" i="208" s="1"/>
  <c r="J24" i="208" s="1"/>
  <c r="K24" i="208" s="1"/>
  <c r="M24" i="208" s="1"/>
  <c r="L23" i="208"/>
  <c r="D23" i="208"/>
  <c r="F23" i="208" s="1"/>
  <c r="J23" i="208" s="1"/>
  <c r="K23" i="208" s="1"/>
  <c r="M23" i="208" s="1"/>
  <c r="L22" i="208"/>
  <c r="D22" i="208"/>
  <c r="F22" i="208" s="1"/>
  <c r="J22" i="208" s="1"/>
  <c r="K22" i="208" s="1"/>
  <c r="M22" i="208" s="1"/>
  <c r="L21" i="208"/>
  <c r="D21" i="208"/>
  <c r="F21" i="208" s="1"/>
  <c r="J21" i="208" s="1"/>
  <c r="K21" i="208" s="1"/>
  <c r="M21" i="208" s="1"/>
  <c r="L20" i="208"/>
  <c r="D20" i="208"/>
  <c r="F20" i="208" s="1"/>
  <c r="J20" i="208" s="1"/>
  <c r="K20" i="208" s="1"/>
  <c r="M20" i="208" s="1"/>
  <c r="L19" i="208"/>
  <c r="D19" i="208"/>
  <c r="F19" i="208" s="1"/>
  <c r="J19" i="208" s="1"/>
  <c r="K19" i="208" s="1"/>
  <c r="M19" i="208" s="1"/>
  <c r="L18" i="208"/>
  <c r="D18" i="208"/>
  <c r="F18" i="208" s="1"/>
  <c r="J18" i="208" s="1"/>
  <c r="K18" i="208" s="1"/>
  <c r="M18" i="208" s="1"/>
  <c r="L17" i="208"/>
  <c r="D17" i="208"/>
  <c r="F17" i="208" s="1"/>
  <c r="J17" i="208" s="1"/>
  <c r="K17" i="208" s="1"/>
  <c r="M17" i="208" s="1"/>
  <c r="L16" i="208"/>
  <c r="D16" i="208"/>
  <c r="F16" i="208" s="1"/>
  <c r="J16" i="208" s="1"/>
  <c r="K16" i="208" s="1"/>
  <c r="M16" i="208" s="1"/>
  <c r="L15" i="208"/>
  <c r="D15" i="208"/>
  <c r="F15" i="208" s="1"/>
  <c r="J15" i="208" s="1"/>
  <c r="K15" i="208" s="1"/>
  <c r="M15" i="208" s="1"/>
  <c r="L14" i="208"/>
  <c r="D14" i="208"/>
  <c r="F14" i="208" s="1"/>
  <c r="J14" i="208" s="1"/>
  <c r="K14" i="208" s="1"/>
  <c r="M14" i="208" s="1"/>
  <c r="L13" i="208"/>
  <c r="D13" i="208"/>
  <c r="F13" i="208" s="1"/>
  <c r="J13" i="208" s="1"/>
  <c r="K13" i="208" s="1"/>
  <c r="M13" i="208" s="1"/>
  <c r="L12" i="208"/>
  <c r="D12" i="208"/>
  <c r="F12" i="208" s="1"/>
  <c r="J12" i="208" s="1"/>
  <c r="K12" i="208" s="1"/>
  <c r="M12" i="208" s="1"/>
  <c r="L11" i="208"/>
  <c r="D11" i="208"/>
  <c r="F11" i="208" s="1"/>
  <c r="J11" i="208" s="1"/>
  <c r="K11" i="208" s="1"/>
  <c r="M11" i="208" s="1"/>
  <c r="L10" i="208"/>
  <c r="D10" i="208"/>
  <c r="F10" i="208" s="1"/>
  <c r="J10" i="208" s="1"/>
  <c r="K10" i="208" s="1"/>
  <c r="M10" i="208" s="1"/>
  <c r="L9" i="208"/>
  <c r="D9" i="208"/>
  <c r="F9" i="208" s="1"/>
  <c r="J9" i="208" s="1"/>
  <c r="K9" i="208" s="1"/>
  <c r="M9" i="208" s="1"/>
  <c r="L8" i="208"/>
  <c r="D8" i="208"/>
  <c r="F8" i="208" s="1"/>
  <c r="J8" i="208" s="1"/>
  <c r="K8" i="208" s="1"/>
  <c r="M8" i="208" s="1"/>
  <c r="L7" i="208"/>
  <c r="D7" i="208"/>
  <c r="F7" i="208" s="1"/>
  <c r="J7" i="208" s="1"/>
  <c r="K7" i="208" s="1"/>
  <c r="M7" i="208" s="1"/>
  <c r="L6" i="208"/>
  <c r="D6" i="208"/>
  <c r="F6" i="208" s="1"/>
  <c r="J6" i="208" s="1"/>
  <c r="K6" i="208" s="1"/>
  <c r="M6" i="208" s="1"/>
  <c r="L5" i="208"/>
  <c r="D5" i="208"/>
  <c r="F5" i="208" s="1"/>
  <c r="J5" i="208" s="1"/>
  <c r="K5" i="208" s="1"/>
  <c r="M5" i="208" s="1"/>
  <c r="L199" i="210"/>
  <c r="D199" i="210"/>
  <c r="F199" i="210" s="1"/>
  <c r="J199" i="210" s="1"/>
  <c r="K199" i="210" s="1"/>
  <c r="M199" i="210" s="1"/>
  <c r="L198" i="210"/>
  <c r="D198" i="210"/>
  <c r="F198" i="210" s="1"/>
  <c r="J198" i="210" s="1"/>
  <c r="K198" i="210" s="1"/>
  <c r="M198" i="210" s="1"/>
  <c r="L197" i="210"/>
  <c r="D197" i="210"/>
  <c r="F197" i="210" s="1"/>
  <c r="J197" i="210" s="1"/>
  <c r="K197" i="210" s="1"/>
  <c r="M197" i="210" s="1"/>
  <c r="L196" i="210"/>
  <c r="D196" i="210"/>
  <c r="F196" i="210" s="1"/>
  <c r="J196" i="210" s="1"/>
  <c r="K196" i="210" s="1"/>
  <c r="M196" i="210" s="1"/>
  <c r="L195" i="210"/>
  <c r="D195" i="210"/>
  <c r="F195" i="210" s="1"/>
  <c r="J195" i="210" s="1"/>
  <c r="K195" i="210" s="1"/>
  <c r="M195" i="210" s="1"/>
  <c r="L194" i="210"/>
  <c r="D194" i="210"/>
  <c r="F194" i="210" s="1"/>
  <c r="J194" i="210" s="1"/>
  <c r="K194" i="210" s="1"/>
  <c r="M194" i="210" s="1"/>
  <c r="L193" i="210"/>
  <c r="D193" i="210"/>
  <c r="F193" i="210" s="1"/>
  <c r="J193" i="210" s="1"/>
  <c r="K193" i="210" s="1"/>
  <c r="M193" i="210" s="1"/>
  <c r="L192" i="210"/>
  <c r="D192" i="210"/>
  <c r="F192" i="210" s="1"/>
  <c r="J192" i="210" s="1"/>
  <c r="K192" i="210" s="1"/>
  <c r="M192" i="210" s="1"/>
  <c r="L191" i="210"/>
  <c r="D191" i="210"/>
  <c r="F191" i="210" s="1"/>
  <c r="J191" i="210" s="1"/>
  <c r="K191" i="210" s="1"/>
  <c r="M191" i="210" s="1"/>
  <c r="L190" i="210"/>
  <c r="D190" i="210"/>
  <c r="F190" i="210" s="1"/>
  <c r="J190" i="210" s="1"/>
  <c r="K190" i="210" s="1"/>
  <c r="M190" i="210" s="1"/>
  <c r="L189" i="210"/>
  <c r="D189" i="210"/>
  <c r="F189" i="210" s="1"/>
  <c r="J189" i="210" s="1"/>
  <c r="K189" i="210" s="1"/>
  <c r="M189" i="210" s="1"/>
  <c r="L188" i="210"/>
  <c r="D188" i="210"/>
  <c r="F188" i="210" s="1"/>
  <c r="J188" i="210" s="1"/>
  <c r="K188" i="210" s="1"/>
  <c r="M188" i="210" s="1"/>
  <c r="L187" i="210"/>
  <c r="D187" i="210"/>
  <c r="F187" i="210" s="1"/>
  <c r="J187" i="210" s="1"/>
  <c r="K187" i="210" s="1"/>
  <c r="M187" i="210" s="1"/>
  <c r="L186" i="210"/>
  <c r="D186" i="210"/>
  <c r="F186" i="210" s="1"/>
  <c r="J186" i="210" s="1"/>
  <c r="K186" i="210" s="1"/>
  <c r="M186" i="210" s="1"/>
  <c r="L185" i="210"/>
  <c r="D185" i="210"/>
  <c r="F185" i="210" s="1"/>
  <c r="J185" i="210" s="1"/>
  <c r="K185" i="210" s="1"/>
  <c r="M185" i="210" s="1"/>
  <c r="L184" i="210"/>
  <c r="D184" i="210"/>
  <c r="F184" i="210" s="1"/>
  <c r="J184" i="210" s="1"/>
  <c r="K184" i="210" s="1"/>
  <c r="M184" i="210" s="1"/>
  <c r="L183" i="210"/>
  <c r="D183" i="210"/>
  <c r="F183" i="210" s="1"/>
  <c r="J183" i="210" s="1"/>
  <c r="K183" i="210" s="1"/>
  <c r="M183" i="210" s="1"/>
  <c r="L182" i="210"/>
  <c r="D182" i="210"/>
  <c r="F182" i="210" s="1"/>
  <c r="J182" i="210" s="1"/>
  <c r="K182" i="210" s="1"/>
  <c r="M182" i="210" s="1"/>
  <c r="L181" i="210"/>
  <c r="D181" i="210"/>
  <c r="F181" i="210" s="1"/>
  <c r="J181" i="210" s="1"/>
  <c r="K181" i="210" s="1"/>
  <c r="M181" i="210" s="1"/>
  <c r="L180" i="210"/>
  <c r="D180" i="210"/>
  <c r="F180" i="210" s="1"/>
  <c r="J180" i="210" s="1"/>
  <c r="K180" i="210" s="1"/>
  <c r="M180" i="210" s="1"/>
  <c r="L179" i="210"/>
  <c r="D179" i="210"/>
  <c r="F179" i="210" s="1"/>
  <c r="J179" i="210" s="1"/>
  <c r="K179" i="210" s="1"/>
  <c r="M179" i="210" s="1"/>
  <c r="L178" i="210"/>
  <c r="D178" i="210"/>
  <c r="F178" i="210" s="1"/>
  <c r="J178" i="210" s="1"/>
  <c r="K178" i="210" s="1"/>
  <c r="M178" i="210" s="1"/>
  <c r="L177" i="210"/>
  <c r="D177" i="210"/>
  <c r="F177" i="210" s="1"/>
  <c r="J177" i="210" s="1"/>
  <c r="K177" i="210" s="1"/>
  <c r="M177" i="210" s="1"/>
  <c r="L176" i="210"/>
  <c r="D176" i="210"/>
  <c r="F176" i="210" s="1"/>
  <c r="J176" i="210" s="1"/>
  <c r="K176" i="210" s="1"/>
  <c r="M176" i="210" s="1"/>
  <c r="L175" i="210"/>
  <c r="D175" i="210"/>
  <c r="F175" i="210" s="1"/>
  <c r="J175" i="210" s="1"/>
  <c r="K175" i="210" s="1"/>
  <c r="M175" i="210" s="1"/>
  <c r="L174" i="210"/>
  <c r="D174" i="210"/>
  <c r="F174" i="210" s="1"/>
  <c r="J174" i="210" s="1"/>
  <c r="K174" i="210" s="1"/>
  <c r="M174" i="210" s="1"/>
  <c r="L173" i="210"/>
  <c r="D173" i="210"/>
  <c r="F173" i="210" s="1"/>
  <c r="J173" i="210" s="1"/>
  <c r="K173" i="210" s="1"/>
  <c r="M173" i="210" s="1"/>
  <c r="L172" i="210"/>
  <c r="D172" i="210"/>
  <c r="F172" i="210" s="1"/>
  <c r="J172" i="210" s="1"/>
  <c r="K172" i="210" s="1"/>
  <c r="M172" i="210" s="1"/>
  <c r="L171" i="210"/>
  <c r="D171" i="210"/>
  <c r="F171" i="210" s="1"/>
  <c r="J171" i="210" s="1"/>
  <c r="K171" i="210" s="1"/>
  <c r="M171" i="210" s="1"/>
  <c r="L170" i="210"/>
  <c r="D170" i="210"/>
  <c r="F170" i="210" s="1"/>
  <c r="J170" i="210" s="1"/>
  <c r="K170" i="210" s="1"/>
  <c r="M170" i="210" s="1"/>
  <c r="L169" i="210"/>
  <c r="D169" i="210"/>
  <c r="F169" i="210" s="1"/>
  <c r="J169" i="210" s="1"/>
  <c r="K169" i="210" s="1"/>
  <c r="M169" i="210" s="1"/>
  <c r="L168" i="210"/>
  <c r="D168" i="210"/>
  <c r="F168" i="210" s="1"/>
  <c r="J168" i="210" s="1"/>
  <c r="K168" i="210" s="1"/>
  <c r="M168" i="210" s="1"/>
  <c r="L167" i="210"/>
  <c r="D167" i="210"/>
  <c r="F167" i="210" s="1"/>
  <c r="J167" i="210" s="1"/>
  <c r="K167" i="210" s="1"/>
  <c r="M167" i="210" s="1"/>
  <c r="L166" i="210"/>
  <c r="D166" i="210"/>
  <c r="F166" i="210" s="1"/>
  <c r="J166" i="210" s="1"/>
  <c r="K166" i="210" s="1"/>
  <c r="M166" i="210" s="1"/>
  <c r="L165" i="210"/>
  <c r="D165" i="210"/>
  <c r="F165" i="210" s="1"/>
  <c r="J165" i="210" s="1"/>
  <c r="K165" i="210" s="1"/>
  <c r="M165" i="210" s="1"/>
  <c r="L164" i="210"/>
  <c r="D164" i="210"/>
  <c r="F164" i="210" s="1"/>
  <c r="J164" i="210" s="1"/>
  <c r="K164" i="210" s="1"/>
  <c r="M164" i="210" s="1"/>
  <c r="L163" i="210"/>
  <c r="D163" i="210"/>
  <c r="F163" i="210" s="1"/>
  <c r="J163" i="210" s="1"/>
  <c r="K163" i="210" s="1"/>
  <c r="M163" i="210" s="1"/>
  <c r="L162" i="210"/>
  <c r="D162" i="210"/>
  <c r="F162" i="210" s="1"/>
  <c r="J162" i="210" s="1"/>
  <c r="K162" i="210" s="1"/>
  <c r="M162" i="210" s="1"/>
  <c r="L161" i="210"/>
  <c r="D161" i="210"/>
  <c r="F161" i="210" s="1"/>
  <c r="J161" i="210" s="1"/>
  <c r="K161" i="210" s="1"/>
  <c r="M161" i="210" s="1"/>
  <c r="L160" i="210"/>
  <c r="D160" i="210"/>
  <c r="F160" i="210" s="1"/>
  <c r="J160" i="210" s="1"/>
  <c r="K160" i="210" s="1"/>
  <c r="M160" i="210" s="1"/>
  <c r="L159" i="210"/>
  <c r="D159" i="210"/>
  <c r="F159" i="210" s="1"/>
  <c r="J159" i="210" s="1"/>
  <c r="K159" i="210" s="1"/>
  <c r="M159" i="210" s="1"/>
  <c r="L158" i="210"/>
  <c r="D158" i="210"/>
  <c r="F158" i="210" s="1"/>
  <c r="J158" i="210" s="1"/>
  <c r="K158" i="210" s="1"/>
  <c r="M158" i="210" s="1"/>
  <c r="L157" i="210"/>
  <c r="D157" i="210"/>
  <c r="F157" i="210" s="1"/>
  <c r="J157" i="210" s="1"/>
  <c r="K157" i="210" s="1"/>
  <c r="M157" i="210" s="1"/>
  <c r="L156" i="210"/>
  <c r="D156" i="210"/>
  <c r="F156" i="210" s="1"/>
  <c r="J156" i="210" s="1"/>
  <c r="K156" i="210" s="1"/>
  <c r="M156" i="210" s="1"/>
  <c r="L155" i="210"/>
  <c r="D155" i="210"/>
  <c r="F155" i="210" s="1"/>
  <c r="J155" i="210" s="1"/>
  <c r="K155" i="210" s="1"/>
  <c r="M155" i="210" s="1"/>
  <c r="L154" i="210"/>
  <c r="D154" i="210"/>
  <c r="F154" i="210" s="1"/>
  <c r="J154" i="210" s="1"/>
  <c r="K154" i="210" s="1"/>
  <c r="M154" i="210" s="1"/>
  <c r="L153" i="210"/>
  <c r="D153" i="210"/>
  <c r="F153" i="210" s="1"/>
  <c r="J153" i="210" s="1"/>
  <c r="K153" i="210" s="1"/>
  <c r="M153" i="210" s="1"/>
  <c r="L152" i="210"/>
  <c r="D152" i="210"/>
  <c r="F152" i="210" s="1"/>
  <c r="J152" i="210" s="1"/>
  <c r="K152" i="210" s="1"/>
  <c r="M152" i="210" s="1"/>
  <c r="L151" i="210"/>
  <c r="D151" i="210"/>
  <c r="F151" i="210" s="1"/>
  <c r="J151" i="210" s="1"/>
  <c r="K151" i="210" s="1"/>
  <c r="M151" i="210" s="1"/>
  <c r="L150" i="210"/>
  <c r="D150" i="210"/>
  <c r="F150" i="210" s="1"/>
  <c r="J150" i="210" s="1"/>
  <c r="K150" i="210" s="1"/>
  <c r="M150" i="210" s="1"/>
  <c r="L149" i="210"/>
  <c r="D149" i="210"/>
  <c r="F149" i="210" s="1"/>
  <c r="J149" i="210" s="1"/>
  <c r="K149" i="210" s="1"/>
  <c r="M149" i="210" s="1"/>
  <c r="L148" i="210"/>
  <c r="D148" i="210"/>
  <c r="F148" i="210" s="1"/>
  <c r="J148" i="210" s="1"/>
  <c r="K148" i="210" s="1"/>
  <c r="M148" i="210" s="1"/>
  <c r="L147" i="210"/>
  <c r="D147" i="210"/>
  <c r="F147" i="210" s="1"/>
  <c r="J147" i="210" s="1"/>
  <c r="K147" i="210" s="1"/>
  <c r="M147" i="210" s="1"/>
  <c r="L146" i="210"/>
  <c r="D146" i="210"/>
  <c r="F146" i="210" s="1"/>
  <c r="J146" i="210" s="1"/>
  <c r="K146" i="210" s="1"/>
  <c r="M146" i="210" s="1"/>
  <c r="L145" i="210"/>
  <c r="D145" i="210"/>
  <c r="F145" i="210" s="1"/>
  <c r="J145" i="210" s="1"/>
  <c r="K145" i="210" s="1"/>
  <c r="M145" i="210" s="1"/>
  <c r="L144" i="210"/>
  <c r="D144" i="210"/>
  <c r="F144" i="210" s="1"/>
  <c r="J144" i="210" s="1"/>
  <c r="K144" i="210" s="1"/>
  <c r="M144" i="210" s="1"/>
  <c r="L143" i="210"/>
  <c r="D143" i="210"/>
  <c r="F143" i="210" s="1"/>
  <c r="J143" i="210" s="1"/>
  <c r="K143" i="210" s="1"/>
  <c r="M143" i="210" s="1"/>
  <c r="L142" i="210"/>
  <c r="D142" i="210"/>
  <c r="F142" i="210" s="1"/>
  <c r="J142" i="210" s="1"/>
  <c r="K142" i="210" s="1"/>
  <c r="M142" i="210" s="1"/>
  <c r="L141" i="210"/>
  <c r="D141" i="210"/>
  <c r="F141" i="210" s="1"/>
  <c r="J141" i="210" s="1"/>
  <c r="K141" i="210" s="1"/>
  <c r="M141" i="210" s="1"/>
  <c r="L140" i="210"/>
  <c r="D140" i="210"/>
  <c r="F140" i="210" s="1"/>
  <c r="J140" i="210" s="1"/>
  <c r="K140" i="210" s="1"/>
  <c r="M140" i="210" s="1"/>
  <c r="L139" i="210"/>
  <c r="D139" i="210"/>
  <c r="F139" i="210" s="1"/>
  <c r="J139" i="210" s="1"/>
  <c r="K139" i="210" s="1"/>
  <c r="M139" i="210" s="1"/>
  <c r="L138" i="210"/>
  <c r="D138" i="210"/>
  <c r="F138" i="210" s="1"/>
  <c r="J138" i="210" s="1"/>
  <c r="K138" i="210" s="1"/>
  <c r="M138" i="210" s="1"/>
  <c r="L137" i="210"/>
  <c r="D137" i="210"/>
  <c r="F137" i="210" s="1"/>
  <c r="J137" i="210" s="1"/>
  <c r="K137" i="210" s="1"/>
  <c r="M137" i="210" s="1"/>
  <c r="L136" i="210"/>
  <c r="D136" i="210"/>
  <c r="F136" i="210" s="1"/>
  <c r="J136" i="210" s="1"/>
  <c r="K136" i="210" s="1"/>
  <c r="M136" i="210" s="1"/>
  <c r="L135" i="210"/>
  <c r="D135" i="210"/>
  <c r="F135" i="210" s="1"/>
  <c r="J135" i="210" s="1"/>
  <c r="K135" i="210" s="1"/>
  <c r="M135" i="210" s="1"/>
  <c r="L134" i="210"/>
  <c r="D134" i="210"/>
  <c r="F134" i="210" s="1"/>
  <c r="J134" i="210" s="1"/>
  <c r="K134" i="210" s="1"/>
  <c r="M134" i="210" s="1"/>
  <c r="L133" i="210"/>
  <c r="D133" i="210"/>
  <c r="F133" i="210" s="1"/>
  <c r="J133" i="210" s="1"/>
  <c r="K133" i="210" s="1"/>
  <c r="M133" i="210" s="1"/>
  <c r="L132" i="210"/>
  <c r="D132" i="210"/>
  <c r="F132" i="210" s="1"/>
  <c r="J132" i="210" s="1"/>
  <c r="K132" i="210" s="1"/>
  <c r="M132" i="210" s="1"/>
  <c r="L131" i="210"/>
  <c r="D131" i="210"/>
  <c r="F131" i="210" s="1"/>
  <c r="J131" i="210" s="1"/>
  <c r="K131" i="210" s="1"/>
  <c r="M131" i="210" s="1"/>
  <c r="L130" i="210"/>
  <c r="D130" i="210"/>
  <c r="F130" i="210" s="1"/>
  <c r="J130" i="210" s="1"/>
  <c r="K130" i="210" s="1"/>
  <c r="M130" i="210" s="1"/>
  <c r="L129" i="210"/>
  <c r="D129" i="210"/>
  <c r="F129" i="210" s="1"/>
  <c r="J129" i="210" s="1"/>
  <c r="K129" i="210" s="1"/>
  <c r="M129" i="210" s="1"/>
  <c r="L128" i="210"/>
  <c r="D128" i="210"/>
  <c r="F128" i="210" s="1"/>
  <c r="J128" i="210" s="1"/>
  <c r="K128" i="210" s="1"/>
  <c r="M128" i="210" s="1"/>
  <c r="L127" i="210"/>
  <c r="D127" i="210"/>
  <c r="F127" i="210" s="1"/>
  <c r="J127" i="210" s="1"/>
  <c r="K127" i="210" s="1"/>
  <c r="M127" i="210" s="1"/>
  <c r="L126" i="210"/>
  <c r="D126" i="210"/>
  <c r="F126" i="210" s="1"/>
  <c r="J126" i="210" s="1"/>
  <c r="K126" i="210" s="1"/>
  <c r="M126" i="210" s="1"/>
  <c r="L125" i="210"/>
  <c r="D125" i="210"/>
  <c r="F125" i="210" s="1"/>
  <c r="J125" i="210" s="1"/>
  <c r="K125" i="210" s="1"/>
  <c r="M125" i="210" s="1"/>
  <c r="L124" i="210"/>
  <c r="D124" i="210"/>
  <c r="F124" i="210" s="1"/>
  <c r="J124" i="210" s="1"/>
  <c r="K124" i="210" s="1"/>
  <c r="M124" i="210" s="1"/>
  <c r="L123" i="210"/>
  <c r="D123" i="210"/>
  <c r="F123" i="210" s="1"/>
  <c r="J123" i="210" s="1"/>
  <c r="K123" i="210" s="1"/>
  <c r="M123" i="210" s="1"/>
  <c r="L122" i="210"/>
  <c r="D122" i="210"/>
  <c r="F122" i="210" s="1"/>
  <c r="J122" i="210" s="1"/>
  <c r="K122" i="210" s="1"/>
  <c r="M122" i="210" s="1"/>
  <c r="L121" i="210"/>
  <c r="D121" i="210"/>
  <c r="F121" i="210" s="1"/>
  <c r="J121" i="210" s="1"/>
  <c r="K121" i="210" s="1"/>
  <c r="M121" i="210" s="1"/>
  <c r="L120" i="210"/>
  <c r="D120" i="210"/>
  <c r="F120" i="210" s="1"/>
  <c r="J120" i="210" s="1"/>
  <c r="K120" i="210" s="1"/>
  <c r="M120" i="210" s="1"/>
  <c r="L119" i="210"/>
  <c r="D119" i="210"/>
  <c r="F119" i="210" s="1"/>
  <c r="J119" i="210" s="1"/>
  <c r="K119" i="210" s="1"/>
  <c r="M119" i="210" s="1"/>
  <c r="L118" i="210"/>
  <c r="D118" i="210"/>
  <c r="F118" i="210" s="1"/>
  <c r="J118" i="210" s="1"/>
  <c r="K118" i="210" s="1"/>
  <c r="M118" i="210" s="1"/>
  <c r="L117" i="210"/>
  <c r="D117" i="210"/>
  <c r="F117" i="210" s="1"/>
  <c r="J117" i="210" s="1"/>
  <c r="K117" i="210" s="1"/>
  <c r="M117" i="210" s="1"/>
  <c r="L116" i="210"/>
  <c r="D116" i="210"/>
  <c r="F116" i="210" s="1"/>
  <c r="J116" i="210" s="1"/>
  <c r="K116" i="210" s="1"/>
  <c r="M116" i="210" s="1"/>
  <c r="L115" i="210"/>
  <c r="D115" i="210"/>
  <c r="F115" i="210" s="1"/>
  <c r="J115" i="210" s="1"/>
  <c r="K115" i="210" s="1"/>
  <c r="M115" i="210" s="1"/>
  <c r="L114" i="210"/>
  <c r="D114" i="210"/>
  <c r="F114" i="210" s="1"/>
  <c r="J114" i="210" s="1"/>
  <c r="K114" i="210" s="1"/>
  <c r="M114" i="210" s="1"/>
  <c r="L113" i="210"/>
  <c r="D113" i="210"/>
  <c r="F113" i="210" s="1"/>
  <c r="J113" i="210" s="1"/>
  <c r="K113" i="210" s="1"/>
  <c r="M113" i="210" s="1"/>
  <c r="L112" i="210"/>
  <c r="D112" i="210"/>
  <c r="F112" i="210" s="1"/>
  <c r="J112" i="210" s="1"/>
  <c r="K112" i="210" s="1"/>
  <c r="M112" i="210" s="1"/>
  <c r="L111" i="210"/>
  <c r="D111" i="210"/>
  <c r="F111" i="210" s="1"/>
  <c r="J111" i="210" s="1"/>
  <c r="K111" i="210" s="1"/>
  <c r="M111" i="210" s="1"/>
  <c r="L110" i="210"/>
  <c r="D110" i="210"/>
  <c r="F110" i="210" s="1"/>
  <c r="J110" i="210" s="1"/>
  <c r="K110" i="210" s="1"/>
  <c r="M110" i="210" s="1"/>
  <c r="L109" i="210"/>
  <c r="D109" i="210"/>
  <c r="F109" i="210" s="1"/>
  <c r="J109" i="210" s="1"/>
  <c r="K109" i="210" s="1"/>
  <c r="M109" i="210" s="1"/>
  <c r="L108" i="210"/>
  <c r="D108" i="210"/>
  <c r="F108" i="210" s="1"/>
  <c r="J108" i="210" s="1"/>
  <c r="K108" i="210" s="1"/>
  <c r="M108" i="210" s="1"/>
  <c r="L107" i="210"/>
  <c r="D107" i="210"/>
  <c r="F107" i="210" s="1"/>
  <c r="J107" i="210" s="1"/>
  <c r="K107" i="210" s="1"/>
  <c r="M107" i="210" s="1"/>
  <c r="L106" i="210"/>
  <c r="D106" i="210"/>
  <c r="F106" i="210" s="1"/>
  <c r="J106" i="210" s="1"/>
  <c r="K106" i="210" s="1"/>
  <c r="M106" i="210" s="1"/>
  <c r="L105" i="210"/>
  <c r="D105" i="210"/>
  <c r="F105" i="210" s="1"/>
  <c r="J105" i="210" s="1"/>
  <c r="K105" i="210" s="1"/>
  <c r="M105" i="210" s="1"/>
  <c r="L104" i="210"/>
  <c r="D104" i="210"/>
  <c r="F104" i="210" s="1"/>
  <c r="J104" i="210" s="1"/>
  <c r="K104" i="210" s="1"/>
  <c r="M104" i="210" s="1"/>
  <c r="L103" i="210"/>
  <c r="D103" i="210"/>
  <c r="F103" i="210" s="1"/>
  <c r="J103" i="210" s="1"/>
  <c r="K103" i="210" s="1"/>
  <c r="M103" i="210" s="1"/>
  <c r="L102" i="210"/>
  <c r="D102" i="210"/>
  <c r="F102" i="210" s="1"/>
  <c r="J102" i="210" s="1"/>
  <c r="K102" i="210" s="1"/>
  <c r="M102" i="210" s="1"/>
  <c r="L101" i="210"/>
  <c r="D101" i="210"/>
  <c r="F101" i="210" s="1"/>
  <c r="J101" i="210" s="1"/>
  <c r="K101" i="210" s="1"/>
  <c r="M101" i="210" s="1"/>
  <c r="L100" i="210"/>
  <c r="D100" i="210"/>
  <c r="F100" i="210" s="1"/>
  <c r="J100" i="210" s="1"/>
  <c r="K100" i="210" s="1"/>
  <c r="M100" i="210" s="1"/>
  <c r="L99" i="210"/>
  <c r="D99" i="210"/>
  <c r="F99" i="210" s="1"/>
  <c r="J99" i="210" s="1"/>
  <c r="K99" i="210" s="1"/>
  <c r="M99" i="210" s="1"/>
  <c r="L98" i="210"/>
  <c r="D98" i="210"/>
  <c r="F98" i="210" s="1"/>
  <c r="J98" i="210" s="1"/>
  <c r="K98" i="210" s="1"/>
  <c r="M98" i="210" s="1"/>
  <c r="L97" i="210"/>
  <c r="D97" i="210"/>
  <c r="F97" i="210" s="1"/>
  <c r="J97" i="210" s="1"/>
  <c r="K97" i="210" s="1"/>
  <c r="M97" i="210" s="1"/>
  <c r="L96" i="210"/>
  <c r="D96" i="210"/>
  <c r="F96" i="210" s="1"/>
  <c r="J96" i="210" s="1"/>
  <c r="K96" i="210" s="1"/>
  <c r="M96" i="210" s="1"/>
  <c r="L95" i="210"/>
  <c r="D95" i="210"/>
  <c r="F95" i="210" s="1"/>
  <c r="J95" i="210" s="1"/>
  <c r="K95" i="210" s="1"/>
  <c r="M95" i="210" s="1"/>
  <c r="L94" i="210"/>
  <c r="D94" i="210"/>
  <c r="F94" i="210" s="1"/>
  <c r="J94" i="210" s="1"/>
  <c r="K94" i="210" s="1"/>
  <c r="M94" i="210" s="1"/>
  <c r="L93" i="210"/>
  <c r="D93" i="210"/>
  <c r="F93" i="210" s="1"/>
  <c r="J93" i="210" s="1"/>
  <c r="K93" i="210" s="1"/>
  <c r="M93" i="210" s="1"/>
  <c r="L92" i="210"/>
  <c r="D92" i="210"/>
  <c r="F92" i="210" s="1"/>
  <c r="J92" i="210" s="1"/>
  <c r="K92" i="210" s="1"/>
  <c r="M92" i="210" s="1"/>
  <c r="L91" i="210"/>
  <c r="D91" i="210"/>
  <c r="F91" i="210" s="1"/>
  <c r="J91" i="210" s="1"/>
  <c r="K91" i="210" s="1"/>
  <c r="M91" i="210" s="1"/>
  <c r="L90" i="210"/>
  <c r="D90" i="210"/>
  <c r="F90" i="210" s="1"/>
  <c r="J90" i="210" s="1"/>
  <c r="K90" i="210" s="1"/>
  <c r="M90" i="210" s="1"/>
  <c r="L89" i="210"/>
  <c r="D89" i="210"/>
  <c r="F89" i="210" s="1"/>
  <c r="J89" i="210" s="1"/>
  <c r="K89" i="210" s="1"/>
  <c r="M89" i="210" s="1"/>
  <c r="L88" i="210"/>
  <c r="D88" i="210"/>
  <c r="F88" i="210" s="1"/>
  <c r="J88" i="210" s="1"/>
  <c r="K88" i="210" s="1"/>
  <c r="M88" i="210" s="1"/>
  <c r="L87" i="210"/>
  <c r="D87" i="210"/>
  <c r="F87" i="210" s="1"/>
  <c r="J87" i="210" s="1"/>
  <c r="K87" i="210" s="1"/>
  <c r="M87" i="210" s="1"/>
  <c r="L86" i="210"/>
  <c r="D86" i="210"/>
  <c r="F86" i="210" s="1"/>
  <c r="J86" i="210" s="1"/>
  <c r="K86" i="210" s="1"/>
  <c r="M86" i="210" s="1"/>
  <c r="L85" i="210"/>
  <c r="D85" i="210"/>
  <c r="F85" i="210" s="1"/>
  <c r="J85" i="210" s="1"/>
  <c r="K85" i="210" s="1"/>
  <c r="M85" i="210" s="1"/>
  <c r="L84" i="210"/>
  <c r="D84" i="210"/>
  <c r="F84" i="210" s="1"/>
  <c r="J84" i="210" s="1"/>
  <c r="K84" i="210" s="1"/>
  <c r="M84" i="210" s="1"/>
  <c r="L83" i="210"/>
  <c r="D83" i="210"/>
  <c r="F83" i="210" s="1"/>
  <c r="J83" i="210" s="1"/>
  <c r="K83" i="210" s="1"/>
  <c r="M83" i="210" s="1"/>
  <c r="L82" i="210"/>
  <c r="D82" i="210"/>
  <c r="F82" i="210" s="1"/>
  <c r="J82" i="210" s="1"/>
  <c r="K82" i="210" s="1"/>
  <c r="M82" i="210" s="1"/>
  <c r="L81" i="210"/>
  <c r="D81" i="210"/>
  <c r="F81" i="210" s="1"/>
  <c r="J81" i="210" s="1"/>
  <c r="K81" i="210" s="1"/>
  <c r="M81" i="210" s="1"/>
  <c r="L80" i="210"/>
  <c r="D80" i="210"/>
  <c r="F80" i="210" s="1"/>
  <c r="J80" i="210" s="1"/>
  <c r="K80" i="210" s="1"/>
  <c r="M80" i="210" s="1"/>
  <c r="L79" i="210"/>
  <c r="D79" i="210"/>
  <c r="F79" i="210" s="1"/>
  <c r="J79" i="210" s="1"/>
  <c r="K79" i="210" s="1"/>
  <c r="M79" i="210" s="1"/>
  <c r="L78" i="210"/>
  <c r="D78" i="210"/>
  <c r="F78" i="210" s="1"/>
  <c r="J78" i="210" s="1"/>
  <c r="K78" i="210" s="1"/>
  <c r="M78" i="210" s="1"/>
  <c r="L77" i="210"/>
  <c r="D77" i="210"/>
  <c r="F77" i="210" s="1"/>
  <c r="J77" i="210" s="1"/>
  <c r="K77" i="210" s="1"/>
  <c r="M77" i="210" s="1"/>
  <c r="L76" i="210"/>
  <c r="D76" i="210"/>
  <c r="F76" i="210" s="1"/>
  <c r="J76" i="210" s="1"/>
  <c r="K76" i="210" s="1"/>
  <c r="M76" i="210" s="1"/>
  <c r="L75" i="210"/>
  <c r="D75" i="210"/>
  <c r="F75" i="210" s="1"/>
  <c r="J75" i="210" s="1"/>
  <c r="K75" i="210" s="1"/>
  <c r="M75" i="210" s="1"/>
  <c r="L74" i="210"/>
  <c r="D74" i="210"/>
  <c r="F74" i="210" s="1"/>
  <c r="J74" i="210" s="1"/>
  <c r="K74" i="210" s="1"/>
  <c r="M74" i="210" s="1"/>
  <c r="L73" i="210"/>
  <c r="D73" i="210"/>
  <c r="F73" i="210" s="1"/>
  <c r="J73" i="210" s="1"/>
  <c r="K73" i="210" s="1"/>
  <c r="M73" i="210" s="1"/>
  <c r="L72" i="210"/>
  <c r="D72" i="210"/>
  <c r="F72" i="210" s="1"/>
  <c r="J72" i="210" s="1"/>
  <c r="K72" i="210" s="1"/>
  <c r="M72" i="210" s="1"/>
  <c r="L71" i="210"/>
  <c r="D71" i="210"/>
  <c r="F71" i="210" s="1"/>
  <c r="J71" i="210" s="1"/>
  <c r="K71" i="210" s="1"/>
  <c r="M71" i="210" s="1"/>
  <c r="L70" i="210"/>
  <c r="D70" i="210"/>
  <c r="F70" i="210" s="1"/>
  <c r="J70" i="210" s="1"/>
  <c r="K70" i="210" s="1"/>
  <c r="M70" i="210" s="1"/>
  <c r="L69" i="210"/>
  <c r="D69" i="210"/>
  <c r="F69" i="210" s="1"/>
  <c r="J69" i="210" s="1"/>
  <c r="K69" i="210" s="1"/>
  <c r="M69" i="210" s="1"/>
  <c r="L68" i="210"/>
  <c r="D68" i="210"/>
  <c r="F68" i="210" s="1"/>
  <c r="J68" i="210" s="1"/>
  <c r="K68" i="210" s="1"/>
  <c r="M68" i="210" s="1"/>
  <c r="L67" i="210"/>
  <c r="D67" i="210"/>
  <c r="F67" i="210" s="1"/>
  <c r="J67" i="210" s="1"/>
  <c r="K67" i="210" s="1"/>
  <c r="M67" i="210" s="1"/>
  <c r="L66" i="210"/>
  <c r="D66" i="210"/>
  <c r="F66" i="210" s="1"/>
  <c r="J66" i="210" s="1"/>
  <c r="K66" i="210" s="1"/>
  <c r="M66" i="210" s="1"/>
  <c r="L65" i="210"/>
  <c r="D65" i="210"/>
  <c r="F65" i="210" s="1"/>
  <c r="J65" i="210" s="1"/>
  <c r="K65" i="210" s="1"/>
  <c r="M65" i="210" s="1"/>
  <c r="L64" i="210"/>
  <c r="D64" i="210"/>
  <c r="F64" i="210" s="1"/>
  <c r="J64" i="210" s="1"/>
  <c r="K64" i="210" s="1"/>
  <c r="M64" i="210" s="1"/>
  <c r="L63" i="210"/>
  <c r="D63" i="210"/>
  <c r="F63" i="210" s="1"/>
  <c r="J63" i="210" s="1"/>
  <c r="K63" i="210" s="1"/>
  <c r="M63" i="210" s="1"/>
  <c r="L62" i="210"/>
  <c r="D62" i="210"/>
  <c r="F62" i="210" s="1"/>
  <c r="J62" i="210" s="1"/>
  <c r="K62" i="210" s="1"/>
  <c r="M62" i="210" s="1"/>
  <c r="L61" i="210"/>
  <c r="D61" i="210"/>
  <c r="F61" i="210" s="1"/>
  <c r="J61" i="210" s="1"/>
  <c r="K61" i="210" s="1"/>
  <c r="M61" i="210" s="1"/>
  <c r="L60" i="210"/>
  <c r="D60" i="210"/>
  <c r="F60" i="210" s="1"/>
  <c r="J60" i="210" s="1"/>
  <c r="K60" i="210" s="1"/>
  <c r="M60" i="210" s="1"/>
  <c r="L59" i="210"/>
  <c r="D59" i="210"/>
  <c r="F59" i="210" s="1"/>
  <c r="J59" i="210" s="1"/>
  <c r="K59" i="210" s="1"/>
  <c r="M59" i="210" s="1"/>
  <c r="L58" i="210"/>
  <c r="D58" i="210"/>
  <c r="F58" i="210" s="1"/>
  <c r="J58" i="210" s="1"/>
  <c r="K58" i="210" s="1"/>
  <c r="M58" i="210" s="1"/>
  <c r="L57" i="210"/>
  <c r="D57" i="210"/>
  <c r="F57" i="210" s="1"/>
  <c r="J57" i="210" s="1"/>
  <c r="K57" i="210" s="1"/>
  <c r="M57" i="210" s="1"/>
  <c r="L56" i="210"/>
  <c r="D56" i="210"/>
  <c r="F56" i="210" s="1"/>
  <c r="J56" i="210" s="1"/>
  <c r="K56" i="210" s="1"/>
  <c r="M56" i="210" s="1"/>
  <c r="L55" i="210"/>
  <c r="D55" i="210"/>
  <c r="F55" i="210" s="1"/>
  <c r="J55" i="210" s="1"/>
  <c r="K55" i="210" s="1"/>
  <c r="M55" i="210" s="1"/>
  <c r="L54" i="210"/>
  <c r="D54" i="210"/>
  <c r="F54" i="210" s="1"/>
  <c r="J54" i="210" s="1"/>
  <c r="K54" i="210" s="1"/>
  <c r="M54" i="210" s="1"/>
  <c r="L53" i="210"/>
  <c r="D53" i="210"/>
  <c r="F53" i="210" s="1"/>
  <c r="J53" i="210" s="1"/>
  <c r="K53" i="210" s="1"/>
  <c r="M53" i="210" s="1"/>
  <c r="L52" i="210"/>
  <c r="D52" i="210"/>
  <c r="F52" i="210" s="1"/>
  <c r="J52" i="210" s="1"/>
  <c r="K52" i="210" s="1"/>
  <c r="M52" i="210" s="1"/>
  <c r="L51" i="210"/>
  <c r="D51" i="210"/>
  <c r="F51" i="210" s="1"/>
  <c r="J51" i="210" s="1"/>
  <c r="K51" i="210" s="1"/>
  <c r="M51" i="210" s="1"/>
  <c r="L50" i="210"/>
  <c r="D50" i="210"/>
  <c r="F50" i="210" s="1"/>
  <c r="J50" i="210" s="1"/>
  <c r="K50" i="210" s="1"/>
  <c r="M50" i="210" s="1"/>
  <c r="L49" i="210"/>
  <c r="D49" i="210"/>
  <c r="F49" i="210" s="1"/>
  <c r="J49" i="210" s="1"/>
  <c r="K49" i="210" s="1"/>
  <c r="M49" i="210" s="1"/>
  <c r="L48" i="210"/>
  <c r="D48" i="210"/>
  <c r="F48" i="210" s="1"/>
  <c r="J48" i="210" s="1"/>
  <c r="K48" i="210" s="1"/>
  <c r="M48" i="210" s="1"/>
  <c r="L47" i="210"/>
  <c r="D47" i="210"/>
  <c r="F47" i="210" s="1"/>
  <c r="J47" i="210" s="1"/>
  <c r="K47" i="210" s="1"/>
  <c r="M47" i="210" s="1"/>
  <c r="L46" i="210"/>
  <c r="D46" i="210"/>
  <c r="F46" i="210" s="1"/>
  <c r="J46" i="210" s="1"/>
  <c r="K46" i="210" s="1"/>
  <c r="M46" i="210" s="1"/>
  <c r="L45" i="210"/>
  <c r="D45" i="210"/>
  <c r="F45" i="210" s="1"/>
  <c r="J45" i="210" s="1"/>
  <c r="K45" i="210" s="1"/>
  <c r="M45" i="210" s="1"/>
  <c r="L44" i="210"/>
  <c r="D44" i="210"/>
  <c r="F44" i="210" s="1"/>
  <c r="J44" i="210" s="1"/>
  <c r="K44" i="210" s="1"/>
  <c r="M44" i="210" s="1"/>
  <c r="L43" i="210"/>
  <c r="D43" i="210"/>
  <c r="F43" i="210" s="1"/>
  <c r="J43" i="210" s="1"/>
  <c r="K43" i="210" s="1"/>
  <c r="M43" i="210" s="1"/>
  <c r="L42" i="210"/>
  <c r="D42" i="210"/>
  <c r="F42" i="210" s="1"/>
  <c r="J42" i="210" s="1"/>
  <c r="K42" i="210" s="1"/>
  <c r="M42" i="210" s="1"/>
  <c r="L41" i="210"/>
  <c r="D41" i="210"/>
  <c r="F41" i="210" s="1"/>
  <c r="J41" i="210" s="1"/>
  <c r="K41" i="210" s="1"/>
  <c r="M41" i="210" s="1"/>
  <c r="L40" i="210"/>
  <c r="D40" i="210"/>
  <c r="F40" i="210" s="1"/>
  <c r="J40" i="210" s="1"/>
  <c r="K40" i="210" s="1"/>
  <c r="M40" i="210" s="1"/>
  <c r="L39" i="210"/>
  <c r="D39" i="210"/>
  <c r="F39" i="210" s="1"/>
  <c r="J39" i="210" s="1"/>
  <c r="K39" i="210" s="1"/>
  <c r="M39" i="210" s="1"/>
  <c r="L38" i="210"/>
  <c r="D38" i="210"/>
  <c r="F38" i="210" s="1"/>
  <c r="J38" i="210" s="1"/>
  <c r="K38" i="210" s="1"/>
  <c r="M38" i="210" s="1"/>
  <c r="L37" i="210"/>
  <c r="D37" i="210"/>
  <c r="F37" i="210" s="1"/>
  <c r="J37" i="210" s="1"/>
  <c r="K37" i="210" s="1"/>
  <c r="M37" i="210" s="1"/>
  <c r="L36" i="210"/>
  <c r="D36" i="210"/>
  <c r="F36" i="210" s="1"/>
  <c r="J36" i="210" s="1"/>
  <c r="K36" i="210" s="1"/>
  <c r="M36" i="210" s="1"/>
  <c r="L35" i="210"/>
  <c r="D35" i="210"/>
  <c r="F35" i="210" s="1"/>
  <c r="J35" i="210" s="1"/>
  <c r="K35" i="210" s="1"/>
  <c r="M35" i="210" s="1"/>
  <c r="L34" i="210"/>
  <c r="D34" i="210"/>
  <c r="F34" i="210" s="1"/>
  <c r="J34" i="210" s="1"/>
  <c r="K34" i="210" s="1"/>
  <c r="M34" i="210" s="1"/>
  <c r="L33" i="210"/>
  <c r="D33" i="210"/>
  <c r="F33" i="210" s="1"/>
  <c r="J33" i="210" s="1"/>
  <c r="K33" i="210" s="1"/>
  <c r="M33" i="210" s="1"/>
  <c r="L32" i="210"/>
  <c r="D32" i="210"/>
  <c r="F32" i="210" s="1"/>
  <c r="J32" i="210" s="1"/>
  <c r="K32" i="210" s="1"/>
  <c r="M32" i="210" s="1"/>
  <c r="L31" i="210"/>
  <c r="D31" i="210"/>
  <c r="F31" i="210" s="1"/>
  <c r="J31" i="210" s="1"/>
  <c r="K31" i="210" s="1"/>
  <c r="M31" i="210" s="1"/>
  <c r="L30" i="210"/>
  <c r="D30" i="210"/>
  <c r="F30" i="210" s="1"/>
  <c r="J30" i="210" s="1"/>
  <c r="K30" i="210" s="1"/>
  <c r="M30" i="210" s="1"/>
  <c r="L29" i="210"/>
  <c r="D29" i="210"/>
  <c r="F29" i="210" s="1"/>
  <c r="J29" i="210" s="1"/>
  <c r="K29" i="210" s="1"/>
  <c r="M29" i="210" s="1"/>
  <c r="L28" i="210"/>
  <c r="D28" i="210"/>
  <c r="F28" i="210" s="1"/>
  <c r="J28" i="210" s="1"/>
  <c r="K28" i="210" s="1"/>
  <c r="M28" i="210" s="1"/>
  <c r="L27" i="210"/>
  <c r="D27" i="210"/>
  <c r="F27" i="210" s="1"/>
  <c r="J27" i="210" s="1"/>
  <c r="K27" i="210" s="1"/>
  <c r="M27" i="210" s="1"/>
  <c r="L26" i="210"/>
  <c r="D26" i="210"/>
  <c r="F26" i="210" s="1"/>
  <c r="J26" i="210" s="1"/>
  <c r="K26" i="210" s="1"/>
  <c r="M26" i="210" s="1"/>
  <c r="L25" i="210"/>
  <c r="D25" i="210"/>
  <c r="F25" i="210" s="1"/>
  <c r="J25" i="210" s="1"/>
  <c r="K25" i="210" s="1"/>
  <c r="M25" i="210" s="1"/>
  <c r="L24" i="210"/>
  <c r="D24" i="210"/>
  <c r="F24" i="210" s="1"/>
  <c r="J24" i="210" s="1"/>
  <c r="K24" i="210" s="1"/>
  <c r="M24" i="210" s="1"/>
  <c r="L23" i="210"/>
  <c r="D23" i="210"/>
  <c r="F23" i="210" s="1"/>
  <c r="J23" i="210" s="1"/>
  <c r="K23" i="210" s="1"/>
  <c r="M23" i="210" s="1"/>
  <c r="L22" i="210"/>
  <c r="D22" i="210"/>
  <c r="F22" i="210" s="1"/>
  <c r="J22" i="210" s="1"/>
  <c r="K22" i="210" s="1"/>
  <c r="M22" i="210" s="1"/>
  <c r="L21" i="210"/>
  <c r="D21" i="210"/>
  <c r="F21" i="210" s="1"/>
  <c r="J21" i="210" s="1"/>
  <c r="K21" i="210" s="1"/>
  <c r="M21" i="210" s="1"/>
  <c r="L20" i="210"/>
  <c r="D20" i="210"/>
  <c r="F20" i="210" s="1"/>
  <c r="J20" i="210" s="1"/>
  <c r="K20" i="210" s="1"/>
  <c r="M20" i="210" s="1"/>
  <c r="L19" i="210"/>
  <c r="D19" i="210"/>
  <c r="F19" i="210" s="1"/>
  <c r="J19" i="210" s="1"/>
  <c r="K19" i="210" s="1"/>
  <c r="M19" i="210" s="1"/>
  <c r="L18" i="210"/>
  <c r="D18" i="210"/>
  <c r="F18" i="210" s="1"/>
  <c r="J18" i="210" s="1"/>
  <c r="K18" i="210" s="1"/>
  <c r="M18" i="210" s="1"/>
  <c r="L17" i="210"/>
  <c r="D17" i="210"/>
  <c r="F17" i="210" s="1"/>
  <c r="J17" i="210" s="1"/>
  <c r="K17" i="210" s="1"/>
  <c r="M17" i="210" s="1"/>
  <c r="L16" i="210"/>
  <c r="D16" i="210"/>
  <c r="F16" i="210" s="1"/>
  <c r="J16" i="210" s="1"/>
  <c r="K16" i="210" s="1"/>
  <c r="M16" i="210" s="1"/>
  <c r="L15" i="210"/>
  <c r="D15" i="210"/>
  <c r="F15" i="210" s="1"/>
  <c r="J15" i="210" s="1"/>
  <c r="K15" i="210" s="1"/>
  <c r="M15" i="210" s="1"/>
  <c r="L14" i="210"/>
  <c r="D14" i="210"/>
  <c r="F14" i="210" s="1"/>
  <c r="J14" i="210" s="1"/>
  <c r="K14" i="210" s="1"/>
  <c r="M14" i="210" s="1"/>
  <c r="L13" i="210"/>
  <c r="D13" i="210"/>
  <c r="F13" i="210" s="1"/>
  <c r="J13" i="210" s="1"/>
  <c r="K13" i="210" s="1"/>
  <c r="M13" i="210" s="1"/>
  <c r="L12" i="210"/>
  <c r="D12" i="210"/>
  <c r="F12" i="210" s="1"/>
  <c r="J12" i="210" s="1"/>
  <c r="K12" i="210" s="1"/>
  <c r="M12" i="210" s="1"/>
  <c r="L11" i="210"/>
  <c r="D11" i="210"/>
  <c r="F11" i="210" s="1"/>
  <c r="J11" i="210" s="1"/>
  <c r="K11" i="210" s="1"/>
  <c r="M11" i="210" s="1"/>
  <c r="L10" i="210"/>
  <c r="D10" i="210"/>
  <c r="F10" i="210" s="1"/>
  <c r="J10" i="210" s="1"/>
  <c r="K10" i="210" s="1"/>
  <c r="M10" i="210" s="1"/>
  <c r="L9" i="210"/>
  <c r="D9" i="210"/>
  <c r="F9" i="210" s="1"/>
  <c r="J9" i="210" s="1"/>
  <c r="K9" i="210" s="1"/>
  <c r="M9" i="210" s="1"/>
  <c r="L8" i="210"/>
  <c r="D8" i="210"/>
  <c r="F8" i="210" s="1"/>
  <c r="J8" i="210" s="1"/>
  <c r="K8" i="210" s="1"/>
  <c r="M8" i="210" s="1"/>
  <c r="L7" i="210"/>
  <c r="D7" i="210"/>
  <c r="F7" i="210" s="1"/>
  <c r="J7" i="210" s="1"/>
  <c r="K7" i="210" s="1"/>
  <c r="M7" i="210" s="1"/>
  <c r="L6" i="210"/>
  <c r="D6" i="210"/>
  <c r="F6" i="210" s="1"/>
  <c r="J6" i="210" s="1"/>
  <c r="K6" i="210" s="1"/>
  <c r="M6" i="210" s="1"/>
  <c r="L5" i="210"/>
  <c r="D5" i="210"/>
  <c r="F5" i="210" s="1"/>
  <c r="J5" i="210" s="1"/>
  <c r="K5" i="210" s="1"/>
  <c r="M5" i="210" s="1"/>
  <c r="L199" i="212"/>
  <c r="D199" i="212"/>
  <c r="F199" i="212" s="1"/>
  <c r="J199" i="212" s="1"/>
  <c r="K199" i="212" s="1"/>
  <c r="M199" i="212" s="1"/>
  <c r="L198" i="212"/>
  <c r="D198" i="212"/>
  <c r="F198" i="212" s="1"/>
  <c r="J198" i="212" s="1"/>
  <c r="K198" i="212" s="1"/>
  <c r="M198" i="212" s="1"/>
  <c r="L197" i="212"/>
  <c r="D197" i="212"/>
  <c r="F197" i="212" s="1"/>
  <c r="J197" i="212" s="1"/>
  <c r="K197" i="212" s="1"/>
  <c r="M197" i="212" s="1"/>
  <c r="L196" i="212"/>
  <c r="D196" i="212"/>
  <c r="F196" i="212" s="1"/>
  <c r="J196" i="212" s="1"/>
  <c r="K196" i="212" s="1"/>
  <c r="M196" i="212" s="1"/>
  <c r="L195" i="212"/>
  <c r="D195" i="212"/>
  <c r="F195" i="212" s="1"/>
  <c r="J195" i="212" s="1"/>
  <c r="K195" i="212" s="1"/>
  <c r="M195" i="212" s="1"/>
  <c r="L194" i="212"/>
  <c r="D194" i="212"/>
  <c r="F194" i="212" s="1"/>
  <c r="J194" i="212" s="1"/>
  <c r="K194" i="212" s="1"/>
  <c r="M194" i="212" s="1"/>
  <c r="L193" i="212"/>
  <c r="D193" i="212"/>
  <c r="F193" i="212" s="1"/>
  <c r="J193" i="212" s="1"/>
  <c r="K193" i="212" s="1"/>
  <c r="M193" i="212" s="1"/>
  <c r="L192" i="212"/>
  <c r="D192" i="212"/>
  <c r="F192" i="212" s="1"/>
  <c r="J192" i="212" s="1"/>
  <c r="K192" i="212" s="1"/>
  <c r="M192" i="212" s="1"/>
  <c r="L191" i="212"/>
  <c r="D191" i="212"/>
  <c r="F191" i="212" s="1"/>
  <c r="J191" i="212" s="1"/>
  <c r="K191" i="212" s="1"/>
  <c r="M191" i="212" s="1"/>
  <c r="L190" i="212"/>
  <c r="D190" i="212"/>
  <c r="F190" i="212" s="1"/>
  <c r="J190" i="212" s="1"/>
  <c r="K190" i="212" s="1"/>
  <c r="M190" i="212" s="1"/>
  <c r="L189" i="212"/>
  <c r="D189" i="212"/>
  <c r="F189" i="212" s="1"/>
  <c r="J189" i="212" s="1"/>
  <c r="K189" i="212" s="1"/>
  <c r="M189" i="212" s="1"/>
  <c r="L188" i="212"/>
  <c r="D188" i="212"/>
  <c r="F188" i="212" s="1"/>
  <c r="J188" i="212" s="1"/>
  <c r="K188" i="212" s="1"/>
  <c r="M188" i="212" s="1"/>
  <c r="L187" i="212"/>
  <c r="D187" i="212"/>
  <c r="F187" i="212" s="1"/>
  <c r="J187" i="212" s="1"/>
  <c r="K187" i="212" s="1"/>
  <c r="M187" i="212" s="1"/>
  <c r="L186" i="212"/>
  <c r="D186" i="212"/>
  <c r="F186" i="212" s="1"/>
  <c r="J186" i="212" s="1"/>
  <c r="K186" i="212" s="1"/>
  <c r="M186" i="212" s="1"/>
  <c r="L185" i="212"/>
  <c r="D185" i="212"/>
  <c r="F185" i="212" s="1"/>
  <c r="J185" i="212" s="1"/>
  <c r="K185" i="212" s="1"/>
  <c r="M185" i="212" s="1"/>
  <c r="L184" i="212"/>
  <c r="D184" i="212"/>
  <c r="F184" i="212" s="1"/>
  <c r="J184" i="212" s="1"/>
  <c r="K184" i="212" s="1"/>
  <c r="M184" i="212" s="1"/>
  <c r="L183" i="212"/>
  <c r="D183" i="212"/>
  <c r="F183" i="212" s="1"/>
  <c r="J183" i="212" s="1"/>
  <c r="K183" i="212" s="1"/>
  <c r="M183" i="212" s="1"/>
  <c r="L182" i="212"/>
  <c r="D182" i="212"/>
  <c r="F182" i="212" s="1"/>
  <c r="J182" i="212" s="1"/>
  <c r="K182" i="212" s="1"/>
  <c r="M182" i="212" s="1"/>
  <c r="L181" i="212"/>
  <c r="D181" i="212"/>
  <c r="F181" i="212" s="1"/>
  <c r="J181" i="212" s="1"/>
  <c r="K181" i="212" s="1"/>
  <c r="M181" i="212" s="1"/>
  <c r="L180" i="212"/>
  <c r="D180" i="212"/>
  <c r="F180" i="212" s="1"/>
  <c r="J180" i="212" s="1"/>
  <c r="K180" i="212" s="1"/>
  <c r="M180" i="212" s="1"/>
  <c r="L179" i="212"/>
  <c r="D179" i="212"/>
  <c r="F179" i="212" s="1"/>
  <c r="J179" i="212" s="1"/>
  <c r="K179" i="212" s="1"/>
  <c r="M179" i="212" s="1"/>
  <c r="L178" i="212"/>
  <c r="D178" i="212"/>
  <c r="F178" i="212" s="1"/>
  <c r="J178" i="212" s="1"/>
  <c r="K178" i="212" s="1"/>
  <c r="M178" i="212" s="1"/>
  <c r="L177" i="212"/>
  <c r="D177" i="212"/>
  <c r="F177" i="212" s="1"/>
  <c r="J177" i="212" s="1"/>
  <c r="K177" i="212" s="1"/>
  <c r="M177" i="212" s="1"/>
  <c r="L176" i="212"/>
  <c r="D176" i="212"/>
  <c r="F176" i="212" s="1"/>
  <c r="J176" i="212" s="1"/>
  <c r="K176" i="212" s="1"/>
  <c r="M176" i="212" s="1"/>
  <c r="L175" i="212"/>
  <c r="D175" i="212"/>
  <c r="F175" i="212" s="1"/>
  <c r="J175" i="212" s="1"/>
  <c r="K175" i="212" s="1"/>
  <c r="M175" i="212" s="1"/>
  <c r="L174" i="212"/>
  <c r="D174" i="212"/>
  <c r="F174" i="212" s="1"/>
  <c r="J174" i="212" s="1"/>
  <c r="K174" i="212" s="1"/>
  <c r="M174" i="212" s="1"/>
  <c r="L173" i="212"/>
  <c r="D173" i="212"/>
  <c r="F173" i="212" s="1"/>
  <c r="J173" i="212" s="1"/>
  <c r="K173" i="212" s="1"/>
  <c r="M173" i="212" s="1"/>
  <c r="L172" i="212"/>
  <c r="D172" i="212"/>
  <c r="F172" i="212" s="1"/>
  <c r="J172" i="212" s="1"/>
  <c r="K172" i="212" s="1"/>
  <c r="M172" i="212" s="1"/>
  <c r="L171" i="212"/>
  <c r="D171" i="212"/>
  <c r="F171" i="212" s="1"/>
  <c r="J171" i="212" s="1"/>
  <c r="K171" i="212" s="1"/>
  <c r="M171" i="212" s="1"/>
  <c r="L170" i="212"/>
  <c r="D170" i="212"/>
  <c r="F170" i="212" s="1"/>
  <c r="J170" i="212" s="1"/>
  <c r="K170" i="212" s="1"/>
  <c r="M170" i="212" s="1"/>
  <c r="L169" i="212"/>
  <c r="D169" i="212"/>
  <c r="F169" i="212" s="1"/>
  <c r="J169" i="212" s="1"/>
  <c r="K169" i="212" s="1"/>
  <c r="M169" i="212" s="1"/>
  <c r="L168" i="212"/>
  <c r="D168" i="212"/>
  <c r="F168" i="212" s="1"/>
  <c r="J168" i="212" s="1"/>
  <c r="K168" i="212" s="1"/>
  <c r="M168" i="212" s="1"/>
  <c r="L167" i="212"/>
  <c r="D167" i="212"/>
  <c r="F167" i="212" s="1"/>
  <c r="J167" i="212" s="1"/>
  <c r="K167" i="212" s="1"/>
  <c r="M167" i="212" s="1"/>
  <c r="L166" i="212"/>
  <c r="D166" i="212"/>
  <c r="F166" i="212" s="1"/>
  <c r="J166" i="212" s="1"/>
  <c r="K166" i="212" s="1"/>
  <c r="M166" i="212" s="1"/>
  <c r="L165" i="212"/>
  <c r="D165" i="212"/>
  <c r="F165" i="212" s="1"/>
  <c r="J165" i="212" s="1"/>
  <c r="K165" i="212" s="1"/>
  <c r="M165" i="212" s="1"/>
  <c r="L164" i="212"/>
  <c r="D164" i="212"/>
  <c r="F164" i="212" s="1"/>
  <c r="J164" i="212" s="1"/>
  <c r="K164" i="212" s="1"/>
  <c r="M164" i="212" s="1"/>
  <c r="L163" i="212"/>
  <c r="D163" i="212"/>
  <c r="F163" i="212" s="1"/>
  <c r="J163" i="212" s="1"/>
  <c r="K163" i="212" s="1"/>
  <c r="M163" i="212" s="1"/>
  <c r="L162" i="212"/>
  <c r="D162" i="212"/>
  <c r="F162" i="212" s="1"/>
  <c r="J162" i="212" s="1"/>
  <c r="K162" i="212" s="1"/>
  <c r="M162" i="212" s="1"/>
  <c r="L161" i="212"/>
  <c r="D161" i="212"/>
  <c r="F161" i="212" s="1"/>
  <c r="J161" i="212" s="1"/>
  <c r="K161" i="212" s="1"/>
  <c r="M161" i="212" s="1"/>
  <c r="L160" i="212"/>
  <c r="D160" i="212"/>
  <c r="F160" i="212" s="1"/>
  <c r="J160" i="212" s="1"/>
  <c r="K160" i="212" s="1"/>
  <c r="M160" i="212" s="1"/>
  <c r="L159" i="212"/>
  <c r="D159" i="212"/>
  <c r="F159" i="212" s="1"/>
  <c r="J159" i="212" s="1"/>
  <c r="K159" i="212" s="1"/>
  <c r="M159" i="212" s="1"/>
  <c r="L158" i="212"/>
  <c r="D158" i="212"/>
  <c r="F158" i="212" s="1"/>
  <c r="J158" i="212" s="1"/>
  <c r="K158" i="212" s="1"/>
  <c r="M158" i="212" s="1"/>
  <c r="L157" i="212"/>
  <c r="D157" i="212"/>
  <c r="F157" i="212" s="1"/>
  <c r="J157" i="212" s="1"/>
  <c r="K157" i="212" s="1"/>
  <c r="M157" i="212" s="1"/>
  <c r="L156" i="212"/>
  <c r="D156" i="212"/>
  <c r="F156" i="212" s="1"/>
  <c r="J156" i="212" s="1"/>
  <c r="K156" i="212" s="1"/>
  <c r="M156" i="212" s="1"/>
  <c r="L155" i="212"/>
  <c r="D155" i="212"/>
  <c r="F155" i="212" s="1"/>
  <c r="J155" i="212" s="1"/>
  <c r="K155" i="212" s="1"/>
  <c r="M155" i="212" s="1"/>
  <c r="L154" i="212"/>
  <c r="D154" i="212"/>
  <c r="F154" i="212" s="1"/>
  <c r="J154" i="212" s="1"/>
  <c r="K154" i="212" s="1"/>
  <c r="M154" i="212" s="1"/>
  <c r="L153" i="212"/>
  <c r="D153" i="212"/>
  <c r="F153" i="212" s="1"/>
  <c r="J153" i="212" s="1"/>
  <c r="K153" i="212" s="1"/>
  <c r="M153" i="212" s="1"/>
  <c r="L152" i="212"/>
  <c r="D152" i="212"/>
  <c r="F152" i="212" s="1"/>
  <c r="J152" i="212" s="1"/>
  <c r="K152" i="212" s="1"/>
  <c r="M152" i="212" s="1"/>
  <c r="L151" i="212"/>
  <c r="D151" i="212"/>
  <c r="F151" i="212" s="1"/>
  <c r="J151" i="212" s="1"/>
  <c r="K151" i="212" s="1"/>
  <c r="M151" i="212" s="1"/>
  <c r="L150" i="212"/>
  <c r="D150" i="212"/>
  <c r="F150" i="212" s="1"/>
  <c r="J150" i="212" s="1"/>
  <c r="K150" i="212" s="1"/>
  <c r="M150" i="212" s="1"/>
  <c r="L149" i="212"/>
  <c r="D149" i="212"/>
  <c r="F149" i="212" s="1"/>
  <c r="J149" i="212" s="1"/>
  <c r="K149" i="212" s="1"/>
  <c r="M149" i="212" s="1"/>
  <c r="L148" i="212"/>
  <c r="D148" i="212"/>
  <c r="F148" i="212" s="1"/>
  <c r="J148" i="212" s="1"/>
  <c r="K148" i="212" s="1"/>
  <c r="M148" i="212" s="1"/>
  <c r="L147" i="212"/>
  <c r="D147" i="212"/>
  <c r="F147" i="212" s="1"/>
  <c r="J147" i="212" s="1"/>
  <c r="K147" i="212" s="1"/>
  <c r="M147" i="212" s="1"/>
  <c r="L146" i="212"/>
  <c r="D146" i="212"/>
  <c r="F146" i="212" s="1"/>
  <c r="J146" i="212" s="1"/>
  <c r="K146" i="212" s="1"/>
  <c r="M146" i="212" s="1"/>
  <c r="L145" i="212"/>
  <c r="D145" i="212"/>
  <c r="F145" i="212" s="1"/>
  <c r="J145" i="212" s="1"/>
  <c r="K145" i="212" s="1"/>
  <c r="M145" i="212" s="1"/>
  <c r="L144" i="212"/>
  <c r="D144" i="212"/>
  <c r="F144" i="212" s="1"/>
  <c r="J144" i="212" s="1"/>
  <c r="K144" i="212" s="1"/>
  <c r="M144" i="212" s="1"/>
  <c r="L143" i="212"/>
  <c r="D143" i="212"/>
  <c r="F143" i="212" s="1"/>
  <c r="J143" i="212" s="1"/>
  <c r="K143" i="212" s="1"/>
  <c r="M143" i="212" s="1"/>
  <c r="L142" i="212"/>
  <c r="D142" i="212"/>
  <c r="F142" i="212" s="1"/>
  <c r="J142" i="212" s="1"/>
  <c r="K142" i="212" s="1"/>
  <c r="M142" i="212" s="1"/>
  <c r="L141" i="212"/>
  <c r="D141" i="212"/>
  <c r="F141" i="212" s="1"/>
  <c r="J141" i="212" s="1"/>
  <c r="K141" i="212" s="1"/>
  <c r="M141" i="212" s="1"/>
  <c r="L140" i="212"/>
  <c r="D140" i="212"/>
  <c r="F140" i="212" s="1"/>
  <c r="J140" i="212" s="1"/>
  <c r="K140" i="212" s="1"/>
  <c r="M140" i="212" s="1"/>
  <c r="L139" i="212"/>
  <c r="D139" i="212"/>
  <c r="F139" i="212" s="1"/>
  <c r="J139" i="212" s="1"/>
  <c r="K139" i="212" s="1"/>
  <c r="M139" i="212" s="1"/>
  <c r="L138" i="212"/>
  <c r="D138" i="212"/>
  <c r="F138" i="212" s="1"/>
  <c r="J138" i="212" s="1"/>
  <c r="K138" i="212" s="1"/>
  <c r="M138" i="212" s="1"/>
  <c r="L137" i="212"/>
  <c r="D137" i="212"/>
  <c r="F137" i="212" s="1"/>
  <c r="J137" i="212" s="1"/>
  <c r="K137" i="212" s="1"/>
  <c r="M137" i="212" s="1"/>
  <c r="L136" i="212"/>
  <c r="D136" i="212"/>
  <c r="F136" i="212" s="1"/>
  <c r="J136" i="212" s="1"/>
  <c r="K136" i="212" s="1"/>
  <c r="M136" i="212" s="1"/>
  <c r="L135" i="212"/>
  <c r="D135" i="212"/>
  <c r="F135" i="212" s="1"/>
  <c r="J135" i="212" s="1"/>
  <c r="K135" i="212" s="1"/>
  <c r="M135" i="212" s="1"/>
  <c r="L134" i="212"/>
  <c r="D134" i="212"/>
  <c r="F134" i="212" s="1"/>
  <c r="J134" i="212" s="1"/>
  <c r="K134" i="212" s="1"/>
  <c r="M134" i="212" s="1"/>
  <c r="L133" i="212"/>
  <c r="D133" i="212"/>
  <c r="F133" i="212" s="1"/>
  <c r="J133" i="212" s="1"/>
  <c r="K133" i="212" s="1"/>
  <c r="M133" i="212" s="1"/>
  <c r="L132" i="212"/>
  <c r="D132" i="212"/>
  <c r="F132" i="212" s="1"/>
  <c r="J132" i="212" s="1"/>
  <c r="K132" i="212" s="1"/>
  <c r="M132" i="212" s="1"/>
  <c r="L131" i="212"/>
  <c r="D131" i="212"/>
  <c r="F131" i="212" s="1"/>
  <c r="J131" i="212" s="1"/>
  <c r="K131" i="212" s="1"/>
  <c r="M131" i="212" s="1"/>
  <c r="L130" i="212"/>
  <c r="D130" i="212"/>
  <c r="F130" i="212" s="1"/>
  <c r="J130" i="212" s="1"/>
  <c r="K130" i="212" s="1"/>
  <c r="M130" i="212" s="1"/>
  <c r="L129" i="212"/>
  <c r="D129" i="212"/>
  <c r="F129" i="212" s="1"/>
  <c r="J129" i="212" s="1"/>
  <c r="K129" i="212" s="1"/>
  <c r="M129" i="212" s="1"/>
  <c r="L128" i="212"/>
  <c r="D128" i="212"/>
  <c r="F128" i="212" s="1"/>
  <c r="J128" i="212" s="1"/>
  <c r="K128" i="212" s="1"/>
  <c r="M128" i="212" s="1"/>
  <c r="L127" i="212"/>
  <c r="D127" i="212"/>
  <c r="F127" i="212" s="1"/>
  <c r="J127" i="212" s="1"/>
  <c r="K127" i="212" s="1"/>
  <c r="M127" i="212" s="1"/>
  <c r="L126" i="212"/>
  <c r="D126" i="212"/>
  <c r="F126" i="212" s="1"/>
  <c r="J126" i="212" s="1"/>
  <c r="K126" i="212" s="1"/>
  <c r="M126" i="212" s="1"/>
  <c r="L125" i="212"/>
  <c r="D125" i="212"/>
  <c r="F125" i="212" s="1"/>
  <c r="J125" i="212" s="1"/>
  <c r="K125" i="212" s="1"/>
  <c r="M125" i="212" s="1"/>
  <c r="L124" i="212"/>
  <c r="D124" i="212"/>
  <c r="F124" i="212" s="1"/>
  <c r="J124" i="212" s="1"/>
  <c r="K124" i="212" s="1"/>
  <c r="M124" i="212" s="1"/>
  <c r="L123" i="212"/>
  <c r="D123" i="212"/>
  <c r="F123" i="212" s="1"/>
  <c r="J123" i="212" s="1"/>
  <c r="K123" i="212" s="1"/>
  <c r="M123" i="212" s="1"/>
  <c r="L122" i="212"/>
  <c r="D122" i="212"/>
  <c r="F122" i="212" s="1"/>
  <c r="J122" i="212" s="1"/>
  <c r="K122" i="212" s="1"/>
  <c r="M122" i="212" s="1"/>
  <c r="L121" i="212"/>
  <c r="D121" i="212"/>
  <c r="F121" i="212" s="1"/>
  <c r="J121" i="212" s="1"/>
  <c r="K121" i="212" s="1"/>
  <c r="M121" i="212" s="1"/>
  <c r="L120" i="212"/>
  <c r="D120" i="212"/>
  <c r="F120" i="212" s="1"/>
  <c r="J120" i="212" s="1"/>
  <c r="K120" i="212" s="1"/>
  <c r="M120" i="212" s="1"/>
  <c r="L119" i="212"/>
  <c r="D119" i="212"/>
  <c r="F119" i="212" s="1"/>
  <c r="J119" i="212" s="1"/>
  <c r="K119" i="212" s="1"/>
  <c r="M119" i="212" s="1"/>
  <c r="L118" i="212"/>
  <c r="D118" i="212"/>
  <c r="F118" i="212" s="1"/>
  <c r="J118" i="212" s="1"/>
  <c r="K118" i="212" s="1"/>
  <c r="M118" i="212" s="1"/>
  <c r="L117" i="212"/>
  <c r="D117" i="212"/>
  <c r="F117" i="212" s="1"/>
  <c r="J117" i="212" s="1"/>
  <c r="K117" i="212" s="1"/>
  <c r="M117" i="212" s="1"/>
  <c r="L116" i="212"/>
  <c r="D116" i="212"/>
  <c r="F116" i="212" s="1"/>
  <c r="J116" i="212" s="1"/>
  <c r="K116" i="212" s="1"/>
  <c r="M116" i="212" s="1"/>
  <c r="L115" i="212"/>
  <c r="D115" i="212"/>
  <c r="F115" i="212" s="1"/>
  <c r="J115" i="212" s="1"/>
  <c r="K115" i="212" s="1"/>
  <c r="M115" i="212" s="1"/>
  <c r="L114" i="212"/>
  <c r="D114" i="212"/>
  <c r="F114" i="212" s="1"/>
  <c r="J114" i="212" s="1"/>
  <c r="K114" i="212" s="1"/>
  <c r="M114" i="212" s="1"/>
  <c r="L113" i="212"/>
  <c r="D113" i="212"/>
  <c r="F113" i="212" s="1"/>
  <c r="J113" i="212" s="1"/>
  <c r="K113" i="212" s="1"/>
  <c r="M113" i="212" s="1"/>
  <c r="L112" i="212"/>
  <c r="D112" i="212"/>
  <c r="F112" i="212" s="1"/>
  <c r="J112" i="212" s="1"/>
  <c r="K112" i="212" s="1"/>
  <c r="M112" i="212" s="1"/>
  <c r="L111" i="212"/>
  <c r="D111" i="212"/>
  <c r="F111" i="212" s="1"/>
  <c r="J111" i="212" s="1"/>
  <c r="K111" i="212" s="1"/>
  <c r="M111" i="212" s="1"/>
  <c r="L110" i="212"/>
  <c r="D110" i="212"/>
  <c r="F110" i="212" s="1"/>
  <c r="J110" i="212" s="1"/>
  <c r="K110" i="212" s="1"/>
  <c r="M110" i="212" s="1"/>
  <c r="L109" i="212"/>
  <c r="D109" i="212"/>
  <c r="F109" i="212" s="1"/>
  <c r="J109" i="212" s="1"/>
  <c r="K109" i="212" s="1"/>
  <c r="M109" i="212" s="1"/>
  <c r="L108" i="212"/>
  <c r="D108" i="212"/>
  <c r="F108" i="212" s="1"/>
  <c r="J108" i="212" s="1"/>
  <c r="K108" i="212" s="1"/>
  <c r="M108" i="212" s="1"/>
  <c r="L107" i="212"/>
  <c r="D107" i="212"/>
  <c r="F107" i="212" s="1"/>
  <c r="J107" i="212" s="1"/>
  <c r="K107" i="212" s="1"/>
  <c r="M107" i="212" s="1"/>
  <c r="L106" i="212"/>
  <c r="D106" i="212"/>
  <c r="F106" i="212" s="1"/>
  <c r="J106" i="212" s="1"/>
  <c r="K106" i="212" s="1"/>
  <c r="M106" i="212" s="1"/>
  <c r="L105" i="212"/>
  <c r="D105" i="212"/>
  <c r="F105" i="212" s="1"/>
  <c r="J105" i="212" s="1"/>
  <c r="K105" i="212" s="1"/>
  <c r="M105" i="212" s="1"/>
  <c r="L104" i="212"/>
  <c r="D104" i="212"/>
  <c r="F104" i="212" s="1"/>
  <c r="J104" i="212" s="1"/>
  <c r="K104" i="212" s="1"/>
  <c r="M104" i="212" s="1"/>
  <c r="L103" i="212"/>
  <c r="D103" i="212"/>
  <c r="F103" i="212" s="1"/>
  <c r="J103" i="212" s="1"/>
  <c r="K103" i="212" s="1"/>
  <c r="M103" i="212" s="1"/>
  <c r="L102" i="212"/>
  <c r="D102" i="212"/>
  <c r="F102" i="212" s="1"/>
  <c r="J102" i="212" s="1"/>
  <c r="K102" i="212" s="1"/>
  <c r="M102" i="212" s="1"/>
  <c r="L101" i="212"/>
  <c r="D101" i="212"/>
  <c r="F101" i="212" s="1"/>
  <c r="J101" i="212" s="1"/>
  <c r="K101" i="212" s="1"/>
  <c r="M101" i="212" s="1"/>
  <c r="L100" i="212"/>
  <c r="D100" i="212"/>
  <c r="F100" i="212" s="1"/>
  <c r="J100" i="212" s="1"/>
  <c r="K100" i="212" s="1"/>
  <c r="M100" i="212" s="1"/>
  <c r="L99" i="212"/>
  <c r="D99" i="212"/>
  <c r="F99" i="212" s="1"/>
  <c r="J99" i="212" s="1"/>
  <c r="K99" i="212" s="1"/>
  <c r="M99" i="212" s="1"/>
  <c r="L98" i="212"/>
  <c r="D98" i="212"/>
  <c r="F98" i="212" s="1"/>
  <c r="J98" i="212" s="1"/>
  <c r="K98" i="212" s="1"/>
  <c r="M98" i="212" s="1"/>
  <c r="L97" i="212"/>
  <c r="D97" i="212"/>
  <c r="F97" i="212" s="1"/>
  <c r="J97" i="212" s="1"/>
  <c r="K97" i="212" s="1"/>
  <c r="M97" i="212" s="1"/>
  <c r="L96" i="212"/>
  <c r="D96" i="212"/>
  <c r="F96" i="212" s="1"/>
  <c r="J96" i="212" s="1"/>
  <c r="K96" i="212" s="1"/>
  <c r="M96" i="212" s="1"/>
  <c r="L95" i="212"/>
  <c r="D95" i="212"/>
  <c r="F95" i="212" s="1"/>
  <c r="J95" i="212" s="1"/>
  <c r="K95" i="212" s="1"/>
  <c r="M95" i="212" s="1"/>
  <c r="L94" i="212"/>
  <c r="D94" i="212"/>
  <c r="F94" i="212" s="1"/>
  <c r="J94" i="212" s="1"/>
  <c r="K94" i="212" s="1"/>
  <c r="M94" i="212" s="1"/>
  <c r="L93" i="212"/>
  <c r="D93" i="212"/>
  <c r="F93" i="212" s="1"/>
  <c r="J93" i="212" s="1"/>
  <c r="K93" i="212" s="1"/>
  <c r="M93" i="212" s="1"/>
  <c r="L92" i="212"/>
  <c r="D92" i="212"/>
  <c r="F92" i="212" s="1"/>
  <c r="J92" i="212" s="1"/>
  <c r="K92" i="212" s="1"/>
  <c r="M92" i="212" s="1"/>
  <c r="L91" i="212"/>
  <c r="D91" i="212"/>
  <c r="F91" i="212" s="1"/>
  <c r="J91" i="212" s="1"/>
  <c r="K91" i="212" s="1"/>
  <c r="M91" i="212" s="1"/>
  <c r="L90" i="212"/>
  <c r="D90" i="212"/>
  <c r="F90" i="212" s="1"/>
  <c r="J90" i="212" s="1"/>
  <c r="K90" i="212" s="1"/>
  <c r="M90" i="212" s="1"/>
  <c r="L89" i="212"/>
  <c r="D89" i="212"/>
  <c r="F89" i="212" s="1"/>
  <c r="J89" i="212" s="1"/>
  <c r="K89" i="212" s="1"/>
  <c r="M89" i="212" s="1"/>
  <c r="L88" i="212"/>
  <c r="D88" i="212"/>
  <c r="F88" i="212" s="1"/>
  <c r="J88" i="212" s="1"/>
  <c r="K88" i="212" s="1"/>
  <c r="M88" i="212" s="1"/>
  <c r="L87" i="212"/>
  <c r="D87" i="212"/>
  <c r="F87" i="212" s="1"/>
  <c r="J87" i="212" s="1"/>
  <c r="K87" i="212" s="1"/>
  <c r="M87" i="212" s="1"/>
  <c r="L86" i="212"/>
  <c r="D86" i="212"/>
  <c r="F86" i="212" s="1"/>
  <c r="J86" i="212" s="1"/>
  <c r="K86" i="212" s="1"/>
  <c r="M86" i="212" s="1"/>
  <c r="L85" i="212"/>
  <c r="D85" i="212"/>
  <c r="F85" i="212" s="1"/>
  <c r="J85" i="212" s="1"/>
  <c r="K85" i="212" s="1"/>
  <c r="M85" i="212" s="1"/>
  <c r="L84" i="212"/>
  <c r="D84" i="212"/>
  <c r="F84" i="212" s="1"/>
  <c r="J84" i="212" s="1"/>
  <c r="K84" i="212" s="1"/>
  <c r="M84" i="212" s="1"/>
  <c r="L83" i="212"/>
  <c r="D83" i="212"/>
  <c r="F83" i="212" s="1"/>
  <c r="J83" i="212" s="1"/>
  <c r="K83" i="212" s="1"/>
  <c r="M83" i="212" s="1"/>
  <c r="L82" i="212"/>
  <c r="D82" i="212"/>
  <c r="F82" i="212" s="1"/>
  <c r="J82" i="212" s="1"/>
  <c r="K82" i="212" s="1"/>
  <c r="M82" i="212" s="1"/>
  <c r="L81" i="212"/>
  <c r="D81" i="212"/>
  <c r="F81" i="212" s="1"/>
  <c r="J81" i="212" s="1"/>
  <c r="K81" i="212" s="1"/>
  <c r="M81" i="212" s="1"/>
  <c r="L80" i="212"/>
  <c r="D80" i="212"/>
  <c r="F80" i="212" s="1"/>
  <c r="J80" i="212" s="1"/>
  <c r="K80" i="212" s="1"/>
  <c r="M80" i="212" s="1"/>
  <c r="L79" i="212"/>
  <c r="D79" i="212"/>
  <c r="F79" i="212" s="1"/>
  <c r="J79" i="212" s="1"/>
  <c r="K79" i="212" s="1"/>
  <c r="M79" i="212" s="1"/>
  <c r="L78" i="212"/>
  <c r="D78" i="212"/>
  <c r="F78" i="212" s="1"/>
  <c r="J78" i="212" s="1"/>
  <c r="K78" i="212" s="1"/>
  <c r="M78" i="212" s="1"/>
  <c r="L77" i="212"/>
  <c r="D77" i="212"/>
  <c r="F77" i="212" s="1"/>
  <c r="J77" i="212" s="1"/>
  <c r="K77" i="212" s="1"/>
  <c r="M77" i="212" s="1"/>
  <c r="L76" i="212"/>
  <c r="D76" i="212"/>
  <c r="F76" i="212" s="1"/>
  <c r="J76" i="212" s="1"/>
  <c r="K76" i="212" s="1"/>
  <c r="M76" i="212" s="1"/>
  <c r="L75" i="212"/>
  <c r="D75" i="212"/>
  <c r="F75" i="212" s="1"/>
  <c r="J75" i="212" s="1"/>
  <c r="K75" i="212" s="1"/>
  <c r="M75" i="212" s="1"/>
  <c r="L74" i="212"/>
  <c r="D74" i="212"/>
  <c r="F74" i="212" s="1"/>
  <c r="J74" i="212" s="1"/>
  <c r="K74" i="212" s="1"/>
  <c r="M74" i="212" s="1"/>
  <c r="L73" i="212"/>
  <c r="D73" i="212"/>
  <c r="F73" i="212" s="1"/>
  <c r="J73" i="212" s="1"/>
  <c r="K73" i="212" s="1"/>
  <c r="M73" i="212" s="1"/>
  <c r="L72" i="212"/>
  <c r="D72" i="212"/>
  <c r="F72" i="212" s="1"/>
  <c r="J72" i="212" s="1"/>
  <c r="K72" i="212" s="1"/>
  <c r="M72" i="212" s="1"/>
  <c r="L71" i="212"/>
  <c r="D71" i="212"/>
  <c r="F71" i="212" s="1"/>
  <c r="J71" i="212" s="1"/>
  <c r="K71" i="212" s="1"/>
  <c r="M71" i="212" s="1"/>
  <c r="L70" i="212"/>
  <c r="D70" i="212"/>
  <c r="F70" i="212" s="1"/>
  <c r="J70" i="212" s="1"/>
  <c r="K70" i="212" s="1"/>
  <c r="M70" i="212" s="1"/>
  <c r="L69" i="212"/>
  <c r="D69" i="212"/>
  <c r="F69" i="212" s="1"/>
  <c r="J69" i="212" s="1"/>
  <c r="K69" i="212" s="1"/>
  <c r="M69" i="212" s="1"/>
  <c r="L68" i="212"/>
  <c r="D68" i="212"/>
  <c r="F68" i="212" s="1"/>
  <c r="J68" i="212" s="1"/>
  <c r="K68" i="212" s="1"/>
  <c r="M68" i="212" s="1"/>
  <c r="L67" i="212"/>
  <c r="D67" i="212"/>
  <c r="F67" i="212" s="1"/>
  <c r="J67" i="212" s="1"/>
  <c r="K67" i="212" s="1"/>
  <c r="M67" i="212" s="1"/>
  <c r="L66" i="212"/>
  <c r="D66" i="212"/>
  <c r="F66" i="212" s="1"/>
  <c r="J66" i="212" s="1"/>
  <c r="K66" i="212" s="1"/>
  <c r="M66" i="212" s="1"/>
  <c r="L65" i="212"/>
  <c r="D65" i="212"/>
  <c r="F65" i="212" s="1"/>
  <c r="J65" i="212" s="1"/>
  <c r="K65" i="212" s="1"/>
  <c r="M65" i="212" s="1"/>
  <c r="L64" i="212"/>
  <c r="D64" i="212"/>
  <c r="F64" i="212" s="1"/>
  <c r="J64" i="212" s="1"/>
  <c r="K64" i="212" s="1"/>
  <c r="M64" i="212" s="1"/>
  <c r="L63" i="212"/>
  <c r="D63" i="212"/>
  <c r="F63" i="212" s="1"/>
  <c r="J63" i="212" s="1"/>
  <c r="K63" i="212" s="1"/>
  <c r="M63" i="212" s="1"/>
  <c r="L62" i="212"/>
  <c r="D62" i="212"/>
  <c r="F62" i="212" s="1"/>
  <c r="J62" i="212" s="1"/>
  <c r="K62" i="212" s="1"/>
  <c r="M62" i="212" s="1"/>
  <c r="L61" i="212"/>
  <c r="D61" i="212"/>
  <c r="F61" i="212" s="1"/>
  <c r="J61" i="212" s="1"/>
  <c r="K61" i="212" s="1"/>
  <c r="M61" i="212" s="1"/>
  <c r="L60" i="212"/>
  <c r="D60" i="212"/>
  <c r="F60" i="212" s="1"/>
  <c r="J60" i="212" s="1"/>
  <c r="K60" i="212" s="1"/>
  <c r="M60" i="212" s="1"/>
  <c r="L59" i="212"/>
  <c r="D59" i="212"/>
  <c r="F59" i="212" s="1"/>
  <c r="J59" i="212" s="1"/>
  <c r="K59" i="212" s="1"/>
  <c r="M59" i="212" s="1"/>
  <c r="L58" i="212"/>
  <c r="D58" i="212"/>
  <c r="F58" i="212" s="1"/>
  <c r="J58" i="212" s="1"/>
  <c r="K58" i="212" s="1"/>
  <c r="M58" i="212" s="1"/>
  <c r="L57" i="212"/>
  <c r="D57" i="212"/>
  <c r="F57" i="212" s="1"/>
  <c r="J57" i="212" s="1"/>
  <c r="K57" i="212" s="1"/>
  <c r="M57" i="212" s="1"/>
  <c r="L56" i="212"/>
  <c r="D56" i="212"/>
  <c r="F56" i="212" s="1"/>
  <c r="J56" i="212" s="1"/>
  <c r="K56" i="212" s="1"/>
  <c r="M56" i="212" s="1"/>
  <c r="L55" i="212"/>
  <c r="D55" i="212"/>
  <c r="F55" i="212" s="1"/>
  <c r="J55" i="212" s="1"/>
  <c r="K55" i="212" s="1"/>
  <c r="M55" i="212" s="1"/>
  <c r="L54" i="212"/>
  <c r="D54" i="212"/>
  <c r="F54" i="212" s="1"/>
  <c r="J54" i="212" s="1"/>
  <c r="K54" i="212" s="1"/>
  <c r="M54" i="212" s="1"/>
  <c r="L53" i="212"/>
  <c r="D53" i="212"/>
  <c r="F53" i="212" s="1"/>
  <c r="J53" i="212" s="1"/>
  <c r="K53" i="212" s="1"/>
  <c r="M53" i="212" s="1"/>
  <c r="L52" i="212"/>
  <c r="D52" i="212"/>
  <c r="F52" i="212" s="1"/>
  <c r="J52" i="212" s="1"/>
  <c r="K52" i="212" s="1"/>
  <c r="M52" i="212" s="1"/>
  <c r="L51" i="212"/>
  <c r="D51" i="212"/>
  <c r="F51" i="212" s="1"/>
  <c r="J51" i="212" s="1"/>
  <c r="K51" i="212" s="1"/>
  <c r="M51" i="212" s="1"/>
  <c r="L50" i="212"/>
  <c r="D50" i="212"/>
  <c r="F50" i="212" s="1"/>
  <c r="J50" i="212" s="1"/>
  <c r="K50" i="212" s="1"/>
  <c r="M50" i="212" s="1"/>
  <c r="L49" i="212"/>
  <c r="D49" i="212"/>
  <c r="F49" i="212" s="1"/>
  <c r="J49" i="212" s="1"/>
  <c r="K49" i="212" s="1"/>
  <c r="M49" i="212" s="1"/>
  <c r="L48" i="212"/>
  <c r="D48" i="212"/>
  <c r="F48" i="212" s="1"/>
  <c r="J48" i="212" s="1"/>
  <c r="K48" i="212" s="1"/>
  <c r="M48" i="212" s="1"/>
  <c r="L47" i="212"/>
  <c r="D47" i="212"/>
  <c r="F47" i="212" s="1"/>
  <c r="J47" i="212" s="1"/>
  <c r="K47" i="212" s="1"/>
  <c r="M47" i="212" s="1"/>
  <c r="L46" i="212"/>
  <c r="D46" i="212"/>
  <c r="F46" i="212" s="1"/>
  <c r="J46" i="212" s="1"/>
  <c r="K46" i="212" s="1"/>
  <c r="M46" i="212" s="1"/>
  <c r="L45" i="212"/>
  <c r="D45" i="212"/>
  <c r="F45" i="212" s="1"/>
  <c r="J45" i="212" s="1"/>
  <c r="K45" i="212" s="1"/>
  <c r="M45" i="212" s="1"/>
  <c r="L44" i="212"/>
  <c r="D44" i="212"/>
  <c r="F44" i="212" s="1"/>
  <c r="J44" i="212" s="1"/>
  <c r="K44" i="212" s="1"/>
  <c r="M44" i="212" s="1"/>
  <c r="L43" i="212"/>
  <c r="D43" i="212"/>
  <c r="F43" i="212" s="1"/>
  <c r="J43" i="212" s="1"/>
  <c r="K43" i="212" s="1"/>
  <c r="M43" i="212" s="1"/>
  <c r="L42" i="212"/>
  <c r="D42" i="212"/>
  <c r="F42" i="212" s="1"/>
  <c r="J42" i="212" s="1"/>
  <c r="K42" i="212" s="1"/>
  <c r="M42" i="212" s="1"/>
  <c r="L41" i="212"/>
  <c r="D41" i="212"/>
  <c r="F41" i="212" s="1"/>
  <c r="J41" i="212" s="1"/>
  <c r="K41" i="212" s="1"/>
  <c r="M41" i="212" s="1"/>
  <c r="L40" i="212"/>
  <c r="D40" i="212"/>
  <c r="F40" i="212" s="1"/>
  <c r="J40" i="212" s="1"/>
  <c r="K40" i="212" s="1"/>
  <c r="M40" i="212" s="1"/>
  <c r="L39" i="212"/>
  <c r="D39" i="212"/>
  <c r="F39" i="212" s="1"/>
  <c r="J39" i="212" s="1"/>
  <c r="K39" i="212" s="1"/>
  <c r="M39" i="212" s="1"/>
  <c r="L38" i="212"/>
  <c r="D38" i="212"/>
  <c r="F38" i="212" s="1"/>
  <c r="J38" i="212" s="1"/>
  <c r="K38" i="212" s="1"/>
  <c r="M38" i="212" s="1"/>
  <c r="L37" i="212"/>
  <c r="D37" i="212"/>
  <c r="F37" i="212" s="1"/>
  <c r="J37" i="212" s="1"/>
  <c r="K37" i="212" s="1"/>
  <c r="M37" i="212" s="1"/>
  <c r="L36" i="212"/>
  <c r="D36" i="212"/>
  <c r="F36" i="212" s="1"/>
  <c r="J36" i="212" s="1"/>
  <c r="K36" i="212" s="1"/>
  <c r="M36" i="212" s="1"/>
  <c r="L35" i="212"/>
  <c r="D35" i="212"/>
  <c r="F35" i="212" s="1"/>
  <c r="J35" i="212" s="1"/>
  <c r="K35" i="212" s="1"/>
  <c r="M35" i="212" s="1"/>
  <c r="L34" i="212"/>
  <c r="D34" i="212"/>
  <c r="F34" i="212" s="1"/>
  <c r="J34" i="212" s="1"/>
  <c r="K34" i="212" s="1"/>
  <c r="M34" i="212" s="1"/>
  <c r="L33" i="212"/>
  <c r="D33" i="212"/>
  <c r="F33" i="212" s="1"/>
  <c r="J33" i="212" s="1"/>
  <c r="K33" i="212" s="1"/>
  <c r="M33" i="212" s="1"/>
  <c r="L32" i="212"/>
  <c r="D32" i="212"/>
  <c r="F32" i="212" s="1"/>
  <c r="J32" i="212" s="1"/>
  <c r="K32" i="212" s="1"/>
  <c r="M32" i="212" s="1"/>
  <c r="L31" i="212"/>
  <c r="D31" i="212"/>
  <c r="F31" i="212" s="1"/>
  <c r="J31" i="212" s="1"/>
  <c r="K31" i="212" s="1"/>
  <c r="M31" i="212" s="1"/>
  <c r="L30" i="212"/>
  <c r="D30" i="212"/>
  <c r="F30" i="212" s="1"/>
  <c r="J30" i="212" s="1"/>
  <c r="K30" i="212" s="1"/>
  <c r="M30" i="212" s="1"/>
  <c r="L29" i="212"/>
  <c r="D29" i="212"/>
  <c r="F29" i="212" s="1"/>
  <c r="J29" i="212" s="1"/>
  <c r="K29" i="212" s="1"/>
  <c r="M29" i="212" s="1"/>
  <c r="L28" i="212"/>
  <c r="D28" i="212"/>
  <c r="F28" i="212" s="1"/>
  <c r="J28" i="212" s="1"/>
  <c r="K28" i="212" s="1"/>
  <c r="M28" i="212" s="1"/>
  <c r="L27" i="212"/>
  <c r="D27" i="212"/>
  <c r="F27" i="212" s="1"/>
  <c r="J27" i="212" s="1"/>
  <c r="K27" i="212" s="1"/>
  <c r="M27" i="212" s="1"/>
  <c r="L26" i="212"/>
  <c r="D26" i="212"/>
  <c r="F26" i="212" s="1"/>
  <c r="J26" i="212" s="1"/>
  <c r="K26" i="212" s="1"/>
  <c r="M26" i="212" s="1"/>
  <c r="L25" i="212"/>
  <c r="D25" i="212"/>
  <c r="F25" i="212" s="1"/>
  <c r="J25" i="212" s="1"/>
  <c r="K25" i="212" s="1"/>
  <c r="M25" i="212" s="1"/>
  <c r="L24" i="212"/>
  <c r="D24" i="212"/>
  <c r="F24" i="212" s="1"/>
  <c r="J24" i="212" s="1"/>
  <c r="K24" i="212" s="1"/>
  <c r="M24" i="212" s="1"/>
  <c r="L23" i="212"/>
  <c r="D23" i="212"/>
  <c r="F23" i="212" s="1"/>
  <c r="J23" i="212" s="1"/>
  <c r="K23" i="212" s="1"/>
  <c r="M23" i="212" s="1"/>
  <c r="L22" i="212"/>
  <c r="D22" i="212"/>
  <c r="F22" i="212" s="1"/>
  <c r="J22" i="212" s="1"/>
  <c r="K22" i="212" s="1"/>
  <c r="M22" i="212" s="1"/>
  <c r="L21" i="212"/>
  <c r="D21" i="212"/>
  <c r="F21" i="212" s="1"/>
  <c r="J21" i="212" s="1"/>
  <c r="K21" i="212" s="1"/>
  <c r="M21" i="212" s="1"/>
  <c r="L20" i="212"/>
  <c r="D20" i="212"/>
  <c r="F20" i="212" s="1"/>
  <c r="J20" i="212" s="1"/>
  <c r="K20" i="212" s="1"/>
  <c r="M20" i="212" s="1"/>
  <c r="L19" i="212"/>
  <c r="D19" i="212"/>
  <c r="F19" i="212" s="1"/>
  <c r="J19" i="212" s="1"/>
  <c r="K19" i="212" s="1"/>
  <c r="M19" i="212" s="1"/>
  <c r="L18" i="212"/>
  <c r="D18" i="212"/>
  <c r="F18" i="212" s="1"/>
  <c r="J18" i="212" s="1"/>
  <c r="K18" i="212" s="1"/>
  <c r="M18" i="212" s="1"/>
  <c r="L17" i="212"/>
  <c r="D17" i="212"/>
  <c r="F17" i="212" s="1"/>
  <c r="J17" i="212" s="1"/>
  <c r="K17" i="212" s="1"/>
  <c r="M17" i="212" s="1"/>
  <c r="L16" i="212"/>
  <c r="D16" i="212"/>
  <c r="F16" i="212" s="1"/>
  <c r="J16" i="212" s="1"/>
  <c r="K16" i="212" s="1"/>
  <c r="M16" i="212" s="1"/>
  <c r="L15" i="212"/>
  <c r="D15" i="212"/>
  <c r="F15" i="212" s="1"/>
  <c r="J15" i="212" s="1"/>
  <c r="K15" i="212" s="1"/>
  <c r="M15" i="212" s="1"/>
  <c r="L14" i="212"/>
  <c r="D14" i="212"/>
  <c r="F14" i="212" s="1"/>
  <c r="J14" i="212" s="1"/>
  <c r="K14" i="212" s="1"/>
  <c r="M14" i="212" s="1"/>
  <c r="L13" i="212"/>
  <c r="D13" i="212"/>
  <c r="F13" i="212" s="1"/>
  <c r="J13" i="212" s="1"/>
  <c r="K13" i="212" s="1"/>
  <c r="M13" i="212" s="1"/>
  <c r="L12" i="212"/>
  <c r="D12" i="212"/>
  <c r="F12" i="212" s="1"/>
  <c r="J12" i="212" s="1"/>
  <c r="K12" i="212" s="1"/>
  <c r="M12" i="212" s="1"/>
  <c r="L11" i="212"/>
  <c r="D11" i="212"/>
  <c r="F11" i="212" s="1"/>
  <c r="J11" i="212" s="1"/>
  <c r="K11" i="212" s="1"/>
  <c r="M11" i="212" s="1"/>
  <c r="L10" i="212"/>
  <c r="D10" i="212"/>
  <c r="F10" i="212" s="1"/>
  <c r="J10" i="212" s="1"/>
  <c r="K10" i="212" s="1"/>
  <c r="M10" i="212" s="1"/>
  <c r="L9" i="212"/>
  <c r="D9" i="212"/>
  <c r="F9" i="212" s="1"/>
  <c r="J9" i="212" s="1"/>
  <c r="K9" i="212" s="1"/>
  <c r="M9" i="212" s="1"/>
  <c r="L8" i="212"/>
  <c r="D8" i="212"/>
  <c r="F8" i="212" s="1"/>
  <c r="J8" i="212" s="1"/>
  <c r="K8" i="212" s="1"/>
  <c r="M8" i="212" s="1"/>
  <c r="L7" i="212"/>
  <c r="D7" i="212"/>
  <c r="F7" i="212" s="1"/>
  <c r="J7" i="212" s="1"/>
  <c r="K7" i="212" s="1"/>
  <c r="M7" i="212" s="1"/>
  <c r="L6" i="212"/>
  <c r="D6" i="212"/>
  <c r="F6" i="212" s="1"/>
  <c r="J6" i="212" s="1"/>
  <c r="K6" i="212" s="1"/>
  <c r="M6" i="212" s="1"/>
  <c r="L5" i="212"/>
  <c r="D5" i="212"/>
  <c r="F5" i="212" s="1"/>
  <c r="J5" i="212" s="1"/>
  <c r="K5" i="212" s="1"/>
  <c r="M5" i="212" s="1"/>
  <c r="L199" i="214"/>
  <c r="D199" i="214"/>
  <c r="F199" i="214" s="1"/>
  <c r="J199" i="214" s="1"/>
  <c r="K199" i="214" s="1"/>
  <c r="M199" i="214" s="1"/>
  <c r="L198" i="214"/>
  <c r="D198" i="214"/>
  <c r="F198" i="214" s="1"/>
  <c r="J198" i="214" s="1"/>
  <c r="K198" i="214" s="1"/>
  <c r="M198" i="214" s="1"/>
  <c r="L197" i="214"/>
  <c r="D197" i="214"/>
  <c r="F197" i="214" s="1"/>
  <c r="J197" i="214" s="1"/>
  <c r="K197" i="214" s="1"/>
  <c r="M197" i="214" s="1"/>
  <c r="L196" i="214"/>
  <c r="D196" i="214"/>
  <c r="F196" i="214" s="1"/>
  <c r="J196" i="214" s="1"/>
  <c r="K196" i="214" s="1"/>
  <c r="M196" i="214" s="1"/>
  <c r="L195" i="214"/>
  <c r="D195" i="214"/>
  <c r="F195" i="214" s="1"/>
  <c r="J195" i="214" s="1"/>
  <c r="K195" i="214" s="1"/>
  <c r="M195" i="214" s="1"/>
  <c r="L194" i="214"/>
  <c r="D194" i="214"/>
  <c r="F194" i="214" s="1"/>
  <c r="J194" i="214" s="1"/>
  <c r="K194" i="214" s="1"/>
  <c r="M194" i="214" s="1"/>
  <c r="L193" i="214"/>
  <c r="D193" i="214"/>
  <c r="F193" i="214" s="1"/>
  <c r="J193" i="214" s="1"/>
  <c r="K193" i="214" s="1"/>
  <c r="M193" i="214" s="1"/>
  <c r="L192" i="214"/>
  <c r="D192" i="214"/>
  <c r="F192" i="214" s="1"/>
  <c r="J192" i="214" s="1"/>
  <c r="K192" i="214" s="1"/>
  <c r="M192" i="214" s="1"/>
  <c r="L191" i="214"/>
  <c r="D191" i="214"/>
  <c r="F191" i="214" s="1"/>
  <c r="J191" i="214" s="1"/>
  <c r="K191" i="214" s="1"/>
  <c r="M191" i="214" s="1"/>
  <c r="L190" i="214"/>
  <c r="D190" i="214"/>
  <c r="F190" i="214" s="1"/>
  <c r="J190" i="214" s="1"/>
  <c r="K190" i="214" s="1"/>
  <c r="M190" i="214" s="1"/>
  <c r="L189" i="214"/>
  <c r="D189" i="214"/>
  <c r="F189" i="214" s="1"/>
  <c r="J189" i="214" s="1"/>
  <c r="K189" i="214" s="1"/>
  <c r="M189" i="214" s="1"/>
  <c r="L188" i="214"/>
  <c r="D188" i="214"/>
  <c r="F188" i="214" s="1"/>
  <c r="J188" i="214" s="1"/>
  <c r="K188" i="214" s="1"/>
  <c r="M188" i="214" s="1"/>
  <c r="L187" i="214"/>
  <c r="D187" i="214"/>
  <c r="F187" i="214" s="1"/>
  <c r="J187" i="214" s="1"/>
  <c r="K187" i="214" s="1"/>
  <c r="M187" i="214" s="1"/>
  <c r="L186" i="214"/>
  <c r="D186" i="214"/>
  <c r="F186" i="214" s="1"/>
  <c r="J186" i="214" s="1"/>
  <c r="K186" i="214" s="1"/>
  <c r="M186" i="214" s="1"/>
  <c r="L185" i="214"/>
  <c r="D185" i="214"/>
  <c r="F185" i="214" s="1"/>
  <c r="J185" i="214" s="1"/>
  <c r="K185" i="214" s="1"/>
  <c r="M185" i="214" s="1"/>
  <c r="L184" i="214"/>
  <c r="D184" i="214"/>
  <c r="F184" i="214" s="1"/>
  <c r="J184" i="214" s="1"/>
  <c r="K184" i="214" s="1"/>
  <c r="M184" i="214" s="1"/>
  <c r="L183" i="214"/>
  <c r="D183" i="214"/>
  <c r="F183" i="214" s="1"/>
  <c r="J183" i="214" s="1"/>
  <c r="K183" i="214" s="1"/>
  <c r="M183" i="214" s="1"/>
  <c r="L182" i="214"/>
  <c r="D182" i="214"/>
  <c r="F182" i="214" s="1"/>
  <c r="J182" i="214" s="1"/>
  <c r="K182" i="214" s="1"/>
  <c r="M182" i="214" s="1"/>
  <c r="L181" i="214"/>
  <c r="D181" i="214"/>
  <c r="F181" i="214" s="1"/>
  <c r="J181" i="214" s="1"/>
  <c r="K181" i="214" s="1"/>
  <c r="M181" i="214" s="1"/>
  <c r="L180" i="214"/>
  <c r="D180" i="214"/>
  <c r="F180" i="214" s="1"/>
  <c r="J180" i="214" s="1"/>
  <c r="K180" i="214" s="1"/>
  <c r="M180" i="214" s="1"/>
  <c r="L179" i="214"/>
  <c r="D179" i="214"/>
  <c r="F179" i="214" s="1"/>
  <c r="J179" i="214" s="1"/>
  <c r="K179" i="214" s="1"/>
  <c r="M179" i="214" s="1"/>
  <c r="L178" i="214"/>
  <c r="D178" i="214"/>
  <c r="F178" i="214" s="1"/>
  <c r="J178" i="214" s="1"/>
  <c r="K178" i="214" s="1"/>
  <c r="M178" i="214" s="1"/>
  <c r="L177" i="214"/>
  <c r="D177" i="214"/>
  <c r="F177" i="214" s="1"/>
  <c r="J177" i="214" s="1"/>
  <c r="K177" i="214" s="1"/>
  <c r="M177" i="214" s="1"/>
  <c r="L176" i="214"/>
  <c r="D176" i="214"/>
  <c r="F176" i="214" s="1"/>
  <c r="J176" i="214" s="1"/>
  <c r="K176" i="214" s="1"/>
  <c r="M176" i="214" s="1"/>
  <c r="L175" i="214"/>
  <c r="D175" i="214"/>
  <c r="F175" i="214" s="1"/>
  <c r="J175" i="214" s="1"/>
  <c r="K175" i="214" s="1"/>
  <c r="M175" i="214" s="1"/>
  <c r="L174" i="214"/>
  <c r="D174" i="214"/>
  <c r="F174" i="214" s="1"/>
  <c r="J174" i="214" s="1"/>
  <c r="K174" i="214" s="1"/>
  <c r="M174" i="214" s="1"/>
  <c r="L173" i="214"/>
  <c r="D173" i="214"/>
  <c r="F173" i="214" s="1"/>
  <c r="J173" i="214" s="1"/>
  <c r="K173" i="214" s="1"/>
  <c r="M173" i="214" s="1"/>
  <c r="L172" i="214"/>
  <c r="D172" i="214"/>
  <c r="F172" i="214" s="1"/>
  <c r="J172" i="214" s="1"/>
  <c r="K172" i="214" s="1"/>
  <c r="M172" i="214" s="1"/>
  <c r="L171" i="214"/>
  <c r="D171" i="214"/>
  <c r="F171" i="214" s="1"/>
  <c r="J171" i="214" s="1"/>
  <c r="K171" i="214" s="1"/>
  <c r="M171" i="214" s="1"/>
  <c r="L170" i="214"/>
  <c r="D170" i="214"/>
  <c r="F170" i="214" s="1"/>
  <c r="J170" i="214" s="1"/>
  <c r="K170" i="214" s="1"/>
  <c r="M170" i="214" s="1"/>
  <c r="L169" i="214"/>
  <c r="D169" i="214"/>
  <c r="F169" i="214" s="1"/>
  <c r="J169" i="214" s="1"/>
  <c r="K169" i="214" s="1"/>
  <c r="M169" i="214" s="1"/>
  <c r="L168" i="214"/>
  <c r="D168" i="214"/>
  <c r="F168" i="214" s="1"/>
  <c r="J168" i="214" s="1"/>
  <c r="K168" i="214" s="1"/>
  <c r="M168" i="214" s="1"/>
  <c r="L167" i="214"/>
  <c r="D167" i="214"/>
  <c r="F167" i="214" s="1"/>
  <c r="J167" i="214" s="1"/>
  <c r="K167" i="214" s="1"/>
  <c r="M167" i="214" s="1"/>
  <c r="L166" i="214"/>
  <c r="D166" i="214"/>
  <c r="F166" i="214" s="1"/>
  <c r="J166" i="214" s="1"/>
  <c r="K166" i="214" s="1"/>
  <c r="M166" i="214" s="1"/>
  <c r="L165" i="214"/>
  <c r="D165" i="214"/>
  <c r="F165" i="214" s="1"/>
  <c r="J165" i="214" s="1"/>
  <c r="K165" i="214" s="1"/>
  <c r="M165" i="214" s="1"/>
  <c r="L164" i="214"/>
  <c r="D164" i="214"/>
  <c r="F164" i="214" s="1"/>
  <c r="J164" i="214" s="1"/>
  <c r="K164" i="214" s="1"/>
  <c r="M164" i="214" s="1"/>
  <c r="L163" i="214"/>
  <c r="D163" i="214"/>
  <c r="F163" i="214" s="1"/>
  <c r="J163" i="214" s="1"/>
  <c r="K163" i="214" s="1"/>
  <c r="M163" i="214" s="1"/>
  <c r="L162" i="214"/>
  <c r="D162" i="214"/>
  <c r="F162" i="214" s="1"/>
  <c r="J162" i="214" s="1"/>
  <c r="K162" i="214" s="1"/>
  <c r="M162" i="214" s="1"/>
  <c r="L161" i="214"/>
  <c r="D161" i="214"/>
  <c r="F161" i="214" s="1"/>
  <c r="J161" i="214" s="1"/>
  <c r="K161" i="214" s="1"/>
  <c r="M161" i="214" s="1"/>
  <c r="L160" i="214"/>
  <c r="D160" i="214"/>
  <c r="F160" i="214" s="1"/>
  <c r="J160" i="214" s="1"/>
  <c r="K160" i="214" s="1"/>
  <c r="M160" i="214" s="1"/>
  <c r="L159" i="214"/>
  <c r="D159" i="214"/>
  <c r="F159" i="214" s="1"/>
  <c r="J159" i="214" s="1"/>
  <c r="K159" i="214" s="1"/>
  <c r="M159" i="214" s="1"/>
  <c r="L158" i="214"/>
  <c r="D158" i="214"/>
  <c r="F158" i="214" s="1"/>
  <c r="J158" i="214" s="1"/>
  <c r="K158" i="214" s="1"/>
  <c r="M158" i="214" s="1"/>
  <c r="L157" i="214"/>
  <c r="D157" i="214"/>
  <c r="F157" i="214" s="1"/>
  <c r="J157" i="214" s="1"/>
  <c r="K157" i="214" s="1"/>
  <c r="M157" i="214" s="1"/>
  <c r="L156" i="214"/>
  <c r="D156" i="214"/>
  <c r="F156" i="214" s="1"/>
  <c r="J156" i="214" s="1"/>
  <c r="K156" i="214" s="1"/>
  <c r="M156" i="214" s="1"/>
  <c r="L155" i="214"/>
  <c r="D155" i="214"/>
  <c r="F155" i="214" s="1"/>
  <c r="J155" i="214" s="1"/>
  <c r="K155" i="214" s="1"/>
  <c r="M155" i="214" s="1"/>
  <c r="L154" i="214"/>
  <c r="D154" i="214"/>
  <c r="F154" i="214" s="1"/>
  <c r="J154" i="214" s="1"/>
  <c r="K154" i="214" s="1"/>
  <c r="M154" i="214" s="1"/>
  <c r="L153" i="214"/>
  <c r="D153" i="214"/>
  <c r="F153" i="214" s="1"/>
  <c r="J153" i="214" s="1"/>
  <c r="K153" i="214" s="1"/>
  <c r="M153" i="214" s="1"/>
  <c r="L152" i="214"/>
  <c r="D152" i="214"/>
  <c r="F152" i="214" s="1"/>
  <c r="J152" i="214" s="1"/>
  <c r="K152" i="214" s="1"/>
  <c r="M152" i="214" s="1"/>
  <c r="L151" i="214"/>
  <c r="D151" i="214"/>
  <c r="F151" i="214" s="1"/>
  <c r="J151" i="214" s="1"/>
  <c r="K151" i="214" s="1"/>
  <c r="M151" i="214" s="1"/>
  <c r="L150" i="214"/>
  <c r="D150" i="214"/>
  <c r="F150" i="214" s="1"/>
  <c r="J150" i="214" s="1"/>
  <c r="K150" i="214" s="1"/>
  <c r="M150" i="214" s="1"/>
  <c r="L149" i="214"/>
  <c r="D149" i="214"/>
  <c r="F149" i="214" s="1"/>
  <c r="J149" i="214" s="1"/>
  <c r="K149" i="214" s="1"/>
  <c r="M149" i="214" s="1"/>
  <c r="L148" i="214"/>
  <c r="D148" i="214"/>
  <c r="F148" i="214" s="1"/>
  <c r="J148" i="214" s="1"/>
  <c r="K148" i="214" s="1"/>
  <c r="M148" i="214" s="1"/>
  <c r="L147" i="214"/>
  <c r="D147" i="214"/>
  <c r="F147" i="214" s="1"/>
  <c r="J147" i="214" s="1"/>
  <c r="K147" i="214" s="1"/>
  <c r="M147" i="214" s="1"/>
  <c r="L146" i="214"/>
  <c r="D146" i="214"/>
  <c r="F146" i="214" s="1"/>
  <c r="J146" i="214" s="1"/>
  <c r="K146" i="214" s="1"/>
  <c r="M146" i="214" s="1"/>
  <c r="L145" i="214"/>
  <c r="D145" i="214"/>
  <c r="F145" i="214" s="1"/>
  <c r="J145" i="214" s="1"/>
  <c r="K145" i="214" s="1"/>
  <c r="M145" i="214" s="1"/>
  <c r="L144" i="214"/>
  <c r="D144" i="214"/>
  <c r="F144" i="214" s="1"/>
  <c r="J144" i="214" s="1"/>
  <c r="K144" i="214" s="1"/>
  <c r="M144" i="214" s="1"/>
  <c r="L143" i="214"/>
  <c r="D143" i="214"/>
  <c r="F143" i="214" s="1"/>
  <c r="J143" i="214" s="1"/>
  <c r="K143" i="214" s="1"/>
  <c r="M143" i="214" s="1"/>
  <c r="L142" i="214"/>
  <c r="D142" i="214"/>
  <c r="F142" i="214" s="1"/>
  <c r="J142" i="214" s="1"/>
  <c r="K142" i="214" s="1"/>
  <c r="M142" i="214" s="1"/>
  <c r="L141" i="214"/>
  <c r="D141" i="214"/>
  <c r="F141" i="214" s="1"/>
  <c r="J141" i="214" s="1"/>
  <c r="K141" i="214" s="1"/>
  <c r="M141" i="214" s="1"/>
  <c r="L140" i="214"/>
  <c r="D140" i="214"/>
  <c r="F140" i="214" s="1"/>
  <c r="J140" i="214" s="1"/>
  <c r="K140" i="214" s="1"/>
  <c r="M140" i="214" s="1"/>
  <c r="L139" i="214"/>
  <c r="D139" i="214"/>
  <c r="F139" i="214" s="1"/>
  <c r="J139" i="214" s="1"/>
  <c r="K139" i="214" s="1"/>
  <c r="M139" i="214" s="1"/>
  <c r="L138" i="214"/>
  <c r="D138" i="214"/>
  <c r="F138" i="214" s="1"/>
  <c r="J138" i="214" s="1"/>
  <c r="K138" i="214" s="1"/>
  <c r="M138" i="214" s="1"/>
  <c r="L137" i="214"/>
  <c r="D137" i="214"/>
  <c r="F137" i="214" s="1"/>
  <c r="J137" i="214" s="1"/>
  <c r="K137" i="214" s="1"/>
  <c r="M137" i="214" s="1"/>
  <c r="L136" i="214"/>
  <c r="D136" i="214"/>
  <c r="F136" i="214" s="1"/>
  <c r="J136" i="214" s="1"/>
  <c r="K136" i="214" s="1"/>
  <c r="M136" i="214" s="1"/>
  <c r="L135" i="214"/>
  <c r="D135" i="214"/>
  <c r="F135" i="214" s="1"/>
  <c r="J135" i="214" s="1"/>
  <c r="K135" i="214" s="1"/>
  <c r="M135" i="214" s="1"/>
  <c r="L134" i="214"/>
  <c r="D134" i="214"/>
  <c r="F134" i="214" s="1"/>
  <c r="J134" i="214" s="1"/>
  <c r="K134" i="214" s="1"/>
  <c r="M134" i="214" s="1"/>
  <c r="L133" i="214"/>
  <c r="D133" i="214"/>
  <c r="F133" i="214" s="1"/>
  <c r="J133" i="214" s="1"/>
  <c r="K133" i="214" s="1"/>
  <c r="M133" i="214" s="1"/>
  <c r="L132" i="214"/>
  <c r="D132" i="214"/>
  <c r="F132" i="214" s="1"/>
  <c r="J132" i="214" s="1"/>
  <c r="K132" i="214" s="1"/>
  <c r="M132" i="214" s="1"/>
  <c r="L131" i="214"/>
  <c r="D131" i="214"/>
  <c r="F131" i="214" s="1"/>
  <c r="J131" i="214" s="1"/>
  <c r="K131" i="214" s="1"/>
  <c r="M131" i="214" s="1"/>
  <c r="L130" i="214"/>
  <c r="D130" i="214"/>
  <c r="F130" i="214" s="1"/>
  <c r="J130" i="214" s="1"/>
  <c r="K130" i="214" s="1"/>
  <c r="M130" i="214" s="1"/>
  <c r="L129" i="214"/>
  <c r="D129" i="214"/>
  <c r="F129" i="214" s="1"/>
  <c r="J129" i="214" s="1"/>
  <c r="K129" i="214" s="1"/>
  <c r="M129" i="214" s="1"/>
  <c r="L128" i="214"/>
  <c r="D128" i="214"/>
  <c r="F128" i="214" s="1"/>
  <c r="J128" i="214" s="1"/>
  <c r="K128" i="214" s="1"/>
  <c r="M128" i="214" s="1"/>
  <c r="L127" i="214"/>
  <c r="D127" i="214"/>
  <c r="F127" i="214" s="1"/>
  <c r="J127" i="214" s="1"/>
  <c r="K127" i="214" s="1"/>
  <c r="M127" i="214" s="1"/>
  <c r="L126" i="214"/>
  <c r="D126" i="214"/>
  <c r="F126" i="214" s="1"/>
  <c r="J126" i="214" s="1"/>
  <c r="K126" i="214" s="1"/>
  <c r="M126" i="214" s="1"/>
  <c r="L125" i="214"/>
  <c r="D125" i="214"/>
  <c r="F125" i="214" s="1"/>
  <c r="J125" i="214" s="1"/>
  <c r="K125" i="214" s="1"/>
  <c r="M125" i="214" s="1"/>
  <c r="L124" i="214"/>
  <c r="D124" i="214"/>
  <c r="F124" i="214" s="1"/>
  <c r="J124" i="214" s="1"/>
  <c r="K124" i="214" s="1"/>
  <c r="M124" i="214" s="1"/>
  <c r="L123" i="214"/>
  <c r="D123" i="214"/>
  <c r="F123" i="214" s="1"/>
  <c r="J123" i="214" s="1"/>
  <c r="K123" i="214" s="1"/>
  <c r="M123" i="214" s="1"/>
  <c r="L122" i="214"/>
  <c r="D122" i="214"/>
  <c r="F122" i="214" s="1"/>
  <c r="J122" i="214" s="1"/>
  <c r="K122" i="214" s="1"/>
  <c r="M122" i="214" s="1"/>
  <c r="L121" i="214"/>
  <c r="D121" i="214"/>
  <c r="F121" i="214" s="1"/>
  <c r="J121" i="214" s="1"/>
  <c r="K121" i="214" s="1"/>
  <c r="M121" i="214" s="1"/>
  <c r="L120" i="214"/>
  <c r="D120" i="214"/>
  <c r="F120" i="214" s="1"/>
  <c r="J120" i="214" s="1"/>
  <c r="K120" i="214" s="1"/>
  <c r="M120" i="214" s="1"/>
  <c r="L119" i="214"/>
  <c r="D119" i="214"/>
  <c r="F119" i="214" s="1"/>
  <c r="J119" i="214" s="1"/>
  <c r="K119" i="214" s="1"/>
  <c r="M119" i="214" s="1"/>
  <c r="L118" i="214"/>
  <c r="D118" i="214"/>
  <c r="F118" i="214" s="1"/>
  <c r="J118" i="214" s="1"/>
  <c r="K118" i="214" s="1"/>
  <c r="M118" i="214" s="1"/>
  <c r="L117" i="214"/>
  <c r="D117" i="214"/>
  <c r="F117" i="214" s="1"/>
  <c r="J117" i="214" s="1"/>
  <c r="K117" i="214" s="1"/>
  <c r="M117" i="214" s="1"/>
  <c r="L116" i="214"/>
  <c r="D116" i="214"/>
  <c r="F116" i="214" s="1"/>
  <c r="J116" i="214" s="1"/>
  <c r="K116" i="214" s="1"/>
  <c r="M116" i="214" s="1"/>
  <c r="L115" i="214"/>
  <c r="D115" i="214"/>
  <c r="F115" i="214" s="1"/>
  <c r="J115" i="214" s="1"/>
  <c r="K115" i="214" s="1"/>
  <c r="M115" i="214" s="1"/>
  <c r="L114" i="214"/>
  <c r="D114" i="214"/>
  <c r="F114" i="214" s="1"/>
  <c r="J114" i="214" s="1"/>
  <c r="K114" i="214" s="1"/>
  <c r="M114" i="214" s="1"/>
  <c r="L113" i="214"/>
  <c r="D113" i="214"/>
  <c r="F113" i="214" s="1"/>
  <c r="J113" i="214" s="1"/>
  <c r="K113" i="214" s="1"/>
  <c r="M113" i="214" s="1"/>
  <c r="L112" i="214"/>
  <c r="D112" i="214"/>
  <c r="F112" i="214" s="1"/>
  <c r="J112" i="214" s="1"/>
  <c r="K112" i="214" s="1"/>
  <c r="M112" i="214" s="1"/>
  <c r="L111" i="214"/>
  <c r="D111" i="214"/>
  <c r="F111" i="214" s="1"/>
  <c r="J111" i="214" s="1"/>
  <c r="K111" i="214" s="1"/>
  <c r="M111" i="214" s="1"/>
  <c r="L110" i="214"/>
  <c r="D110" i="214"/>
  <c r="F110" i="214" s="1"/>
  <c r="J110" i="214" s="1"/>
  <c r="K110" i="214" s="1"/>
  <c r="M110" i="214" s="1"/>
  <c r="L109" i="214"/>
  <c r="D109" i="214"/>
  <c r="F109" i="214" s="1"/>
  <c r="J109" i="214" s="1"/>
  <c r="K109" i="214" s="1"/>
  <c r="M109" i="214" s="1"/>
  <c r="L108" i="214"/>
  <c r="D108" i="214"/>
  <c r="F108" i="214" s="1"/>
  <c r="J108" i="214" s="1"/>
  <c r="K108" i="214" s="1"/>
  <c r="M108" i="214" s="1"/>
  <c r="L107" i="214"/>
  <c r="D107" i="214"/>
  <c r="F107" i="214" s="1"/>
  <c r="J107" i="214" s="1"/>
  <c r="K107" i="214" s="1"/>
  <c r="M107" i="214" s="1"/>
  <c r="L106" i="214"/>
  <c r="D106" i="214"/>
  <c r="F106" i="214" s="1"/>
  <c r="J106" i="214" s="1"/>
  <c r="K106" i="214" s="1"/>
  <c r="M106" i="214" s="1"/>
  <c r="L105" i="214"/>
  <c r="D105" i="214"/>
  <c r="F105" i="214" s="1"/>
  <c r="J105" i="214" s="1"/>
  <c r="K105" i="214" s="1"/>
  <c r="M105" i="214" s="1"/>
  <c r="L104" i="214"/>
  <c r="D104" i="214"/>
  <c r="F104" i="214" s="1"/>
  <c r="J104" i="214" s="1"/>
  <c r="K104" i="214" s="1"/>
  <c r="M104" i="214" s="1"/>
  <c r="L103" i="214"/>
  <c r="D103" i="214"/>
  <c r="F103" i="214" s="1"/>
  <c r="J103" i="214" s="1"/>
  <c r="K103" i="214" s="1"/>
  <c r="M103" i="214" s="1"/>
  <c r="L102" i="214"/>
  <c r="D102" i="214"/>
  <c r="F102" i="214" s="1"/>
  <c r="J102" i="214" s="1"/>
  <c r="K102" i="214" s="1"/>
  <c r="M102" i="214" s="1"/>
  <c r="L101" i="214"/>
  <c r="D101" i="214"/>
  <c r="F101" i="214" s="1"/>
  <c r="J101" i="214" s="1"/>
  <c r="K101" i="214" s="1"/>
  <c r="M101" i="214" s="1"/>
  <c r="L100" i="214"/>
  <c r="D100" i="214"/>
  <c r="F100" i="214" s="1"/>
  <c r="J100" i="214" s="1"/>
  <c r="K100" i="214" s="1"/>
  <c r="M100" i="214" s="1"/>
  <c r="L99" i="214"/>
  <c r="D99" i="214"/>
  <c r="F99" i="214" s="1"/>
  <c r="J99" i="214" s="1"/>
  <c r="K99" i="214" s="1"/>
  <c r="M99" i="214" s="1"/>
  <c r="L98" i="214"/>
  <c r="D98" i="214"/>
  <c r="F98" i="214" s="1"/>
  <c r="J98" i="214" s="1"/>
  <c r="K98" i="214" s="1"/>
  <c r="M98" i="214" s="1"/>
  <c r="L97" i="214"/>
  <c r="D97" i="214"/>
  <c r="F97" i="214" s="1"/>
  <c r="J97" i="214" s="1"/>
  <c r="K97" i="214" s="1"/>
  <c r="M97" i="214" s="1"/>
  <c r="L96" i="214"/>
  <c r="D96" i="214"/>
  <c r="F96" i="214" s="1"/>
  <c r="J96" i="214" s="1"/>
  <c r="K96" i="214" s="1"/>
  <c r="M96" i="214" s="1"/>
  <c r="L95" i="214"/>
  <c r="D95" i="214"/>
  <c r="F95" i="214" s="1"/>
  <c r="J95" i="214" s="1"/>
  <c r="K95" i="214" s="1"/>
  <c r="M95" i="214" s="1"/>
  <c r="L94" i="214"/>
  <c r="D94" i="214"/>
  <c r="F94" i="214" s="1"/>
  <c r="J94" i="214" s="1"/>
  <c r="K94" i="214" s="1"/>
  <c r="M94" i="214" s="1"/>
  <c r="L93" i="214"/>
  <c r="D93" i="214"/>
  <c r="F93" i="214" s="1"/>
  <c r="J93" i="214" s="1"/>
  <c r="K93" i="214" s="1"/>
  <c r="M93" i="214" s="1"/>
  <c r="L92" i="214"/>
  <c r="D92" i="214"/>
  <c r="F92" i="214" s="1"/>
  <c r="J92" i="214" s="1"/>
  <c r="K92" i="214" s="1"/>
  <c r="M92" i="214" s="1"/>
  <c r="L91" i="214"/>
  <c r="D91" i="214"/>
  <c r="F91" i="214" s="1"/>
  <c r="J91" i="214" s="1"/>
  <c r="K91" i="214" s="1"/>
  <c r="M91" i="214" s="1"/>
  <c r="L90" i="214"/>
  <c r="D90" i="214"/>
  <c r="F90" i="214" s="1"/>
  <c r="J90" i="214" s="1"/>
  <c r="K90" i="214" s="1"/>
  <c r="M90" i="214" s="1"/>
  <c r="L89" i="214"/>
  <c r="D89" i="214"/>
  <c r="F89" i="214" s="1"/>
  <c r="J89" i="214" s="1"/>
  <c r="K89" i="214" s="1"/>
  <c r="M89" i="214" s="1"/>
  <c r="L88" i="214"/>
  <c r="D88" i="214"/>
  <c r="F88" i="214" s="1"/>
  <c r="J88" i="214" s="1"/>
  <c r="K88" i="214" s="1"/>
  <c r="M88" i="214" s="1"/>
  <c r="L87" i="214"/>
  <c r="D87" i="214"/>
  <c r="F87" i="214" s="1"/>
  <c r="J87" i="214" s="1"/>
  <c r="K87" i="214" s="1"/>
  <c r="M87" i="214" s="1"/>
  <c r="L86" i="214"/>
  <c r="D86" i="214"/>
  <c r="F86" i="214" s="1"/>
  <c r="J86" i="214" s="1"/>
  <c r="K86" i="214" s="1"/>
  <c r="M86" i="214" s="1"/>
  <c r="L85" i="214"/>
  <c r="D85" i="214"/>
  <c r="F85" i="214" s="1"/>
  <c r="J85" i="214" s="1"/>
  <c r="K85" i="214" s="1"/>
  <c r="M85" i="214" s="1"/>
  <c r="L84" i="214"/>
  <c r="D84" i="214"/>
  <c r="F84" i="214" s="1"/>
  <c r="J84" i="214" s="1"/>
  <c r="K84" i="214" s="1"/>
  <c r="M84" i="214" s="1"/>
  <c r="L83" i="214"/>
  <c r="D83" i="214"/>
  <c r="F83" i="214" s="1"/>
  <c r="J83" i="214" s="1"/>
  <c r="K83" i="214" s="1"/>
  <c r="M83" i="214" s="1"/>
  <c r="L82" i="214"/>
  <c r="D82" i="214"/>
  <c r="F82" i="214" s="1"/>
  <c r="J82" i="214" s="1"/>
  <c r="K82" i="214" s="1"/>
  <c r="M82" i="214" s="1"/>
  <c r="L81" i="214"/>
  <c r="D81" i="214"/>
  <c r="F81" i="214" s="1"/>
  <c r="J81" i="214" s="1"/>
  <c r="K81" i="214" s="1"/>
  <c r="M81" i="214" s="1"/>
  <c r="L80" i="214"/>
  <c r="D80" i="214"/>
  <c r="F80" i="214" s="1"/>
  <c r="J80" i="214" s="1"/>
  <c r="K80" i="214" s="1"/>
  <c r="M80" i="214" s="1"/>
  <c r="L79" i="214"/>
  <c r="D79" i="214"/>
  <c r="F79" i="214" s="1"/>
  <c r="J79" i="214" s="1"/>
  <c r="K79" i="214" s="1"/>
  <c r="M79" i="214" s="1"/>
  <c r="L78" i="214"/>
  <c r="D78" i="214"/>
  <c r="F78" i="214" s="1"/>
  <c r="J78" i="214" s="1"/>
  <c r="K78" i="214" s="1"/>
  <c r="M78" i="214" s="1"/>
  <c r="L77" i="214"/>
  <c r="D77" i="214"/>
  <c r="F77" i="214" s="1"/>
  <c r="J77" i="214" s="1"/>
  <c r="K77" i="214" s="1"/>
  <c r="M77" i="214" s="1"/>
  <c r="L76" i="214"/>
  <c r="D76" i="214"/>
  <c r="F76" i="214" s="1"/>
  <c r="J76" i="214" s="1"/>
  <c r="K76" i="214" s="1"/>
  <c r="M76" i="214" s="1"/>
  <c r="L75" i="214"/>
  <c r="D75" i="214"/>
  <c r="F75" i="214" s="1"/>
  <c r="J75" i="214" s="1"/>
  <c r="K75" i="214" s="1"/>
  <c r="M75" i="214" s="1"/>
  <c r="L74" i="214"/>
  <c r="D74" i="214"/>
  <c r="F74" i="214" s="1"/>
  <c r="J74" i="214" s="1"/>
  <c r="K74" i="214" s="1"/>
  <c r="M74" i="214" s="1"/>
  <c r="L73" i="214"/>
  <c r="D73" i="214"/>
  <c r="F73" i="214" s="1"/>
  <c r="J73" i="214" s="1"/>
  <c r="K73" i="214" s="1"/>
  <c r="M73" i="214" s="1"/>
  <c r="L72" i="214"/>
  <c r="D72" i="214"/>
  <c r="F72" i="214" s="1"/>
  <c r="J72" i="214" s="1"/>
  <c r="K72" i="214" s="1"/>
  <c r="M72" i="214" s="1"/>
  <c r="L71" i="214"/>
  <c r="D71" i="214"/>
  <c r="F71" i="214" s="1"/>
  <c r="J71" i="214" s="1"/>
  <c r="K71" i="214" s="1"/>
  <c r="M71" i="214" s="1"/>
  <c r="L70" i="214"/>
  <c r="D70" i="214"/>
  <c r="F70" i="214" s="1"/>
  <c r="J70" i="214" s="1"/>
  <c r="K70" i="214" s="1"/>
  <c r="M70" i="214" s="1"/>
  <c r="L69" i="214"/>
  <c r="D69" i="214"/>
  <c r="F69" i="214" s="1"/>
  <c r="J69" i="214" s="1"/>
  <c r="K69" i="214" s="1"/>
  <c r="M69" i="214" s="1"/>
  <c r="L68" i="214"/>
  <c r="D68" i="214"/>
  <c r="F68" i="214" s="1"/>
  <c r="J68" i="214" s="1"/>
  <c r="K68" i="214" s="1"/>
  <c r="M68" i="214" s="1"/>
  <c r="L67" i="214"/>
  <c r="D67" i="214"/>
  <c r="F67" i="214" s="1"/>
  <c r="J67" i="214" s="1"/>
  <c r="K67" i="214" s="1"/>
  <c r="M67" i="214" s="1"/>
  <c r="L66" i="214"/>
  <c r="D66" i="214"/>
  <c r="F66" i="214" s="1"/>
  <c r="J66" i="214" s="1"/>
  <c r="K66" i="214" s="1"/>
  <c r="M66" i="214" s="1"/>
  <c r="L65" i="214"/>
  <c r="D65" i="214"/>
  <c r="F65" i="214" s="1"/>
  <c r="J65" i="214" s="1"/>
  <c r="K65" i="214" s="1"/>
  <c r="M65" i="214" s="1"/>
  <c r="L64" i="214"/>
  <c r="D64" i="214"/>
  <c r="F64" i="214" s="1"/>
  <c r="J64" i="214" s="1"/>
  <c r="K64" i="214" s="1"/>
  <c r="M64" i="214" s="1"/>
  <c r="L63" i="214"/>
  <c r="D63" i="214"/>
  <c r="F63" i="214" s="1"/>
  <c r="J63" i="214" s="1"/>
  <c r="K63" i="214" s="1"/>
  <c r="M63" i="214" s="1"/>
  <c r="L62" i="214"/>
  <c r="D62" i="214"/>
  <c r="F62" i="214" s="1"/>
  <c r="J62" i="214" s="1"/>
  <c r="K62" i="214" s="1"/>
  <c r="M62" i="214" s="1"/>
  <c r="L61" i="214"/>
  <c r="D61" i="214"/>
  <c r="F61" i="214" s="1"/>
  <c r="J61" i="214" s="1"/>
  <c r="K61" i="214" s="1"/>
  <c r="M61" i="214" s="1"/>
  <c r="L60" i="214"/>
  <c r="D60" i="214"/>
  <c r="F60" i="214" s="1"/>
  <c r="J60" i="214" s="1"/>
  <c r="K60" i="214" s="1"/>
  <c r="M60" i="214" s="1"/>
  <c r="L59" i="214"/>
  <c r="D59" i="214"/>
  <c r="F59" i="214" s="1"/>
  <c r="J59" i="214" s="1"/>
  <c r="K59" i="214" s="1"/>
  <c r="M59" i="214" s="1"/>
  <c r="L58" i="214"/>
  <c r="D58" i="214"/>
  <c r="F58" i="214" s="1"/>
  <c r="J58" i="214" s="1"/>
  <c r="K58" i="214" s="1"/>
  <c r="M58" i="214" s="1"/>
  <c r="L57" i="214"/>
  <c r="D57" i="214"/>
  <c r="F57" i="214" s="1"/>
  <c r="J57" i="214" s="1"/>
  <c r="K57" i="214" s="1"/>
  <c r="M57" i="214" s="1"/>
  <c r="L56" i="214"/>
  <c r="D56" i="214"/>
  <c r="F56" i="214" s="1"/>
  <c r="J56" i="214" s="1"/>
  <c r="K56" i="214" s="1"/>
  <c r="M56" i="214" s="1"/>
  <c r="L55" i="214"/>
  <c r="D55" i="214"/>
  <c r="F55" i="214" s="1"/>
  <c r="J55" i="214" s="1"/>
  <c r="K55" i="214" s="1"/>
  <c r="M55" i="214" s="1"/>
  <c r="L54" i="214"/>
  <c r="D54" i="214"/>
  <c r="F54" i="214" s="1"/>
  <c r="J54" i="214" s="1"/>
  <c r="K54" i="214" s="1"/>
  <c r="M54" i="214" s="1"/>
  <c r="L53" i="214"/>
  <c r="D53" i="214"/>
  <c r="F53" i="214" s="1"/>
  <c r="J53" i="214" s="1"/>
  <c r="K53" i="214" s="1"/>
  <c r="M53" i="214" s="1"/>
  <c r="L52" i="214"/>
  <c r="D52" i="214"/>
  <c r="F52" i="214" s="1"/>
  <c r="J52" i="214" s="1"/>
  <c r="K52" i="214" s="1"/>
  <c r="M52" i="214" s="1"/>
  <c r="L51" i="214"/>
  <c r="D51" i="214"/>
  <c r="F51" i="214" s="1"/>
  <c r="J51" i="214" s="1"/>
  <c r="K51" i="214" s="1"/>
  <c r="M51" i="214" s="1"/>
  <c r="L50" i="214"/>
  <c r="D50" i="214"/>
  <c r="F50" i="214" s="1"/>
  <c r="J50" i="214" s="1"/>
  <c r="K50" i="214" s="1"/>
  <c r="M50" i="214" s="1"/>
  <c r="L49" i="214"/>
  <c r="D49" i="214"/>
  <c r="F49" i="214" s="1"/>
  <c r="J49" i="214" s="1"/>
  <c r="K49" i="214" s="1"/>
  <c r="M49" i="214" s="1"/>
  <c r="L48" i="214"/>
  <c r="D48" i="214"/>
  <c r="F48" i="214" s="1"/>
  <c r="J48" i="214" s="1"/>
  <c r="K48" i="214" s="1"/>
  <c r="M48" i="214" s="1"/>
  <c r="L47" i="214"/>
  <c r="D47" i="214"/>
  <c r="F47" i="214" s="1"/>
  <c r="J47" i="214" s="1"/>
  <c r="K47" i="214" s="1"/>
  <c r="M47" i="214" s="1"/>
  <c r="L46" i="214"/>
  <c r="D46" i="214"/>
  <c r="F46" i="214" s="1"/>
  <c r="J46" i="214" s="1"/>
  <c r="K46" i="214" s="1"/>
  <c r="M46" i="214" s="1"/>
  <c r="L45" i="214"/>
  <c r="D45" i="214"/>
  <c r="F45" i="214" s="1"/>
  <c r="J45" i="214" s="1"/>
  <c r="K45" i="214" s="1"/>
  <c r="M45" i="214" s="1"/>
  <c r="L44" i="214"/>
  <c r="D44" i="214"/>
  <c r="F44" i="214" s="1"/>
  <c r="J44" i="214" s="1"/>
  <c r="K44" i="214" s="1"/>
  <c r="M44" i="214" s="1"/>
  <c r="L43" i="214"/>
  <c r="D43" i="214"/>
  <c r="F43" i="214" s="1"/>
  <c r="J43" i="214" s="1"/>
  <c r="K43" i="214" s="1"/>
  <c r="M43" i="214" s="1"/>
  <c r="L42" i="214"/>
  <c r="D42" i="214"/>
  <c r="F42" i="214" s="1"/>
  <c r="J42" i="214" s="1"/>
  <c r="K42" i="214" s="1"/>
  <c r="M42" i="214" s="1"/>
  <c r="L41" i="214"/>
  <c r="D41" i="214"/>
  <c r="F41" i="214" s="1"/>
  <c r="J41" i="214" s="1"/>
  <c r="K41" i="214" s="1"/>
  <c r="M41" i="214" s="1"/>
  <c r="L40" i="214"/>
  <c r="D40" i="214"/>
  <c r="F40" i="214" s="1"/>
  <c r="J40" i="214" s="1"/>
  <c r="K40" i="214" s="1"/>
  <c r="M40" i="214" s="1"/>
  <c r="L39" i="214"/>
  <c r="D39" i="214"/>
  <c r="F39" i="214" s="1"/>
  <c r="J39" i="214" s="1"/>
  <c r="K39" i="214" s="1"/>
  <c r="M39" i="214" s="1"/>
  <c r="L38" i="214"/>
  <c r="D38" i="214"/>
  <c r="F38" i="214" s="1"/>
  <c r="J38" i="214" s="1"/>
  <c r="K38" i="214" s="1"/>
  <c r="M38" i="214" s="1"/>
  <c r="L37" i="214"/>
  <c r="D37" i="214"/>
  <c r="F37" i="214" s="1"/>
  <c r="J37" i="214" s="1"/>
  <c r="K37" i="214" s="1"/>
  <c r="M37" i="214" s="1"/>
  <c r="L36" i="214"/>
  <c r="D36" i="214"/>
  <c r="F36" i="214" s="1"/>
  <c r="J36" i="214" s="1"/>
  <c r="K36" i="214" s="1"/>
  <c r="M36" i="214" s="1"/>
  <c r="L35" i="214"/>
  <c r="D35" i="214"/>
  <c r="F35" i="214" s="1"/>
  <c r="J35" i="214" s="1"/>
  <c r="K35" i="214" s="1"/>
  <c r="M35" i="214" s="1"/>
  <c r="L34" i="214"/>
  <c r="D34" i="214"/>
  <c r="F34" i="214" s="1"/>
  <c r="J34" i="214" s="1"/>
  <c r="K34" i="214" s="1"/>
  <c r="M34" i="214" s="1"/>
  <c r="L33" i="214"/>
  <c r="D33" i="214"/>
  <c r="F33" i="214" s="1"/>
  <c r="J33" i="214" s="1"/>
  <c r="K33" i="214" s="1"/>
  <c r="M33" i="214" s="1"/>
  <c r="L32" i="214"/>
  <c r="D32" i="214"/>
  <c r="F32" i="214" s="1"/>
  <c r="J32" i="214" s="1"/>
  <c r="K32" i="214" s="1"/>
  <c r="M32" i="214" s="1"/>
  <c r="L31" i="214"/>
  <c r="D31" i="214"/>
  <c r="F31" i="214" s="1"/>
  <c r="J31" i="214" s="1"/>
  <c r="K31" i="214" s="1"/>
  <c r="M31" i="214" s="1"/>
  <c r="L30" i="214"/>
  <c r="D30" i="214"/>
  <c r="F30" i="214" s="1"/>
  <c r="J30" i="214" s="1"/>
  <c r="K30" i="214" s="1"/>
  <c r="M30" i="214" s="1"/>
  <c r="L29" i="214"/>
  <c r="D29" i="214"/>
  <c r="F29" i="214" s="1"/>
  <c r="J29" i="214" s="1"/>
  <c r="K29" i="214" s="1"/>
  <c r="M29" i="214" s="1"/>
  <c r="L28" i="214"/>
  <c r="D28" i="214"/>
  <c r="F28" i="214" s="1"/>
  <c r="J28" i="214" s="1"/>
  <c r="K28" i="214" s="1"/>
  <c r="M28" i="214" s="1"/>
  <c r="L27" i="214"/>
  <c r="D27" i="214"/>
  <c r="F27" i="214" s="1"/>
  <c r="J27" i="214" s="1"/>
  <c r="K27" i="214" s="1"/>
  <c r="M27" i="214" s="1"/>
  <c r="L26" i="214"/>
  <c r="D26" i="214"/>
  <c r="F26" i="214" s="1"/>
  <c r="J26" i="214" s="1"/>
  <c r="K26" i="214" s="1"/>
  <c r="M26" i="214" s="1"/>
  <c r="L25" i="214"/>
  <c r="D25" i="214"/>
  <c r="F25" i="214" s="1"/>
  <c r="J25" i="214" s="1"/>
  <c r="K25" i="214" s="1"/>
  <c r="M25" i="214" s="1"/>
  <c r="L24" i="214"/>
  <c r="D24" i="214"/>
  <c r="F24" i="214" s="1"/>
  <c r="J24" i="214" s="1"/>
  <c r="K24" i="214" s="1"/>
  <c r="M24" i="214" s="1"/>
  <c r="L23" i="214"/>
  <c r="D23" i="214"/>
  <c r="F23" i="214" s="1"/>
  <c r="J23" i="214" s="1"/>
  <c r="K23" i="214" s="1"/>
  <c r="M23" i="214" s="1"/>
  <c r="L22" i="214"/>
  <c r="D22" i="214"/>
  <c r="F22" i="214" s="1"/>
  <c r="J22" i="214" s="1"/>
  <c r="K22" i="214" s="1"/>
  <c r="M22" i="214" s="1"/>
  <c r="L21" i="214"/>
  <c r="D21" i="214"/>
  <c r="F21" i="214" s="1"/>
  <c r="J21" i="214" s="1"/>
  <c r="K21" i="214" s="1"/>
  <c r="M21" i="214" s="1"/>
  <c r="L20" i="214"/>
  <c r="D20" i="214"/>
  <c r="F20" i="214" s="1"/>
  <c r="J20" i="214" s="1"/>
  <c r="K20" i="214" s="1"/>
  <c r="M20" i="214" s="1"/>
  <c r="L19" i="214"/>
  <c r="D19" i="214"/>
  <c r="F19" i="214" s="1"/>
  <c r="J19" i="214" s="1"/>
  <c r="K19" i="214" s="1"/>
  <c r="M19" i="214" s="1"/>
  <c r="L18" i="214"/>
  <c r="D18" i="214"/>
  <c r="F18" i="214" s="1"/>
  <c r="J18" i="214" s="1"/>
  <c r="K18" i="214" s="1"/>
  <c r="M18" i="214" s="1"/>
  <c r="L17" i="214"/>
  <c r="D17" i="214"/>
  <c r="F17" i="214" s="1"/>
  <c r="J17" i="214" s="1"/>
  <c r="K17" i="214" s="1"/>
  <c r="M17" i="214" s="1"/>
  <c r="L16" i="214"/>
  <c r="D16" i="214"/>
  <c r="F16" i="214" s="1"/>
  <c r="J16" i="214" s="1"/>
  <c r="K16" i="214" s="1"/>
  <c r="M16" i="214" s="1"/>
  <c r="L15" i="214"/>
  <c r="D15" i="214"/>
  <c r="F15" i="214" s="1"/>
  <c r="J15" i="214" s="1"/>
  <c r="K15" i="214" s="1"/>
  <c r="M15" i="214" s="1"/>
  <c r="L14" i="214"/>
  <c r="D14" i="214"/>
  <c r="F14" i="214" s="1"/>
  <c r="J14" i="214" s="1"/>
  <c r="K14" i="214" s="1"/>
  <c r="M14" i="214" s="1"/>
  <c r="L13" i="214"/>
  <c r="D13" i="214"/>
  <c r="F13" i="214" s="1"/>
  <c r="J13" i="214" s="1"/>
  <c r="K13" i="214" s="1"/>
  <c r="M13" i="214" s="1"/>
  <c r="L12" i="214"/>
  <c r="D12" i="214"/>
  <c r="F12" i="214" s="1"/>
  <c r="J12" i="214" s="1"/>
  <c r="K12" i="214" s="1"/>
  <c r="M12" i="214" s="1"/>
  <c r="L11" i="214"/>
  <c r="D11" i="214"/>
  <c r="F11" i="214" s="1"/>
  <c r="J11" i="214" s="1"/>
  <c r="K11" i="214" s="1"/>
  <c r="M11" i="214" s="1"/>
  <c r="L10" i="214"/>
  <c r="D10" i="214"/>
  <c r="F10" i="214" s="1"/>
  <c r="J10" i="214" s="1"/>
  <c r="K10" i="214" s="1"/>
  <c r="M10" i="214" s="1"/>
  <c r="L9" i="214"/>
  <c r="D9" i="214"/>
  <c r="F9" i="214" s="1"/>
  <c r="J9" i="214" s="1"/>
  <c r="K9" i="214" s="1"/>
  <c r="M9" i="214" s="1"/>
  <c r="L8" i="214"/>
  <c r="D8" i="214"/>
  <c r="F8" i="214" s="1"/>
  <c r="J8" i="214" s="1"/>
  <c r="K8" i="214" s="1"/>
  <c r="M8" i="214" s="1"/>
  <c r="L7" i="214"/>
  <c r="D7" i="214"/>
  <c r="F7" i="214" s="1"/>
  <c r="J7" i="214" s="1"/>
  <c r="K7" i="214" s="1"/>
  <c r="M7" i="214" s="1"/>
  <c r="L6" i="214"/>
  <c r="D6" i="214"/>
  <c r="F6" i="214" s="1"/>
  <c r="J6" i="214" s="1"/>
  <c r="K6" i="214" s="1"/>
  <c r="M6" i="214" s="1"/>
  <c r="L5" i="214"/>
  <c r="D5" i="214"/>
  <c r="F5" i="214" s="1"/>
  <c r="J5" i="214" s="1"/>
  <c r="K5" i="214" s="1"/>
  <c r="M5" i="214" s="1"/>
  <c r="L199" i="216"/>
  <c r="D199" i="216"/>
  <c r="F199" i="216" s="1"/>
  <c r="J199" i="216" s="1"/>
  <c r="K199" i="216" s="1"/>
  <c r="M199" i="216" s="1"/>
  <c r="L198" i="216"/>
  <c r="D198" i="216"/>
  <c r="F198" i="216" s="1"/>
  <c r="J198" i="216" s="1"/>
  <c r="K198" i="216" s="1"/>
  <c r="M198" i="216" s="1"/>
  <c r="L197" i="216"/>
  <c r="D197" i="216"/>
  <c r="F197" i="216" s="1"/>
  <c r="J197" i="216" s="1"/>
  <c r="K197" i="216" s="1"/>
  <c r="M197" i="216" s="1"/>
  <c r="L196" i="216"/>
  <c r="D196" i="216"/>
  <c r="F196" i="216" s="1"/>
  <c r="J196" i="216" s="1"/>
  <c r="K196" i="216" s="1"/>
  <c r="M196" i="216" s="1"/>
  <c r="L195" i="216"/>
  <c r="D195" i="216"/>
  <c r="F195" i="216" s="1"/>
  <c r="J195" i="216" s="1"/>
  <c r="K195" i="216" s="1"/>
  <c r="M195" i="216" s="1"/>
  <c r="L194" i="216"/>
  <c r="D194" i="216"/>
  <c r="F194" i="216" s="1"/>
  <c r="J194" i="216" s="1"/>
  <c r="K194" i="216" s="1"/>
  <c r="M194" i="216" s="1"/>
  <c r="L193" i="216"/>
  <c r="D193" i="216"/>
  <c r="F193" i="216" s="1"/>
  <c r="J193" i="216" s="1"/>
  <c r="K193" i="216" s="1"/>
  <c r="M193" i="216" s="1"/>
  <c r="L192" i="216"/>
  <c r="D192" i="216"/>
  <c r="F192" i="216" s="1"/>
  <c r="J192" i="216" s="1"/>
  <c r="K192" i="216" s="1"/>
  <c r="M192" i="216" s="1"/>
  <c r="L191" i="216"/>
  <c r="D191" i="216"/>
  <c r="F191" i="216" s="1"/>
  <c r="J191" i="216" s="1"/>
  <c r="K191" i="216" s="1"/>
  <c r="M191" i="216" s="1"/>
  <c r="L190" i="216"/>
  <c r="D190" i="216"/>
  <c r="F190" i="216" s="1"/>
  <c r="J190" i="216" s="1"/>
  <c r="K190" i="216" s="1"/>
  <c r="M190" i="216" s="1"/>
  <c r="L189" i="216"/>
  <c r="D189" i="216"/>
  <c r="F189" i="216" s="1"/>
  <c r="J189" i="216" s="1"/>
  <c r="K189" i="216" s="1"/>
  <c r="M189" i="216" s="1"/>
  <c r="L188" i="216"/>
  <c r="D188" i="216"/>
  <c r="F188" i="216" s="1"/>
  <c r="J188" i="216" s="1"/>
  <c r="K188" i="216" s="1"/>
  <c r="M188" i="216" s="1"/>
  <c r="L187" i="216"/>
  <c r="D187" i="216"/>
  <c r="F187" i="216" s="1"/>
  <c r="J187" i="216" s="1"/>
  <c r="K187" i="216" s="1"/>
  <c r="M187" i="216" s="1"/>
  <c r="L186" i="216"/>
  <c r="D186" i="216"/>
  <c r="F186" i="216" s="1"/>
  <c r="J186" i="216" s="1"/>
  <c r="K186" i="216" s="1"/>
  <c r="M186" i="216" s="1"/>
  <c r="L185" i="216"/>
  <c r="D185" i="216"/>
  <c r="F185" i="216" s="1"/>
  <c r="J185" i="216" s="1"/>
  <c r="K185" i="216" s="1"/>
  <c r="M185" i="216" s="1"/>
  <c r="L184" i="216"/>
  <c r="D184" i="216"/>
  <c r="F184" i="216" s="1"/>
  <c r="J184" i="216" s="1"/>
  <c r="K184" i="216" s="1"/>
  <c r="M184" i="216" s="1"/>
  <c r="L183" i="216"/>
  <c r="D183" i="216"/>
  <c r="F183" i="216" s="1"/>
  <c r="J183" i="216" s="1"/>
  <c r="K183" i="216" s="1"/>
  <c r="M183" i="216" s="1"/>
  <c r="L182" i="216"/>
  <c r="D182" i="216"/>
  <c r="F182" i="216" s="1"/>
  <c r="J182" i="216" s="1"/>
  <c r="K182" i="216" s="1"/>
  <c r="M182" i="216" s="1"/>
  <c r="L181" i="216"/>
  <c r="D181" i="216"/>
  <c r="F181" i="216" s="1"/>
  <c r="J181" i="216" s="1"/>
  <c r="K181" i="216" s="1"/>
  <c r="M181" i="216" s="1"/>
  <c r="L180" i="216"/>
  <c r="D180" i="216"/>
  <c r="F180" i="216" s="1"/>
  <c r="J180" i="216" s="1"/>
  <c r="K180" i="216" s="1"/>
  <c r="M180" i="216" s="1"/>
  <c r="L179" i="216"/>
  <c r="D179" i="216"/>
  <c r="F179" i="216" s="1"/>
  <c r="J179" i="216" s="1"/>
  <c r="K179" i="216" s="1"/>
  <c r="M179" i="216" s="1"/>
  <c r="L178" i="216"/>
  <c r="D178" i="216"/>
  <c r="F178" i="216" s="1"/>
  <c r="J178" i="216" s="1"/>
  <c r="K178" i="216" s="1"/>
  <c r="M178" i="216" s="1"/>
  <c r="L177" i="216"/>
  <c r="D177" i="216"/>
  <c r="F177" i="216" s="1"/>
  <c r="J177" i="216" s="1"/>
  <c r="K177" i="216" s="1"/>
  <c r="M177" i="216" s="1"/>
  <c r="L176" i="216"/>
  <c r="D176" i="216"/>
  <c r="F176" i="216" s="1"/>
  <c r="J176" i="216" s="1"/>
  <c r="K176" i="216" s="1"/>
  <c r="M176" i="216" s="1"/>
  <c r="L175" i="216"/>
  <c r="D175" i="216"/>
  <c r="F175" i="216" s="1"/>
  <c r="J175" i="216" s="1"/>
  <c r="K175" i="216" s="1"/>
  <c r="M175" i="216" s="1"/>
  <c r="L174" i="216"/>
  <c r="D174" i="216"/>
  <c r="F174" i="216" s="1"/>
  <c r="J174" i="216" s="1"/>
  <c r="K174" i="216" s="1"/>
  <c r="M174" i="216" s="1"/>
  <c r="L173" i="216"/>
  <c r="D173" i="216"/>
  <c r="F173" i="216" s="1"/>
  <c r="J173" i="216" s="1"/>
  <c r="K173" i="216" s="1"/>
  <c r="M173" i="216" s="1"/>
  <c r="L172" i="216"/>
  <c r="D172" i="216"/>
  <c r="F172" i="216" s="1"/>
  <c r="J172" i="216" s="1"/>
  <c r="K172" i="216" s="1"/>
  <c r="M172" i="216" s="1"/>
  <c r="L171" i="216"/>
  <c r="D171" i="216"/>
  <c r="F171" i="216" s="1"/>
  <c r="J171" i="216" s="1"/>
  <c r="K171" i="216" s="1"/>
  <c r="M171" i="216" s="1"/>
  <c r="L170" i="216"/>
  <c r="D170" i="216"/>
  <c r="F170" i="216" s="1"/>
  <c r="J170" i="216" s="1"/>
  <c r="K170" i="216" s="1"/>
  <c r="M170" i="216" s="1"/>
  <c r="L169" i="216"/>
  <c r="D169" i="216"/>
  <c r="F169" i="216" s="1"/>
  <c r="J169" i="216" s="1"/>
  <c r="K169" i="216" s="1"/>
  <c r="M169" i="216" s="1"/>
  <c r="L168" i="216"/>
  <c r="D168" i="216"/>
  <c r="F168" i="216" s="1"/>
  <c r="J168" i="216" s="1"/>
  <c r="K168" i="216" s="1"/>
  <c r="M168" i="216" s="1"/>
  <c r="L167" i="216"/>
  <c r="D167" i="216"/>
  <c r="F167" i="216" s="1"/>
  <c r="J167" i="216" s="1"/>
  <c r="K167" i="216" s="1"/>
  <c r="M167" i="216" s="1"/>
  <c r="L166" i="216"/>
  <c r="D166" i="216"/>
  <c r="F166" i="216" s="1"/>
  <c r="J166" i="216" s="1"/>
  <c r="K166" i="216" s="1"/>
  <c r="M166" i="216" s="1"/>
  <c r="L165" i="216"/>
  <c r="D165" i="216"/>
  <c r="F165" i="216" s="1"/>
  <c r="J165" i="216" s="1"/>
  <c r="K165" i="216" s="1"/>
  <c r="M165" i="216" s="1"/>
  <c r="L164" i="216"/>
  <c r="D164" i="216"/>
  <c r="F164" i="216" s="1"/>
  <c r="J164" i="216" s="1"/>
  <c r="K164" i="216" s="1"/>
  <c r="M164" i="216" s="1"/>
  <c r="L163" i="216"/>
  <c r="D163" i="216"/>
  <c r="F163" i="216" s="1"/>
  <c r="J163" i="216" s="1"/>
  <c r="K163" i="216" s="1"/>
  <c r="M163" i="216" s="1"/>
  <c r="L162" i="216"/>
  <c r="D162" i="216"/>
  <c r="F162" i="216" s="1"/>
  <c r="J162" i="216" s="1"/>
  <c r="K162" i="216" s="1"/>
  <c r="M162" i="216" s="1"/>
  <c r="L161" i="216"/>
  <c r="D161" i="216"/>
  <c r="F161" i="216" s="1"/>
  <c r="J161" i="216" s="1"/>
  <c r="K161" i="216" s="1"/>
  <c r="M161" i="216" s="1"/>
  <c r="L160" i="216"/>
  <c r="D160" i="216"/>
  <c r="F160" i="216" s="1"/>
  <c r="J160" i="216" s="1"/>
  <c r="K160" i="216" s="1"/>
  <c r="M160" i="216" s="1"/>
  <c r="L159" i="216"/>
  <c r="D159" i="216"/>
  <c r="F159" i="216" s="1"/>
  <c r="J159" i="216" s="1"/>
  <c r="K159" i="216" s="1"/>
  <c r="M159" i="216" s="1"/>
  <c r="L158" i="216"/>
  <c r="D158" i="216"/>
  <c r="F158" i="216" s="1"/>
  <c r="J158" i="216" s="1"/>
  <c r="K158" i="216" s="1"/>
  <c r="M158" i="216" s="1"/>
  <c r="L157" i="216"/>
  <c r="D157" i="216"/>
  <c r="F157" i="216" s="1"/>
  <c r="J157" i="216" s="1"/>
  <c r="K157" i="216" s="1"/>
  <c r="M157" i="216" s="1"/>
  <c r="L156" i="216"/>
  <c r="D156" i="216"/>
  <c r="F156" i="216" s="1"/>
  <c r="J156" i="216" s="1"/>
  <c r="K156" i="216" s="1"/>
  <c r="M156" i="216" s="1"/>
  <c r="L155" i="216"/>
  <c r="D155" i="216"/>
  <c r="F155" i="216" s="1"/>
  <c r="J155" i="216" s="1"/>
  <c r="K155" i="216" s="1"/>
  <c r="M155" i="216" s="1"/>
  <c r="L154" i="216"/>
  <c r="D154" i="216"/>
  <c r="F154" i="216" s="1"/>
  <c r="J154" i="216" s="1"/>
  <c r="K154" i="216" s="1"/>
  <c r="M154" i="216" s="1"/>
  <c r="L153" i="216"/>
  <c r="D153" i="216"/>
  <c r="F153" i="216" s="1"/>
  <c r="J153" i="216" s="1"/>
  <c r="K153" i="216" s="1"/>
  <c r="M153" i="216" s="1"/>
  <c r="L152" i="216"/>
  <c r="D152" i="216"/>
  <c r="F152" i="216" s="1"/>
  <c r="J152" i="216" s="1"/>
  <c r="K152" i="216" s="1"/>
  <c r="M152" i="216" s="1"/>
  <c r="L151" i="216"/>
  <c r="D151" i="216"/>
  <c r="F151" i="216" s="1"/>
  <c r="J151" i="216" s="1"/>
  <c r="K151" i="216" s="1"/>
  <c r="M151" i="216" s="1"/>
  <c r="L150" i="216"/>
  <c r="D150" i="216"/>
  <c r="F150" i="216" s="1"/>
  <c r="J150" i="216" s="1"/>
  <c r="K150" i="216" s="1"/>
  <c r="M150" i="216" s="1"/>
  <c r="L149" i="216"/>
  <c r="D149" i="216"/>
  <c r="F149" i="216" s="1"/>
  <c r="J149" i="216" s="1"/>
  <c r="K149" i="216" s="1"/>
  <c r="M149" i="216" s="1"/>
  <c r="L148" i="216"/>
  <c r="D148" i="216"/>
  <c r="F148" i="216" s="1"/>
  <c r="J148" i="216" s="1"/>
  <c r="K148" i="216" s="1"/>
  <c r="M148" i="216" s="1"/>
  <c r="L147" i="216"/>
  <c r="D147" i="216"/>
  <c r="F147" i="216" s="1"/>
  <c r="J147" i="216" s="1"/>
  <c r="K147" i="216" s="1"/>
  <c r="M147" i="216" s="1"/>
  <c r="L146" i="216"/>
  <c r="D146" i="216"/>
  <c r="F146" i="216" s="1"/>
  <c r="J146" i="216" s="1"/>
  <c r="K146" i="216" s="1"/>
  <c r="M146" i="216" s="1"/>
  <c r="L145" i="216"/>
  <c r="D145" i="216"/>
  <c r="F145" i="216" s="1"/>
  <c r="J145" i="216" s="1"/>
  <c r="K145" i="216" s="1"/>
  <c r="M145" i="216" s="1"/>
  <c r="L144" i="216"/>
  <c r="D144" i="216"/>
  <c r="F144" i="216" s="1"/>
  <c r="J144" i="216" s="1"/>
  <c r="K144" i="216" s="1"/>
  <c r="M144" i="216" s="1"/>
  <c r="L143" i="216"/>
  <c r="D143" i="216"/>
  <c r="F143" i="216" s="1"/>
  <c r="J143" i="216" s="1"/>
  <c r="K143" i="216" s="1"/>
  <c r="M143" i="216" s="1"/>
  <c r="L142" i="216"/>
  <c r="D142" i="216"/>
  <c r="F142" i="216" s="1"/>
  <c r="J142" i="216" s="1"/>
  <c r="K142" i="216" s="1"/>
  <c r="M142" i="216" s="1"/>
  <c r="L141" i="216"/>
  <c r="D141" i="216"/>
  <c r="F141" i="216" s="1"/>
  <c r="J141" i="216" s="1"/>
  <c r="K141" i="216" s="1"/>
  <c r="M141" i="216" s="1"/>
  <c r="L140" i="216"/>
  <c r="D140" i="216"/>
  <c r="F140" i="216" s="1"/>
  <c r="J140" i="216" s="1"/>
  <c r="K140" i="216" s="1"/>
  <c r="M140" i="216" s="1"/>
  <c r="L139" i="216"/>
  <c r="D139" i="216"/>
  <c r="F139" i="216" s="1"/>
  <c r="J139" i="216" s="1"/>
  <c r="K139" i="216" s="1"/>
  <c r="M139" i="216" s="1"/>
  <c r="L138" i="216"/>
  <c r="D138" i="216"/>
  <c r="F138" i="216" s="1"/>
  <c r="J138" i="216" s="1"/>
  <c r="K138" i="216" s="1"/>
  <c r="M138" i="216" s="1"/>
  <c r="L137" i="216"/>
  <c r="D137" i="216"/>
  <c r="F137" i="216" s="1"/>
  <c r="J137" i="216" s="1"/>
  <c r="K137" i="216" s="1"/>
  <c r="M137" i="216" s="1"/>
  <c r="L136" i="216"/>
  <c r="D136" i="216"/>
  <c r="F136" i="216" s="1"/>
  <c r="J136" i="216" s="1"/>
  <c r="K136" i="216" s="1"/>
  <c r="M136" i="216" s="1"/>
  <c r="L135" i="216"/>
  <c r="D135" i="216"/>
  <c r="F135" i="216" s="1"/>
  <c r="J135" i="216" s="1"/>
  <c r="K135" i="216" s="1"/>
  <c r="M135" i="216" s="1"/>
  <c r="L134" i="216"/>
  <c r="D134" i="216"/>
  <c r="F134" i="216" s="1"/>
  <c r="J134" i="216" s="1"/>
  <c r="K134" i="216" s="1"/>
  <c r="M134" i="216" s="1"/>
  <c r="L133" i="216"/>
  <c r="D133" i="216"/>
  <c r="F133" i="216" s="1"/>
  <c r="J133" i="216" s="1"/>
  <c r="K133" i="216" s="1"/>
  <c r="M133" i="216" s="1"/>
  <c r="L132" i="216"/>
  <c r="D132" i="216"/>
  <c r="F132" i="216" s="1"/>
  <c r="J132" i="216" s="1"/>
  <c r="K132" i="216" s="1"/>
  <c r="M132" i="216" s="1"/>
  <c r="L131" i="216"/>
  <c r="D131" i="216"/>
  <c r="F131" i="216" s="1"/>
  <c r="J131" i="216" s="1"/>
  <c r="K131" i="216" s="1"/>
  <c r="M131" i="216" s="1"/>
  <c r="L130" i="216"/>
  <c r="D130" i="216"/>
  <c r="F130" i="216" s="1"/>
  <c r="J130" i="216" s="1"/>
  <c r="K130" i="216" s="1"/>
  <c r="M130" i="216" s="1"/>
  <c r="L129" i="216"/>
  <c r="D129" i="216"/>
  <c r="F129" i="216" s="1"/>
  <c r="J129" i="216" s="1"/>
  <c r="K129" i="216" s="1"/>
  <c r="M129" i="216" s="1"/>
  <c r="L128" i="216"/>
  <c r="D128" i="216"/>
  <c r="F128" i="216" s="1"/>
  <c r="J128" i="216" s="1"/>
  <c r="K128" i="216" s="1"/>
  <c r="M128" i="216" s="1"/>
  <c r="L127" i="216"/>
  <c r="D127" i="216"/>
  <c r="F127" i="216" s="1"/>
  <c r="J127" i="216" s="1"/>
  <c r="K127" i="216" s="1"/>
  <c r="M127" i="216" s="1"/>
  <c r="L126" i="216"/>
  <c r="D126" i="216"/>
  <c r="F126" i="216" s="1"/>
  <c r="J126" i="216" s="1"/>
  <c r="K126" i="216" s="1"/>
  <c r="M126" i="216" s="1"/>
  <c r="L125" i="216"/>
  <c r="D125" i="216"/>
  <c r="F125" i="216" s="1"/>
  <c r="J125" i="216" s="1"/>
  <c r="K125" i="216" s="1"/>
  <c r="M125" i="216" s="1"/>
  <c r="L124" i="216"/>
  <c r="D124" i="216"/>
  <c r="F124" i="216" s="1"/>
  <c r="J124" i="216" s="1"/>
  <c r="K124" i="216" s="1"/>
  <c r="M124" i="216" s="1"/>
  <c r="L123" i="216"/>
  <c r="D123" i="216"/>
  <c r="F123" i="216" s="1"/>
  <c r="J123" i="216" s="1"/>
  <c r="K123" i="216" s="1"/>
  <c r="M123" i="216" s="1"/>
  <c r="L122" i="216"/>
  <c r="D122" i="216"/>
  <c r="F122" i="216" s="1"/>
  <c r="J122" i="216" s="1"/>
  <c r="K122" i="216" s="1"/>
  <c r="M122" i="216" s="1"/>
  <c r="L121" i="216"/>
  <c r="D121" i="216"/>
  <c r="F121" i="216" s="1"/>
  <c r="J121" i="216" s="1"/>
  <c r="K121" i="216" s="1"/>
  <c r="M121" i="216" s="1"/>
  <c r="L120" i="216"/>
  <c r="D120" i="216"/>
  <c r="F120" i="216" s="1"/>
  <c r="J120" i="216" s="1"/>
  <c r="K120" i="216" s="1"/>
  <c r="M120" i="216" s="1"/>
  <c r="L119" i="216"/>
  <c r="D119" i="216"/>
  <c r="F119" i="216" s="1"/>
  <c r="J119" i="216" s="1"/>
  <c r="K119" i="216" s="1"/>
  <c r="M119" i="216" s="1"/>
  <c r="L118" i="216"/>
  <c r="D118" i="216"/>
  <c r="F118" i="216" s="1"/>
  <c r="J118" i="216" s="1"/>
  <c r="K118" i="216" s="1"/>
  <c r="M118" i="216" s="1"/>
  <c r="L117" i="216"/>
  <c r="D117" i="216"/>
  <c r="F117" i="216" s="1"/>
  <c r="J117" i="216" s="1"/>
  <c r="K117" i="216" s="1"/>
  <c r="M117" i="216" s="1"/>
  <c r="L116" i="216"/>
  <c r="D116" i="216"/>
  <c r="F116" i="216" s="1"/>
  <c r="J116" i="216" s="1"/>
  <c r="K116" i="216" s="1"/>
  <c r="M116" i="216" s="1"/>
  <c r="L115" i="216"/>
  <c r="D115" i="216"/>
  <c r="F115" i="216" s="1"/>
  <c r="J115" i="216" s="1"/>
  <c r="K115" i="216" s="1"/>
  <c r="M115" i="216" s="1"/>
  <c r="L114" i="216"/>
  <c r="D114" i="216"/>
  <c r="F114" i="216" s="1"/>
  <c r="J114" i="216" s="1"/>
  <c r="K114" i="216" s="1"/>
  <c r="M114" i="216" s="1"/>
  <c r="L113" i="216"/>
  <c r="D113" i="216"/>
  <c r="F113" i="216" s="1"/>
  <c r="J113" i="216" s="1"/>
  <c r="K113" i="216" s="1"/>
  <c r="M113" i="216" s="1"/>
  <c r="L112" i="216"/>
  <c r="D112" i="216"/>
  <c r="F112" i="216" s="1"/>
  <c r="J112" i="216" s="1"/>
  <c r="K112" i="216" s="1"/>
  <c r="M112" i="216" s="1"/>
  <c r="L111" i="216"/>
  <c r="D111" i="216"/>
  <c r="F111" i="216" s="1"/>
  <c r="J111" i="216" s="1"/>
  <c r="K111" i="216" s="1"/>
  <c r="M111" i="216" s="1"/>
  <c r="L110" i="216"/>
  <c r="D110" i="216"/>
  <c r="F110" i="216" s="1"/>
  <c r="J110" i="216" s="1"/>
  <c r="K110" i="216" s="1"/>
  <c r="M110" i="216" s="1"/>
  <c r="L109" i="216"/>
  <c r="D109" i="216"/>
  <c r="F109" i="216" s="1"/>
  <c r="J109" i="216" s="1"/>
  <c r="K109" i="216" s="1"/>
  <c r="M109" i="216" s="1"/>
  <c r="L108" i="216"/>
  <c r="D108" i="216"/>
  <c r="F108" i="216" s="1"/>
  <c r="J108" i="216" s="1"/>
  <c r="K108" i="216" s="1"/>
  <c r="M108" i="216" s="1"/>
  <c r="L107" i="216"/>
  <c r="D107" i="216"/>
  <c r="F107" i="216" s="1"/>
  <c r="J107" i="216" s="1"/>
  <c r="K107" i="216" s="1"/>
  <c r="M107" i="216" s="1"/>
  <c r="L106" i="216"/>
  <c r="D106" i="216"/>
  <c r="F106" i="216" s="1"/>
  <c r="J106" i="216" s="1"/>
  <c r="K106" i="216" s="1"/>
  <c r="M106" i="216" s="1"/>
  <c r="L105" i="216"/>
  <c r="D105" i="216"/>
  <c r="F105" i="216" s="1"/>
  <c r="J105" i="216" s="1"/>
  <c r="K105" i="216" s="1"/>
  <c r="M105" i="216" s="1"/>
  <c r="L104" i="216"/>
  <c r="D104" i="216"/>
  <c r="F104" i="216" s="1"/>
  <c r="J104" i="216" s="1"/>
  <c r="K104" i="216" s="1"/>
  <c r="M104" i="216" s="1"/>
  <c r="L103" i="216"/>
  <c r="D103" i="216"/>
  <c r="F103" i="216" s="1"/>
  <c r="J103" i="216" s="1"/>
  <c r="K103" i="216" s="1"/>
  <c r="M103" i="216" s="1"/>
  <c r="L102" i="216"/>
  <c r="D102" i="216"/>
  <c r="F102" i="216" s="1"/>
  <c r="J102" i="216" s="1"/>
  <c r="K102" i="216" s="1"/>
  <c r="M102" i="216" s="1"/>
  <c r="L101" i="216"/>
  <c r="D101" i="216"/>
  <c r="F101" i="216" s="1"/>
  <c r="J101" i="216" s="1"/>
  <c r="K101" i="216" s="1"/>
  <c r="M101" i="216" s="1"/>
  <c r="L100" i="216"/>
  <c r="D100" i="216"/>
  <c r="F100" i="216" s="1"/>
  <c r="J100" i="216" s="1"/>
  <c r="K100" i="216" s="1"/>
  <c r="M100" i="216" s="1"/>
  <c r="L99" i="216"/>
  <c r="D99" i="216"/>
  <c r="F99" i="216" s="1"/>
  <c r="J99" i="216" s="1"/>
  <c r="K99" i="216" s="1"/>
  <c r="M99" i="216" s="1"/>
  <c r="L98" i="216"/>
  <c r="D98" i="216"/>
  <c r="F98" i="216" s="1"/>
  <c r="J98" i="216" s="1"/>
  <c r="K98" i="216" s="1"/>
  <c r="M98" i="216" s="1"/>
  <c r="L97" i="216"/>
  <c r="D97" i="216"/>
  <c r="F97" i="216" s="1"/>
  <c r="J97" i="216" s="1"/>
  <c r="K97" i="216" s="1"/>
  <c r="M97" i="216" s="1"/>
  <c r="L96" i="216"/>
  <c r="D96" i="216"/>
  <c r="F96" i="216" s="1"/>
  <c r="J96" i="216" s="1"/>
  <c r="K96" i="216" s="1"/>
  <c r="M96" i="216" s="1"/>
  <c r="L95" i="216"/>
  <c r="D95" i="216"/>
  <c r="F95" i="216" s="1"/>
  <c r="J95" i="216" s="1"/>
  <c r="K95" i="216" s="1"/>
  <c r="M95" i="216" s="1"/>
  <c r="L94" i="216"/>
  <c r="D94" i="216"/>
  <c r="F94" i="216" s="1"/>
  <c r="J94" i="216" s="1"/>
  <c r="K94" i="216" s="1"/>
  <c r="M94" i="216" s="1"/>
  <c r="L93" i="216"/>
  <c r="D93" i="216"/>
  <c r="F93" i="216" s="1"/>
  <c r="J93" i="216" s="1"/>
  <c r="K93" i="216" s="1"/>
  <c r="M93" i="216" s="1"/>
  <c r="L92" i="216"/>
  <c r="D92" i="216"/>
  <c r="F92" i="216" s="1"/>
  <c r="J92" i="216" s="1"/>
  <c r="K92" i="216" s="1"/>
  <c r="M92" i="216" s="1"/>
  <c r="L91" i="216"/>
  <c r="D91" i="216"/>
  <c r="F91" i="216" s="1"/>
  <c r="J91" i="216" s="1"/>
  <c r="K91" i="216" s="1"/>
  <c r="M91" i="216" s="1"/>
  <c r="L90" i="216"/>
  <c r="D90" i="216"/>
  <c r="F90" i="216" s="1"/>
  <c r="J90" i="216" s="1"/>
  <c r="K90" i="216" s="1"/>
  <c r="M90" i="216" s="1"/>
  <c r="L89" i="216"/>
  <c r="D89" i="216"/>
  <c r="F89" i="216" s="1"/>
  <c r="J89" i="216" s="1"/>
  <c r="K89" i="216" s="1"/>
  <c r="M89" i="216" s="1"/>
  <c r="L88" i="216"/>
  <c r="D88" i="216"/>
  <c r="F88" i="216" s="1"/>
  <c r="J88" i="216" s="1"/>
  <c r="K88" i="216" s="1"/>
  <c r="M88" i="216" s="1"/>
  <c r="L87" i="216"/>
  <c r="D87" i="216"/>
  <c r="F87" i="216" s="1"/>
  <c r="J87" i="216" s="1"/>
  <c r="K87" i="216" s="1"/>
  <c r="M87" i="216" s="1"/>
  <c r="L86" i="216"/>
  <c r="D86" i="216"/>
  <c r="F86" i="216" s="1"/>
  <c r="J86" i="216" s="1"/>
  <c r="K86" i="216" s="1"/>
  <c r="M86" i="216" s="1"/>
  <c r="L85" i="216"/>
  <c r="D85" i="216"/>
  <c r="F85" i="216" s="1"/>
  <c r="J85" i="216" s="1"/>
  <c r="K85" i="216" s="1"/>
  <c r="M85" i="216" s="1"/>
  <c r="L84" i="216"/>
  <c r="D84" i="216"/>
  <c r="F84" i="216" s="1"/>
  <c r="J84" i="216" s="1"/>
  <c r="K84" i="216" s="1"/>
  <c r="M84" i="216" s="1"/>
  <c r="L83" i="216"/>
  <c r="D83" i="216"/>
  <c r="F83" i="216" s="1"/>
  <c r="J83" i="216" s="1"/>
  <c r="K83" i="216" s="1"/>
  <c r="M83" i="216" s="1"/>
  <c r="L82" i="216"/>
  <c r="D82" i="216"/>
  <c r="F82" i="216" s="1"/>
  <c r="J82" i="216" s="1"/>
  <c r="K82" i="216" s="1"/>
  <c r="M82" i="216" s="1"/>
  <c r="L81" i="216"/>
  <c r="D81" i="216"/>
  <c r="F81" i="216" s="1"/>
  <c r="J81" i="216" s="1"/>
  <c r="K81" i="216" s="1"/>
  <c r="M81" i="216" s="1"/>
  <c r="L80" i="216"/>
  <c r="D80" i="216"/>
  <c r="F80" i="216" s="1"/>
  <c r="J80" i="216" s="1"/>
  <c r="K80" i="216" s="1"/>
  <c r="M80" i="216" s="1"/>
  <c r="L79" i="216"/>
  <c r="D79" i="216"/>
  <c r="F79" i="216" s="1"/>
  <c r="J79" i="216" s="1"/>
  <c r="K79" i="216" s="1"/>
  <c r="M79" i="216" s="1"/>
  <c r="L78" i="216"/>
  <c r="D78" i="216"/>
  <c r="F78" i="216" s="1"/>
  <c r="J78" i="216" s="1"/>
  <c r="K78" i="216" s="1"/>
  <c r="M78" i="216" s="1"/>
  <c r="L77" i="216"/>
  <c r="D77" i="216"/>
  <c r="F77" i="216" s="1"/>
  <c r="J77" i="216" s="1"/>
  <c r="K77" i="216" s="1"/>
  <c r="M77" i="216" s="1"/>
  <c r="L76" i="216"/>
  <c r="D76" i="216"/>
  <c r="F76" i="216" s="1"/>
  <c r="J76" i="216" s="1"/>
  <c r="K76" i="216" s="1"/>
  <c r="M76" i="216" s="1"/>
  <c r="L75" i="216"/>
  <c r="D75" i="216"/>
  <c r="F75" i="216" s="1"/>
  <c r="J75" i="216" s="1"/>
  <c r="K75" i="216" s="1"/>
  <c r="M75" i="216" s="1"/>
  <c r="L74" i="216"/>
  <c r="D74" i="216"/>
  <c r="F74" i="216" s="1"/>
  <c r="J74" i="216" s="1"/>
  <c r="K74" i="216" s="1"/>
  <c r="M74" i="216" s="1"/>
  <c r="L73" i="216"/>
  <c r="D73" i="216"/>
  <c r="F73" i="216" s="1"/>
  <c r="J73" i="216" s="1"/>
  <c r="K73" i="216" s="1"/>
  <c r="M73" i="216" s="1"/>
  <c r="L72" i="216"/>
  <c r="D72" i="216"/>
  <c r="F72" i="216" s="1"/>
  <c r="J72" i="216" s="1"/>
  <c r="K72" i="216" s="1"/>
  <c r="M72" i="216" s="1"/>
  <c r="L71" i="216"/>
  <c r="D71" i="216"/>
  <c r="F71" i="216" s="1"/>
  <c r="J71" i="216" s="1"/>
  <c r="K71" i="216" s="1"/>
  <c r="M71" i="216" s="1"/>
  <c r="L70" i="216"/>
  <c r="D70" i="216"/>
  <c r="F70" i="216" s="1"/>
  <c r="J70" i="216" s="1"/>
  <c r="K70" i="216" s="1"/>
  <c r="M70" i="216" s="1"/>
  <c r="L69" i="216"/>
  <c r="D69" i="216"/>
  <c r="F69" i="216" s="1"/>
  <c r="J69" i="216" s="1"/>
  <c r="K69" i="216" s="1"/>
  <c r="M69" i="216" s="1"/>
  <c r="L68" i="216"/>
  <c r="D68" i="216"/>
  <c r="F68" i="216" s="1"/>
  <c r="J68" i="216" s="1"/>
  <c r="K68" i="216" s="1"/>
  <c r="M68" i="216" s="1"/>
  <c r="L67" i="216"/>
  <c r="D67" i="216"/>
  <c r="F67" i="216" s="1"/>
  <c r="J67" i="216" s="1"/>
  <c r="K67" i="216" s="1"/>
  <c r="M67" i="216" s="1"/>
  <c r="L66" i="216"/>
  <c r="D66" i="216"/>
  <c r="F66" i="216" s="1"/>
  <c r="J66" i="216" s="1"/>
  <c r="K66" i="216" s="1"/>
  <c r="M66" i="216" s="1"/>
  <c r="L65" i="216"/>
  <c r="D65" i="216"/>
  <c r="F65" i="216" s="1"/>
  <c r="J65" i="216" s="1"/>
  <c r="K65" i="216" s="1"/>
  <c r="M65" i="216" s="1"/>
  <c r="L64" i="216"/>
  <c r="D64" i="216"/>
  <c r="F64" i="216" s="1"/>
  <c r="J64" i="216" s="1"/>
  <c r="K64" i="216" s="1"/>
  <c r="M64" i="216" s="1"/>
  <c r="L63" i="216"/>
  <c r="D63" i="216"/>
  <c r="F63" i="216" s="1"/>
  <c r="J63" i="216" s="1"/>
  <c r="K63" i="216" s="1"/>
  <c r="M63" i="216" s="1"/>
  <c r="L62" i="216"/>
  <c r="D62" i="216"/>
  <c r="F62" i="216" s="1"/>
  <c r="J62" i="216" s="1"/>
  <c r="K62" i="216" s="1"/>
  <c r="M62" i="216" s="1"/>
  <c r="L61" i="216"/>
  <c r="D61" i="216"/>
  <c r="F61" i="216" s="1"/>
  <c r="J61" i="216" s="1"/>
  <c r="K61" i="216" s="1"/>
  <c r="M61" i="216" s="1"/>
  <c r="L60" i="216"/>
  <c r="D60" i="216"/>
  <c r="F60" i="216" s="1"/>
  <c r="J60" i="216" s="1"/>
  <c r="K60" i="216" s="1"/>
  <c r="M60" i="216" s="1"/>
  <c r="L59" i="216"/>
  <c r="D59" i="216"/>
  <c r="F59" i="216" s="1"/>
  <c r="J59" i="216" s="1"/>
  <c r="K59" i="216" s="1"/>
  <c r="M59" i="216" s="1"/>
  <c r="L58" i="216"/>
  <c r="D58" i="216"/>
  <c r="F58" i="216" s="1"/>
  <c r="J58" i="216" s="1"/>
  <c r="K58" i="216" s="1"/>
  <c r="M58" i="216" s="1"/>
  <c r="L57" i="216"/>
  <c r="D57" i="216"/>
  <c r="F57" i="216" s="1"/>
  <c r="J57" i="216" s="1"/>
  <c r="K57" i="216" s="1"/>
  <c r="M57" i="216" s="1"/>
  <c r="L56" i="216"/>
  <c r="D56" i="216"/>
  <c r="F56" i="216" s="1"/>
  <c r="J56" i="216" s="1"/>
  <c r="K56" i="216" s="1"/>
  <c r="M56" i="216" s="1"/>
  <c r="L55" i="216"/>
  <c r="D55" i="216"/>
  <c r="F55" i="216" s="1"/>
  <c r="J55" i="216" s="1"/>
  <c r="K55" i="216" s="1"/>
  <c r="M55" i="216" s="1"/>
  <c r="L54" i="216"/>
  <c r="D54" i="216"/>
  <c r="F54" i="216" s="1"/>
  <c r="J54" i="216" s="1"/>
  <c r="K54" i="216" s="1"/>
  <c r="M54" i="216" s="1"/>
  <c r="L53" i="216"/>
  <c r="D53" i="216"/>
  <c r="F53" i="216" s="1"/>
  <c r="J53" i="216" s="1"/>
  <c r="K53" i="216" s="1"/>
  <c r="M53" i="216" s="1"/>
  <c r="L52" i="216"/>
  <c r="D52" i="216"/>
  <c r="F52" i="216" s="1"/>
  <c r="J52" i="216" s="1"/>
  <c r="K52" i="216" s="1"/>
  <c r="M52" i="216" s="1"/>
  <c r="L51" i="216"/>
  <c r="D51" i="216"/>
  <c r="F51" i="216" s="1"/>
  <c r="J51" i="216" s="1"/>
  <c r="K51" i="216" s="1"/>
  <c r="M51" i="216" s="1"/>
  <c r="L50" i="216"/>
  <c r="D50" i="216"/>
  <c r="F50" i="216" s="1"/>
  <c r="J50" i="216" s="1"/>
  <c r="K50" i="216" s="1"/>
  <c r="M50" i="216" s="1"/>
  <c r="L49" i="216"/>
  <c r="D49" i="216"/>
  <c r="F49" i="216" s="1"/>
  <c r="J49" i="216" s="1"/>
  <c r="K49" i="216" s="1"/>
  <c r="M49" i="216" s="1"/>
  <c r="L48" i="216"/>
  <c r="D48" i="216"/>
  <c r="F48" i="216" s="1"/>
  <c r="J48" i="216" s="1"/>
  <c r="K48" i="216" s="1"/>
  <c r="M48" i="216" s="1"/>
  <c r="L47" i="216"/>
  <c r="D47" i="216"/>
  <c r="F47" i="216" s="1"/>
  <c r="J47" i="216" s="1"/>
  <c r="K47" i="216" s="1"/>
  <c r="M47" i="216" s="1"/>
  <c r="L46" i="216"/>
  <c r="D46" i="216"/>
  <c r="F46" i="216" s="1"/>
  <c r="J46" i="216" s="1"/>
  <c r="K46" i="216" s="1"/>
  <c r="M46" i="216" s="1"/>
  <c r="L45" i="216"/>
  <c r="D45" i="216"/>
  <c r="F45" i="216" s="1"/>
  <c r="J45" i="216" s="1"/>
  <c r="K45" i="216" s="1"/>
  <c r="M45" i="216" s="1"/>
  <c r="L44" i="216"/>
  <c r="D44" i="216"/>
  <c r="F44" i="216" s="1"/>
  <c r="J44" i="216" s="1"/>
  <c r="K44" i="216" s="1"/>
  <c r="M44" i="216" s="1"/>
  <c r="L43" i="216"/>
  <c r="D43" i="216"/>
  <c r="F43" i="216" s="1"/>
  <c r="J43" i="216" s="1"/>
  <c r="K43" i="216" s="1"/>
  <c r="M43" i="216" s="1"/>
  <c r="L42" i="216"/>
  <c r="D42" i="216"/>
  <c r="F42" i="216" s="1"/>
  <c r="J42" i="216" s="1"/>
  <c r="K42" i="216" s="1"/>
  <c r="M42" i="216" s="1"/>
  <c r="L41" i="216"/>
  <c r="D41" i="216"/>
  <c r="F41" i="216" s="1"/>
  <c r="J41" i="216" s="1"/>
  <c r="K41" i="216" s="1"/>
  <c r="M41" i="216" s="1"/>
  <c r="L40" i="216"/>
  <c r="D40" i="216"/>
  <c r="F40" i="216" s="1"/>
  <c r="J40" i="216" s="1"/>
  <c r="K40" i="216" s="1"/>
  <c r="M40" i="216" s="1"/>
  <c r="L39" i="216"/>
  <c r="D39" i="216"/>
  <c r="F39" i="216" s="1"/>
  <c r="J39" i="216" s="1"/>
  <c r="K39" i="216" s="1"/>
  <c r="M39" i="216" s="1"/>
  <c r="L38" i="216"/>
  <c r="D38" i="216"/>
  <c r="F38" i="216" s="1"/>
  <c r="J38" i="216" s="1"/>
  <c r="K38" i="216" s="1"/>
  <c r="M38" i="216" s="1"/>
  <c r="L37" i="216"/>
  <c r="D37" i="216"/>
  <c r="F37" i="216" s="1"/>
  <c r="J37" i="216" s="1"/>
  <c r="K37" i="216" s="1"/>
  <c r="M37" i="216" s="1"/>
  <c r="L36" i="216"/>
  <c r="D36" i="216"/>
  <c r="F36" i="216" s="1"/>
  <c r="J36" i="216" s="1"/>
  <c r="K36" i="216" s="1"/>
  <c r="M36" i="216" s="1"/>
  <c r="L35" i="216"/>
  <c r="D35" i="216"/>
  <c r="F35" i="216" s="1"/>
  <c r="J35" i="216" s="1"/>
  <c r="K35" i="216" s="1"/>
  <c r="M35" i="216" s="1"/>
  <c r="L34" i="216"/>
  <c r="D34" i="216"/>
  <c r="F34" i="216" s="1"/>
  <c r="J34" i="216" s="1"/>
  <c r="K34" i="216" s="1"/>
  <c r="M34" i="216" s="1"/>
  <c r="L33" i="216"/>
  <c r="D33" i="216"/>
  <c r="F33" i="216" s="1"/>
  <c r="J33" i="216" s="1"/>
  <c r="K33" i="216" s="1"/>
  <c r="M33" i="216" s="1"/>
  <c r="L32" i="216"/>
  <c r="D32" i="216"/>
  <c r="F32" i="216" s="1"/>
  <c r="J32" i="216" s="1"/>
  <c r="K32" i="216" s="1"/>
  <c r="M32" i="216" s="1"/>
  <c r="L31" i="216"/>
  <c r="D31" i="216"/>
  <c r="F31" i="216" s="1"/>
  <c r="J31" i="216" s="1"/>
  <c r="K31" i="216" s="1"/>
  <c r="M31" i="216" s="1"/>
  <c r="L30" i="216"/>
  <c r="D30" i="216"/>
  <c r="F30" i="216" s="1"/>
  <c r="J30" i="216" s="1"/>
  <c r="K30" i="216" s="1"/>
  <c r="M30" i="216" s="1"/>
  <c r="L29" i="216"/>
  <c r="D29" i="216"/>
  <c r="F29" i="216" s="1"/>
  <c r="J29" i="216" s="1"/>
  <c r="K29" i="216" s="1"/>
  <c r="M29" i="216" s="1"/>
  <c r="L28" i="216"/>
  <c r="D28" i="216"/>
  <c r="F28" i="216" s="1"/>
  <c r="J28" i="216" s="1"/>
  <c r="K28" i="216" s="1"/>
  <c r="M28" i="216" s="1"/>
  <c r="L27" i="216"/>
  <c r="D27" i="216"/>
  <c r="F27" i="216" s="1"/>
  <c r="J27" i="216" s="1"/>
  <c r="K27" i="216" s="1"/>
  <c r="M27" i="216" s="1"/>
  <c r="L26" i="216"/>
  <c r="D26" i="216"/>
  <c r="F26" i="216" s="1"/>
  <c r="J26" i="216" s="1"/>
  <c r="K26" i="216" s="1"/>
  <c r="M26" i="216" s="1"/>
  <c r="L25" i="216"/>
  <c r="D25" i="216"/>
  <c r="F25" i="216" s="1"/>
  <c r="J25" i="216" s="1"/>
  <c r="K25" i="216" s="1"/>
  <c r="M25" i="216" s="1"/>
  <c r="L24" i="216"/>
  <c r="D24" i="216"/>
  <c r="F24" i="216" s="1"/>
  <c r="J24" i="216" s="1"/>
  <c r="K24" i="216" s="1"/>
  <c r="M24" i="216" s="1"/>
  <c r="L23" i="216"/>
  <c r="D23" i="216"/>
  <c r="F23" i="216" s="1"/>
  <c r="J23" i="216" s="1"/>
  <c r="K23" i="216" s="1"/>
  <c r="M23" i="216" s="1"/>
  <c r="L22" i="216"/>
  <c r="D22" i="216"/>
  <c r="F22" i="216" s="1"/>
  <c r="J22" i="216" s="1"/>
  <c r="K22" i="216" s="1"/>
  <c r="M22" i="216" s="1"/>
  <c r="L21" i="216"/>
  <c r="D21" i="216"/>
  <c r="F21" i="216" s="1"/>
  <c r="J21" i="216" s="1"/>
  <c r="K21" i="216" s="1"/>
  <c r="M21" i="216" s="1"/>
  <c r="L20" i="216"/>
  <c r="D20" i="216"/>
  <c r="F20" i="216" s="1"/>
  <c r="J20" i="216" s="1"/>
  <c r="K20" i="216" s="1"/>
  <c r="M20" i="216" s="1"/>
  <c r="L19" i="216"/>
  <c r="D19" i="216"/>
  <c r="F19" i="216" s="1"/>
  <c r="J19" i="216" s="1"/>
  <c r="K19" i="216" s="1"/>
  <c r="M19" i="216" s="1"/>
  <c r="L18" i="216"/>
  <c r="D18" i="216"/>
  <c r="F18" i="216" s="1"/>
  <c r="J18" i="216" s="1"/>
  <c r="K18" i="216" s="1"/>
  <c r="M18" i="216" s="1"/>
  <c r="L17" i="216"/>
  <c r="D17" i="216"/>
  <c r="F17" i="216" s="1"/>
  <c r="J17" i="216" s="1"/>
  <c r="K17" i="216" s="1"/>
  <c r="M17" i="216" s="1"/>
  <c r="L16" i="216"/>
  <c r="D16" i="216"/>
  <c r="F16" i="216" s="1"/>
  <c r="J16" i="216" s="1"/>
  <c r="K16" i="216" s="1"/>
  <c r="M16" i="216" s="1"/>
  <c r="L15" i="216"/>
  <c r="D15" i="216"/>
  <c r="F15" i="216" s="1"/>
  <c r="J15" i="216" s="1"/>
  <c r="K15" i="216" s="1"/>
  <c r="M15" i="216" s="1"/>
  <c r="L14" i="216"/>
  <c r="D14" i="216"/>
  <c r="F14" i="216" s="1"/>
  <c r="J14" i="216" s="1"/>
  <c r="K14" i="216" s="1"/>
  <c r="M14" i="216" s="1"/>
  <c r="L13" i="216"/>
  <c r="D13" i="216"/>
  <c r="F13" i="216" s="1"/>
  <c r="J13" i="216" s="1"/>
  <c r="K13" i="216" s="1"/>
  <c r="M13" i="216" s="1"/>
  <c r="L12" i="216"/>
  <c r="D12" i="216"/>
  <c r="F12" i="216" s="1"/>
  <c r="J12" i="216" s="1"/>
  <c r="K12" i="216" s="1"/>
  <c r="M12" i="216" s="1"/>
  <c r="L11" i="216"/>
  <c r="D11" i="216"/>
  <c r="F11" i="216" s="1"/>
  <c r="J11" i="216" s="1"/>
  <c r="K11" i="216" s="1"/>
  <c r="M11" i="216" s="1"/>
  <c r="L10" i="216"/>
  <c r="D10" i="216"/>
  <c r="F10" i="216" s="1"/>
  <c r="J10" i="216" s="1"/>
  <c r="K10" i="216" s="1"/>
  <c r="M10" i="216" s="1"/>
  <c r="L9" i="216"/>
  <c r="D9" i="216"/>
  <c r="F9" i="216" s="1"/>
  <c r="J9" i="216" s="1"/>
  <c r="K9" i="216" s="1"/>
  <c r="M9" i="216" s="1"/>
  <c r="L8" i="216"/>
  <c r="D8" i="216"/>
  <c r="F8" i="216" s="1"/>
  <c r="J8" i="216" s="1"/>
  <c r="K8" i="216" s="1"/>
  <c r="M8" i="216" s="1"/>
  <c r="L7" i="216"/>
  <c r="D7" i="216"/>
  <c r="F7" i="216" s="1"/>
  <c r="J7" i="216" s="1"/>
  <c r="K7" i="216" s="1"/>
  <c r="M7" i="216" s="1"/>
  <c r="L6" i="216"/>
  <c r="D6" i="216"/>
  <c r="F6" i="216" s="1"/>
  <c r="J6" i="216" s="1"/>
  <c r="K6" i="216" s="1"/>
  <c r="M6" i="216" s="1"/>
  <c r="L5" i="216"/>
  <c r="D5" i="216"/>
  <c r="F5" i="216" s="1"/>
  <c r="J5" i="216" s="1"/>
  <c r="K5" i="216" s="1"/>
  <c r="M5" i="216" s="1"/>
  <c r="L199" i="218"/>
  <c r="D199" i="218"/>
  <c r="F199" i="218" s="1"/>
  <c r="J199" i="218" s="1"/>
  <c r="K199" i="218" s="1"/>
  <c r="M199" i="218" s="1"/>
  <c r="L198" i="218"/>
  <c r="D198" i="218"/>
  <c r="F198" i="218" s="1"/>
  <c r="J198" i="218" s="1"/>
  <c r="K198" i="218" s="1"/>
  <c r="M198" i="218" s="1"/>
  <c r="L197" i="218"/>
  <c r="D197" i="218"/>
  <c r="F197" i="218" s="1"/>
  <c r="J197" i="218" s="1"/>
  <c r="K197" i="218" s="1"/>
  <c r="M197" i="218" s="1"/>
  <c r="L196" i="218"/>
  <c r="D196" i="218"/>
  <c r="F196" i="218" s="1"/>
  <c r="J196" i="218" s="1"/>
  <c r="K196" i="218" s="1"/>
  <c r="M196" i="218" s="1"/>
  <c r="L195" i="218"/>
  <c r="D195" i="218"/>
  <c r="F195" i="218" s="1"/>
  <c r="J195" i="218" s="1"/>
  <c r="K195" i="218" s="1"/>
  <c r="M195" i="218" s="1"/>
  <c r="L194" i="218"/>
  <c r="D194" i="218"/>
  <c r="F194" i="218" s="1"/>
  <c r="J194" i="218" s="1"/>
  <c r="K194" i="218" s="1"/>
  <c r="M194" i="218" s="1"/>
  <c r="L193" i="218"/>
  <c r="D193" i="218"/>
  <c r="F193" i="218" s="1"/>
  <c r="J193" i="218" s="1"/>
  <c r="K193" i="218" s="1"/>
  <c r="M193" i="218" s="1"/>
  <c r="L192" i="218"/>
  <c r="D192" i="218"/>
  <c r="F192" i="218" s="1"/>
  <c r="J192" i="218" s="1"/>
  <c r="K192" i="218" s="1"/>
  <c r="M192" i="218" s="1"/>
  <c r="L191" i="218"/>
  <c r="D191" i="218"/>
  <c r="F191" i="218" s="1"/>
  <c r="J191" i="218" s="1"/>
  <c r="K191" i="218" s="1"/>
  <c r="M191" i="218" s="1"/>
  <c r="L190" i="218"/>
  <c r="D190" i="218"/>
  <c r="F190" i="218" s="1"/>
  <c r="J190" i="218" s="1"/>
  <c r="K190" i="218" s="1"/>
  <c r="M190" i="218" s="1"/>
  <c r="L189" i="218"/>
  <c r="D189" i="218"/>
  <c r="F189" i="218" s="1"/>
  <c r="J189" i="218" s="1"/>
  <c r="K189" i="218" s="1"/>
  <c r="M189" i="218" s="1"/>
  <c r="L188" i="218"/>
  <c r="D188" i="218"/>
  <c r="F188" i="218" s="1"/>
  <c r="J188" i="218" s="1"/>
  <c r="K188" i="218" s="1"/>
  <c r="M188" i="218" s="1"/>
  <c r="L187" i="218"/>
  <c r="D187" i="218"/>
  <c r="F187" i="218" s="1"/>
  <c r="J187" i="218" s="1"/>
  <c r="K187" i="218" s="1"/>
  <c r="M187" i="218" s="1"/>
  <c r="L186" i="218"/>
  <c r="D186" i="218"/>
  <c r="F186" i="218" s="1"/>
  <c r="J186" i="218" s="1"/>
  <c r="K186" i="218" s="1"/>
  <c r="M186" i="218" s="1"/>
  <c r="L185" i="218"/>
  <c r="D185" i="218"/>
  <c r="F185" i="218" s="1"/>
  <c r="J185" i="218" s="1"/>
  <c r="K185" i="218" s="1"/>
  <c r="M185" i="218" s="1"/>
  <c r="L184" i="218"/>
  <c r="D184" i="218"/>
  <c r="F184" i="218" s="1"/>
  <c r="J184" i="218" s="1"/>
  <c r="K184" i="218" s="1"/>
  <c r="M184" i="218" s="1"/>
  <c r="L183" i="218"/>
  <c r="D183" i="218"/>
  <c r="F183" i="218" s="1"/>
  <c r="J183" i="218" s="1"/>
  <c r="K183" i="218" s="1"/>
  <c r="M183" i="218" s="1"/>
  <c r="L182" i="218"/>
  <c r="D182" i="218"/>
  <c r="F182" i="218" s="1"/>
  <c r="J182" i="218" s="1"/>
  <c r="K182" i="218" s="1"/>
  <c r="M182" i="218" s="1"/>
  <c r="L181" i="218"/>
  <c r="D181" i="218"/>
  <c r="F181" i="218" s="1"/>
  <c r="J181" i="218" s="1"/>
  <c r="K181" i="218" s="1"/>
  <c r="M181" i="218" s="1"/>
  <c r="L180" i="218"/>
  <c r="D180" i="218"/>
  <c r="F180" i="218" s="1"/>
  <c r="J180" i="218" s="1"/>
  <c r="K180" i="218" s="1"/>
  <c r="M180" i="218" s="1"/>
  <c r="L179" i="218"/>
  <c r="D179" i="218"/>
  <c r="F179" i="218" s="1"/>
  <c r="J179" i="218" s="1"/>
  <c r="K179" i="218" s="1"/>
  <c r="M179" i="218" s="1"/>
  <c r="L178" i="218"/>
  <c r="D178" i="218"/>
  <c r="F178" i="218" s="1"/>
  <c r="J178" i="218" s="1"/>
  <c r="K178" i="218" s="1"/>
  <c r="M178" i="218" s="1"/>
  <c r="L177" i="218"/>
  <c r="D177" i="218"/>
  <c r="F177" i="218" s="1"/>
  <c r="J177" i="218" s="1"/>
  <c r="K177" i="218" s="1"/>
  <c r="M177" i="218" s="1"/>
  <c r="L176" i="218"/>
  <c r="D176" i="218"/>
  <c r="F176" i="218" s="1"/>
  <c r="J176" i="218" s="1"/>
  <c r="K176" i="218" s="1"/>
  <c r="M176" i="218" s="1"/>
  <c r="L175" i="218"/>
  <c r="D175" i="218"/>
  <c r="F175" i="218" s="1"/>
  <c r="J175" i="218" s="1"/>
  <c r="K175" i="218" s="1"/>
  <c r="M175" i="218" s="1"/>
  <c r="L174" i="218"/>
  <c r="D174" i="218"/>
  <c r="F174" i="218" s="1"/>
  <c r="J174" i="218" s="1"/>
  <c r="K174" i="218" s="1"/>
  <c r="M174" i="218" s="1"/>
  <c r="L173" i="218"/>
  <c r="D173" i="218"/>
  <c r="F173" i="218" s="1"/>
  <c r="J173" i="218" s="1"/>
  <c r="K173" i="218" s="1"/>
  <c r="M173" i="218" s="1"/>
  <c r="L172" i="218"/>
  <c r="D172" i="218"/>
  <c r="F172" i="218" s="1"/>
  <c r="J172" i="218" s="1"/>
  <c r="K172" i="218" s="1"/>
  <c r="M172" i="218" s="1"/>
  <c r="L171" i="218"/>
  <c r="D171" i="218"/>
  <c r="F171" i="218" s="1"/>
  <c r="J171" i="218" s="1"/>
  <c r="K171" i="218" s="1"/>
  <c r="M171" i="218" s="1"/>
  <c r="L170" i="218"/>
  <c r="D170" i="218"/>
  <c r="F170" i="218" s="1"/>
  <c r="J170" i="218" s="1"/>
  <c r="K170" i="218" s="1"/>
  <c r="M170" i="218" s="1"/>
  <c r="L169" i="218"/>
  <c r="D169" i="218"/>
  <c r="F169" i="218" s="1"/>
  <c r="J169" i="218" s="1"/>
  <c r="K169" i="218" s="1"/>
  <c r="M169" i="218" s="1"/>
  <c r="L168" i="218"/>
  <c r="D168" i="218"/>
  <c r="F168" i="218" s="1"/>
  <c r="J168" i="218" s="1"/>
  <c r="K168" i="218" s="1"/>
  <c r="M168" i="218" s="1"/>
  <c r="L167" i="218"/>
  <c r="D167" i="218"/>
  <c r="F167" i="218" s="1"/>
  <c r="J167" i="218" s="1"/>
  <c r="K167" i="218" s="1"/>
  <c r="M167" i="218" s="1"/>
  <c r="L166" i="218"/>
  <c r="D166" i="218"/>
  <c r="F166" i="218" s="1"/>
  <c r="J166" i="218" s="1"/>
  <c r="K166" i="218" s="1"/>
  <c r="M166" i="218" s="1"/>
  <c r="L165" i="218"/>
  <c r="D165" i="218"/>
  <c r="F165" i="218" s="1"/>
  <c r="J165" i="218" s="1"/>
  <c r="K165" i="218" s="1"/>
  <c r="M165" i="218" s="1"/>
  <c r="L164" i="218"/>
  <c r="D164" i="218"/>
  <c r="F164" i="218" s="1"/>
  <c r="J164" i="218" s="1"/>
  <c r="K164" i="218" s="1"/>
  <c r="M164" i="218" s="1"/>
  <c r="L163" i="218"/>
  <c r="D163" i="218"/>
  <c r="F163" i="218" s="1"/>
  <c r="J163" i="218" s="1"/>
  <c r="K163" i="218" s="1"/>
  <c r="M163" i="218" s="1"/>
  <c r="L162" i="218"/>
  <c r="D162" i="218"/>
  <c r="F162" i="218" s="1"/>
  <c r="J162" i="218" s="1"/>
  <c r="K162" i="218" s="1"/>
  <c r="M162" i="218" s="1"/>
  <c r="L161" i="218"/>
  <c r="D161" i="218"/>
  <c r="F161" i="218" s="1"/>
  <c r="J161" i="218" s="1"/>
  <c r="K161" i="218" s="1"/>
  <c r="M161" i="218" s="1"/>
  <c r="L160" i="218"/>
  <c r="D160" i="218"/>
  <c r="F160" i="218" s="1"/>
  <c r="J160" i="218" s="1"/>
  <c r="K160" i="218" s="1"/>
  <c r="M160" i="218" s="1"/>
  <c r="L159" i="218"/>
  <c r="D159" i="218"/>
  <c r="F159" i="218" s="1"/>
  <c r="J159" i="218" s="1"/>
  <c r="K159" i="218" s="1"/>
  <c r="M159" i="218" s="1"/>
  <c r="L158" i="218"/>
  <c r="D158" i="218"/>
  <c r="F158" i="218" s="1"/>
  <c r="J158" i="218" s="1"/>
  <c r="K158" i="218" s="1"/>
  <c r="M158" i="218" s="1"/>
  <c r="L157" i="218"/>
  <c r="D157" i="218"/>
  <c r="F157" i="218" s="1"/>
  <c r="J157" i="218" s="1"/>
  <c r="K157" i="218" s="1"/>
  <c r="M157" i="218" s="1"/>
  <c r="L156" i="218"/>
  <c r="D156" i="218"/>
  <c r="F156" i="218" s="1"/>
  <c r="J156" i="218" s="1"/>
  <c r="K156" i="218" s="1"/>
  <c r="M156" i="218" s="1"/>
  <c r="L155" i="218"/>
  <c r="D155" i="218"/>
  <c r="F155" i="218" s="1"/>
  <c r="J155" i="218" s="1"/>
  <c r="K155" i="218" s="1"/>
  <c r="M155" i="218" s="1"/>
  <c r="L154" i="218"/>
  <c r="D154" i="218"/>
  <c r="F154" i="218" s="1"/>
  <c r="J154" i="218" s="1"/>
  <c r="K154" i="218" s="1"/>
  <c r="M154" i="218" s="1"/>
  <c r="L153" i="218"/>
  <c r="D153" i="218"/>
  <c r="F153" i="218" s="1"/>
  <c r="J153" i="218" s="1"/>
  <c r="K153" i="218" s="1"/>
  <c r="M153" i="218" s="1"/>
  <c r="L152" i="218"/>
  <c r="D152" i="218"/>
  <c r="F152" i="218" s="1"/>
  <c r="J152" i="218" s="1"/>
  <c r="K152" i="218" s="1"/>
  <c r="M152" i="218" s="1"/>
  <c r="L151" i="218"/>
  <c r="D151" i="218"/>
  <c r="F151" i="218" s="1"/>
  <c r="J151" i="218" s="1"/>
  <c r="K151" i="218" s="1"/>
  <c r="M151" i="218" s="1"/>
  <c r="L150" i="218"/>
  <c r="D150" i="218"/>
  <c r="F150" i="218" s="1"/>
  <c r="J150" i="218" s="1"/>
  <c r="K150" i="218" s="1"/>
  <c r="M150" i="218" s="1"/>
  <c r="L149" i="218"/>
  <c r="D149" i="218"/>
  <c r="F149" i="218" s="1"/>
  <c r="J149" i="218" s="1"/>
  <c r="K149" i="218" s="1"/>
  <c r="M149" i="218" s="1"/>
  <c r="L148" i="218"/>
  <c r="D148" i="218"/>
  <c r="F148" i="218" s="1"/>
  <c r="J148" i="218" s="1"/>
  <c r="K148" i="218" s="1"/>
  <c r="M148" i="218" s="1"/>
  <c r="L147" i="218"/>
  <c r="D147" i="218"/>
  <c r="F147" i="218" s="1"/>
  <c r="J147" i="218" s="1"/>
  <c r="K147" i="218" s="1"/>
  <c r="M147" i="218" s="1"/>
  <c r="L146" i="218"/>
  <c r="D146" i="218"/>
  <c r="F146" i="218" s="1"/>
  <c r="J146" i="218" s="1"/>
  <c r="K146" i="218" s="1"/>
  <c r="M146" i="218" s="1"/>
  <c r="L145" i="218"/>
  <c r="D145" i="218"/>
  <c r="F145" i="218" s="1"/>
  <c r="J145" i="218" s="1"/>
  <c r="K145" i="218" s="1"/>
  <c r="M145" i="218" s="1"/>
  <c r="L144" i="218"/>
  <c r="D144" i="218"/>
  <c r="F144" i="218" s="1"/>
  <c r="J144" i="218" s="1"/>
  <c r="K144" i="218" s="1"/>
  <c r="M144" i="218" s="1"/>
  <c r="L143" i="218"/>
  <c r="D143" i="218"/>
  <c r="F143" i="218" s="1"/>
  <c r="J143" i="218" s="1"/>
  <c r="K143" i="218" s="1"/>
  <c r="M143" i="218" s="1"/>
  <c r="L142" i="218"/>
  <c r="D142" i="218"/>
  <c r="F142" i="218" s="1"/>
  <c r="J142" i="218" s="1"/>
  <c r="K142" i="218" s="1"/>
  <c r="M142" i="218" s="1"/>
  <c r="L141" i="218"/>
  <c r="D141" i="218"/>
  <c r="F141" i="218" s="1"/>
  <c r="J141" i="218" s="1"/>
  <c r="K141" i="218" s="1"/>
  <c r="M141" i="218" s="1"/>
  <c r="L140" i="218"/>
  <c r="D140" i="218"/>
  <c r="F140" i="218" s="1"/>
  <c r="J140" i="218" s="1"/>
  <c r="K140" i="218" s="1"/>
  <c r="M140" i="218" s="1"/>
  <c r="L139" i="218"/>
  <c r="D139" i="218"/>
  <c r="F139" i="218" s="1"/>
  <c r="J139" i="218" s="1"/>
  <c r="K139" i="218" s="1"/>
  <c r="M139" i="218" s="1"/>
  <c r="L138" i="218"/>
  <c r="D138" i="218"/>
  <c r="F138" i="218" s="1"/>
  <c r="J138" i="218" s="1"/>
  <c r="K138" i="218" s="1"/>
  <c r="M138" i="218" s="1"/>
  <c r="L137" i="218"/>
  <c r="D137" i="218"/>
  <c r="F137" i="218" s="1"/>
  <c r="J137" i="218" s="1"/>
  <c r="K137" i="218" s="1"/>
  <c r="M137" i="218" s="1"/>
  <c r="L136" i="218"/>
  <c r="D136" i="218"/>
  <c r="F136" i="218" s="1"/>
  <c r="J136" i="218" s="1"/>
  <c r="K136" i="218" s="1"/>
  <c r="M136" i="218" s="1"/>
  <c r="L135" i="218"/>
  <c r="D135" i="218"/>
  <c r="F135" i="218" s="1"/>
  <c r="J135" i="218" s="1"/>
  <c r="K135" i="218" s="1"/>
  <c r="M135" i="218" s="1"/>
  <c r="L134" i="218"/>
  <c r="D134" i="218"/>
  <c r="F134" i="218" s="1"/>
  <c r="J134" i="218" s="1"/>
  <c r="K134" i="218" s="1"/>
  <c r="M134" i="218" s="1"/>
  <c r="L133" i="218"/>
  <c r="D133" i="218"/>
  <c r="F133" i="218" s="1"/>
  <c r="J133" i="218" s="1"/>
  <c r="K133" i="218" s="1"/>
  <c r="M133" i="218" s="1"/>
  <c r="L132" i="218"/>
  <c r="D132" i="218"/>
  <c r="F132" i="218" s="1"/>
  <c r="J132" i="218" s="1"/>
  <c r="K132" i="218" s="1"/>
  <c r="M132" i="218" s="1"/>
  <c r="L131" i="218"/>
  <c r="D131" i="218"/>
  <c r="F131" i="218" s="1"/>
  <c r="J131" i="218" s="1"/>
  <c r="K131" i="218" s="1"/>
  <c r="M131" i="218" s="1"/>
  <c r="L130" i="218"/>
  <c r="D130" i="218"/>
  <c r="F130" i="218" s="1"/>
  <c r="J130" i="218" s="1"/>
  <c r="K130" i="218" s="1"/>
  <c r="M130" i="218" s="1"/>
  <c r="L129" i="218"/>
  <c r="D129" i="218"/>
  <c r="F129" i="218" s="1"/>
  <c r="J129" i="218" s="1"/>
  <c r="K129" i="218" s="1"/>
  <c r="M129" i="218" s="1"/>
  <c r="L128" i="218"/>
  <c r="D128" i="218"/>
  <c r="F128" i="218" s="1"/>
  <c r="J128" i="218" s="1"/>
  <c r="K128" i="218" s="1"/>
  <c r="M128" i="218" s="1"/>
  <c r="L127" i="218"/>
  <c r="D127" i="218"/>
  <c r="F127" i="218" s="1"/>
  <c r="J127" i="218" s="1"/>
  <c r="K127" i="218" s="1"/>
  <c r="M127" i="218" s="1"/>
  <c r="L126" i="218"/>
  <c r="D126" i="218"/>
  <c r="F126" i="218" s="1"/>
  <c r="J126" i="218" s="1"/>
  <c r="K126" i="218" s="1"/>
  <c r="M126" i="218" s="1"/>
  <c r="L125" i="218"/>
  <c r="D125" i="218"/>
  <c r="F125" i="218" s="1"/>
  <c r="J125" i="218" s="1"/>
  <c r="K125" i="218" s="1"/>
  <c r="M125" i="218" s="1"/>
  <c r="L124" i="218"/>
  <c r="D124" i="218"/>
  <c r="F124" i="218" s="1"/>
  <c r="J124" i="218" s="1"/>
  <c r="K124" i="218" s="1"/>
  <c r="M124" i="218" s="1"/>
  <c r="L123" i="218"/>
  <c r="D123" i="218"/>
  <c r="F123" i="218" s="1"/>
  <c r="J123" i="218" s="1"/>
  <c r="K123" i="218" s="1"/>
  <c r="M123" i="218" s="1"/>
  <c r="L122" i="218"/>
  <c r="D122" i="218"/>
  <c r="F122" i="218" s="1"/>
  <c r="J122" i="218" s="1"/>
  <c r="K122" i="218" s="1"/>
  <c r="M122" i="218" s="1"/>
  <c r="L121" i="218"/>
  <c r="D121" i="218"/>
  <c r="F121" i="218" s="1"/>
  <c r="J121" i="218" s="1"/>
  <c r="K121" i="218" s="1"/>
  <c r="M121" i="218" s="1"/>
  <c r="L120" i="218"/>
  <c r="D120" i="218"/>
  <c r="F120" i="218" s="1"/>
  <c r="J120" i="218" s="1"/>
  <c r="K120" i="218" s="1"/>
  <c r="M120" i="218" s="1"/>
  <c r="L119" i="218"/>
  <c r="D119" i="218"/>
  <c r="F119" i="218" s="1"/>
  <c r="J119" i="218" s="1"/>
  <c r="K119" i="218" s="1"/>
  <c r="M119" i="218" s="1"/>
  <c r="L118" i="218"/>
  <c r="D118" i="218"/>
  <c r="F118" i="218" s="1"/>
  <c r="J118" i="218" s="1"/>
  <c r="K118" i="218" s="1"/>
  <c r="M118" i="218" s="1"/>
  <c r="L117" i="218"/>
  <c r="D117" i="218"/>
  <c r="F117" i="218" s="1"/>
  <c r="J117" i="218" s="1"/>
  <c r="K117" i="218" s="1"/>
  <c r="M117" i="218" s="1"/>
  <c r="L116" i="218"/>
  <c r="D116" i="218"/>
  <c r="F116" i="218" s="1"/>
  <c r="J116" i="218" s="1"/>
  <c r="K116" i="218" s="1"/>
  <c r="M116" i="218" s="1"/>
  <c r="L115" i="218"/>
  <c r="D115" i="218"/>
  <c r="F115" i="218" s="1"/>
  <c r="J115" i="218" s="1"/>
  <c r="K115" i="218" s="1"/>
  <c r="M115" i="218" s="1"/>
  <c r="L114" i="218"/>
  <c r="D114" i="218"/>
  <c r="F114" i="218" s="1"/>
  <c r="J114" i="218" s="1"/>
  <c r="K114" i="218" s="1"/>
  <c r="M114" i="218" s="1"/>
  <c r="L113" i="218"/>
  <c r="D113" i="218"/>
  <c r="F113" i="218" s="1"/>
  <c r="J113" i="218" s="1"/>
  <c r="K113" i="218" s="1"/>
  <c r="M113" i="218" s="1"/>
  <c r="L112" i="218"/>
  <c r="D112" i="218"/>
  <c r="F112" i="218" s="1"/>
  <c r="J112" i="218" s="1"/>
  <c r="K112" i="218" s="1"/>
  <c r="M112" i="218" s="1"/>
  <c r="L111" i="218"/>
  <c r="D111" i="218"/>
  <c r="F111" i="218" s="1"/>
  <c r="J111" i="218" s="1"/>
  <c r="K111" i="218" s="1"/>
  <c r="M111" i="218" s="1"/>
  <c r="L110" i="218"/>
  <c r="D110" i="218"/>
  <c r="F110" i="218" s="1"/>
  <c r="J110" i="218" s="1"/>
  <c r="K110" i="218" s="1"/>
  <c r="M110" i="218" s="1"/>
  <c r="L109" i="218"/>
  <c r="D109" i="218"/>
  <c r="F109" i="218" s="1"/>
  <c r="J109" i="218" s="1"/>
  <c r="K109" i="218" s="1"/>
  <c r="M109" i="218" s="1"/>
  <c r="L108" i="218"/>
  <c r="D108" i="218"/>
  <c r="F108" i="218" s="1"/>
  <c r="J108" i="218" s="1"/>
  <c r="K108" i="218" s="1"/>
  <c r="M108" i="218" s="1"/>
  <c r="L107" i="218"/>
  <c r="D107" i="218"/>
  <c r="F107" i="218" s="1"/>
  <c r="J107" i="218" s="1"/>
  <c r="K107" i="218" s="1"/>
  <c r="M107" i="218" s="1"/>
  <c r="L106" i="218"/>
  <c r="D106" i="218"/>
  <c r="F106" i="218" s="1"/>
  <c r="J106" i="218" s="1"/>
  <c r="K106" i="218" s="1"/>
  <c r="M106" i="218" s="1"/>
  <c r="L105" i="218"/>
  <c r="D105" i="218"/>
  <c r="F105" i="218" s="1"/>
  <c r="J105" i="218" s="1"/>
  <c r="K105" i="218" s="1"/>
  <c r="M105" i="218" s="1"/>
  <c r="L104" i="218"/>
  <c r="D104" i="218"/>
  <c r="F104" i="218" s="1"/>
  <c r="J104" i="218" s="1"/>
  <c r="K104" i="218" s="1"/>
  <c r="M104" i="218" s="1"/>
  <c r="L103" i="218"/>
  <c r="D103" i="218"/>
  <c r="F103" i="218" s="1"/>
  <c r="J103" i="218" s="1"/>
  <c r="K103" i="218" s="1"/>
  <c r="M103" i="218" s="1"/>
  <c r="L102" i="218"/>
  <c r="D102" i="218"/>
  <c r="F102" i="218" s="1"/>
  <c r="J102" i="218" s="1"/>
  <c r="K102" i="218" s="1"/>
  <c r="M102" i="218" s="1"/>
  <c r="L101" i="218"/>
  <c r="D101" i="218"/>
  <c r="F101" i="218" s="1"/>
  <c r="J101" i="218" s="1"/>
  <c r="K101" i="218" s="1"/>
  <c r="M101" i="218" s="1"/>
  <c r="L100" i="218"/>
  <c r="D100" i="218"/>
  <c r="F100" i="218" s="1"/>
  <c r="J100" i="218" s="1"/>
  <c r="K100" i="218" s="1"/>
  <c r="M100" i="218" s="1"/>
  <c r="L99" i="218"/>
  <c r="D99" i="218"/>
  <c r="F99" i="218" s="1"/>
  <c r="J99" i="218" s="1"/>
  <c r="K99" i="218" s="1"/>
  <c r="M99" i="218" s="1"/>
  <c r="L98" i="218"/>
  <c r="D98" i="218"/>
  <c r="F98" i="218" s="1"/>
  <c r="J98" i="218" s="1"/>
  <c r="K98" i="218" s="1"/>
  <c r="M98" i="218" s="1"/>
  <c r="L97" i="218"/>
  <c r="D97" i="218"/>
  <c r="F97" i="218" s="1"/>
  <c r="J97" i="218" s="1"/>
  <c r="K97" i="218" s="1"/>
  <c r="M97" i="218" s="1"/>
  <c r="L96" i="218"/>
  <c r="D96" i="218"/>
  <c r="F96" i="218" s="1"/>
  <c r="J96" i="218" s="1"/>
  <c r="K96" i="218" s="1"/>
  <c r="M96" i="218" s="1"/>
  <c r="L95" i="218"/>
  <c r="D95" i="218"/>
  <c r="F95" i="218" s="1"/>
  <c r="J95" i="218" s="1"/>
  <c r="K95" i="218" s="1"/>
  <c r="M95" i="218" s="1"/>
  <c r="L94" i="218"/>
  <c r="D94" i="218"/>
  <c r="F94" i="218" s="1"/>
  <c r="J94" i="218" s="1"/>
  <c r="K94" i="218" s="1"/>
  <c r="M94" i="218" s="1"/>
  <c r="L93" i="218"/>
  <c r="D93" i="218"/>
  <c r="F93" i="218" s="1"/>
  <c r="J93" i="218" s="1"/>
  <c r="K93" i="218" s="1"/>
  <c r="M93" i="218" s="1"/>
  <c r="L92" i="218"/>
  <c r="D92" i="218"/>
  <c r="F92" i="218" s="1"/>
  <c r="J92" i="218" s="1"/>
  <c r="K92" i="218" s="1"/>
  <c r="M92" i="218" s="1"/>
  <c r="L91" i="218"/>
  <c r="D91" i="218"/>
  <c r="F91" i="218" s="1"/>
  <c r="J91" i="218" s="1"/>
  <c r="K91" i="218" s="1"/>
  <c r="M91" i="218" s="1"/>
  <c r="L90" i="218"/>
  <c r="D90" i="218"/>
  <c r="F90" i="218" s="1"/>
  <c r="J90" i="218" s="1"/>
  <c r="K90" i="218" s="1"/>
  <c r="M90" i="218" s="1"/>
  <c r="L89" i="218"/>
  <c r="D89" i="218"/>
  <c r="F89" i="218" s="1"/>
  <c r="J89" i="218" s="1"/>
  <c r="K89" i="218" s="1"/>
  <c r="M89" i="218" s="1"/>
  <c r="L88" i="218"/>
  <c r="D88" i="218"/>
  <c r="F88" i="218" s="1"/>
  <c r="J88" i="218" s="1"/>
  <c r="K88" i="218" s="1"/>
  <c r="M88" i="218" s="1"/>
  <c r="L87" i="218"/>
  <c r="D87" i="218"/>
  <c r="F87" i="218" s="1"/>
  <c r="J87" i="218" s="1"/>
  <c r="K87" i="218" s="1"/>
  <c r="M87" i="218" s="1"/>
  <c r="L86" i="218"/>
  <c r="D86" i="218"/>
  <c r="F86" i="218" s="1"/>
  <c r="J86" i="218" s="1"/>
  <c r="K86" i="218" s="1"/>
  <c r="M86" i="218" s="1"/>
  <c r="L85" i="218"/>
  <c r="D85" i="218"/>
  <c r="F85" i="218" s="1"/>
  <c r="J85" i="218" s="1"/>
  <c r="K85" i="218" s="1"/>
  <c r="M85" i="218" s="1"/>
  <c r="L84" i="218"/>
  <c r="D84" i="218"/>
  <c r="F84" i="218" s="1"/>
  <c r="J84" i="218" s="1"/>
  <c r="K84" i="218" s="1"/>
  <c r="M84" i="218" s="1"/>
  <c r="L83" i="218"/>
  <c r="D83" i="218"/>
  <c r="F83" i="218" s="1"/>
  <c r="J83" i="218" s="1"/>
  <c r="K83" i="218" s="1"/>
  <c r="M83" i="218" s="1"/>
  <c r="L82" i="218"/>
  <c r="D82" i="218"/>
  <c r="F82" i="218" s="1"/>
  <c r="J82" i="218" s="1"/>
  <c r="K82" i="218" s="1"/>
  <c r="M82" i="218" s="1"/>
  <c r="L81" i="218"/>
  <c r="D81" i="218"/>
  <c r="F81" i="218" s="1"/>
  <c r="J81" i="218" s="1"/>
  <c r="K81" i="218" s="1"/>
  <c r="M81" i="218" s="1"/>
  <c r="L80" i="218"/>
  <c r="D80" i="218"/>
  <c r="F80" i="218" s="1"/>
  <c r="J80" i="218" s="1"/>
  <c r="K80" i="218" s="1"/>
  <c r="M80" i="218" s="1"/>
  <c r="L79" i="218"/>
  <c r="D79" i="218"/>
  <c r="F79" i="218" s="1"/>
  <c r="J79" i="218" s="1"/>
  <c r="K79" i="218" s="1"/>
  <c r="M79" i="218" s="1"/>
  <c r="L78" i="218"/>
  <c r="D78" i="218"/>
  <c r="F78" i="218" s="1"/>
  <c r="J78" i="218" s="1"/>
  <c r="K78" i="218" s="1"/>
  <c r="M78" i="218" s="1"/>
  <c r="L77" i="218"/>
  <c r="D77" i="218"/>
  <c r="F77" i="218" s="1"/>
  <c r="J77" i="218" s="1"/>
  <c r="K77" i="218" s="1"/>
  <c r="M77" i="218" s="1"/>
  <c r="L76" i="218"/>
  <c r="D76" i="218"/>
  <c r="F76" i="218" s="1"/>
  <c r="J76" i="218" s="1"/>
  <c r="K76" i="218" s="1"/>
  <c r="M76" i="218" s="1"/>
  <c r="L75" i="218"/>
  <c r="D75" i="218"/>
  <c r="F75" i="218" s="1"/>
  <c r="J75" i="218" s="1"/>
  <c r="K75" i="218" s="1"/>
  <c r="M75" i="218" s="1"/>
  <c r="L74" i="218"/>
  <c r="D74" i="218"/>
  <c r="F74" i="218" s="1"/>
  <c r="J74" i="218" s="1"/>
  <c r="K74" i="218" s="1"/>
  <c r="M74" i="218" s="1"/>
  <c r="L73" i="218"/>
  <c r="D73" i="218"/>
  <c r="F73" i="218" s="1"/>
  <c r="J73" i="218" s="1"/>
  <c r="K73" i="218" s="1"/>
  <c r="M73" i="218" s="1"/>
  <c r="L72" i="218"/>
  <c r="D72" i="218"/>
  <c r="F72" i="218" s="1"/>
  <c r="J72" i="218" s="1"/>
  <c r="K72" i="218" s="1"/>
  <c r="M72" i="218" s="1"/>
  <c r="L71" i="218"/>
  <c r="D71" i="218"/>
  <c r="F71" i="218" s="1"/>
  <c r="J71" i="218" s="1"/>
  <c r="K71" i="218" s="1"/>
  <c r="M71" i="218" s="1"/>
  <c r="L70" i="218"/>
  <c r="D70" i="218"/>
  <c r="F70" i="218" s="1"/>
  <c r="J70" i="218" s="1"/>
  <c r="K70" i="218" s="1"/>
  <c r="M70" i="218" s="1"/>
  <c r="L69" i="218"/>
  <c r="D69" i="218"/>
  <c r="F69" i="218" s="1"/>
  <c r="J69" i="218" s="1"/>
  <c r="K69" i="218" s="1"/>
  <c r="M69" i="218" s="1"/>
  <c r="L68" i="218"/>
  <c r="D68" i="218"/>
  <c r="F68" i="218" s="1"/>
  <c r="J68" i="218" s="1"/>
  <c r="K68" i="218" s="1"/>
  <c r="M68" i="218" s="1"/>
  <c r="L67" i="218"/>
  <c r="D67" i="218"/>
  <c r="F67" i="218" s="1"/>
  <c r="J67" i="218" s="1"/>
  <c r="K67" i="218" s="1"/>
  <c r="M67" i="218" s="1"/>
  <c r="L66" i="218"/>
  <c r="D66" i="218"/>
  <c r="F66" i="218" s="1"/>
  <c r="J66" i="218" s="1"/>
  <c r="K66" i="218" s="1"/>
  <c r="M66" i="218" s="1"/>
  <c r="L65" i="218"/>
  <c r="D65" i="218"/>
  <c r="F65" i="218" s="1"/>
  <c r="J65" i="218" s="1"/>
  <c r="K65" i="218" s="1"/>
  <c r="M65" i="218" s="1"/>
  <c r="L64" i="218"/>
  <c r="D64" i="218"/>
  <c r="F64" i="218" s="1"/>
  <c r="J64" i="218" s="1"/>
  <c r="K64" i="218" s="1"/>
  <c r="M64" i="218" s="1"/>
  <c r="L63" i="218"/>
  <c r="D63" i="218"/>
  <c r="F63" i="218" s="1"/>
  <c r="J63" i="218" s="1"/>
  <c r="K63" i="218" s="1"/>
  <c r="M63" i="218" s="1"/>
  <c r="L62" i="218"/>
  <c r="D62" i="218"/>
  <c r="F62" i="218" s="1"/>
  <c r="J62" i="218" s="1"/>
  <c r="K62" i="218" s="1"/>
  <c r="M62" i="218" s="1"/>
  <c r="L61" i="218"/>
  <c r="D61" i="218"/>
  <c r="F61" i="218" s="1"/>
  <c r="J61" i="218" s="1"/>
  <c r="K61" i="218" s="1"/>
  <c r="M61" i="218" s="1"/>
  <c r="L60" i="218"/>
  <c r="D60" i="218"/>
  <c r="F60" i="218" s="1"/>
  <c r="J60" i="218" s="1"/>
  <c r="K60" i="218" s="1"/>
  <c r="M60" i="218" s="1"/>
  <c r="L59" i="218"/>
  <c r="D59" i="218"/>
  <c r="F59" i="218" s="1"/>
  <c r="J59" i="218" s="1"/>
  <c r="K59" i="218" s="1"/>
  <c r="M59" i="218" s="1"/>
  <c r="L58" i="218"/>
  <c r="D58" i="218"/>
  <c r="F58" i="218" s="1"/>
  <c r="J58" i="218" s="1"/>
  <c r="K58" i="218" s="1"/>
  <c r="M58" i="218" s="1"/>
  <c r="L57" i="218"/>
  <c r="D57" i="218"/>
  <c r="F57" i="218" s="1"/>
  <c r="J57" i="218" s="1"/>
  <c r="K57" i="218" s="1"/>
  <c r="M57" i="218" s="1"/>
  <c r="L56" i="218"/>
  <c r="D56" i="218"/>
  <c r="F56" i="218" s="1"/>
  <c r="J56" i="218" s="1"/>
  <c r="K56" i="218" s="1"/>
  <c r="M56" i="218" s="1"/>
  <c r="L55" i="218"/>
  <c r="D55" i="218"/>
  <c r="F55" i="218" s="1"/>
  <c r="J55" i="218" s="1"/>
  <c r="K55" i="218" s="1"/>
  <c r="M55" i="218" s="1"/>
  <c r="L54" i="218"/>
  <c r="D54" i="218"/>
  <c r="F54" i="218" s="1"/>
  <c r="J54" i="218" s="1"/>
  <c r="K54" i="218" s="1"/>
  <c r="M54" i="218" s="1"/>
  <c r="L53" i="218"/>
  <c r="D53" i="218"/>
  <c r="F53" i="218" s="1"/>
  <c r="J53" i="218" s="1"/>
  <c r="K53" i="218" s="1"/>
  <c r="M53" i="218" s="1"/>
  <c r="L52" i="218"/>
  <c r="D52" i="218"/>
  <c r="F52" i="218" s="1"/>
  <c r="J52" i="218" s="1"/>
  <c r="K52" i="218" s="1"/>
  <c r="M52" i="218" s="1"/>
  <c r="L51" i="218"/>
  <c r="D51" i="218"/>
  <c r="F51" i="218" s="1"/>
  <c r="J51" i="218" s="1"/>
  <c r="K51" i="218" s="1"/>
  <c r="M51" i="218" s="1"/>
  <c r="L50" i="218"/>
  <c r="D50" i="218"/>
  <c r="F50" i="218" s="1"/>
  <c r="J50" i="218" s="1"/>
  <c r="K50" i="218" s="1"/>
  <c r="M50" i="218" s="1"/>
  <c r="L49" i="218"/>
  <c r="D49" i="218"/>
  <c r="F49" i="218" s="1"/>
  <c r="J49" i="218" s="1"/>
  <c r="K49" i="218" s="1"/>
  <c r="M49" i="218" s="1"/>
  <c r="L48" i="218"/>
  <c r="D48" i="218"/>
  <c r="F48" i="218" s="1"/>
  <c r="J48" i="218" s="1"/>
  <c r="K48" i="218" s="1"/>
  <c r="M48" i="218" s="1"/>
  <c r="L47" i="218"/>
  <c r="D47" i="218"/>
  <c r="F47" i="218" s="1"/>
  <c r="J47" i="218" s="1"/>
  <c r="K47" i="218" s="1"/>
  <c r="M47" i="218" s="1"/>
  <c r="L46" i="218"/>
  <c r="D46" i="218"/>
  <c r="F46" i="218" s="1"/>
  <c r="J46" i="218" s="1"/>
  <c r="K46" i="218" s="1"/>
  <c r="M46" i="218" s="1"/>
  <c r="L45" i="218"/>
  <c r="D45" i="218"/>
  <c r="F45" i="218" s="1"/>
  <c r="J45" i="218" s="1"/>
  <c r="K45" i="218" s="1"/>
  <c r="M45" i="218" s="1"/>
  <c r="L44" i="218"/>
  <c r="D44" i="218"/>
  <c r="F44" i="218" s="1"/>
  <c r="J44" i="218" s="1"/>
  <c r="K44" i="218" s="1"/>
  <c r="M44" i="218" s="1"/>
  <c r="L43" i="218"/>
  <c r="D43" i="218"/>
  <c r="F43" i="218" s="1"/>
  <c r="J43" i="218" s="1"/>
  <c r="K43" i="218" s="1"/>
  <c r="M43" i="218" s="1"/>
  <c r="L42" i="218"/>
  <c r="D42" i="218"/>
  <c r="F42" i="218" s="1"/>
  <c r="J42" i="218" s="1"/>
  <c r="K42" i="218" s="1"/>
  <c r="M42" i="218" s="1"/>
  <c r="L41" i="218"/>
  <c r="D41" i="218"/>
  <c r="F41" i="218" s="1"/>
  <c r="J41" i="218" s="1"/>
  <c r="K41" i="218" s="1"/>
  <c r="M41" i="218" s="1"/>
  <c r="L40" i="218"/>
  <c r="D40" i="218"/>
  <c r="F40" i="218" s="1"/>
  <c r="J40" i="218" s="1"/>
  <c r="K40" i="218" s="1"/>
  <c r="M40" i="218" s="1"/>
  <c r="L39" i="218"/>
  <c r="D39" i="218"/>
  <c r="F39" i="218" s="1"/>
  <c r="J39" i="218" s="1"/>
  <c r="K39" i="218" s="1"/>
  <c r="M39" i="218" s="1"/>
  <c r="L38" i="218"/>
  <c r="D38" i="218"/>
  <c r="F38" i="218" s="1"/>
  <c r="J38" i="218" s="1"/>
  <c r="K38" i="218" s="1"/>
  <c r="M38" i="218" s="1"/>
  <c r="L37" i="218"/>
  <c r="D37" i="218"/>
  <c r="F37" i="218" s="1"/>
  <c r="J37" i="218" s="1"/>
  <c r="K37" i="218" s="1"/>
  <c r="M37" i="218" s="1"/>
  <c r="L36" i="218"/>
  <c r="D36" i="218"/>
  <c r="F36" i="218" s="1"/>
  <c r="J36" i="218" s="1"/>
  <c r="K36" i="218" s="1"/>
  <c r="M36" i="218" s="1"/>
  <c r="L35" i="218"/>
  <c r="D35" i="218"/>
  <c r="F35" i="218" s="1"/>
  <c r="J35" i="218" s="1"/>
  <c r="K35" i="218" s="1"/>
  <c r="M35" i="218" s="1"/>
  <c r="L34" i="218"/>
  <c r="D34" i="218"/>
  <c r="F34" i="218" s="1"/>
  <c r="J34" i="218" s="1"/>
  <c r="K34" i="218" s="1"/>
  <c r="M34" i="218" s="1"/>
  <c r="L33" i="218"/>
  <c r="D33" i="218"/>
  <c r="F33" i="218" s="1"/>
  <c r="J33" i="218" s="1"/>
  <c r="K33" i="218" s="1"/>
  <c r="M33" i="218" s="1"/>
  <c r="L32" i="218"/>
  <c r="D32" i="218"/>
  <c r="F32" i="218" s="1"/>
  <c r="J32" i="218" s="1"/>
  <c r="K32" i="218" s="1"/>
  <c r="M32" i="218" s="1"/>
  <c r="L31" i="218"/>
  <c r="D31" i="218"/>
  <c r="F31" i="218" s="1"/>
  <c r="J31" i="218" s="1"/>
  <c r="K31" i="218" s="1"/>
  <c r="M31" i="218" s="1"/>
  <c r="L30" i="218"/>
  <c r="D30" i="218"/>
  <c r="F30" i="218" s="1"/>
  <c r="J30" i="218" s="1"/>
  <c r="K30" i="218" s="1"/>
  <c r="M30" i="218" s="1"/>
  <c r="L29" i="218"/>
  <c r="D29" i="218"/>
  <c r="F29" i="218" s="1"/>
  <c r="J29" i="218" s="1"/>
  <c r="K29" i="218" s="1"/>
  <c r="M29" i="218" s="1"/>
  <c r="L28" i="218"/>
  <c r="D28" i="218"/>
  <c r="F28" i="218" s="1"/>
  <c r="J28" i="218" s="1"/>
  <c r="K28" i="218" s="1"/>
  <c r="M28" i="218" s="1"/>
  <c r="L27" i="218"/>
  <c r="D27" i="218"/>
  <c r="F27" i="218" s="1"/>
  <c r="J27" i="218" s="1"/>
  <c r="K27" i="218" s="1"/>
  <c r="M27" i="218" s="1"/>
  <c r="L26" i="218"/>
  <c r="D26" i="218"/>
  <c r="F26" i="218" s="1"/>
  <c r="J26" i="218" s="1"/>
  <c r="K26" i="218" s="1"/>
  <c r="M26" i="218" s="1"/>
  <c r="L25" i="218"/>
  <c r="D25" i="218"/>
  <c r="F25" i="218" s="1"/>
  <c r="J25" i="218" s="1"/>
  <c r="K25" i="218" s="1"/>
  <c r="M25" i="218" s="1"/>
  <c r="L24" i="218"/>
  <c r="D24" i="218"/>
  <c r="F24" i="218" s="1"/>
  <c r="J24" i="218" s="1"/>
  <c r="K24" i="218" s="1"/>
  <c r="M24" i="218" s="1"/>
  <c r="L23" i="218"/>
  <c r="D23" i="218"/>
  <c r="F23" i="218" s="1"/>
  <c r="J23" i="218" s="1"/>
  <c r="K23" i="218" s="1"/>
  <c r="M23" i="218" s="1"/>
  <c r="L22" i="218"/>
  <c r="D22" i="218"/>
  <c r="F22" i="218" s="1"/>
  <c r="J22" i="218" s="1"/>
  <c r="K22" i="218" s="1"/>
  <c r="M22" i="218" s="1"/>
  <c r="L21" i="218"/>
  <c r="D21" i="218"/>
  <c r="F21" i="218" s="1"/>
  <c r="J21" i="218" s="1"/>
  <c r="K21" i="218" s="1"/>
  <c r="M21" i="218" s="1"/>
  <c r="L20" i="218"/>
  <c r="D20" i="218"/>
  <c r="F20" i="218" s="1"/>
  <c r="J20" i="218" s="1"/>
  <c r="K20" i="218" s="1"/>
  <c r="M20" i="218" s="1"/>
  <c r="L19" i="218"/>
  <c r="D19" i="218"/>
  <c r="F19" i="218" s="1"/>
  <c r="J19" i="218" s="1"/>
  <c r="K19" i="218" s="1"/>
  <c r="M19" i="218" s="1"/>
  <c r="L18" i="218"/>
  <c r="D18" i="218"/>
  <c r="F18" i="218" s="1"/>
  <c r="J18" i="218" s="1"/>
  <c r="K18" i="218" s="1"/>
  <c r="M18" i="218" s="1"/>
  <c r="L17" i="218"/>
  <c r="D17" i="218"/>
  <c r="F17" i="218" s="1"/>
  <c r="J17" i="218" s="1"/>
  <c r="K17" i="218" s="1"/>
  <c r="M17" i="218" s="1"/>
  <c r="L16" i="218"/>
  <c r="D16" i="218"/>
  <c r="F16" i="218" s="1"/>
  <c r="J16" i="218" s="1"/>
  <c r="K16" i="218" s="1"/>
  <c r="M16" i="218" s="1"/>
  <c r="L15" i="218"/>
  <c r="D15" i="218"/>
  <c r="F15" i="218" s="1"/>
  <c r="J15" i="218" s="1"/>
  <c r="K15" i="218" s="1"/>
  <c r="M15" i="218" s="1"/>
  <c r="L14" i="218"/>
  <c r="D14" i="218"/>
  <c r="F14" i="218" s="1"/>
  <c r="J14" i="218" s="1"/>
  <c r="K14" i="218" s="1"/>
  <c r="M14" i="218" s="1"/>
  <c r="L13" i="218"/>
  <c r="D13" i="218"/>
  <c r="F13" i="218" s="1"/>
  <c r="J13" i="218" s="1"/>
  <c r="K13" i="218" s="1"/>
  <c r="M13" i="218" s="1"/>
  <c r="L12" i="218"/>
  <c r="D12" i="218"/>
  <c r="F12" i="218" s="1"/>
  <c r="J12" i="218" s="1"/>
  <c r="K12" i="218" s="1"/>
  <c r="M12" i="218" s="1"/>
  <c r="L11" i="218"/>
  <c r="D11" i="218"/>
  <c r="F11" i="218" s="1"/>
  <c r="J11" i="218" s="1"/>
  <c r="K11" i="218" s="1"/>
  <c r="M11" i="218" s="1"/>
  <c r="L10" i="218"/>
  <c r="D10" i="218"/>
  <c r="F10" i="218" s="1"/>
  <c r="J10" i="218" s="1"/>
  <c r="K10" i="218" s="1"/>
  <c r="M10" i="218" s="1"/>
  <c r="L9" i="218"/>
  <c r="D9" i="218"/>
  <c r="F9" i="218" s="1"/>
  <c r="J9" i="218" s="1"/>
  <c r="K9" i="218" s="1"/>
  <c r="M9" i="218" s="1"/>
  <c r="L8" i="218"/>
  <c r="D8" i="218"/>
  <c r="F8" i="218" s="1"/>
  <c r="J8" i="218" s="1"/>
  <c r="K8" i="218" s="1"/>
  <c r="M8" i="218" s="1"/>
  <c r="L7" i="218"/>
  <c r="D7" i="218"/>
  <c r="F7" i="218" s="1"/>
  <c r="J7" i="218" s="1"/>
  <c r="K7" i="218" s="1"/>
  <c r="M7" i="218" s="1"/>
  <c r="L6" i="218"/>
  <c r="D6" i="218"/>
  <c r="F6" i="218" s="1"/>
  <c r="J6" i="218" s="1"/>
  <c r="K6" i="218" s="1"/>
  <c r="M6" i="218" s="1"/>
  <c r="L5" i="218"/>
  <c r="D5" i="218"/>
  <c r="F5" i="218" s="1"/>
  <c r="J5" i="218" s="1"/>
  <c r="K5" i="218" s="1"/>
  <c r="M5" i="218" s="1"/>
  <c r="L199" i="220"/>
  <c r="D199" i="220"/>
  <c r="F199" i="220" s="1"/>
  <c r="J199" i="220" s="1"/>
  <c r="K199" i="220" s="1"/>
  <c r="M199" i="220" s="1"/>
  <c r="L198" i="220"/>
  <c r="D198" i="220"/>
  <c r="F198" i="220" s="1"/>
  <c r="J198" i="220" s="1"/>
  <c r="K198" i="220" s="1"/>
  <c r="M198" i="220" s="1"/>
  <c r="L197" i="220"/>
  <c r="D197" i="220"/>
  <c r="F197" i="220" s="1"/>
  <c r="J197" i="220" s="1"/>
  <c r="K197" i="220" s="1"/>
  <c r="M197" i="220" s="1"/>
  <c r="L196" i="220"/>
  <c r="D196" i="220"/>
  <c r="F196" i="220" s="1"/>
  <c r="J196" i="220" s="1"/>
  <c r="K196" i="220" s="1"/>
  <c r="M196" i="220" s="1"/>
  <c r="L195" i="220"/>
  <c r="D195" i="220"/>
  <c r="F195" i="220" s="1"/>
  <c r="J195" i="220" s="1"/>
  <c r="K195" i="220" s="1"/>
  <c r="M195" i="220" s="1"/>
  <c r="L194" i="220"/>
  <c r="D194" i="220"/>
  <c r="F194" i="220" s="1"/>
  <c r="J194" i="220" s="1"/>
  <c r="K194" i="220" s="1"/>
  <c r="M194" i="220" s="1"/>
  <c r="L193" i="220"/>
  <c r="D193" i="220"/>
  <c r="F193" i="220" s="1"/>
  <c r="J193" i="220" s="1"/>
  <c r="K193" i="220" s="1"/>
  <c r="M193" i="220" s="1"/>
  <c r="L192" i="220"/>
  <c r="D192" i="220"/>
  <c r="F192" i="220" s="1"/>
  <c r="J192" i="220" s="1"/>
  <c r="K192" i="220" s="1"/>
  <c r="M192" i="220" s="1"/>
  <c r="L191" i="220"/>
  <c r="D191" i="220"/>
  <c r="F191" i="220" s="1"/>
  <c r="J191" i="220" s="1"/>
  <c r="K191" i="220" s="1"/>
  <c r="M191" i="220" s="1"/>
  <c r="L190" i="220"/>
  <c r="D190" i="220"/>
  <c r="F190" i="220" s="1"/>
  <c r="J190" i="220" s="1"/>
  <c r="K190" i="220" s="1"/>
  <c r="M190" i="220" s="1"/>
  <c r="L189" i="220"/>
  <c r="D189" i="220"/>
  <c r="F189" i="220" s="1"/>
  <c r="J189" i="220" s="1"/>
  <c r="K189" i="220" s="1"/>
  <c r="M189" i="220" s="1"/>
  <c r="L188" i="220"/>
  <c r="D188" i="220"/>
  <c r="F188" i="220" s="1"/>
  <c r="J188" i="220" s="1"/>
  <c r="K188" i="220" s="1"/>
  <c r="M188" i="220" s="1"/>
  <c r="L187" i="220"/>
  <c r="D187" i="220"/>
  <c r="F187" i="220" s="1"/>
  <c r="J187" i="220" s="1"/>
  <c r="K187" i="220" s="1"/>
  <c r="M187" i="220" s="1"/>
  <c r="L186" i="220"/>
  <c r="D186" i="220"/>
  <c r="F186" i="220" s="1"/>
  <c r="J186" i="220" s="1"/>
  <c r="K186" i="220" s="1"/>
  <c r="M186" i="220" s="1"/>
  <c r="L185" i="220"/>
  <c r="D185" i="220"/>
  <c r="F185" i="220" s="1"/>
  <c r="J185" i="220" s="1"/>
  <c r="K185" i="220" s="1"/>
  <c r="M185" i="220" s="1"/>
  <c r="L184" i="220"/>
  <c r="D184" i="220"/>
  <c r="F184" i="220" s="1"/>
  <c r="J184" i="220" s="1"/>
  <c r="K184" i="220" s="1"/>
  <c r="M184" i="220" s="1"/>
  <c r="L183" i="220"/>
  <c r="D183" i="220"/>
  <c r="F183" i="220" s="1"/>
  <c r="J183" i="220" s="1"/>
  <c r="K183" i="220" s="1"/>
  <c r="M183" i="220" s="1"/>
  <c r="L182" i="220"/>
  <c r="D182" i="220"/>
  <c r="F182" i="220" s="1"/>
  <c r="J182" i="220" s="1"/>
  <c r="K182" i="220" s="1"/>
  <c r="M182" i="220" s="1"/>
  <c r="L181" i="220"/>
  <c r="D181" i="220"/>
  <c r="F181" i="220" s="1"/>
  <c r="J181" i="220" s="1"/>
  <c r="K181" i="220" s="1"/>
  <c r="M181" i="220" s="1"/>
  <c r="L180" i="220"/>
  <c r="D180" i="220"/>
  <c r="F180" i="220" s="1"/>
  <c r="J180" i="220" s="1"/>
  <c r="K180" i="220" s="1"/>
  <c r="M180" i="220" s="1"/>
  <c r="L179" i="220"/>
  <c r="D179" i="220"/>
  <c r="F179" i="220" s="1"/>
  <c r="J179" i="220" s="1"/>
  <c r="K179" i="220" s="1"/>
  <c r="M179" i="220" s="1"/>
  <c r="L178" i="220"/>
  <c r="D178" i="220"/>
  <c r="F178" i="220" s="1"/>
  <c r="J178" i="220" s="1"/>
  <c r="K178" i="220" s="1"/>
  <c r="M178" i="220" s="1"/>
  <c r="L177" i="220"/>
  <c r="D177" i="220"/>
  <c r="F177" i="220" s="1"/>
  <c r="J177" i="220" s="1"/>
  <c r="K177" i="220" s="1"/>
  <c r="M177" i="220" s="1"/>
  <c r="L176" i="220"/>
  <c r="D176" i="220"/>
  <c r="F176" i="220" s="1"/>
  <c r="J176" i="220" s="1"/>
  <c r="K176" i="220" s="1"/>
  <c r="M176" i="220" s="1"/>
  <c r="L175" i="220"/>
  <c r="D175" i="220"/>
  <c r="F175" i="220" s="1"/>
  <c r="J175" i="220" s="1"/>
  <c r="K175" i="220" s="1"/>
  <c r="M175" i="220" s="1"/>
  <c r="L174" i="220"/>
  <c r="D174" i="220"/>
  <c r="F174" i="220" s="1"/>
  <c r="J174" i="220" s="1"/>
  <c r="K174" i="220" s="1"/>
  <c r="M174" i="220" s="1"/>
  <c r="L173" i="220"/>
  <c r="D173" i="220"/>
  <c r="F173" i="220" s="1"/>
  <c r="J173" i="220" s="1"/>
  <c r="K173" i="220" s="1"/>
  <c r="M173" i="220" s="1"/>
  <c r="L172" i="220"/>
  <c r="D172" i="220"/>
  <c r="F172" i="220" s="1"/>
  <c r="J172" i="220" s="1"/>
  <c r="K172" i="220" s="1"/>
  <c r="M172" i="220" s="1"/>
  <c r="L171" i="220"/>
  <c r="D171" i="220"/>
  <c r="F171" i="220" s="1"/>
  <c r="J171" i="220" s="1"/>
  <c r="K171" i="220" s="1"/>
  <c r="M171" i="220" s="1"/>
  <c r="L170" i="220"/>
  <c r="D170" i="220"/>
  <c r="F170" i="220" s="1"/>
  <c r="J170" i="220" s="1"/>
  <c r="K170" i="220" s="1"/>
  <c r="M170" i="220" s="1"/>
  <c r="L169" i="220"/>
  <c r="D169" i="220"/>
  <c r="F169" i="220" s="1"/>
  <c r="J169" i="220" s="1"/>
  <c r="K169" i="220" s="1"/>
  <c r="M169" i="220" s="1"/>
  <c r="L168" i="220"/>
  <c r="D168" i="220"/>
  <c r="F168" i="220" s="1"/>
  <c r="J168" i="220" s="1"/>
  <c r="K168" i="220" s="1"/>
  <c r="M168" i="220" s="1"/>
  <c r="L167" i="220"/>
  <c r="D167" i="220"/>
  <c r="F167" i="220" s="1"/>
  <c r="J167" i="220" s="1"/>
  <c r="K167" i="220" s="1"/>
  <c r="M167" i="220" s="1"/>
  <c r="L166" i="220"/>
  <c r="D166" i="220"/>
  <c r="F166" i="220" s="1"/>
  <c r="J166" i="220" s="1"/>
  <c r="K166" i="220" s="1"/>
  <c r="M166" i="220" s="1"/>
  <c r="L165" i="220"/>
  <c r="D165" i="220"/>
  <c r="F165" i="220" s="1"/>
  <c r="J165" i="220" s="1"/>
  <c r="K165" i="220" s="1"/>
  <c r="M165" i="220" s="1"/>
  <c r="L164" i="220"/>
  <c r="D164" i="220"/>
  <c r="F164" i="220" s="1"/>
  <c r="J164" i="220" s="1"/>
  <c r="K164" i="220" s="1"/>
  <c r="M164" i="220" s="1"/>
  <c r="L163" i="220"/>
  <c r="D163" i="220"/>
  <c r="F163" i="220" s="1"/>
  <c r="J163" i="220" s="1"/>
  <c r="K163" i="220" s="1"/>
  <c r="M163" i="220" s="1"/>
  <c r="L162" i="220"/>
  <c r="D162" i="220"/>
  <c r="F162" i="220" s="1"/>
  <c r="J162" i="220" s="1"/>
  <c r="K162" i="220" s="1"/>
  <c r="M162" i="220" s="1"/>
  <c r="L161" i="220"/>
  <c r="D161" i="220"/>
  <c r="F161" i="220" s="1"/>
  <c r="J161" i="220" s="1"/>
  <c r="K161" i="220" s="1"/>
  <c r="M161" i="220" s="1"/>
  <c r="L160" i="220"/>
  <c r="D160" i="220"/>
  <c r="F160" i="220" s="1"/>
  <c r="J160" i="220" s="1"/>
  <c r="K160" i="220" s="1"/>
  <c r="M160" i="220" s="1"/>
  <c r="L159" i="220"/>
  <c r="D159" i="220"/>
  <c r="F159" i="220" s="1"/>
  <c r="J159" i="220" s="1"/>
  <c r="K159" i="220" s="1"/>
  <c r="M159" i="220" s="1"/>
  <c r="L158" i="220"/>
  <c r="D158" i="220"/>
  <c r="F158" i="220" s="1"/>
  <c r="J158" i="220" s="1"/>
  <c r="K158" i="220" s="1"/>
  <c r="M158" i="220" s="1"/>
  <c r="L157" i="220"/>
  <c r="D157" i="220"/>
  <c r="F157" i="220" s="1"/>
  <c r="J157" i="220" s="1"/>
  <c r="K157" i="220" s="1"/>
  <c r="M157" i="220" s="1"/>
  <c r="L156" i="220"/>
  <c r="D156" i="220"/>
  <c r="F156" i="220" s="1"/>
  <c r="J156" i="220" s="1"/>
  <c r="K156" i="220" s="1"/>
  <c r="M156" i="220" s="1"/>
  <c r="L155" i="220"/>
  <c r="D155" i="220"/>
  <c r="F155" i="220" s="1"/>
  <c r="J155" i="220" s="1"/>
  <c r="K155" i="220" s="1"/>
  <c r="M155" i="220" s="1"/>
  <c r="L154" i="220"/>
  <c r="D154" i="220"/>
  <c r="F154" i="220" s="1"/>
  <c r="J154" i="220" s="1"/>
  <c r="K154" i="220" s="1"/>
  <c r="M154" i="220" s="1"/>
  <c r="L153" i="220"/>
  <c r="D153" i="220"/>
  <c r="F153" i="220" s="1"/>
  <c r="J153" i="220" s="1"/>
  <c r="K153" i="220" s="1"/>
  <c r="M153" i="220" s="1"/>
  <c r="L152" i="220"/>
  <c r="D152" i="220"/>
  <c r="F152" i="220" s="1"/>
  <c r="J152" i="220" s="1"/>
  <c r="K152" i="220" s="1"/>
  <c r="M152" i="220" s="1"/>
  <c r="L151" i="220"/>
  <c r="D151" i="220"/>
  <c r="F151" i="220" s="1"/>
  <c r="J151" i="220" s="1"/>
  <c r="K151" i="220" s="1"/>
  <c r="M151" i="220" s="1"/>
  <c r="L150" i="220"/>
  <c r="D150" i="220"/>
  <c r="F150" i="220" s="1"/>
  <c r="J150" i="220" s="1"/>
  <c r="K150" i="220" s="1"/>
  <c r="M150" i="220" s="1"/>
  <c r="L149" i="220"/>
  <c r="D149" i="220"/>
  <c r="F149" i="220" s="1"/>
  <c r="J149" i="220" s="1"/>
  <c r="K149" i="220" s="1"/>
  <c r="M149" i="220" s="1"/>
  <c r="L148" i="220"/>
  <c r="D148" i="220"/>
  <c r="F148" i="220" s="1"/>
  <c r="J148" i="220" s="1"/>
  <c r="K148" i="220" s="1"/>
  <c r="M148" i="220" s="1"/>
  <c r="L147" i="220"/>
  <c r="D147" i="220"/>
  <c r="F147" i="220" s="1"/>
  <c r="J147" i="220" s="1"/>
  <c r="K147" i="220" s="1"/>
  <c r="M147" i="220" s="1"/>
  <c r="L146" i="220"/>
  <c r="D146" i="220"/>
  <c r="F146" i="220" s="1"/>
  <c r="J146" i="220" s="1"/>
  <c r="K146" i="220" s="1"/>
  <c r="M146" i="220" s="1"/>
  <c r="L145" i="220"/>
  <c r="D145" i="220"/>
  <c r="F145" i="220" s="1"/>
  <c r="J145" i="220" s="1"/>
  <c r="K145" i="220" s="1"/>
  <c r="M145" i="220" s="1"/>
  <c r="L144" i="220"/>
  <c r="D144" i="220"/>
  <c r="F144" i="220" s="1"/>
  <c r="J144" i="220" s="1"/>
  <c r="K144" i="220" s="1"/>
  <c r="M144" i="220" s="1"/>
  <c r="L143" i="220"/>
  <c r="D143" i="220"/>
  <c r="F143" i="220" s="1"/>
  <c r="J143" i="220" s="1"/>
  <c r="K143" i="220" s="1"/>
  <c r="M143" i="220" s="1"/>
  <c r="L142" i="220"/>
  <c r="D142" i="220"/>
  <c r="F142" i="220" s="1"/>
  <c r="J142" i="220" s="1"/>
  <c r="K142" i="220" s="1"/>
  <c r="M142" i="220" s="1"/>
  <c r="L141" i="220"/>
  <c r="D141" i="220"/>
  <c r="F141" i="220" s="1"/>
  <c r="J141" i="220" s="1"/>
  <c r="K141" i="220" s="1"/>
  <c r="M141" i="220" s="1"/>
  <c r="L140" i="220"/>
  <c r="D140" i="220"/>
  <c r="F140" i="220" s="1"/>
  <c r="J140" i="220" s="1"/>
  <c r="K140" i="220" s="1"/>
  <c r="M140" i="220" s="1"/>
  <c r="L139" i="220"/>
  <c r="D139" i="220"/>
  <c r="F139" i="220" s="1"/>
  <c r="J139" i="220" s="1"/>
  <c r="K139" i="220" s="1"/>
  <c r="M139" i="220" s="1"/>
  <c r="L138" i="220"/>
  <c r="D138" i="220"/>
  <c r="F138" i="220" s="1"/>
  <c r="J138" i="220" s="1"/>
  <c r="K138" i="220" s="1"/>
  <c r="M138" i="220" s="1"/>
  <c r="L137" i="220"/>
  <c r="D137" i="220"/>
  <c r="F137" i="220" s="1"/>
  <c r="J137" i="220" s="1"/>
  <c r="K137" i="220" s="1"/>
  <c r="M137" i="220" s="1"/>
  <c r="L136" i="220"/>
  <c r="D136" i="220"/>
  <c r="F136" i="220" s="1"/>
  <c r="J136" i="220" s="1"/>
  <c r="K136" i="220" s="1"/>
  <c r="M136" i="220" s="1"/>
  <c r="L135" i="220"/>
  <c r="D135" i="220"/>
  <c r="F135" i="220" s="1"/>
  <c r="J135" i="220" s="1"/>
  <c r="K135" i="220" s="1"/>
  <c r="M135" i="220" s="1"/>
  <c r="L134" i="220"/>
  <c r="D134" i="220"/>
  <c r="F134" i="220" s="1"/>
  <c r="J134" i="220" s="1"/>
  <c r="K134" i="220" s="1"/>
  <c r="M134" i="220" s="1"/>
  <c r="L133" i="220"/>
  <c r="D133" i="220"/>
  <c r="F133" i="220" s="1"/>
  <c r="J133" i="220" s="1"/>
  <c r="K133" i="220" s="1"/>
  <c r="M133" i="220" s="1"/>
  <c r="L132" i="220"/>
  <c r="D132" i="220"/>
  <c r="F132" i="220" s="1"/>
  <c r="J132" i="220" s="1"/>
  <c r="K132" i="220" s="1"/>
  <c r="M132" i="220" s="1"/>
  <c r="L131" i="220"/>
  <c r="D131" i="220"/>
  <c r="F131" i="220" s="1"/>
  <c r="J131" i="220" s="1"/>
  <c r="K131" i="220" s="1"/>
  <c r="M131" i="220" s="1"/>
  <c r="L130" i="220"/>
  <c r="D130" i="220"/>
  <c r="F130" i="220" s="1"/>
  <c r="J130" i="220" s="1"/>
  <c r="K130" i="220" s="1"/>
  <c r="M130" i="220" s="1"/>
  <c r="L129" i="220"/>
  <c r="D129" i="220"/>
  <c r="F129" i="220" s="1"/>
  <c r="J129" i="220" s="1"/>
  <c r="K129" i="220" s="1"/>
  <c r="M129" i="220" s="1"/>
  <c r="L128" i="220"/>
  <c r="D128" i="220"/>
  <c r="F128" i="220" s="1"/>
  <c r="J128" i="220" s="1"/>
  <c r="K128" i="220" s="1"/>
  <c r="M128" i="220" s="1"/>
  <c r="L127" i="220"/>
  <c r="D127" i="220"/>
  <c r="F127" i="220" s="1"/>
  <c r="J127" i="220" s="1"/>
  <c r="K127" i="220" s="1"/>
  <c r="M127" i="220" s="1"/>
  <c r="L126" i="220"/>
  <c r="D126" i="220"/>
  <c r="F126" i="220" s="1"/>
  <c r="J126" i="220" s="1"/>
  <c r="K126" i="220" s="1"/>
  <c r="M126" i="220" s="1"/>
  <c r="L125" i="220"/>
  <c r="D125" i="220"/>
  <c r="F125" i="220" s="1"/>
  <c r="J125" i="220" s="1"/>
  <c r="K125" i="220" s="1"/>
  <c r="M125" i="220" s="1"/>
  <c r="L124" i="220"/>
  <c r="D124" i="220"/>
  <c r="F124" i="220" s="1"/>
  <c r="J124" i="220" s="1"/>
  <c r="K124" i="220" s="1"/>
  <c r="M124" i="220" s="1"/>
  <c r="L123" i="220"/>
  <c r="D123" i="220"/>
  <c r="F123" i="220" s="1"/>
  <c r="J123" i="220" s="1"/>
  <c r="K123" i="220" s="1"/>
  <c r="M123" i="220" s="1"/>
  <c r="L122" i="220"/>
  <c r="D122" i="220"/>
  <c r="F122" i="220" s="1"/>
  <c r="J122" i="220" s="1"/>
  <c r="K122" i="220" s="1"/>
  <c r="M122" i="220" s="1"/>
  <c r="L121" i="220"/>
  <c r="D121" i="220"/>
  <c r="F121" i="220" s="1"/>
  <c r="J121" i="220" s="1"/>
  <c r="K121" i="220" s="1"/>
  <c r="M121" i="220" s="1"/>
  <c r="L120" i="220"/>
  <c r="D120" i="220"/>
  <c r="F120" i="220" s="1"/>
  <c r="J120" i="220" s="1"/>
  <c r="K120" i="220" s="1"/>
  <c r="M120" i="220" s="1"/>
  <c r="L119" i="220"/>
  <c r="D119" i="220"/>
  <c r="F119" i="220" s="1"/>
  <c r="J119" i="220" s="1"/>
  <c r="K119" i="220" s="1"/>
  <c r="M119" i="220" s="1"/>
  <c r="L118" i="220"/>
  <c r="D118" i="220"/>
  <c r="F118" i="220" s="1"/>
  <c r="J118" i="220" s="1"/>
  <c r="K118" i="220" s="1"/>
  <c r="M118" i="220" s="1"/>
  <c r="L117" i="220"/>
  <c r="D117" i="220"/>
  <c r="F117" i="220" s="1"/>
  <c r="J117" i="220" s="1"/>
  <c r="K117" i="220" s="1"/>
  <c r="M117" i="220" s="1"/>
  <c r="L116" i="220"/>
  <c r="D116" i="220"/>
  <c r="F116" i="220" s="1"/>
  <c r="J116" i="220" s="1"/>
  <c r="K116" i="220" s="1"/>
  <c r="M116" i="220" s="1"/>
  <c r="L115" i="220"/>
  <c r="D115" i="220"/>
  <c r="F115" i="220" s="1"/>
  <c r="J115" i="220" s="1"/>
  <c r="K115" i="220" s="1"/>
  <c r="M115" i="220" s="1"/>
  <c r="L114" i="220"/>
  <c r="D114" i="220"/>
  <c r="F114" i="220" s="1"/>
  <c r="J114" i="220" s="1"/>
  <c r="K114" i="220" s="1"/>
  <c r="M114" i="220" s="1"/>
  <c r="L113" i="220"/>
  <c r="D113" i="220"/>
  <c r="F113" i="220" s="1"/>
  <c r="J113" i="220" s="1"/>
  <c r="K113" i="220" s="1"/>
  <c r="M113" i="220" s="1"/>
  <c r="L112" i="220"/>
  <c r="D112" i="220"/>
  <c r="F112" i="220" s="1"/>
  <c r="J112" i="220" s="1"/>
  <c r="K112" i="220" s="1"/>
  <c r="M112" i="220" s="1"/>
  <c r="L111" i="220"/>
  <c r="D111" i="220"/>
  <c r="F111" i="220" s="1"/>
  <c r="J111" i="220" s="1"/>
  <c r="K111" i="220" s="1"/>
  <c r="M111" i="220" s="1"/>
  <c r="L110" i="220"/>
  <c r="D110" i="220"/>
  <c r="F110" i="220" s="1"/>
  <c r="J110" i="220" s="1"/>
  <c r="K110" i="220" s="1"/>
  <c r="M110" i="220" s="1"/>
  <c r="L109" i="220"/>
  <c r="D109" i="220"/>
  <c r="F109" i="220" s="1"/>
  <c r="J109" i="220" s="1"/>
  <c r="K109" i="220" s="1"/>
  <c r="M109" i="220" s="1"/>
  <c r="L108" i="220"/>
  <c r="D108" i="220"/>
  <c r="F108" i="220" s="1"/>
  <c r="J108" i="220" s="1"/>
  <c r="K108" i="220" s="1"/>
  <c r="M108" i="220" s="1"/>
  <c r="L107" i="220"/>
  <c r="D107" i="220"/>
  <c r="F107" i="220" s="1"/>
  <c r="J107" i="220" s="1"/>
  <c r="K107" i="220" s="1"/>
  <c r="M107" i="220" s="1"/>
  <c r="L106" i="220"/>
  <c r="D106" i="220"/>
  <c r="F106" i="220" s="1"/>
  <c r="J106" i="220" s="1"/>
  <c r="K106" i="220" s="1"/>
  <c r="M106" i="220" s="1"/>
  <c r="L105" i="220"/>
  <c r="D105" i="220"/>
  <c r="F105" i="220" s="1"/>
  <c r="J105" i="220" s="1"/>
  <c r="K105" i="220" s="1"/>
  <c r="M105" i="220" s="1"/>
  <c r="L104" i="220"/>
  <c r="D104" i="220"/>
  <c r="F104" i="220" s="1"/>
  <c r="J104" i="220" s="1"/>
  <c r="K104" i="220" s="1"/>
  <c r="M104" i="220" s="1"/>
  <c r="L103" i="220"/>
  <c r="D103" i="220"/>
  <c r="F103" i="220" s="1"/>
  <c r="J103" i="220" s="1"/>
  <c r="K103" i="220" s="1"/>
  <c r="M103" i="220" s="1"/>
  <c r="L102" i="220"/>
  <c r="D102" i="220"/>
  <c r="F102" i="220" s="1"/>
  <c r="J102" i="220" s="1"/>
  <c r="K102" i="220" s="1"/>
  <c r="M102" i="220" s="1"/>
  <c r="L101" i="220"/>
  <c r="D101" i="220"/>
  <c r="F101" i="220" s="1"/>
  <c r="J101" i="220" s="1"/>
  <c r="K101" i="220" s="1"/>
  <c r="M101" i="220" s="1"/>
  <c r="L100" i="220"/>
  <c r="D100" i="220"/>
  <c r="F100" i="220" s="1"/>
  <c r="J100" i="220" s="1"/>
  <c r="K100" i="220" s="1"/>
  <c r="M100" i="220" s="1"/>
  <c r="L99" i="220"/>
  <c r="D99" i="220"/>
  <c r="F99" i="220" s="1"/>
  <c r="J99" i="220" s="1"/>
  <c r="K99" i="220" s="1"/>
  <c r="M99" i="220" s="1"/>
  <c r="L98" i="220"/>
  <c r="D98" i="220"/>
  <c r="F98" i="220" s="1"/>
  <c r="J98" i="220" s="1"/>
  <c r="K98" i="220" s="1"/>
  <c r="M98" i="220" s="1"/>
  <c r="L97" i="220"/>
  <c r="D97" i="220"/>
  <c r="F97" i="220" s="1"/>
  <c r="J97" i="220" s="1"/>
  <c r="K97" i="220" s="1"/>
  <c r="M97" i="220" s="1"/>
  <c r="L96" i="220"/>
  <c r="D96" i="220"/>
  <c r="F96" i="220" s="1"/>
  <c r="J96" i="220" s="1"/>
  <c r="K96" i="220" s="1"/>
  <c r="M96" i="220" s="1"/>
  <c r="L95" i="220"/>
  <c r="D95" i="220"/>
  <c r="F95" i="220" s="1"/>
  <c r="J95" i="220" s="1"/>
  <c r="K95" i="220" s="1"/>
  <c r="M95" i="220" s="1"/>
  <c r="L94" i="220"/>
  <c r="D94" i="220"/>
  <c r="F94" i="220" s="1"/>
  <c r="J94" i="220" s="1"/>
  <c r="K94" i="220" s="1"/>
  <c r="M94" i="220" s="1"/>
  <c r="L93" i="220"/>
  <c r="D93" i="220"/>
  <c r="F93" i="220" s="1"/>
  <c r="J93" i="220" s="1"/>
  <c r="K93" i="220" s="1"/>
  <c r="M93" i="220" s="1"/>
  <c r="L92" i="220"/>
  <c r="D92" i="220"/>
  <c r="F92" i="220" s="1"/>
  <c r="J92" i="220" s="1"/>
  <c r="K92" i="220" s="1"/>
  <c r="M92" i="220" s="1"/>
  <c r="L91" i="220"/>
  <c r="D91" i="220"/>
  <c r="F91" i="220" s="1"/>
  <c r="J91" i="220" s="1"/>
  <c r="K91" i="220" s="1"/>
  <c r="M91" i="220" s="1"/>
  <c r="L90" i="220"/>
  <c r="D90" i="220"/>
  <c r="F90" i="220" s="1"/>
  <c r="J90" i="220" s="1"/>
  <c r="K90" i="220" s="1"/>
  <c r="M90" i="220" s="1"/>
  <c r="L89" i="220"/>
  <c r="D89" i="220"/>
  <c r="F89" i="220" s="1"/>
  <c r="J89" i="220" s="1"/>
  <c r="K89" i="220" s="1"/>
  <c r="M89" i="220" s="1"/>
  <c r="L88" i="220"/>
  <c r="D88" i="220"/>
  <c r="F88" i="220" s="1"/>
  <c r="J88" i="220" s="1"/>
  <c r="K88" i="220" s="1"/>
  <c r="M88" i="220" s="1"/>
  <c r="L87" i="220"/>
  <c r="D87" i="220"/>
  <c r="F87" i="220" s="1"/>
  <c r="J87" i="220" s="1"/>
  <c r="K87" i="220" s="1"/>
  <c r="M87" i="220" s="1"/>
  <c r="L86" i="220"/>
  <c r="D86" i="220"/>
  <c r="F86" i="220" s="1"/>
  <c r="J86" i="220" s="1"/>
  <c r="K86" i="220" s="1"/>
  <c r="M86" i="220" s="1"/>
  <c r="L85" i="220"/>
  <c r="D85" i="220"/>
  <c r="F85" i="220" s="1"/>
  <c r="J85" i="220" s="1"/>
  <c r="K85" i="220" s="1"/>
  <c r="M85" i="220" s="1"/>
  <c r="L84" i="220"/>
  <c r="D84" i="220"/>
  <c r="F84" i="220" s="1"/>
  <c r="J84" i="220" s="1"/>
  <c r="K84" i="220" s="1"/>
  <c r="M84" i="220" s="1"/>
  <c r="L83" i="220"/>
  <c r="D83" i="220"/>
  <c r="F83" i="220" s="1"/>
  <c r="J83" i="220" s="1"/>
  <c r="K83" i="220" s="1"/>
  <c r="M83" i="220" s="1"/>
  <c r="L82" i="220"/>
  <c r="D82" i="220"/>
  <c r="F82" i="220" s="1"/>
  <c r="J82" i="220" s="1"/>
  <c r="K82" i="220" s="1"/>
  <c r="M82" i="220" s="1"/>
  <c r="L81" i="220"/>
  <c r="D81" i="220"/>
  <c r="F81" i="220" s="1"/>
  <c r="J81" i="220" s="1"/>
  <c r="K81" i="220" s="1"/>
  <c r="M81" i="220" s="1"/>
  <c r="L80" i="220"/>
  <c r="D80" i="220"/>
  <c r="F80" i="220" s="1"/>
  <c r="J80" i="220" s="1"/>
  <c r="K80" i="220" s="1"/>
  <c r="M80" i="220" s="1"/>
  <c r="L79" i="220"/>
  <c r="D79" i="220"/>
  <c r="F79" i="220" s="1"/>
  <c r="J79" i="220" s="1"/>
  <c r="K79" i="220" s="1"/>
  <c r="M79" i="220" s="1"/>
  <c r="L78" i="220"/>
  <c r="D78" i="220"/>
  <c r="F78" i="220" s="1"/>
  <c r="J78" i="220" s="1"/>
  <c r="K78" i="220" s="1"/>
  <c r="M78" i="220" s="1"/>
  <c r="L77" i="220"/>
  <c r="D77" i="220"/>
  <c r="F77" i="220" s="1"/>
  <c r="J77" i="220" s="1"/>
  <c r="K77" i="220" s="1"/>
  <c r="M77" i="220" s="1"/>
  <c r="L76" i="220"/>
  <c r="D76" i="220"/>
  <c r="F76" i="220" s="1"/>
  <c r="J76" i="220" s="1"/>
  <c r="K76" i="220" s="1"/>
  <c r="M76" i="220" s="1"/>
  <c r="L75" i="220"/>
  <c r="D75" i="220"/>
  <c r="F75" i="220" s="1"/>
  <c r="J75" i="220" s="1"/>
  <c r="K75" i="220" s="1"/>
  <c r="M75" i="220" s="1"/>
  <c r="L74" i="220"/>
  <c r="D74" i="220"/>
  <c r="F74" i="220" s="1"/>
  <c r="J74" i="220" s="1"/>
  <c r="K74" i="220" s="1"/>
  <c r="M74" i="220" s="1"/>
  <c r="L73" i="220"/>
  <c r="D73" i="220"/>
  <c r="F73" i="220" s="1"/>
  <c r="J73" i="220" s="1"/>
  <c r="K73" i="220" s="1"/>
  <c r="M73" i="220" s="1"/>
  <c r="L72" i="220"/>
  <c r="D72" i="220"/>
  <c r="F72" i="220" s="1"/>
  <c r="J72" i="220" s="1"/>
  <c r="K72" i="220" s="1"/>
  <c r="M72" i="220" s="1"/>
  <c r="L71" i="220"/>
  <c r="D71" i="220"/>
  <c r="F71" i="220" s="1"/>
  <c r="J71" i="220" s="1"/>
  <c r="K71" i="220" s="1"/>
  <c r="M71" i="220" s="1"/>
  <c r="L70" i="220"/>
  <c r="D70" i="220"/>
  <c r="F70" i="220" s="1"/>
  <c r="J70" i="220" s="1"/>
  <c r="K70" i="220" s="1"/>
  <c r="M70" i="220" s="1"/>
  <c r="L69" i="220"/>
  <c r="D69" i="220"/>
  <c r="F69" i="220" s="1"/>
  <c r="J69" i="220" s="1"/>
  <c r="K69" i="220" s="1"/>
  <c r="M69" i="220" s="1"/>
  <c r="L68" i="220"/>
  <c r="D68" i="220"/>
  <c r="F68" i="220" s="1"/>
  <c r="J68" i="220" s="1"/>
  <c r="K68" i="220" s="1"/>
  <c r="M68" i="220" s="1"/>
  <c r="L67" i="220"/>
  <c r="D67" i="220"/>
  <c r="F67" i="220" s="1"/>
  <c r="J67" i="220" s="1"/>
  <c r="K67" i="220" s="1"/>
  <c r="M67" i="220" s="1"/>
  <c r="L66" i="220"/>
  <c r="D66" i="220"/>
  <c r="F66" i="220" s="1"/>
  <c r="J66" i="220" s="1"/>
  <c r="K66" i="220" s="1"/>
  <c r="M66" i="220" s="1"/>
  <c r="L65" i="220"/>
  <c r="D65" i="220"/>
  <c r="F65" i="220" s="1"/>
  <c r="J65" i="220" s="1"/>
  <c r="K65" i="220" s="1"/>
  <c r="M65" i="220" s="1"/>
  <c r="L64" i="220"/>
  <c r="D64" i="220"/>
  <c r="F64" i="220" s="1"/>
  <c r="J64" i="220" s="1"/>
  <c r="K64" i="220" s="1"/>
  <c r="M64" i="220" s="1"/>
  <c r="L63" i="220"/>
  <c r="D63" i="220"/>
  <c r="F63" i="220" s="1"/>
  <c r="J63" i="220" s="1"/>
  <c r="K63" i="220" s="1"/>
  <c r="M63" i="220" s="1"/>
  <c r="L62" i="220"/>
  <c r="D62" i="220"/>
  <c r="F62" i="220" s="1"/>
  <c r="J62" i="220" s="1"/>
  <c r="K62" i="220" s="1"/>
  <c r="M62" i="220" s="1"/>
  <c r="L61" i="220"/>
  <c r="D61" i="220"/>
  <c r="F61" i="220" s="1"/>
  <c r="J61" i="220" s="1"/>
  <c r="K61" i="220" s="1"/>
  <c r="M61" i="220" s="1"/>
  <c r="L60" i="220"/>
  <c r="D60" i="220"/>
  <c r="F60" i="220" s="1"/>
  <c r="J60" i="220" s="1"/>
  <c r="K60" i="220" s="1"/>
  <c r="M60" i="220" s="1"/>
  <c r="L59" i="220"/>
  <c r="D59" i="220"/>
  <c r="F59" i="220" s="1"/>
  <c r="J59" i="220" s="1"/>
  <c r="K59" i="220" s="1"/>
  <c r="M59" i="220" s="1"/>
  <c r="L58" i="220"/>
  <c r="D58" i="220"/>
  <c r="F58" i="220" s="1"/>
  <c r="J58" i="220" s="1"/>
  <c r="K58" i="220" s="1"/>
  <c r="M58" i="220" s="1"/>
  <c r="L57" i="220"/>
  <c r="D57" i="220"/>
  <c r="F57" i="220" s="1"/>
  <c r="J57" i="220" s="1"/>
  <c r="K57" i="220" s="1"/>
  <c r="M57" i="220" s="1"/>
  <c r="L56" i="220"/>
  <c r="D56" i="220"/>
  <c r="F56" i="220" s="1"/>
  <c r="J56" i="220" s="1"/>
  <c r="K56" i="220" s="1"/>
  <c r="M56" i="220" s="1"/>
  <c r="L55" i="220"/>
  <c r="D55" i="220"/>
  <c r="F55" i="220" s="1"/>
  <c r="J55" i="220" s="1"/>
  <c r="K55" i="220" s="1"/>
  <c r="M55" i="220" s="1"/>
  <c r="L54" i="220"/>
  <c r="D54" i="220"/>
  <c r="F54" i="220" s="1"/>
  <c r="J54" i="220" s="1"/>
  <c r="K54" i="220" s="1"/>
  <c r="M54" i="220" s="1"/>
  <c r="L53" i="220"/>
  <c r="D53" i="220"/>
  <c r="F53" i="220" s="1"/>
  <c r="J53" i="220" s="1"/>
  <c r="K53" i="220" s="1"/>
  <c r="M53" i="220" s="1"/>
  <c r="L52" i="220"/>
  <c r="D52" i="220"/>
  <c r="F52" i="220" s="1"/>
  <c r="J52" i="220" s="1"/>
  <c r="K52" i="220" s="1"/>
  <c r="M52" i="220" s="1"/>
  <c r="L51" i="220"/>
  <c r="D51" i="220"/>
  <c r="F51" i="220" s="1"/>
  <c r="J51" i="220" s="1"/>
  <c r="K51" i="220" s="1"/>
  <c r="M51" i="220" s="1"/>
  <c r="L50" i="220"/>
  <c r="D50" i="220"/>
  <c r="F50" i="220" s="1"/>
  <c r="J50" i="220" s="1"/>
  <c r="K50" i="220" s="1"/>
  <c r="M50" i="220" s="1"/>
  <c r="L49" i="220"/>
  <c r="D49" i="220"/>
  <c r="F49" i="220" s="1"/>
  <c r="J49" i="220" s="1"/>
  <c r="K49" i="220" s="1"/>
  <c r="M49" i="220" s="1"/>
  <c r="L48" i="220"/>
  <c r="D48" i="220"/>
  <c r="F48" i="220" s="1"/>
  <c r="J48" i="220" s="1"/>
  <c r="K48" i="220" s="1"/>
  <c r="M48" i="220" s="1"/>
  <c r="L47" i="220"/>
  <c r="D47" i="220"/>
  <c r="F47" i="220" s="1"/>
  <c r="J47" i="220" s="1"/>
  <c r="K47" i="220" s="1"/>
  <c r="M47" i="220" s="1"/>
  <c r="L46" i="220"/>
  <c r="D46" i="220"/>
  <c r="F46" i="220" s="1"/>
  <c r="J46" i="220" s="1"/>
  <c r="K46" i="220" s="1"/>
  <c r="M46" i="220" s="1"/>
  <c r="L45" i="220"/>
  <c r="D45" i="220"/>
  <c r="F45" i="220" s="1"/>
  <c r="J45" i="220" s="1"/>
  <c r="K45" i="220" s="1"/>
  <c r="M45" i="220" s="1"/>
  <c r="L44" i="220"/>
  <c r="D44" i="220"/>
  <c r="F44" i="220" s="1"/>
  <c r="J44" i="220" s="1"/>
  <c r="K44" i="220" s="1"/>
  <c r="M44" i="220" s="1"/>
  <c r="L43" i="220"/>
  <c r="D43" i="220"/>
  <c r="F43" i="220" s="1"/>
  <c r="J43" i="220" s="1"/>
  <c r="K43" i="220" s="1"/>
  <c r="M43" i="220" s="1"/>
  <c r="L42" i="220"/>
  <c r="D42" i="220"/>
  <c r="F42" i="220" s="1"/>
  <c r="J42" i="220" s="1"/>
  <c r="K42" i="220" s="1"/>
  <c r="M42" i="220" s="1"/>
  <c r="L41" i="220"/>
  <c r="D41" i="220"/>
  <c r="F41" i="220" s="1"/>
  <c r="J41" i="220" s="1"/>
  <c r="K41" i="220" s="1"/>
  <c r="M41" i="220" s="1"/>
  <c r="L40" i="220"/>
  <c r="D40" i="220"/>
  <c r="F40" i="220" s="1"/>
  <c r="J40" i="220" s="1"/>
  <c r="K40" i="220" s="1"/>
  <c r="M40" i="220" s="1"/>
  <c r="L39" i="220"/>
  <c r="D39" i="220"/>
  <c r="F39" i="220" s="1"/>
  <c r="J39" i="220" s="1"/>
  <c r="K39" i="220" s="1"/>
  <c r="M39" i="220" s="1"/>
  <c r="L38" i="220"/>
  <c r="D38" i="220"/>
  <c r="F38" i="220" s="1"/>
  <c r="J38" i="220" s="1"/>
  <c r="K38" i="220" s="1"/>
  <c r="M38" i="220" s="1"/>
  <c r="L37" i="220"/>
  <c r="D37" i="220"/>
  <c r="F37" i="220" s="1"/>
  <c r="J37" i="220" s="1"/>
  <c r="K37" i="220" s="1"/>
  <c r="M37" i="220" s="1"/>
  <c r="L36" i="220"/>
  <c r="D36" i="220"/>
  <c r="F36" i="220" s="1"/>
  <c r="J36" i="220" s="1"/>
  <c r="K36" i="220" s="1"/>
  <c r="M36" i="220" s="1"/>
  <c r="L35" i="220"/>
  <c r="D35" i="220"/>
  <c r="F35" i="220" s="1"/>
  <c r="J35" i="220" s="1"/>
  <c r="K35" i="220" s="1"/>
  <c r="M35" i="220" s="1"/>
  <c r="L34" i="220"/>
  <c r="D34" i="220"/>
  <c r="F34" i="220" s="1"/>
  <c r="J34" i="220" s="1"/>
  <c r="K34" i="220" s="1"/>
  <c r="M34" i="220" s="1"/>
  <c r="L33" i="220"/>
  <c r="D33" i="220"/>
  <c r="F33" i="220" s="1"/>
  <c r="J33" i="220" s="1"/>
  <c r="K33" i="220" s="1"/>
  <c r="M33" i="220" s="1"/>
  <c r="L32" i="220"/>
  <c r="D32" i="220"/>
  <c r="F32" i="220" s="1"/>
  <c r="J32" i="220" s="1"/>
  <c r="K32" i="220" s="1"/>
  <c r="M32" i="220" s="1"/>
  <c r="L31" i="220"/>
  <c r="D31" i="220"/>
  <c r="F31" i="220" s="1"/>
  <c r="J31" i="220" s="1"/>
  <c r="K31" i="220" s="1"/>
  <c r="M31" i="220" s="1"/>
  <c r="L30" i="220"/>
  <c r="D30" i="220"/>
  <c r="F30" i="220" s="1"/>
  <c r="J30" i="220" s="1"/>
  <c r="K30" i="220" s="1"/>
  <c r="M30" i="220" s="1"/>
  <c r="L29" i="220"/>
  <c r="D29" i="220"/>
  <c r="F29" i="220" s="1"/>
  <c r="J29" i="220" s="1"/>
  <c r="K29" i="220" s="1"/>
  <c r="M29" i="220" s="1"/>
  <c r="L28" i="220"/>
  <c r="D28" i="220"/>
  <c r="F28" i="220" s="1"/>
  <c r="J28" i="220" s="1"/>
  <c r="K28" i="220" s="1"/>
  <c r="M28" i="220" s="1"/>
  <c r="L27" i="220"/>
  <c r="D27" i="220"/>
  <c r="F27" i="220" s="1"/>
  <c r="J27" i="220" s="1"/>
  <c r="K27" i="220" s="1"/>
  <c r="M27" i="220" s="1"/>
  <c r="L26" i="220"/>
  <c r="D26" i="220"/>
  <c r="F26" i="220" s="1"/>
  <c r="J26" i="220" s="1"/>
  <c r="K26" i="220" s="1"/>
  <c r="M26" i="220" s="1"/>
  <c r="L25" i="220"/>
  <c r="D25" i="220"/>
  <c r="F25" i="220" s="1"/>
  <c r="J25" i="220" s="1"/>
  <c r="K25" i="220" s="1"/>
  <c r="M25" i="220" s="1"/>
  <c r="L24" i="220"/>
  <c r="D24" i="220"/>
  <c r="F24" i="220" s="1"/>
  <c r="J24" i="220" s="1"/>
  <c r="K24" i="220" s="1"/>
  <c r="M24" i="220" s="1"/>
  <c r="L23" i="220"/>
  <c r="D23" i="220"/>
  <c r="F23" i="220" s="1"/>
  <c r="J23" i="220" s="1"/>
  <c r="K23" i="220" s="1"/>
  <c r="M23" i="220" s="1"/>
  <c r="L22" i="220"/>
  <c r="D22" i="220"/>
  <c r="F22" i="220" s="1"/>
  <c r="J22" i="220" s="1"/>
  <c r="K22" i="220" s="1"/>
  <c r="M22" i="220" s="1"/>
  <c r="L21" i="220"/>
  <c r="D21" i="220"/>
  <c r="F21" i="220" s="1"/>
  <c r="J21" i="220" s="1"/>
  <c r="K21" i="220" s="1"/>
  <c r="M21" i="220" s="1"/>
  <c r="L20" i="220"/>
  <c r="D20" i="220"/>
  <c r="F20" i="220" s="1"/>
  <c r="J20" i="220" s="1"/>
  <c r="K20" i="220" s="1"/>
  <c r="M20" i="220" s="1"/>
  <c r="L19" i="220"/>
  <c r="D19" i="220"/>
  <c r="F19" i="220" s="1"/>
  <c r="J19" i="220" s="1"/>
  <c r="K19" i="220" s="1"/>
  <c r="M19" i="220" s="1"/>
  <c r="L18" i="220"/>
  <c r="D18" i="220"/>
  <c r="F18" i="220" s="1"/>
  <c r="J18" i="220" s="1"/>
  <c r="K18" i="220" s="1"/>
  <c r="M18" i="220" s="1"/>
  <c r="L17" i="220"/>
  <c r="D17" i="220"/>
  <c r="F17" i="220" s="1"/>
  <c r="J17" i="220" s="1"/>
  <c r="K17" i="220" s="1"/>
  <c r="M17" i="220" s="1"/>
  <c r="L16" i="220"/>
  <c r="D16" i="220"/>
  <c r="F16" i="220" s="1"/>
  <c r="J16" i="220" s="1"/>
  <c r="K16" i="220" s="1"/>
  <c r="M16" i="220" s="1"/>
  <c r="L15" i="220"/>
  <c r="D15" i="220"/>
  <c r="F15" i="220" s="1"/>
  <c r="J15" i="220" s="1"/>
  <c r="K15" i="220" s="1"/>
  <c r="M15" i="220" s="1"/>
  <c r="L14" i="220"/>
  <c r="D14" i="220"/>
  <c r="F14" i="220" s="1"/>
  <c r="J14" i="220" s="1"/>
  <c r="K14" i="220" s="1"/>
  <c r="M14" i="220" s="1"/>
  <c r="L13" i="220"/>
  <c r="D13" i="220"/>
  <c r="F13" i="220" s="1"/>
  <c r="J13" i="220" s="1"/>
  <c r="K13" i="220" s="1"/>
  <c r="M13" i="220" s="1"/>
  <c r="L12" i="220"/>
  <c r="D12" i="220"/>
  <c r="F12" i="220" s="1"/>
  <c r="J12" i="220" s="1"/>
  <c r="K12" i="220" s="1"/>
  <c r="M12" i="220" s="1"/>
  <c r="L11" i="220"/>
  <c r="D11" i="220"/>
  <c r="F11" i="220" s="1"/>
  <c r="J11" i="220" s="1"/>
  <c r="K11" i="220" s="1"/>
  <c r="M11" i="220" s="1"/>
  <c r="L10" i="220"/>
  <c r="D10" i="220"/>
  <c r="F10" i="220" s="1"/>
  <c r="J10" i="220" s="1"/>
  <c r="K10" i="220" s="1"/>
  <c r="M10" i="220" s="1"/>
  <c r="L9" i="220"/>
  <c r="D9" i="220"/>
  <c r="F9" i="220" s="1"/>
  <c r="J9" i="220" s="1"/>
  <c r="K9" i="220" s="1"/>
  <c r="M9" i="220" s="1"/>
  <c r="L8" i="220"/>
  <c r="D8" i="220"/>
  <c r="F8" i="220" s="1"/>
  <c r="J8" i="220" s="1"/>
  <c r="K8" i="220" s="1"/>
  <c r="M8" i="220" s="1"/>
  <c r="L7" i="220"/>
  <c r="D7" i="220"/>
  <c r="F7" i="220" s="1"/>
  <c r="J7" i="220" s="1"/>
  <c r="K7" i="220" s="1"/>
  <c r="M7" i="220" s="1"/>
  <c r="L6" i="220"/>
  <c r="D6" i="220"/>
  <c r="F6" i="220" s="1"/>
  <c r="J6" i="220" s="1"/>
  <c r="K6" i="220" s="1"/>
  <c r="M6" i="220" s="1"/>
  <c r="L5" i="220"/>
  <c r="D5" i="220"/>
  <c r="F5" i="220" s="1"/>
  <c r="J5" i="220" s="1"/>
  <c r="K5" i="220" s="1"/>
  <c r="M5" i="220" s="1"/>
  <c r="L199" i="222"/>
  <c r="D199" i="222"/>
  <c r="F199" i="222" s="1"/>
  <c r="J199" i="222" s="1"/>
  <c r="K199" i="222" s="1"/>
  <c r="M199" i="222" s="1"/>
  <c r="L198" i="222"/>
  <c r="D198" i="222"/>
  <c r="F198" i="222" s="1"/>
  <c r="J198" i="222" s="1"/>
  <c r="K198" i="222" s="1"/>
  <c r="M198" i="222" s="1"/>
  <c r="L197" i="222"/>
  <c r="D197" i="222"/>
  <c r="F197" i="222" s="1"/>
  <c r="J197" i="222" s="1"/>
  <c r="K197" i="222" s="1"/>
  <c r="M197" i="222" s="1"/>
  <c r="L196" i="222"/>
  <c r="D196" i="222"/>
  <c r="F196" i="222" s="1"/>
  <c r="J196" i="222" s="1"/>
  <c r="K196" i="222" s="1"/>
  <c r="M196" i="222" s="1"/>
  <c r="L195" i="222"/>
  <c r="D195" i="222"/>
  <c r="F195" i="222" s="1"/>
  <c r="J195" i="222" s="1"/>
  <c r="K195" i="222" s="1"/>
  <c r="M195" i="222" s="1"/>
  <c r="L194" i="222"/>
  <c r="D194" i="222"/>
  <c r="F194" i="222" s="1"/>
  <c r="J194" i="222" s="1"/>
  <c r="K194" i="222" s="1"/>
  <c r="M194" i="222" s="1"/>
  <c r="L193" i="222"/>
  <c r="D193" i="222"/>
  <c r="F193" i="222" s="1"/>
  <c r="J193" i="222" s="1"/>
  <c r="K193" i="222" s="1"/>
  <c r="M193" i="222" s="1"/>
  <c r="L192" i="222"/>
  <c r="D192" i="222"/>
  <c r="F192" i="222" s="1"/>
  <c r="J192" i="222" s="1"/>
  <c r="K192" i="222" s="1"/>
  <c r="M192" i="222" s="1"/>
  <c r="L191" i="222"/>
  <c r="D191" i="222"/>
  <c r="F191" i="222" s="1"/>
  <c r="J191" i="222" s="1"/>
  <c r="K191" i="222" s="1"/>
  <c r="M191" i="222" s="1"/>
  <c r="L190" i="222"/>
  <c r="D190" i="222"/>
  <c r="F190" i="222" s="1"/>
  <c r="J190" i="222" s="1"/>
  <c r="K190" i="222" s="1"/>
  <c r="M190" i="222" s="1"/>
  <c r="L189" i="222"/>
  <c r="D189" i="222"/>
  <c r="F189" i="222" s="1"/>
  <c r="J189" i="222" s="1"/>
  <c r="K189" i="222" s="1"/>
  <c r="M189" i="222" s="1"/>
  <c r="L188" i="222"/>
  <c r="D188" i="222"/>
  <c r="F188" i="222" s="1"/>
  <c r="J188" i="222" s="1"/>
  <c r="K188" i="222" s="1"/>
  <c r="M188" i="222" s="1"/>
  <c r="L187" i="222"/>
  <c r="D187" i="222"/>
  <c r="F187" i="222" s="1"/>
  <c r="J187" i="222" s="1"/>
  <c r="K187" i="222" s="1"/>
  <c r="M187" i="222" s="1"/>
  <c r="L186" i="222"/>
  <c r="D186" i="222"/>
  <c r="F186" i="222" s="1"/>
  <c r="J186" i="222" s="1"/>
  <c r="K186" i="222" s="1"/>
  <c r="M186" i="222" s="1"/>
  <c r="L185" i="222"/>
  <c r="D185" i="222"/>
  <c r="F185" i="222" s="1"/>
  <c r="J185" i="222" s="1"/>
  <c r="K185" i="222" s="1"/>
  <c r="M185" i="222" s="1"/>
  <c r="L184" i="222"/>
  <c r="D184" i="222"/>
  <c r="F184" i="222" s="1"/>
  <c r="J184" i="222" s="1"/>
  <c r="K184" i="222" s="1"/>
  <c r="M184" i="222" s="1"/>
  <c r="L183" i="222"/>
  <c r="D183" i="222"/>
  <c r="F183" i="222" s="1"/>
  <c r="J183" i="222" s="1"/>
  <c r="K183" i="222" s="1"/>
  <c r="M183" i="222" s="1"/>
  <c r="L182" i="222"/>
  <c r="D182" i="222"/>
  <c r="F182" i="222" s="1"/>
  <c r="J182" i="222" s="1"/>
  <c r="K182" i="222" s="1"/>
  <c r="M182" i="222" s="1"/>
  <c r="L181" i="222"/>
  <c r="D181" i="222"/>
  <c r="F181" i="222" s="1"/>
  <c r="J181" i="222" s="1"/>
  <c r="K181" i="222" s="1"/>
  <c r="M181" i="222" s="1"/>
  <c r="L180" i="222"/>
  <c r="D180" i="222"/>
  <c r="F180" i="222" s="1"/>
  <c r="J180" i="222" s="1"/>
  <c r="K180" i="222" s="1"/>
  <c r="M180" i="222" s="1"/>
  <c r="L179" i="222"/>
  <c r="D179" i="222"/>
  <c r="F179" i="222" s="1"/>
  <c r="J179" i="222" s="1"/>
  <c r="K179" i="222" s="1"/>
  <c r="M179" i="222" s="1"/>
  <c r="L178" i="222"/>
  <c r="D178" i="222"/>
  <c r="F178" i="222" s="1"/>
  <c r="J178" i="222" s="1"/>
  <c r="K178" i="222" s="1"/>
  <c r="M178" i="222" s="1"/>
  <c r="L177" i="222"/>
  <c r="D177" i="222"/>
  <c r="F177" i="222" s="1"/>
  <c r="J177" i="222" s="1"/>
  <c r="K177" i="222" s="1"/>
  <c r="M177" i="222" s="1"/>
  <c r="L176" i="222"/>
  <c r="D176" i="222"/>
  <c r="F176" i="222" s="1"/>
  <c r="J176" i="222" s="1"/>
  <c r="K176" i="222" s="1"/>
  <c r="M176" i="222" s="1"/>
  <c r="L175" i="222"/>
  <c r="D175" i="222"/>
  <c r="F175" i="222" s="1"/>
  <c r="J175" i="222" s="1"/>
  <c r="K175" i="222" s="1"/>
  <c r="M175" i="222" s="1"/>
  <c r="L174" i="222"/>
  <c r="D174" i="222"/>
  <c r="F174" i="222" s="1"/>
  <c r="J174" i="222" s="1"/>
  <c r="K174" i="222" s="1"/>
  <c r="M174" i="222" s="1"/>
  <c r="L173" i="222"/>
  <c r="D173" i="222"/>
  <c r="F173" i="222" s="1"/>
  <c r="J173" i="222" s="1"/>
  <c r="K173" i="222" s="1"/>
  <c r="M173" i="222" s="1"/>
  <c r="L172" i="222"/>
  <c r="D172" i="222"/>
  <c r="F172" i="222" s="1"/>
  <c r="J172" i="222" s="1"/>
  <c r="K172" i="222" s="1"/>
  <c r="M172" i="222" s="1"/>
  <c r="L171" i="222"/>
  <c r="D171" i="222"/>
  <c r="F171" i="222" s="1"/>
  <c r="J171" i="222" s="1"/>
  <c r="K171" i="222" s="1"/>
  <c r="M171" i="222" s="1"/>
  <c r="L170" i="222"/>
  <c r="D170" i="222"/>
  <c r="F170" i="222" s="1"/>
  <c r="J170" i="222" s="1"/>
  <c r="K170" i="222" s="1"/>
  <c r="M170" i="222" s="1"/>
  <c r="L169" i="222"/>
  <c r="D169" i="222"/>
  <c r="F169" i="222" s="1"/>
  <c r="J169" i="222" s="1"/>
  <c r="K169" i="222" s="1"/>
  <c r="M169" i="222" s="1"/>
  <c r="L168" i="222"/>
  <c r="D168" i="222"/>
  <c r="F168" i="222" s="1"/>
  <c r="J168" i="222" s="1"/>
  <c r="K168" i="222" s="1"/>
  <c r="M168" i="222" s="1"/>
  <c r="L167" i="222"/>
  <c r="D167" i="222"/>
  <c r="F167" i="222" s="1"/>
  <c r="J167" i="222" s="1"/>
  <c r="K167" i="222" s="1"/>
  <c r="M167" i="222" s="1"/>
  <c r="L166" i="222"/>
  <c r="D166" i="222"/>
  <c r="F166" i="222" s="1"/>
  <c r="J166" i="222" s="1"/>
  <c r="K166" i="222" s="1"/>
  <c r="M166" i="222" s="1"/>
  <c r="L165" i="222"/>
  <c r="D165" i="222"/>
  <c r="F165" i="222" s="1"/>
  <c r="J165" i="222" s="1"/>
  <c r="K165" i="222" s="1"/>
  <c r="M165" i="222" s="1"/>
  <c r="L164" i="222"/>
  <c r="D164" i="222"/>
  <c r="F164" i="222" s="1"/>
  <c r="J164" i="222" s="1"/>
  <c r="K164" i="222" s="1"/>
  <c r="M164" i="222" s="1"/>
  <c r="L163" i="222"/>
  <c r="D163" i="222"/>
  <c r="F163" i="222" s="1"/>
  <c r="J163" i="222" s="1"/>
  <c r="K163" i="222" s="1"/>
  <c r="M163" i="222" s="1"/>
  <c r="L162" i="222"/>
  <c r="D162" i="222"/>
  <c r="F162" i="222" s="1"/>
  <c r="J162" i="222" s="1"/>
  <c r="K162" i="222" s="1"/>
  <c r="M162" i="222" s="1"/>
  <c r="L161" i="222"/>
  <c r="D161" i="222"/>
  <c r="F161" i="222" s="1"/>
  <c r="J161" i="222" s="1"/>
  <c r="K161" i="222" s="1"/>
  <c r="M161" i="222" s="1"/>
  <c r="L160" i="222"/>
  <c r="D160" i="222"/>
  <c r="F160" i="222" s="1"/>
  <c r="J160" i="222" s="1"/>
  <c r="K160" i="222" s="1"/>
  <c r="M160" i="222" s="1"/>
  <c r="L159" i="222"/>
  <c r="D159" i="222"/>
  <c r="F159" i="222" s="1"/>
  <c r="J159" i="222" s="1"/>
  <c r="K159" i="222" s="1"/>
  <c r="M159" i="222" s="1"/>
  <c r="L158" i="222"/>
  <c r="D158" i="222"/>
  <c r="F158" i="222" s="1"/>
  <c r="J158" i="222" s="1"/>
  <c r="K158" i="222" s="1"/>
  <c r="M158" i="222" s="1"/>
  <c r="L157" i="222"/>
  <c r="D157" i="222"/>
  <c r="F157" i="222" s="1"/>
  <c r="J157" i="222" s="1"/>
  <c r="K157" i="222" s="1"/>
  <c r="M157" i="222" s="1"/>
  <c r="L156" i="222"/>
  <c r="D156" i="222"/>
  <c r="F156" i="222" s="1"/>
  <c r="J156" i="222" s="1"/>
  <c r="K156" i="222" s="1"/>
  <c r="M156" i="222" s="1"/>
  <c r="L155" i="222"/>
  <c r="D155" i="222"/>
  <c r="F155" i="222" s="1"/>
  <c r="J155" i="222" s="1"/>
  <c r="K155" i="222" s="1"/>
  <c r="M155" i="222" s="1"/>
  <c r="L154" i="222"/>
  <c r="D154" i="222"/>
  <c r="F154" i="222" s="1"/>
  <c r="J154" i="222" s="1"/>
  <c r="K154" i="222" s="1"/>
  <c r="M154" i="222" s="1"/>
  <c r="L153" i="222"/>
  <c r="D153" i="222"/>
  <c r="F153" i="222" s="1"/>
  <c r="J153" i="222" s="1"/>
  <c r="K153" i="222" s="1"/>
  <c r="M153" i="222" s="1"/>
  <c r="L152" i="222"/>
  <c r="D152" i="222"/>
  <c r="F152" i="222" s="1"/>
  <c r="J152" i="222" s="1"/>
  <c r="K152" i="222" s="1"/>
  <c r="M152" i="222" s="1"/>
  <c r="L151" i="222"/>
  <c r="D151" i="222"/>
  <c r="F151" i="222" s="1"/>
  <c r="J151" i="222" s="1"/>
  <c r="K151" i="222" s="1"/>
  <c r="M151" i="222" s="1"/>
  <c r="L150" i="222"/>
  <c r="D150" i="222"/>
  <c r="F150" i="222" s="1"/>
  <c r="J150" i="222" s="1"/>
  <c r="K150" i="222" s="1"/>
  <c r="M150" i="222" s="1"/>
  <c r="L149" i="222"/>
  <c r="D149" i="222"/>
  <c r="F149" i="222" s="1"/>
  <c r="J149" i="222" s="1"/>
  <c r="K149" i="222" s="1"/>
  <c r="M149" i="222" s="1"/>
  <c r="L148" i="222"/>
  <c r="D148" i="222"/>
  <c r="F148" i="222" s="1"/>
  <c r="J148" i="222" s="1"/>
  <c r="K148" i="222" s="1"/>
  <c r="M148" i="222" s="1"/>
  <c r="L147" i="222"/>
  <c r="D147" i="222"/>
  <c r="F147" i="222" s="1"/>
  <c r="J147" i="222" s="1"/>
  <c r="K147" i="222" s="1"/>
  <c r="M147" i="222" s="1"/>
  <c r="L146" i="222"/>
  <c r="D146" i="222"/>
  <c r="F146" i="222" s="1"/>
  <c r="J146" i="222" s="1"/>
  <c r="K146" i="222" s="1"/>
  <c r="M146" i="222" s="1"/>
  <c r="L145" i="222"/>
  <c r="D145" i="222"/>
  <c r="F145" i="222" s="1"/>
  <c r="J145" i="222" s="1"/>
  <c r="K145" i="222" s="1"/>
  <c r="M145" i="222" s="1"/>
  <c r="L144" i="222"/>
  <c r="D144" i="222"/>
  <c r="F144" i="222" s="1"/>
  <c r="J144" i="222" s="1"/>
  <c r="K144" i="222" s="1"/>
  <c r="M144" i="222" s="1"/>
  <c r="L143" i="222"/>
  <c r="D143" i="222"/>
  <c r="F143" i="222" s="1"/>
  <c r="J143" i="222" s="1"/>
  <c r="K143" i="222" s="1"/>
  <c r="M143" i="222" s="1"/>
  <c r="L142" i="222"/>
  <c r="D142" i="222"/>
  <c r="F142" i="222" s="1"/>
  <c r="J142" i="222" s="1"/>
  <c r="K142" i="222" s="1"/>
  <c r="M142" i="222" s="1"/>
  <c r="L141" i="222"/>
  <c r="D141" i="222"/>
  <c r="F141" i="222" s="1"/>
  <c r="J141" i="222" s="1"/>
  <c r="K141" i="222" s="1"/>
  <c r="M141" i="222" s="1"/>
  <c r="L140" i="222"/>
  <c r="D140" i="222"/>
  <c r="F140" i="222" s="1"/>
  <c r="J140" i="222" s="1"/>
  <c r="K140" i="222" s="1"/>
  <c r="M140" i="222" s="1"/>
  <c r="L139" i="222"/>
  <c r="D139" i="222"/>
  <c r="F139" i="222" s="1"/>
  <c r="J139" i="222" s="1"/>
  <c r="K139" i="222" s="1"/>
  <c r="M139" i="222" s="1"/>
  <c r="L138" i="222"/>
  <c r="D138" i="222"/>
  <c r="F138" i="222" s="1"/>
  <c r="J138" i="222" s="1"/>
  <c r="K138" i="222" s="1"/>
  <c r="M138" i="222" s="1"/>
  <c r="L137" i="222"/>
  <c r="D137" i="222"/>
  <c r="F137" i="222" s="1"/>
  <c r="J137" i="222" s="1"/>
  <c r="K137" i="222" s="1"/>
  <c r="M137" i="222" s="1"/>
  <c r="L136" i="222"/>
  <c r="D136" i="222"/>
  <c r="F136" i="222" s="1"/>
  <c r="J136" i="222" s="1"/>
  <c r="K136" i="222" s="1"/>
  <c r="M136" i="222" s="1"/>
  <c r="L135" i="222"/>
  <c r="D135" i="222"/>
  <c r="F135" i="222" s="1"/>
  <c r="J135" i="222" s="1"/>
  <c r="K135" i="222" s="1"/>
  <c r="M135" i="222" s="1"/>
  <c r="L134" i="222"/>
  <c r="D134" i="222"/>
  <c r="F134" i="222" s="1"/>
  <c r="J134" i="222" s="1"/>
  <c r="K134" i="222" s="1"/>
  <c r="M134" i="222" s="1"/>
  <c r="L133" i="222"/>
  <c r="D133" i="222"/>
  <c r="F133" i="222" s="1"/>
  <c r="J133" i="222" s="1"/>
  <c r="K133" i="222" s="1"/>
  <c r="M133" i="222" s="1"/>
  <c r="L132" i="222"/>
  <c r="D132" i="222"/>
  <c r="F132" i="222" s="1"/>
  <c r="J132" i="222" s="1"/>
  <c r="K132" i="222" s="1"/>
  <c r="M132" i="222" s="1"/>
  <c r="L131" i="222"/>
  <c r="D131" i="222"/>
  <c r="F131" i="222" s="1"/>
  <c r="J131" i="222" s="1"/>
  <c r="K131" i="222" s="1"/>
  <c r="M131" i="222" s="1"/>
  <c r="L130" i="222"/>
  <c r="D130" i="222"/>
  <c r="F130" i="222" s="1"/>
  <c r="J130" i="222" s="1"/>
  <c r="K130" i="222" s="1"/>
  <c r="M130" i="222" s="1"/>
  <c r="L129" i="222"/>
  <c r="D129" i="222"/>
  <c r="F129" i="222" s="1"/>
  <c r="J129" i="222" s="1"/>
  <c r="K129" i="222" s="1"/>
  <c r="M129" i="222" s="1"/>
  <c r="L128" i="222"/>
  <c r="D128" i="222"/>
  <c r="F128" i="222" s="1"/>
  <c r="J128" i="222" s="1"/>
  <c r="K128" i="222" s="1"/>
  <c r="M128" i="222" s="1"/>
  <c r="L127" i="222"/>
  <c r="D127" i="222"/>
  <c r="F127" i="222" s="1"/>
  <c r="J127" i="222" s="1"/>
  <c r="K127" i="222" s="1"/>
  <c r="M127" i="222" s="1"/>
  <c r="L126" i="222"/>
  <c r="D126" i="222"/>
  <c r="F126" i="222" s="1"/>
  <c r="J126" i="222" s="1"/>
  <c r="K126" i="222" s="1"/>
  <c r="M126" i="222" s="1"/>
  <c r="L125" i="222"/>
  <c r="D125" i="222"/>
  <c r="F125" i="222" s="1"/>
  <c r="J125" i="222" s="1"/>
  <c r="K125" i="222" s="1"/>
  <c r="M125" i="222" s="1"/>
  <c r="L124" i="222"/>
  <c r="D124" i="222"/>
  <c r="F124" i="222" s="1"/>
  <c r="J124" i="222" s="1"/>
  <c r="K124" i="222" s="1"/>
  <c r="M124" i="222" s="1"/>
  <c r="L123" i="222"/>
  <c r="D123" i="222"/>
  <c r="F123" i="222" s="1"/>
  <c r="J123" i="222" s="1"/>
  <c r="K123" i="222" s="1"/>
  <c r="M123" i="222" s="1"/>
  <c r="L122" i="222"/>
  <c r="D122" i="222"/>
  <c r="F122" i="222" s="1"/>
  <c r="J122" i="222" s="1"/>
  <c r="K122" i="222" s="1"/>
  <c r="M122" i="222" s="1"/>
  <c r="L121" i="222"/>
  <c r="D121" i="222"/>
  <c r="F121" i="222" s="1"/>
  <c r="J121" i="222" s="1"/>
  <c r="K121" i="222" s="1"/>
  <c r="M121" i="222" s="1"/>
  <c r="L120" i="222"/>
  <c r="D120" i="222"/>
  <c r="F120" i="222" s="1"/>
  <c r="J120" i="222" s="1"/>
  <c r="K120" i="222" s="1"/>
  <c r="M120" i="222" s="1"/>
  <c r="L119" i="222"/>
  <c r="D119" i="222"/>
  <c r="F119" i="222" s="1"/>
  <c r="J119" i="222" s="1"/>
  <c r="K119" i="222" s="1"/>
  <c r="M119" i="222" s="1"/>
  <c r="L118" i="222"/>
  <c r="D118" i="222"/>
  <c r="F118" i="222" s="1"/>
  <c r="J118" i="222" s="1"/>
  <c r="K118" i="222" s="1"/>
  <c r="M118" i="222" s="1"/>
  <c r="L117" i="222"/>
  <c r="D117" i="222"/>
  <c r="F117" i="222" s="1"/>
  <c r="J117" i="222" s="1"/>
  <c r="K117" i="222" s="1"/>
  <c r="M117" i="222" s="1"/>
  <c r="L116" i="222"/>
  <c r="D116" i="222"/>
  <c r="F116" i="222" s="1"/>
  <c r="J116" i="222" s="1"/>
  <c r="K116" i="222" s="1"/>
  <c r="M116" i="222" s="1"/>
  <c r="L115" i="222"/>
  <c r="D115" i="222"/>
  <c r="F115" i="222" s="1"/>
  <c r="J115" i="222" s="1"/>
  <c r="K115" i="222" s="1"/>
  <c r="M115" i="222" s="1"/>
  <c r="L114" i="222"/>
  <c r="D114" i="222"/>
  <c r="F114" i="222" s="1"/>
  <c r="J114" i="222" s="1"/>
  <c r="K114" i="222" s="1"/>
  <c r="M114" i="222" s="1"/>
  <c r="L113" i="222"/>
  <c r="D113" i="222"/>
  <c r="F113" i="222" s="1"/>
  <c r="J113" i="222" s="1"/>
  <c r="K113" i="222" s="1"/>
  <c r="M113" i="222" s="1"/>
  <c r="L112" i="222"/>
  <c r="D112" i="222"/>
  <c r="F112" i="222" s="1"/>
  <c r="J112" i="222" s="1"/>
  <c r="K112" i="222" s="1"/>
  <c r="M112" i="222" s="1"/>
  <c r="L111" i="222"/>
  <c r="D111" i="222"/>
  <c r="F111" i="222" s="1"/>
  <c r="J111" i="222" s="1"/>
  <c r="K111" i="222" s="1"/>
  <c r="M111" i="222" s="1"/>
  <c r="L110" i="222"/>
  <c r="D110" i="222"/>
  <c r="F110" i="222" s="1"/>
  <c r="J110" i="222" s="1"/>
  <c r="K110" i="222" s="1"/>
  <c r="M110" i="222" s="1"/>
  <c r="L109" i="222"/>
  <c r="D109" i="222"/>
  <c r="F109" i="222" s="1"/>
  <c r="J109" i="222" s="1"/>
  <c r="K109" i="222" s="1"/>
  <c r="M109" i="222" s="1"/>
  <c r="L108" i="222"/>
  <c r="D108" i="222"/>
  <c r="F108" i="222" s="1"/>
  <c r="J108" i="222" s="1"/>
  <c r="K108" i="222" s="1"/>
  <c r="M108" i="222" s="1"/>
  <c r="L107" i="222"/>
  <c r="D107" i="222"/>
  <c r="F107" i="222" s="1"/>
  <c r="J107" i="222" s="1"/>
  <c r="K107" i="222" s="1"/>
  <c r="M107" i="222" s="1"/>
  <c r="L106" i="222"/>
  <c r="D106" i="222"/>
  <c r="F106" i="222" s="1"/>
  <c r="J106" i="222" s="1"/>
  <c r="K106" i="222" s="1"/>
  <c r="M106" i="222" s="1"/>
  <c r="L105" i="222"/>
  <c r="D105" i="222"/>
  <c r="F105" i="222" s="1"/>
  <c r="J105" i="222" s="1"/>
  <c r="K105" i="222" s="1"/>
  <c r="M105" i="222" s="1"/>
  <c r="L104" i="222"/>
  <c r="D104" i="222"/>
  <c r="F104" i="222" s="1"/>
  <c r="J104" i="222" s="1"/>
  <c r="K104" i="222" s="1"/>
  <c r="M104" i="222" s="1"/>
  <c r="L103" i="222"/>
  <c r="D103" i="222"/>
  <c r="F103" i="222" s="1"/>
  <c r="J103" i="222" s="1"/>
  <c r="K103" i="222" s="1"/>
  <c r="M103" i="222" s="1"/>
  <c r="L102" i="222"/>
  <c r="D102" i="222"/>
  <c r="F102" i="222" s="1"/>
  <c r="J102" i="222" s="1"/>
  <c r="K102" i="222" s="1"/>
  <c r="M102" i="222" s="1"/>
  <c r="L101" i="222"/>
  <c r="D101" i="222"/>
  <c r="F101" i="222" s="1"/>
  <c r="J101" i="222" s="1"/>
  <c r="K101" i="222" s="1"/>
  <c r="M101" i="222" s="1"/>
  <c r="L100" i="222"/>
  <c r="D100" i="222"/>
  <c r="F100" i="222" s="1"/>
  <c r="J100" i="222" s="1"/>
  <c r="K100" i="222" s="1"/>
  <c r="M100" i="222" s="1"/>
  <c r="L99" i="222"/>
  <c r="D99" i="222"/>
  <c r="F99" i="222" s="1"/>
  <c r="J99" i="222" s="1"/>
  <c r="K99" i="222" s="1"/>
  <c r="M99" i="222" s="1"/>
  <c r="L98" i="222"/>
  <c r="D98" i="222"/>
  <c r="F98" i="222" s="1"/>
  <c r="J98" i="222" s="1"/>
  <c r="K98" i="222" s="1"/>
  <c r="M98" i="222" s="1"/>
  <c r="L97" i="222"/>
  <c r="D97" i="222"/>
  <c r="F97" i="222" s="1"/>
  <c r="J97" i="222" s="1"/>
  <c r="K97" i="222" s="1"/>
  <c r="M97" i="222" s="1"/>
  <c r="L96" i="222"/>
  <c r="D96" i="222"/>
  <c r="F96" i="222" s="1"/>
  <c r="J96" i="222" s="1"/>
  <c r="K96" i="222" s="1"/>
  <c r="M96" i="222" s="1"/>
  <c r="L95" i="222"/>
  <c r="D95" i="222"/>
  <c r="F95" i="222" s="1"/>
  <c r="J95" i="222" s="1"/>
  <c r="K95" i="222" s="1"/>
  <c r="M95" i="222" s="1"/>
  <c r="L94" i="222"/>
  <c r="D94" i="222"/>
  <c r="F94" i="222" s="1"/>
  <c r="J94" i="222" s="1"/>
  <c r="K94" i="222" s="1"/>
  <c r="M94" i="222" s="1"/>
  <c r="L93" i="222"/>
  <c r="D93" i="222"/>
  <c r="F93" i="222" s="1"/>
  <c r="J93" i="222" s="1"/>
  <c r="K93" i="222" s="1"/>
  <c r="M93" i="222" s="1"/>
  <c r="L92" i="222"/>
  <c r="D92" i="222"/>
  <c r="F92" i="222" s="1"/>
  <c r="J92" i="222" s="1"/>
  <c r="K92" i="222" s="1"/>
  <c r="M92" i="222" s="1"/>
  <c r="L91" i="222"/>
  <c r="D91" i="222"/>
  <c r="F91" i="222" s="1"/>
  <c r="J91" i="222" s="1"/>
  <c r="K91" i="222" s="1"/>
  <c r="M91" i="222" s="1"/>
  <c r="L90" i="222"/>
  <c r="D90" i="222"/>
  <c r="F90" i="222" s="1"/>
  <c r="J90" i="222" s="1"/>
  <c r="K90" i="222" s="1"/>
  <c r="M90" i="222" s="1"/>
  <c r="L89" i="222"/>
  <c r="D89" i="222"/>
  <c r="F89" i="222" s="1"/>
  <c r="J89" i="222" s="1"/>
  <c r="K89" i="222" s="1"/>
  <c r="M89" i="222" s="1"/>
  <c r="L88" i="222"/>
  <c r="D88" i="222"/>
  <c r="F88" i="222" s="1"/>
  <c r="J88" i="222" s="1"/>
  <c r="K88" i="222" s="1"/>
  <c r="M88" i="222" s="1"/>
  <c r="L87" i="222"/>
  <c r="D87" i="222"/>
  <c r="F87" i="222" s="1"/>
  <c r="J87" i="222" s="1"/>
  <c r="K87" i="222" s="1"/>
  <c r="M87" i="222" s="1"/>
  <c r="L86" i="222"/>
  <c r="D86" i="222"/>
  <c r="F86" i="222" s="1"/>
  <c r="J86" i="222" s="1"/>
  <c r="K86" i="222" s="1"/>
  <c r="M86" i="222" s="1"/>
  <c r="L85" i="222"/>
  <c r="D85" i="222"/>
  <c r="F85" i="222" s="1"/>
  <c r="J85" i="222" s="1"/>
  <c r="K85" i="222" s="1"/>
  <c r="M85" i="222" s="1"/>
  <c r="L84" i="222"/>
  <c r="D84" i="222"/>
  <c r="F84" i="222" s="1"/>
  <c r="J84" i="222" s="1"/>
  <c r="K84" i="222" s="1"/>
  <c r="M84" i="222" s="1"/>
  <c r="L83" i="222"/>
  <c r="D83" i="222"/>
  <c r="F83" i="222" s="1"/>
  <c r="J83" i="222" s="1"/>
  <c r="K83" i="222" s="1"/>
  <c r="M83" i="222" s="1"/>
  <c r="L82" i="222"/>
  <c r="D82" i="222"/>
  <c r="F82" i="222" s="1"/>
  <c r="J82" i="222" s="1"/>
  <c r="K82" i="222" s="1"/>
  <c r="M82" i="222" s="1"/>
  <c r="L81" i="222"/>
  <c r="D81" i="222"/>
  <c r="F81" i="222" s="1"/>
  <c r="J81" i="222" s="1"/>
  <c r="K81" i="222" s="1"/>
  <c r="M81" i="222" s="1"/>
  <c r="L80" i="222"/>
  <c r="D80" i="222"/>
  <c r="F80" i="222" s="1"/>
  <c r="J80" i="222" s="1"/>
  <c r="K80" i="222" s="1"/>
  <c r="M80" i="222" s="1"/>
  <c r="L79" i="222"/>
  <c r="D79" i="222"/>
  <c r="F79" i="222" s="1"/>
  <c r="J79" i="222" s="1"/>
  <c r="K79" i="222" s="1"/>
  <c r="M79" i="222" s="1"/>
  <c r="L78" i="222"/>
  <c r="D78" i="222"/>
  <c r="F78" i="222" s="1"/>
  <c r="J78" i="222" s="1"/>
  <c r="K78" i="222" s="1"/>
  <c r="M78" i="222" s="1"/>
  <c r="L77" i="222"/>
  <c r="D77" i="222"/>
  <c r="F77" i="222" s="1"/>
  <c r="J77" i="222" s="1"/>
  <c r="K77" i="222" s="1"/>
  <c r="M77" i="222" s="1"/>
  <c r="L76" i="222"/>
  <c r="D76" i="222"/>
  <c r="F76" i="222" s="1"/>
  <c r="J76" i="222" s="1"/>
  <c r="K76" i="222" s="1"/>
  <c r="M76" i="222" s="1"/>
  <c r="L75" i="222"/>
  <c r="D75" i="222"/>
  <c r="F75" i="222" s="1"/>
  <c r="J75" i="222" s="1"/>
  <c r="K75" i="222" s="1"/>
  <c r="M75" i="222" s="1"/>
  <c r="L74" i="222"/>
  <c r="D74" i="222"/>
  <c r="F74" i="222" s="1"/>
  <c r="J74" i="222" s="1"/>
  <c r="K74" i="222" s="1"/>
  <c r="M74" i="222" s="1"/>
  <c r="L73" i="222"/>
  <c r="D73" i="222"/>
  <c r="F73" i="222" s="1"/>
  <c r="J73" i="222" s="1"/>
  <c r="K73" i="222" s="1"/>
  <c r="M73" i="222" s="1"/>
  <c r="L72" i="222"/>
  <c r="D72" i="222"/>
  <c r="F72" i="222" s="1"/>
  <c r="J72" i="222" s="1"/>
  <c r="K72" i="222" s="1"/>
  <c r="M72" i="222" s="1"/>
  <c r="L71" i="222"/>
  <c r="D71" i="222"/>
  <c r="F71" i="222" s="1"/>
  <c r="J71" i="222" s="1"/>
  <c r="K71" i="222" s="1"/>
  <c r="M71" i="222" s="1"/>
  <c r="L70" i="222"/>
  <c r="D70" i="222"/>
  <c r="F70" i="222" s="1"/>
  <c r="J70" i="222" s="1"/>
  <c r="K70" i="222" s="1"/>
  <c r="M70" i="222" s="1"/>
  <c r="L69" i="222"/>
  <c r="D69" i="222"/>
  <c r="F69" i="222" s="1"/>
  <c r="J69" i="222" s="1"/>
  <c r="K69" i="222" s="1"/>
  <c r="M69" i="222" s="1"/>
  <c r="L68" i="222"/>
  <c r="D68" i="222"/>
  <c r="F68" i="222" s="1"/>
  <c r="J68" i="222" s="1"/>
  <c r="K68" i="222" s="1"/>
  <c r="M68" i="222" s="1"/>
  <c r="L67" i="222"/>
  <c r="D67" i="222"/>
  <c r="F67" i="222" s="1"/>
  <c r="J67" i="222" s="1"/>
  <c r="K67" i="222" s="1"/>
  <c r="M67" i="222" s="1"/>
  <c r="L66" i="222"/>
  <c r="D66" i="222"/>
  <c r="F66" i="222" s="1"/>
  <c r="J66" i="222" s="1"/>
  <c r="K66" i="222" s="1"/>
  <c r="M66" i="222" s="1"/>
  <c r="L65" i="222"/>
  <c r="D65" i="222"/>
  <c r="F65" i="222" s="1"/>
  <c r="J65" i="222" s="1"/>
  <c r="K65" i="222" s="1"/>
  <c r="M65" i="222" s="1"/>
  <c r="L64" i="222"/>
  <c r="D64" i="222"/>
  <c r="F64" i="222" s="1"/>
  <c r="J64" i="222" s="1"/>
  <c r="K64" i="222" s="1"/>
  <c r="M64" i="222" s="1"/>
  <c r="L63" i="222"/>
  <c r="D63" i="222"/>
  <c r="F63" i="222" s="1"/>
  <c r="J63" i="222" s="1"/>
  <c r="K63" i="222" s="1"/>
  <c r="M63" i="222" s="1"/>
  <c r="L62" i="222"/>
  <c r="D62" i="222"/>
  <c r="F62" i="222" s="1"/>
  <c r="J62" i="222" s="1"/>
  <c r="K62" i="222" s="1"/>
  <c r="M62" i="222" s="1"/>
  <c r="L61" i="222"/>
  <c r="D61" i="222"/>
  <c r="F61" i="222" s="1"/>
  <c r="J61" i="222" s="1"/>
  <c r="K61" i="222" s="1"/>
  <c r="M61" i="222" s="1"/>
  <c r="L60" i="222"/>
  <c r="D60" i="222"/>
  <c r="F60" i="222" s="1"/>
  <c r="J60" i="222" s="1"/>
  <c r="K60" i="222" s="1"/>
  <c r="M60" i="222" s="1"/>
  <c r="L59" i="222"/>
  <c r="D59" i="222"/>
  <c r="F59" i="222" s="1"/>
  <c r="J59" i="222" s="1"/>
  <c r="K59" i="222" s="1"/>
  <c r="M59" i="222" s="1"/>
  <c r="L58" i="222"/>
  <c r="D58" i="222"/>
  <c r="F58" i="222" s="1"/>
  <c r="J58" i="222" s="1"/>
  <c r="K58" i="222" s="1"/>
  <c r="M58" i="222" s="1"/>
  <c r="L57" i="222"/>
  <c r="D57" i="222"/>
  <c r="F57" i="222" s="1"/>
  <c r="J57" i="222" s="1"/>
  <c r="K57" i="222" s="1"/>
  <c r="M57" i="222" s="1"/>
  <c r="L56" i="222"/>
  <c r="D56" i="222"/>
  <c r="F56" i="222" s="1"/>
  <c r="J56" i="222" s="1"/>
  <c r="K56" i="222" s="1"/>
  <c r="M56" i="222" s="1"/>
  <c r="L55" i="222"/>
  <c r="D55" i="222"/>
  <c r="F55" i="222" s="1"/>
  <c r="J55" i="222" s="1"/>
  <c r="K55" i="222" s="1"/>
  <c r="M55" i="222" s="1"/>
  <c r="L54" i="222"/>
  <c r="D54" i="222"/>
  <c r="F54" i="222" s="1"/>
  <c r="J54" i="222" s="1"/>
  <c r="K54" i="222" s="1"/>
  <c r="M54" i="222" s="1"/>
  <c r="L53" i="222"/>
  <c r="D53" i="222"/>
  <c r="F53" i="222" s="1"/>
  <c r="J53" i="222" s="1"/>
  <c r="K53" i="222" s="1"/>
  <c r="M53" i="222" s="1"/>
  <c r="L52" i="222"/>
  <c r="D52" i="222"/>
  <c r="F52" i="222" s="1"/>
  <c r="J52" i="222" s="1"/>
  <c r="K52" i="222" s="1"/>
  <c r="M52" i="222" s="1"/>
  <c r="L51" i="222"/>
  <c r="D51" i="222"/>
  <c r="F51" i="222" s="1"/>
  <c r="J51" i="222" s="1"/>
  <c r="K51" i="222" s="1"/>
  <c r="M51" i="222" s="1"/>
  <c r="L50" i="222"/>
  <c r="D50" i="222"/>
  <c r="F50" i="222" s="1"/>
  <c r="J50" i="222" s="1"/>
  <c r="K50" i="222" s="1"/>
  <c r="M50" i="222" s="1"/>
  <c r="L49" i="222"/>
  <c r="D49" i="222"/>
  <c r="F49" i="222" s="1"/>
  <c r="J49" i="222" s="1"/>
  <c r="K49" i="222" s="1"/>
  <c r="M49" i="222" s="1"/>
  <c r="L48" i="222"/>
  <c r="D48" i="222"/>
  <c r="F48" i="222" s="1"/>
  <c r="J48" i="222" s="1"/>
  <c r="K48" i="222" s="1"/>
  <c r="M48" i="222" s="1"/>
  <c r="L47" i="222"/>
  <c r="D47" i="222"/>
  <c r="F47" i="222" s="1"/>
  <c r="J47" i="222" s="1"/>
  <c r="K47" i="222" s="1"/>
  <c r="M47" i="222" s="1"/>
  <c r="L46" i="222"/>
  <c r="D46" i="222"/>
  <c r="F46" i="222" s="1"/>
  <c r="J46" i="222" s="1"/>
  <c r="K46" i="222" s="1"/>
  <c r="M46" i="222" s="1"/>
  <c r="L45" i="222"/>
  <c r="D45" i="222"/>
  <c r="F45" i="222" s="1"/>
  <c r="J45" i="222" s="1"/>
  <c r="K45" i="222" s="1"/>
  <c r="M45" i="222" s="1"/>
  <c r="L44" i="222"/>
  <c r="D44" i="222"/>
  <c r="F44" i="222" s="1"/>
  <c r="J44" i="222" s="1"/>
  <c r="K44" i="222" s="1"/>
  <c r="M44" i="222" s="1"/>
  <c r="L43" i="222"/>
  <c r="D43" i="222"/>
  <c r="F43" i="222" s="1"/>
  <c r="J43" i="222" s="1"/>
  <c r="K43" i="222" s="1"/>
  <c r="M43" i="222" s="1"/>
  <c r="L42" i="222"/>
  <c r="D42" i="222"/>
  <c r="F42" i="222" s="1"/>
  <c r="J42" i="222" s="1"/>
  <c r="K42" i="222" s="1"/>
  <c r="M42" i="222" s="1"/>
  <c r="L41" i="222"/>
  <c r="D41" i="222"/>
  <c r="F41" i="222" s="1"/>
  <c r="J41" i="222" s="1"/>
  <c r="K41" i="222" s="1"/>
  <c r="M41" i="222" s="1"/>
  <c r="L40" i="222"/>
  <c r="D40" i="222"/>
  <c r="F40" i="222" s="1"/>
  <c r="J40" i="222" s="1"/>
  <c r="K40" i="222" s="1"/>
  <c r="M40" i="222" s="1"/>
  <c r="L39" i="222"/>
  <c r="D39" i="222"/>
  <c r="F39" i="222" s="1"/>
  <c r="J39" i="222" s="1"/>
  <c r="K39" i="222" s="1"/>
  <c r="M39" i="222" s="1"/>
  <c r="L38" i="222"/>
  <c r="D38" i="222"/>
  <c r="F38" i="222" s="1"/>
  <c r="J38" i="222" s="1"/>
  <c r="K38" i="222" s="1"/>
  <c r="M38" i="222" s="1"/>
  <c r="L37" i="222"/>
  <c r="D37" i="222"/>
  <c r="F37" i="222" s="1"/>
  <c r="J37" i="222" s="1"/>
  <c r="K37" i="222" s="1"/>
  <c r="M37" i="222" s="1"/>
  <c r="L36" i="222"/>
  <c r="D36" i="222"/>
  <c r="F36" i="222" s="1"/>
  <c r="J36" i="222" s="1"/>
  <c r="K36" i="222" s="1"/>
  <c r="M36" i="222" s="1"/>
  <c r="L35" i="222"/>
  <c r="D35" i="222"/>
  <c r="F35" i="222" s="1"/>
  <c r="J35" i="222" s="1"/>
  <c r="K35" i="222" s="1"/>
  <c r="M35" i="222" s="1"/>
  <c r="L34" i="222"/>
  <c r="D34" i="222"/>
  <c r="F34" i="222" s="1"/>
  <c r="J34" i="222" s="1"/>
  <c r="K34" i="222" s="1"/>
  <c r="M34" i="222" s="1"/>
  <c r="L33" i="222"/>
  <c r="D33" i="222"/>
  <c r="F33" i="222" s="1"/>
  <c r="J33" i="222" s="1"/>
  <c r="K33" i="222" s="1"/>
  <c r="M33" i="222" s="1"/>
  <c r="L32" i="222"/>
  <c r="D32" i="222"/>
  <c r="F32" i="222" s="1"/>
  <c r="J32" i="222" s="1"/>
  <c r="K32" i="222" s="1"/>
  <c r="M32" i="222" s="1"/>
  <c r="L31" i="222"/>
  <c r="D31" i="222"/>
  <c r="F31" i="222" s="1"/>
  <c r="J31" i="222" s="1"/>
  <c r="K31" i="222" s="1"/>
  <c r="M31" i="222" s="1"/>
  <c r="L30" i="222"/>
  <c r="D30" i="222"/>
  <c r="F30" i="222" s="1"/>
  <c r="J30" i="222" s="1"/>
  <c r="K30" i="222" s="1"/>
  <c r="M30" i="222" s="1"/>
  <c r="L29" i="222"/>
  <c r="D29" i="222"/>
  <c r="F29" i="222" s="1"/>
  <c r="J29" i="222" s="1"/>
  <c r="K29" i="222" s="1"/>
  <c r="M29" i="222" s="1"/>
  <c r="L28" i="222"/>
  <c r="D28" i="222"/>
  <c r="F28" i="222" s="1"/>
  <c r="J28" i="222" s="1"/>
  <c r="K28" i="222" s="1"/>
  <c r="M28" i="222" s="1"/>
  <c r="L27" i="222"/>
  <c r="D27" i="222"/>
  <c r="F27" i="222" s="1"/>
  <c r="J27" i="222" s="1"/>
  <c r="K27" i="222" s="1"/>
  <c r="M27" i="222" s="1"/>
  <c r="L26" i="222"/>
  <c r="D26" i="222"/>
  <c r="F26" i="222" s="1"/>
  <c r="J26" i="222" s="1"/>
  <c r="K26" i="222" s="1"/>
  <c r="M26" i="222" s="1"/>
  <c r="L25" i="222"/>
  <c r="D25" i="222"/>
  <c r="F25" i="222" s="1"/>
  <c r="J25" i="222" s="1"/>
  <c r="K25" i="222" s="1"/>
  <c r="M25" i="222" s="1"/>
  <c r="L24" i="222"/>
  <c r="D24" i="222"/>
  <c r="F24" i="222" s="1"/>
  <c r="J24" i="222" s="1"/>
  <c r="K24" i="222" s="1"/>
  <c r="M24" i="222" s="1"/>
  <c r="L23" i="222"/>
  <c r="D23" i="222"/>
  <c r="F23" i="222" s="1"/>
  <c r="J23" i="222" s="1"/>
  <c r="K23" i="222" s="1"/>
  <c r="M23" i="222" s="1"/>
  <c r="L22" i="222"/>
  <c r="D22" i="222"/>
  <c r="F22" i="222" s="1"/>
  <c r="J22" i="222" s="1"/>
  <c r="K22" i="222" s="1"/>
  <c r="M22" i="222" s="1"/>
  <c r="L21" i="222"/>
  <c r="D21" i="222"/>
  <c r="F21" i="222" s="1"/>
  <c r="J21" i="222" s="1"/>
  <c r="K21" i="222" s="1"/>
  <c r="M21" i="222" s="1"/>
  <c r="L20" i="222"/>
  <c r="D20" i="222"/>
  <c r="F20" i="222" s="1"/>
  <c r="J20" i="222" s="1"/>
  <c r="K20" i="222" s="1"/>
  <c r="M20" i="222" s="1"/>
  <c r="L19" i="222"/>
  <c r="D19" i="222"/>
  <c r="F19" i="222" s="1"/>
  <c r="J19" i="222" s="1"/>
  <c r="K19" i="222" s="1"/>
  <c r="M19" i="222" s="1"/>
  <c r="L18" i="222"/>
  <c r="D18" i="222"/>
  <c r="F18" i="222" s="1"/>
  <c r="J18" i="222" s="1"/>
  <c r="K18" i="222" s="1"/>
  <c r="M18" i="222" s="1"/>
  <c r="L17" i="222"/>
  <c r="D17" i="222"/>
  <c r="F17" i="222" s="1"/>
  <c r="J17" i="222" s="1"/>
  <c r="K17" i="222" s="1"/>
  <c r="M17" i="222" s="1"/>
  <c r="L16" i="222"/>
  <c r="D16" i="222"/>
  <c r="F16" i="222" s="1"/>
  <c r="J16" i="222" s="1"/>
  <c r="K16" i="222" s="1"/>
  <c r="M16" i="222" s="1"/>
  <c r="L15" i="222"/>
  <c r="D15" i="222"/>
  <c r="F15" i="222" s="1"/>
  <c r="J15" i="222" s="1"/>
  <c r="K15" i="222" s="1"/>
  <c r="M15" i="222" s="1"/>
  <c r="L14" i="222"/>
  <c r="D14" i="222"/>
  <c r="F14" i="222" s="1"/>
  <c r="J14" i="222" s="1"/>
  <c r="K14" i="222" s="1"/>
  <c r="M14" i="222" s="1"/>
  <c r="L13" i="222"/>
  <c r="D13" i="222"/>
  <c r="F13" i="222" s="1"/>
  <c r="J13" i="222" s="1"/>
  <c r="K13" i="222" s="1"/>
  <c r="M13" i="222" s="1"/>
  <c r="L12" i="222"/>
  <c r="D12" i="222"/>
  <c r="F12" i="222" s="1"/>
  <c r="J12" i="222" s="1"/>
  <c r="K12" i="222" s="1"/>
  <c r="M12" i="222" s="1"/>
  <c r="L11" i="222"/>
  <c r="D11" i="222"/>
  <c r="F11" i="222" s="1"/>
  <c r="J11" i="222" s="1"/>
  <c r="K11" i="222" s="1"/>
  <c r="M11" i="222" s="1"/>
  <c r="L10" i="222"/>
  <c r="D10" i="222"/>
  <c r="F10" i="222" s="1"/>
  <c r="J10" i="222" s="1"/>
  <c r="K10" i="222" s="1"/>
  <c r="M10" i="222" s="1"/>
  <c r="L9" i="222"/>
  <c r="D9" i="222"/>
  <c r="F9" i="222" s="1"/>
  <c r="J9" i="222" s="1"/>
  <c r="K9" i="222" s="1"/>
  <c r="M9" i="222" s="1"/>
  <c r="L8" i="222"/>
  <c r="D8" i="222"/>
  <c r="F8" i="222" s="1"/>
  <c r="J8" i="222" s="1"/>
  <c r="K8" i="222" s="1"/>
  <c r="M8" i="222" s="1"/>
  <c r="L7" i="222"/>
  <c r="D7" i="222"/>
  <c r="F7" i="222" s="1"/>
  <c r="J7" i="222" s="1"/>
  <c r="K7" i="222" s="1"/>
  <c r="M7" i="222" s="1"/>
  <c r="L6" i="222"/>
  <c r="D6" i="222"/>
  <c r="F6" i="222" s="1"/>
  <c r="J6" i="222" s="1"/>
  <c r="K6" i="222" s="1"/>
  <c r="M6" i="222" s="1"/>
  <c r="L5" i="222"/>
  <c r="D5" i="222"/>
  <c r="F5" i="222" s="1"/>
  <c r="J5" i="222" s="1"/>
  <c r="K5" i="222" s="1"/>
  <c r="M5" i="222" s="1"/>
  <c r="L35" i="132"/>
  <c r="D35" i="132"/>
  <c r="F35" i="132" s="1"/>
  <c r="J35" i="132" s="1"/>
  <c r="K35" i="132" s="1"/>
  <c r="L34" i="132"/>
  <c r="D34" i="132"/>
  <c r="F34" i="132" s="1"/>
  <c r="J34" i="132" s="1"/>
  <c r="K34" i="132" s="1"/>
  <c r="L33" i="132"/>
  <c r="D33" i="132"/>
  <c r="F33" i="132" s="1"/>
  <c r="J33" i="132" s="1"/>
  <c r="K33" i="132" s="1"/>
  <c r="L32" i="132"/>
  <c r="D32" i="132"/>
  <c r="F32" i="132" s="1"/>
  <c r="J32" i="132" s="1"/>
  <c r="L31" i="132"/>
  <c r="D31" i="132"/>
  <c r="F31" i="132" s="1"/>
  <c r="J31" i="132" s="1"/>
  <c r="L30" i="132"/>
  <c r="D30" i="132"/>
  <c r="F30" i="132" s="1"/>
  <c r="J30" i="132" s="1"/>
  <c r="L29" i="132"/>
  <c r="D29" i="132"/>
  <c r="F29" i="132" s="1"/>
  <c r="J29" i="132" s="1"/>
  <c r="K29" i="132" s="1"/>
  <c r="L28" i="132"/>
  <c r="D28" i="132"/>
  <c r="F28" i="132" s="1"/>
  <c r="J28" i="132" s="1"/>
  <c r="K28" i="132" s="1"/>
  <c r="L27" i="132"/>
  <c r="D27" i="132"/>
  <c r="F27" i="132" s="1"/>
  <c r="J27" i="132" s="1"/>
  <c r="L26" i="132"/>
  <c r="D26" i="132"/>
  <c r="F26" i="132" s="1"/>
  <c r="J26" i="132" s="1"/>
  <c r="K26" i="132" s="1"/>
  <c r="L25" i="132"/>
  <c r="D25" i="132"/>
  <c r="F25" i="132" s="1"/>
  <c r="J25" i="132" s="1"/>
  <c r="K25" i="132" s="1"/>
  <c r="L24" i="132"/>
  <c r="D24" i="132"/>
  <c r="F24" i="132" s="1"/>
  <c r="J24" i="132" s="1"/>
  <c r="L22" i="132"/>
  <c r="D22" i="132"/>
  <c r="F22" i="132" s="1"/>
  <c r="J22" i="132" s="1"/>
  <c r="K22" i="132" s="1"/>
  <c r="L21" i="132"/>
  <c r="D21" i="132"/>
  <c r="F21" i="132" s="1"/>
  <c r="J21" i="132" s="1"/>
  <c r="L20" i="132"/>
  <c r="D20" i="132"/>
  <c r="F20" i="132" s="1"/>
  <c r="J20" i="132" s="1"/>
  <c r="L19" i="132"/>
  <c r="D19" i="132"/>
  <c r="F19" i="132" s="1"/>
  <c r="J19" i="132" s="1"/>
  <c r="K19" i="132" s="1"/>
  <c r="L17" i="132"/>
  <c r="D17" i="132"/>
  <c r="F17" i="132" s="1"/>
  <c r="J17" i="132" s="1"/>
  <c r="K17" i="132" s="1"/>
  <c r="L16" i="132"/>
  <c r="D16" i="132"/>
  <c r="F16" i="132" s="1"/>
  <c r="J16" i="132" s="1"/>
  <c r="K16" i="132" s="1"/>
  <c r="L14" i="132"/>
  <c r="D14" i="132"/>
  <c r="F14" i="132" s="1"/>
  <c r="J14" i="132" s="1"/>
  <c r="L13" i="132"/>
  <c r="D13" i="132"/>
  <c r="F13" i="132" s="1"/>
  <c r="J13" i="132" s="1"/>
  <c r="L12" i="132"/>
  <c r="D12" i="132"/>
  <c r="F12" i="132" s="1"/>
  <c r="J12" i="132" s="1"/>
  <c r="L10" i="132"/>
  <c r="D10" i="132"/>
  <c r="F10" i="132" s="1"/>
  <c r="J10" i="132" s="1"/>
  <c r="L9" i="132"/>
  <c r="D9" i="132"/>
  <c r="F9" i="132" s="1"/>
  <c r="J9" i="132" s="1"/>
  <c r="L8" i="132"/>
  <c r="D8" i="132"/>
  <c r="F8" i="132" s="1"/>
  <c r="J8" i="132" s="1"/>
  <c r="K8" i="132" s="1"/>
  <c r="L7" i="132"/>
  <c r="D7" i="132"/>
  <c r="F7" i="132" s="1"/>
  <c r="J7" i="132" s="1"/>
  <c r="K7" i="132" s="1"/>
  <c r="L6" i="132"/>
  <c r="D6" i="132"/>
  <c r="F6" i="132" s="1"/>
  <c r="J6" i="132" s="1"/>
  <c r="K6" i="132" s="1"/>
  <c r="L5" i="132"/>
  <c r="D5" i="132"/>
  <c r="F5" i="132" s="1"/>
  <c r="J5" i="132" s="1"/>
  <c r="L38" i="130"/>
  <c r="D38" i="130"/>
  <c r="F38" i="130" s="1"/>
  <c r="J38" i="130" s="1"/>
  <c r="K38" i="130" s="1"/>
  <c r="L37" i="130"/>
  <c r="D37" i="130"/>
  <c r="F37" i="130" s="1"/>
  <c r="J37" i="130" s="1"/>
  <c r="L35" i="130"/>
  <c r="D35" i="130"/>
  <c r="F35" i="130" s="1"/>
  <c r="J35" i="130" s="1"/>
  <c r="L34" i="130"/>
  <c r="D34" i="130"/>
  <c r="F34" i="130" s="1"/>
  <c r="J34" i="130" s="1"/>
  <c r="K34" i="130" s="1"/>
  <c r="L33" i="130"/>
  <c r="D33" i="130"/>
  <c r="F33" i="130" s="1"/>
  <c r="J33" i="130" s="1"/>
  <c r="K33" i="130" s="1"/>
  <c r="L32" i="130"/>
  <c r="D32" i="130"/>
  <c r="F32" i="130" s="1"/>
  <c r="J32" i="130" s="1"/>
  <c r="L31" i="130"/>
  <c r="D31" i="130"/>
  <c r="F31" i="130" s="1"/>
  <c r="J31" i="130" s="1"/>
  <c r="L30" i="130"/>
  <c r="D30" i="130"/>
  <c r="F30" i="130" s="1"/>
  <c r="J30" i="130" s="1"/>
  <c r="K30" i="130" s="1"/>
  <c r="L29" i="130"/>
  <c r="D29" i="130"/>
  <c r="F29" i="130" s="1"/>
  <c r="J29" i="130" s="1"/>
  <c r="L28" i="130"/>
  <c r="D28" i="130"/>
  <c r="F28" i="130" s="1"/>
  <c r="J28" i="130" s="1"/>
  <c r="L27" i="130"/>
  <c r="D27" i="130"/>
  <c r="F27" i="130" s="1"/>
  <c r="J27" i="130" s="1"/>
  <c r="K27" i="130" s="1"/>
  <c r="L25" i="130"/>
  <c r="D25" i="130"/>
  <c r="F25" i="130" s="1"/>
  <c r="J25" i="130" s="1"/>
  <c r="L24" i="130"/>
  <c r="D24" i="130"/>
  <c r="F24" i="130" s="1"/>
  <c r="J24" i="130" s="1"/>
  <c r="L23" i="130"/>
  <c r="D23" i="130"/>
  <c r="F23" i="130" s="1"/>
  <c r="J23" i="130" s="1"/>
  <c r="K23" i="130" s="1"/>
  <c r="L22" i="130"/>
  <c r="D22" i="130"/>
  <c r="F22" i="130" s="1"/>
  <c r="J22" i="130" s="1"/>
  <c r="L21" i="130"/>
  <c r="D21" i="130"/>
  <c r="F21" i="130" s="1"/>
  <c r="J21" i="130" s="1"/>
  <c r="L20" i="130"/>
  <c r="D20" i="130"/>
  <c r="F20" i="130" s="1"/>
  <c r="J20" i="130" s="1"/>
  <c r="L19" i="130"/>
  <c r="D19" i="130"/>
  <c r="F19" i="130" s="1"/>
  <c r="J19" i="130" s="1"/>
  <c r="K19" i="130" s="1"/>
  <c r="L15" i="130"/>
  <c r="D15" i="130"/>
  <c r="F15" i="130" s="1"/>
  <c r="J15" i="130" s="1"/>
  <c r="L14" i="130"/>
  <c r="D14" i="130"/>
  <c r="F14" i="130" s="1"/>
  <c r="J14" i="130" s="1"/>
  <c r="L13" i="130"/>
  <c r="D13" i="130"/>
  <c r="F13" i="130" s="1"/>
  <c r="J13" i="130" s="1"/>
  <c r="K13" i="130" s="1"/>
  <c r="L12" i="130"/>
  <c r="D12" i="130"/>
  <c r="F12" i="130" s="1"/>
  <c r="J12" i="130" s="1"/>
  <c r="L10" i="130"/>
  <c r="D10" i="130"/>
  <c r="F10" i="130" s="1"/>
  <c r="J10" i="130" s="1"/>
  <c r="L8" i="130"/>
  <c r="D8" i="130"/>
  <c r="F8" i="130" s="1"/>
  <c r="J8" i="130" s="1"/>
  <c r="L7" i="130"/>
  <c r="D7" i="130"/>
  <c r="F7" i="130" s="1"/>
  <c r="J7" i="130" s="1"/>
  <c r="K7" i="130" s="1"/>
  <c r="L6" i="130"/>
  <c r="D6" i="130"/>
  <c r="F6" i="130" s="1"/>
  <c r="J6" i="130" s="1"/>
  <c r="L5" i="130"/>
  <c r="D5" i="130"/>
  <c r="F5" i="130" s="1"/>
  <c r="J5" i="130" s="1"/>
  <c r="L43" i="128"/>
  <c r="D43" i="128"/>
  <c r="F43" i="128" s="1"/>
  <c r="J43" i="128" s="1"/>
  <c r="L42" i="128"/>
  <c r="D42" i="128"/>
  <c r="F42" i="128" s="1"/>
  <c r="J42" i="128" s="1"/>
  <c r="L41" i="128"/>
  <c r="D41" i="128"/>
  <c r="F41" i="128" s="1"/>
  <c r="J41" i="128" s="1"/>
  <c r="L39" i="128"/>
  <c r="D39" i="128"/>
  <c r="F39" i="128" s="1"/>
  <c r="J39" i="128" s="1"/>
  <c r="K39" i="128" s="1"/>
  <c r="L37" i="128"/>
  <c r="D37" i="128"/>
  <c r="F37" i="128" s="1"/>
  <c r="J37" i="128" s="1"/>
  <c r="L36" i="128"/>
  <c r="D36" i="128"/>
  <c r="F36" i="128" s="1"/>
  <c r="J36" i="128" s="1"/>
  <c r="L35" i="128"/>
  <c r="D35" i="128"/>
  <c r="F35" i="128" s="1"/>
  <c r="J35" i="128" s="1"/>
  <c r="L34" i="128"/>
  <c r="D34" i="128"/>
  <c r="F34" i="128" s="1"/>
  <c r="J34" i="128" s="1"/>
  <c r="K34" i="128" s="1"/>
  <c r="L33" i="128"/>
  <c r="D33" i="128"/>
  <c r="F33" i="128" s="1"/>
  <c r="J33" i="128" s="1"/>
  <c r="K33" i="128" s="1"/>
  <c r="L32" i="128"/>
  <c r="D32" i="128"/>
  <c r="F32" i="128" s="1"/>
  <c r="J32" i="128" s="1"/>
  <c r="L31" i="128"/>
  <c r="D31" i="128"/>
  <c r="F31" i="128" s="1"/>
  <c r="J31" i="128" s="1"/>
  <c r="L29" i="128"/>
  <c r="D29" i="128"/>
  <c r="F29" i="128" s="1"/>
  <c r="J29" i="128" s="1"/>
  <c r="L28" i="128"/>
  <c r="D28" i="128"/>
  <c r="F28" i="128" s="1"/>
  <c r="J28" i="128" s="1"/>
  <c r="L27" i="128"/>
  <c r="D27" i="128"/>
  <c r="F27" i="128" s="1"/>
  <c r="J27" i="128" s="1"/>
  <c r="K27" i="128" s="1"/>
  <c r="L26" i="128"/>
  <c r="D26" i="128"/>
  <c r="F26" i="128" s="1"/>
  <c r="J26" i="128" s="1"/>
  <c r="L25" i="128"/>
  <c r="D25" i="128"/>
  <c r="F25" i="128" s="1"/>
  <c r="J25" i="128" s="1"/>
  <c r="L24" i="128"/>
  <c r="D24" i="128"/>
  <c r="F24" i="128" s="1"/>
  <c r="J24" i="128" s="1"/>
  <c r="L23" i="128"/>
  <c r="D23" i="128"/>
  <c r="F23" i="128" s="1"/>
  <c r="J23" i="128" s="1"/>
  <c r="K23" i="128" s="1"/>
  <c r="D22" i="128"/>
  <c r="L21" i="128"/>
  <c r="D21" i="128"/>
  <c r="F21" i="128" s="1"/>
  <c r="J21" i="128" s="1"/>
  <c r="L20" i="128"/>
  <c r="D20" i="128"/>
  <c r="F20" i="128" s="1"/>
  <c r="J20" i="128" s="1"/>
  <c r="L19" i="128"/>
  <c r="D19" i="128"/>
  <c r="F19" i="128" s="1"/>
  <c r="J19" i="128" s="1"/>
  <c r="D17" i="128"/>
  <c r="L16" i="128"/>
  <c r="D16" i="128"/>
  <c r="F16" i="128" s="1"/>
  <c r="J16" i="128" s="1"/>
  <c r="K16" i="128" s="1"/>
  <c r="L14" i="128"/>
  <c r="D14" i="128"/>
  <c r="F14" i="128" s="1"/>
  <c r="J14" i="128" s="1"/>
  <c r="L13" i="128"/>
  <c r="D13" i="128"/>
  <c r="F13" i="128" s="1"/>
  <c r="J13" i="128" s="1"/>
  <c r="K13" i="128" s="1"/>
  <c r="L12" i="128"/>
  <c r="D12" i="128"/>
  <c r="F12" i="128" s="1"/>
  <c r="J12" i="128" s="1"/>
  <c r="L11" i="128"/>
  <c r="D11" i="128"/>
  <c r="F11" i="128" s="1"/>
  <c r="J11" i="128" s="1"/>
  <c r="L10" i="128"/>
  <c r="D10" i="128"/>
  <c r="F10" i="128" s="1"/>
  <c r="J10" i="128" s="1"/>
  <c r="K10" i="128" s="1"/>
  <c r="L9" i="128"/>
  <c r="D9" i="128"/>
  <c r="F9" i="128" s="1"/>
  <c r="J9" i="128" s="1"/>
  <c r="K9" i="128" s="1"/>
  <c r="L8" i="128"/>
  <c r="D8" i="128"/>
  <c r="F8" i="128" s="1"/>
  <c r="J8" i="128" s="1"/>
  <c r="L7" i="128"/>
  <c r="D7" i="128"/>
  <c r="F7" i="128" s="1"/>
  <c r="J7" i="128" s="1"/>
  <c r="L6" i="128"/>
  <c r="D6" i="128"/>
  <c r="F6" i="128" s="1"/>
  <c r="J6" i="128" s="1"/>
  <c r="L5" i="128"/>
  <c r="D5" i="128"/>
  <c r="F5" i="128" s="1"/>
  <c r="J5" i="128" s="1"/>
  <c r="D6" i="5"/>
  <c r="F6" i="5" s="1"/>
  <c r="J6" i="5" s="1"/>
  <c r="L6" i="5"/>
  <c r="D7" i="5"/>
  <c r="F7" i="5" s="1"/>
  <c r="J7" i="5" s="1"/>
  <c r="L7" i="5"/>
  <c r="D8" i="5"/>
  <c r="F8" i="5" s="1"/>
  <c r="J8" i="5" s="1"/>
  <c r="L8" i="5"/>
  <c r="D9" i="5"/>
  <c r="F9" i="5" s="1"/>
  <c r="J9" i="5" s="1"/>
  <c r="L9" i="5"/>
  <c r="D10" i="5"/>
  <c r="F10" i="5" s="1"/>
  <c r="J10" i="5" s="1"/>
  <c r="L10" i="5"/>
  <c r="D11" i="5"/>
  <c r="F11" i="5" s="1"/>
  <c r="J11" i="5" s="1"/>
  <c r="K11" i="5" s="1"/>
  <c r="L11" i="5"/>
  <c r="D12" i="5"/>
  <c r="F12" i="5" s="1"/>
  <c r="J12" i="5" s="1"/>
  <c r="L12" i="5"/>
  <c r="D13" i="5"/>
  <c r="F13" i="5" s="1"/>
  <c r="J13" i="5" s="1"/>
  <c r="K13" i="5" s="1"/>
  <c r="L13" i="5"/>
  <c r="D14" i="5"/>
  <c r="F14" i="5" s="1"/>
  <c r="J14" i="5" s="1"/>
  <c r="L14" i="5"/>
  <c r="D15" i="5"/>
  <c r="F15" i="5" s="1"/>
  <c r="J15" i="5" s="1"/>
  <c r="K15" i="5" s="1"/>
  <c r="L15" i="5"/>
  <c r="D16" i="5"/>
  <c r="F16" i="5" s="1"/>
  <c r="J16" i="5" s="1"/>
  <c r="K16" i="5" s="1"/>
  <c r="L16" i="5"/>
  <c r="D17" i="5"/>
  <c r="F17" i="5" s="1"/>
  <c r="J17" i="5" s="1"/>
  <c r="L17" i="5"/>
  <c r="D18" i="5"/>
  <c r="F18" i="5" s="1"/>
  <c r="J18" i="5" s="1"/>
  <c r="L18" i="5"/>
  <c r="D19" i="5"/>
  <c r="F19" i="5" s="1"/>
  <c r="J19" i="5" s="1"/>
  <c r="K19" i="5" s="1"/>
  <c r="L19" i="5"/>
  <c r="D21" i="5"/>
  <c r="F21" i="5" s="1"/>
  <c r="J21" i="5" s="1"/>
  <c r="L21" i="5"/>
  <c r="D24" i="5"/>
  <c r="F24" i="5" s="1"/>
  <c r="J24" i="5" s="1"/>
  <c r="L24" i="5"/>
  <c r="D25" i="5"/>
  <c r="F25" i="5" s="1"/>
  <c r="J25" i="5" s="1"/>
  <c r="L25" i="5"/>
  <c r="D26" i="5"/>
  <c r="F26" i="5" s="1"/>
  <c r="J26" i="5" s="1"/>
  <c r="K26" i="5" s="1"/>
  <c r="L26" i="5"/>
  <c r="D27" i="5"/>
  <c r="F27" i="5" s="1"/>
  <c r="J27" i="5" s="1"/>
  <c r="L27" i="5"/>
  <c r="L5" i="5"/>
  <c r="D5" i="5"/>
  <c r="F5" i="5" s="1"/>
  <c r="J5" i="5" s="1"/>
  <c r="D8" i="126"/>
  <c r="F8" i="126" s="1"/>
  <c r="J8" i="126" s="1"/>
  <c r="D9" i="126"/>
  <c r="F9" i="126" s="1"/>
  <c r="J9" i="126" s="1"/>
  <c r="D10" i="126"/>
  <c r="F10" i="126" s="1"/>
  <c r="J10" i="126" s="1"/>
  <c r="D11" i="126"/>
  <c r="F11" i="126" s="1"/>
  <c r="J11" i="126" s="1"/>
  <c r="D12" i="126"/>
  <c r="F12" i="126" s="1"/>
  <c r="J12" i="126" s="1"/>
  <c r="D14" i="126"/>
  <c r="F14" i="126" s="1"/>
  <c r="J14" i="126" s="1"/>
  <c r="D15" i="126"/>
  <c r="F15" i="126" s="1"/>
  <c r="J15" i="126" s="1"/>
  <c r="D16" i="126"/>
  <c r="F16" i="126" s="1"/>
  <c r="J16" i="126" s="1"/>
  <c r="D17" i="126"/>
  <c r="F17" i="126" s="1"/>
  <c r="J17" i="126" s="1"/>
  <c r="D18" i="126"/>
  <c r="F18" i="126" s="1"/>
  <c r="J18" i="126" s="1"/>
  <c r="D19" i="126"/>
  <c r="F19" i="126" s="1"/>
  <c r="J19" i="126" s="1"/>
  <c r="D20" i="126"/>
  <c r="F20" i="126" s="1"/>
  <c r="J20" i="126" s="1"/>
  <c r="D21" i="126"/>
  <c r="F21" i="126" s="1"/>
  <c r="J21" i="126" s="1"/>
  <c r="D24" i="126"/>
  <c r="F24" i="126" s="1"/>
  <c r="J24" i="126" s="1"/>
  <c r="D25" i="126"/>
  <c r="D26" i="126"/>
  <c r="F26" i="126" s="1"/>
  <c r="J26" i="126" s="1"/>
  <c r="D5" i="126"/>
  <c r="F5" i="126" s="1"/>
  <c r="J5" i="126" s="1"/>
  <c r="D6" i="126"/>
  <c r="D9" i="104"/>
  <c r="D14" i="104"/>
  <c r="D19" i="104"/>
  <c r="D29" i="104"/>
  <c r="D34" i="104"/>
  <c r="D39" i="104"/>
  <c r="D49" i="104"/>
  <c r="D69" i="104"/>
  <c r="D79" i="104"/>
  <c r="D100" i="104"/>
  <c r="C501" i="101"/>
  <c r="C502" i="101"/>
  <c r="C503" i="101"/>
  <c r="C504" i="101"/>
  <c r="C505" i="101"/>
  <c r="C506" i="101"/>
  <c r="C507" i="101"/>
  <c r="C508" i="101"/>
  <c r="C509" i="101"/>
  <c r="C510" i="101"/>
  <c r="C500" i="101"/>
  <c r="A501" i="101"/>
  <c r="A502" i="101"/>
  <c r="A503" i="101"/>
  <c r="A504" i="101"/>
  <c r="A505" i="101"/>
  <c r="A506" i="101"/>
  <c r="A507" i="101"/>
  <c r="A508" i="101"/>
  <c r="A509" i="101"/>
  <c r="A510" i="101"/>
  <c r="A500" i="101"/>
  <c r="C480" i="101"/>
  <c r="C481" i="101"/>
  <c r="C482" i="101"/>
  <c r="C483" i="101"/>
  <c r="B473" i="101"/>
  <c r="A474" i="101"/>
  <c r="A475" i="101"/>
  <c r="A476" i="101"/>
  <c r="A477" i="101"/>
  <c r="A478" i="101"/>
  <c r="A479" i="101"/>
  <c r="A480" i="101"/>
  <c r="A481" i="101"/>
  <c r="A482" i="101"/>
  <c r="A483" i="101"/>
  <c r="A473" i="101"/>
  <c r="B468" i="101"/>
  <c r="B469" i="101"/>
  <c r="B470" i="101"/>
  <c r="B467" i="101"/>
  <c r="B464" i="101"/>
  <c r="B465" i="101"/>
  <c r="B463" i="101"/>
  <c r="A461" i="101"/>
  <c r="A470" i="101"/>
  <c r="A469" i="101"/>
  <c r="A468" i="101"/>
  <c r="A467" i="101"/>
  <c r="A465" i="101"/>
  <c r="A464" i="101"/>
  <c r="A463" i="101"/>
  <c r="C453" i="101"/>
  <c r="C454" i="101"/>
  <c r="C455" i="101"/>
  <c r="C456" i="101"/>
  <c r="B447" i="101"/>
  <c r="B446" i="101"/>
  <c r="A447" i="101"/>
  <c r="A448" i="101"/>
  <c r="A449" i="101"/>
  <c r="A450" i="101"/>
  <c r="A451" i="101"/>
  <c r="A452" i="101"/>
  <c r="A453" i="101"/>
  <c r="A454" i="101"/>
  <c r="A455" i="101"/>
  <c r="A456" i="101"/>
  <c r="A446" i="101"/>
  <c r="B441" i="101"/>
  <c r="B442" i="101"/>
  <c r="B443" i="101"/>
  <c r="B440" i="101"/>
  <c r="B437" i="101"/>
  <c r="B438" i="101"/>
  <c r="B436" i="101"/>
  <c r="A434" i="101"/>
  <c r="A443" i="101"/>
  <c r="A442" i="101"/>
  <c r="A441" i="101"/>
  <c r="A440" i="101"/>
  <c r="A438" i="101"/>
  <c r="A437" i="101"/>
  <c r="A436" i="101"/>
  <c r="C426" i="101"/>
  <c r="C427" i="101"/>
  <c r="C428" i="101"/>
  <c r="C429" i="101"/>
  <c r="A420" i="101"/>
  <c r="A421" i="101"/>
  <c r="A422" i="101"/>
  <c r="A423" i="101"/>
  <c r="A424" i="101"/>
  <c r="A425" i="101"/>
  <c r="A426" i="101"/>
  <c r="A427" i="101"/>
  <c r="A428" i="101"/>
  <c r="A429" i="101"/>
  <c r="A419" i="101"/>
  <c r="B414" i="101"/>
  <c r="B415" i="101"/>
  <c r="B416" i="101"/>
  <c r="B413" i="101"/>
  <c r="B410" i="101"/>
  <c r="B411" i="101"/>
  <c r="B409" i="101"/>
  <c r="A407" i="101"/>
  <c r="A416" i="101"/>
  <c r="A415" i="101"/>
  <c r="A414" i="101"/>
  <c r="A413" i="101"/>
  <c r="A411" i="101"/>
  <c r="A410" i="101"/>
  <c r="A409" i="101"/>
  <c r="C399" i="101"/>
  <c r="C400" i="101"/>
  <c r="C401" i="101"/>
  <c r="C402" i="101"/>
  <c r="B393" i="101"/>
  <c r="B394" i="101"/>
  <c r="B395" i="101"/>
  <c r="B392" i="101"/>
  <c r="A402" i="101"/>
  <c r="A393" i="101"/>
  <c r="A394" i="101"/>
  <c r="A395" i="101"/>
  <c r="A396" i="101"/>
  <c r="A397" i="101"/>
  <c r="A398" i="101"/>
  <c r="A399" i="101"/>
  <c r="A400" i="101"/>
  <c r="A401" i="101"/>
  <c r="A392" i="101"/>
  <c r="B387" i="101"/>
  <c r="B388" i="101"/>
  <c r="B389" i="101"/>
  <c r="B386" i="101"/>
  <c r="B383" i="101"/>
  <c r="B384" i="101"/>
  <c r="B382" i="101"/>
  <c r="A380" i="101"/>
  <c r="A389" i="101"/>
  <c r="A388" i="101"/>
  <c r="A387" i="101"/>
  <c r="A386" i="101"/>
  <c r="A384" i="101"/>
  <c r="A383" i="101"/>
  <c r="A382" i="101"/>
  <c r="C372" i="101"/>
  <c r="C373" i="101"/>
  <c r="C374" i="101"/>
  <c r="C375" i="101"/>
  <c r="B366" i="101"/>
  <c r="B367" i="101"/>
  <c r="B365" i="101"/>
  <c r="A366" i="101"/>
  <c r="A367" i="101"/>
  <c r="A368" i="101"/>
  <c r="A369" i="101"/>
  <c r="A370" i="101"/>
  <c r="A371" i="101"/>
  <c r="A372" i="101"/>
  <c r="A373" i="101"/>
  <c r="A374" i="101"/>
  <c r="A375" i="101"/>
  <c r="A365" i="101"/>
  <c r="B360" i="101"/>
  <c r="B361" i="101"/>
  <c r="B362" i="101"/>
  <c r="B359" i="101"/>
  <c r="B356" i="101"/>
  <c r="B357" i="101"/>
  <c r="B355" i="101"/>
  <c r="A353" i="101"/>
  <c r="A362" i="101"/>
  <c r="A361" i="101"/>
  <c r="A360" i="101"/>
  <c r="A359" i="101"/>
  <c r="A357" i="101"/>
  <c r="A356" i="101"/>
  <c r="A355" i="101"/>
  <c r="C345" i="101"/>
  <c r="C346" i="101"/>
  <c r="C347" i="101"/>
  <c r="C348" i="101"/>
  <c r="B338" i="101"/>
  <c r="A339" i="101"/>
  <c r="A340" i="101"/>
  <c r="A341" i="101"/>
  <c r="A342" i="101"/>
  <c r="A343" i="101"/>
  <c r="A344" i="101"/>
  <c r="A345" i="101"/>
  <c r="A346" i="101"/>
  <c r="A347" i="101"/>
  <c r="A348" i="101"/>
  <c r="A338" i="101"/>
  <c r="B333" i="101"/>
  <c r="B334" i="101"/>
  <c r="B335" i="101"/>
  <c r="B332" i="101"/>
  <c r="B329" i="101"/>
  <c r="B330" i="101"/>
  <c r="B328" i="101"/>
  <c r="A326" i="101"/>
  <c r="A335" i="101"/>
  <c r="A334" i="101"/>
  <c r="A333" i="101"/>
  <c r="A332" i="101"/>
  <c r="A330" i="101"/>
  <c r="A329" i="101"/>
  <c r="A328" i="101"/>
  <c r="C321" i="101"/>
  <c r="B312" i="101"/>
  <c r="B311" i="101"/>
  <c r="A312" i="101"/>
  <c r="A313" i="101"/>
  <c r="A314" i="101"/>
  <c r="A315" i="101"/>
  <c r="A316" i="101"/>
  <c r="A317" i="101"/>
  <c r="A318" i="101"/>
  <c r="A319" i="101"/>
  <c r="A320" i="101"/>
  <c r="A321" i="101"/>
  <c r="A311" i="101"/>
  <c r="B306" i="101"/>
  <c r="B307" i="101"/>
  <c r="B308" i="101"/>
  <c r="B305" i="101"/>
  <c r="B302" i="101"/>
  <c r="B303" i="101"/>
  <c r="B301" i="101"/>
  <c r="A299" i="101"/>
  <c r="A308" i="101"/>
  <c r="A307" i="101"/>
  <c r="A306" i="101"/>
  <c r="A305" i="101"/>
  <c r="A303" i="101"/>
  <c r="A302" i="101"/>
  <c r="A301" i="101"/>
  <c r="C294" i="101"/>
  <c r="B285" i="101"/>
  <c r="B286" i="101"/>
  <c r="B284" i="101"/>
  <c r="A285" i="101"/>
  <c r="A286" i="101"/>
  <c r="A287" i="101"/>
  <c r="A288" i="101"/>
  <c r="A289" i="101"/>
  <c r="A290" i="101"/>
  <c r="A291" i="101"/>
  <c r="A292" i="101"/>
  <c r="A293" i="101"/>
  <c r="A294" i="101"/>
  <c r="A284" i="101"/>
  <c r="B279" i="101"/>
  <c r="B280" i="101"/>
  <c r="B281" i="101"/>
  <c r="B278" i="101"/>
  <c r="B275" i="101"/>
  <c r="B276" i="101"/>
  <c r="B274" i="101"/>
  <c r="A272" i="101"/>
  <c r="A281" i="101"/>
  <c r="A280" i="101"/>
  <c r="A279" i="101"/>
  <c r="A278" i="101"/>
  <c r="A276" i="101"/>
  <c r="A275" i="101"/>
  <c r="A274" i="101"/>
  <c r="A231" i="101"/>
  <c r="A232" i="101"/>
  <c r="A233" i="101"/>
  <c r="A234" i="101"/>
  <c r="A235" i="101"/>
  <c r="A236" i="101"/>
  <c r="A237" i="101"/>
  <c r="A238" i="101"/>
  <c r="A239" i="101"/>
  <c r="A240" i="101"/>
  <c r="A230" i="101"/>
  <c r="C267" i="101"/>
  <c r="A258" i="101"/>
  <c r="A259" i="101"/>
  <c r="A260" i="101"/>
  <c r="A261" i="101"/>
  <c r="A262" i="101"/>
  <c r="A263" i="101"/>
  <c r="A264" i="101"/>
  <c r="A265" i="101"/>
  <c r="A266" i="101"/>
  <c r="A267" i="101"/>
  <c r="A257" i="101"/>
  <c r="B258" i="101"/>
  <c r="B259" i="101"/>
  <c r="B260" i="101"/>
  <c r="B257" i="101"/>
  <c r="B252" i="101"/>
  <c r="B253" i="101"/>
  <c r="B254" i="101"/>
  <c r="B251" i="101"/>
  <c r="B248" i="101"/>
  <c r="B249" i="101"/>
  <c r="B247" i="101"/>
  <c r="A245" i="101"/>
  <c r="A254" i="101"/>
  <c r="A253" i="101"/>
  <c r="A252" i="101"/>
  <c r="A251" i="101"/>
  <c r="A249" i="101"/>
  <c r="A248" i="101"/>
  <c r="A247" i="101"/>
  <c r="C240" i="101"/>
  <c r="B230" i="101"/>
  <c r="B225" i="101"/>
  <c r="B226" i="101"/>
  <c r="B227" i="101"/>
  <c r="B224" i="101"/>
  <c r="B221" i="101"/>
  <c r="B222" i="101"/>
  <c r="B220" i="101"/>
  <c r="A218" i="101"/>
  <c r="A227" i="101"/>
  <c r="A226" i="101"/>
  <c r="A225" i="101"/>
  <c r="A224" i="101"/>
  <c r="A222" i="101"/>
  <c r="A221" i="101"/>
  <c r="A220" i="101"/>
  <c r="C213" i="101"/>
  <c r="B205" i="101"/>
  <c r="B204" i="101"/>
  <c r="B200" i="101"/>
  <c r="B199" i="101"/>
  <c r="B198" i="101"/>
  <c r="B195" i="101"/>
  <c r="B194" i="101"/>
  <c r="B203" i="101"/>
  <c r="A213" i="101"/>
  <c r="A212" i="101"/>
  <c r="A211" i="101"/>
  <c r="A210" i="101"/>
  <c r="A209" i="101"/>
  <c r="A208" i="101"/>
  <c r="A207" i="101"/>
  <c r="A206" i="101"/>
  <c r="A205" i="101"/>
  <c r="A204" i="101"/>
  <c r="A203" i="101"/>
  <c r="B197" i="101"/>
  <c r="B193" i="101"/>
  <c r="A191" i="101"/>
  <c r="A200" i="101"/>
  <c r="A199" i="101"/>
  <c r="A198" i="101"/>
  <c r="A197" i="101"/>
  <c r="A195" i="101"/>
  <c r="A194" i="101"/>
  <c r="A193" i="101"/>
  <c r="A177" i="101"/>
  <c r="A178" i="101"/>
  <c r="A179" i="101"/>
  <c r="A180" i="101"/>
  <c r="A181" i="101"/>
  <c r="A182" i="101"/>
  <c r="A183" i="101"/>
  <c r="A184" i="101"/>
  <c r="A185" i="101"/>
  <c r="A186" i="101"/>
  <c r="A157" i="101"/>
  <c r="B44" i="101"/>
  <c r="A176" i="101"/>
  <c r="B173" i="101"/>
  <c r="B172" i="101"/>
  <c r="B171" i="101"/>
  <c r="B170" i="101"/>
  <c r="B168" i="101"/>
  <c r="B167" i="101"/>
  <c r="B166" i="101"/>
  <c r="A173" i="101"/>
  <c r="A172" i="101"/>
  <c r="A171" i="101"/>
  <c r="A170" i="101"/>
  <c r="A168" i="101"/>
  <c r="A167" i="101"/>
  <c r="A166" i="101"/>
  <c r="A164" i="101"/>
  <c r="C159" i="101"/>
  <c r="B150" i="101"/>
  <c r="A159" i="101"/>
  <c r="A158" i="101"/>
  <c r="A156" i="101"/>
  <c r="A155" i="101"/>
  <c r="A154" i="101"/>
  <c r="A153" i="101"/>
  <c r="A152" i="101"/>
  <c r="A151" i="101"/>
  <c r="A150" i="101"/>
  <c r="A149" i="101"/>
  <c r="B146" i="101"/>
  <c r="B145" i="101"/>
  <c r="B144" i="101"/>
  <c r="B143" i="101"/>
  <c r="A132" i="101"/>
  <c r="A131" i="101"/>
  <c r="A130" i="101"/>
  <c r="A129" i="101"/>
  <c r="A128" i="101"/>
  <c r="A127" i="101"/>
  <c r="A126" i="101"/>
  <c r="A125" i="101"/>
  <c r="A124" i="101"/>
  <c r="A123" i="101"/>
  <c r="A122" i="101"/>
  <c r="B122" i="101"/>
  <c r="B119" i="101"/>
  <c r="B118" i="101"/>
  <c r="B117" i="101"/>
  <c r="B116" i="101"/>
  <c r="B114" i="101"/>
  <c r="B113" i="101"/>
  <c r="B112" i="101"/>
  <c r="B141" i="101"/>
  <c r="B140" i="101"/>
  <c r="B139" i="101"/>
  <c r="A139" i="101"/>
  <c r="A137" i="101"/>
  <c r="B149" i="101"/>
  <c r="A146" i="101"/>
  <c r="A145" i="101"/>
  <c r="A144" i="101"/>
  <c r="A143" i="101"/>
  <c r="A141" i="101"/>
  <c r="A140" i="101"/>
  <c r="C132" i="101"/>
  <c r="C105" i="101"/>
  <c r="A119" i="101"/>
  <c r="A118" i="101"/>
  <c r="A117" i="101"/>
  <c r="A116" i="101"/>
  <c r="A114" i="101"/>
  <c r="A113" i="101"/>
  <c r="A112" i="101"/>
  <c r="A110" i="101"/>
  <c r="A105" i="101"/>
  <c r="A104" i="101"/>
  <c r="A103" i="101"/>
  <c r="A102" i="101"/>
  <c r="A101" i="101"/>
  <c r="A100" i="101"/>
  <c r="A99" i="101"/>
  <c r="A98" i="101"/>
  <c r="A97" i="101"/>
  <c r="A96" i="101"/>
  <c r="A95" i="101"/>
  <c r="A78" i="101"/>
  <c r="A77" i="101"/>
  <c r="A76" i="101"/>
  <c r="A75" i="101"/>
  <c r="A74" i="101"/>
  <c r="A73" i="101"/>
  <c r="A72" i="101"/>
  <c r="A71" i="101"/>
  <c r="A70" i="101"/>
  <c r="A69" i="101"/>
  <c r="A68" i="101"/>
  <c r="A53" i="101"/>
  <c r="A52" i="101"/>
  <c r="A51" i="101"/>
  <c r="A50" i="101"/>
  <c r="A49" i="101"/>
  <c r="A48" i="101"/>
  <c r="A47" i="101"/>
  <c r="A46" i="101"/>
  <c r="A45" i="101"/>
  <c r="A44" i="101"/>
  <c r="A43" i="101"/>
  <c r="A42" i="101"/>
  <c r="A41" i="101"/>
  <c r="B95" i="101"/>
  <c r="B92" i="101"/>
  <c r="B91" i="101"/>
  <c r="B90" i="101"/>
  <c r="B89" i="101"/>
  <c r="B87" i="101"/>
  <c r="B86" i="101"/>
  <c r="B85" i="101"/>
  <c r="A92" i="101"/>
  <c r="A91" i="101"/>
  <c r="A90" i="101"/>
  <c r="A89" i="101"/>
  <c r="A87" i="101"/>
  <c r="A86" i="101"/>
  <c r="A85" i="101"/>
  <c r="A83" i="101"/>
  <c r="A56" i="101"/>
  <c r="C78" i="101"/>
  <c r="B69" i="101"/>
  <c r="B68" i="101"/>
  <c r="B65" i="101"/>
  <c r="B64" i="101"/>
  <c r="B63" i="101"/>
  <c r="B62" i="101"/>
  <c r="B60" i="101"/>
  <c r="B59" i="101"/>
  <c r="B58" i="101"/>
  <c r="A65" i="101"/>
  <c r="A64" i="101"/>
  <c r="A63" i="101"/>
  <c r="A62" i="101"/>
  <c r="A60" i="101"/>
  <c r="A59" i="101"/>
  <c r="A58" i="101"/>
  <c r="B53" i="101"/>
  <c r="B52" i="101"/>
  <c r="B51" i="101"/>
  <c r="B50" i="101"/>
  <c r="B49" i="101"/>
  <c r="B48" i="101"/>
  <c r="B47" i="101"/>
  <c r="B46" i="101"/>
  <c r="B45" i="101"/>
  <c r="B43" i="101"/>
  <c r="B42" i="101"/>
  <c r="B41" i="101"/>
  <c r="B38" i="101"/>
  <c r="B37" i="101"/>
  <c r="B36" i="101"/>
  <c r="B35" i="101"/>
  <c r="B33" i="101"/>
  <c r="B32" i="101"/>
  <c r="B31" i="101"/>
  <c r="A497" i="101"/>
  <c r="A496" i="101"/>
  <c r="A495" i="101"/>
  <c r="A494" i="101"/>
  <c r="A492" i="101"/>
  <c r="A491" i="101"/>
  <c r="A490" i="101"/>
  <c r="A38" i="101"/>
  <c r="A37" i="101"/>
  <c r="A36" i="101"/>
  <c r="A35" i="101"/>
  <c r="A33" i="101"/>
  <c r="A32" i="101"/>
  <c r="A31" i="101"/>
  <c r="A14" i="101"/>
  <c r="A12" i="101"/>
  <c r="A11" i="101"/>
  <c r="A10" i="101"/>
  <c r="A9" i="101"/>
  <c r="A7" i="101"/>
  <c r="A6" i="101"/>
  <c r="A5" i="101"/>
  <c r="A29" i="101"/>
  <c r="C25" i="101"/>
  <c r="B15" i="101"/>
  <c r="B12" i="101"/>
  <c r="B11" i="101"/>
  <c r="B10" i="101"/>
  <c r="B6" i="101"/>
  <c r="B5" i="101"/>
  <c r="B7" i="101"/>
  <c r="B9" i="101"/>
  <c r="A23" i="101"/>
  <c r="A24" i="101"/>
  <c r="A25" i="101"/>
  <c r="A18" i="101"/>
  <c r="A19" i="101"/>
  <c r="A20" i="101"/>
  <c r="A21" i="101"/>
  <c r="A22" i="101"/>
  <c r="A17" i="101"/>
  <c r="A16" i="101"/>
  <c r="A15" i="101"/>
  <c r="A3" i="101"/>
  <c r="E8" i="4"/>
  <c r="G52" i="1" s="1"/>
  <c r="F52" i="1" s="1"/>
  <c r="H52" i="1" s="1"/>
  <c r="E8" i="143"/>
  <c r="E11" i="143" s="1"/>
  <c r="E8" i="149"/>
  <c r="E8" i="151"/>
  <c r="E8" i="157"/>
  <c r="E8" i="155"/>
  <c r="E8" i="153"/>
  <c r="E8" i="147"/>
  <c r="E8" i="145"/>
  <c r="E11" i="145" s="1"/>
  <c r="E8" i="141"/>
  <c r="E11" i="141" s="1"/>
  <c r="E8" i="139"/>
  <c r="E11" i="139" s="1"/>
  <c r="E8" i="137"/>
  <c r="E11" i="137" s="1"/>
  <c r="E8" i="135"/>
  <c r="E11" i="135" s="1"/>
  <c r="E8" i="133"/>
  <c r="E11" i="133" s="1"/>
  <c r="E8" i="131"/>
  <c r="E11" i="131" s="1"/>
  <c r="E8" i="129"/>
  <c r="E11" i="129" s="1"/>
  <c r="E8" i="127"/>
  <c r="E11" i="127" s="1"/>
  <c r="E8" i="125"/>
  <c r="E11" i="125" s="1"/>
  <c r="E19" i="147"/>
  <c r="E19" i="149"/>
  <c r="E19" i="151"/>
  <c r="E19" i="153"/>
  <c r="E19" i="155"/>
  <c r="E19" i="157"/>
  <c r="E19" i="159"/>
  <c r="E16" i="159"/>
  <c r="E15" i="159"/>
  <c r="E16" i="157"/>
  <c r="E15" i="157"/>
  <c r="E16" i="155"/>
  <c r="E15" i="155"/>
  <c r="E16" i="153"/>
  <c r="E15" i="153"/>
  <c r="E16" i="151"/>
  <c r="E15" i="151"/>
  <c r="E16" i="149"/>
  <c r="E15" i="149"/>
  <c r="E16" i="147"/>
  <c r="E15" i="147"/>
  <c r="E16" i="125"/>
  <c r="E20" i="127"/>
  <c r="E17" i="127"/>
  <c r="E16" i="127"/>
  <c r="E20" i="129"/>
  <c r="E17" i="129"/>
  <c r="E16" i="129"/>
  <c r="E17" i="131"/>
  <c r="E20" i="131"/>
  <c r="E16" i="131"/>
  <c r="E16" i="137"/>
  <c r="E17" i="139"/>
  <c r="E20" i="139"/>
  <c r="E16" i="139"/>
  <c r="E17" i="141"/>
  <c r="E20" i="141"/>
  <c r="E16" i="141"/>
  <c r="E16" i="145"/>
  <c r="E17" i="145"/>
  <c r="E20" i="145"/>
  <c r="E17" i="143"/>
  <c r="E20" i="143"/>
  <c r="E16" i="133"/>
  <c r="E20" i="133"/>
  <c r="E17" i="133"/>
  <c r="E20" i="135"/>
  <c r="E16" i="135"/>
  <c r="E17" i="135"/>
  <c r="K5" i="128" l="1"/>
  <c r="K11" i="128"/>
  <c r="M11" i="128" s="1"/>
  <c r="K26" i="128"/>
  <c r="K31" i="128"/>
  <c r="K35" i="128"/>
  <c r="K41" i="128"/>
  <c r="K6" i="130"/>
  <c r="K12" i="130"/>
  <c r="M12" i="130" s="1"/>
  <c r="K21" i="130"/>
  <c r="K28" i="130"/>
  <c r="K5" i="132"/>
  <c r="K12" i="132"/>
  <c r="K28" i="142"/>
  <c r="K30" i="142"/>
  <c r="M30" i="142" s="1"/>
  <c r="K32" i="142"/>
  <c r="K5" i="5"/>
  <c r="M5" i="5" s="1"/>
  <c r="K7" i="128"/>
  <c r="K24" i="128"/>
  <c r="K28" i="128"/>
  <c r="K37" i="128"/>
  <c r="K43" i="128"/>
  <c r="K8" i="130"/>
  <c r="M8" i="130" s="1"/>
  <c r="K14" i="130"/>
  <c r="K25" i="130"/>
  <c r="M25" i="130" s="1"/>
  <c r="K32" i="130"/>
  <c r="K37" i="130"/>
  <c r="K9" i="132"/>
  <c r="K14" i="132"/>
  <c r="K20" i="132"/>
  <c r="K27" i="132"/>
  <c r="K31" i="132"/>
  <c r="K8" i="128"/>
  <c r="K14" i="128"/>
  <c r="M14" i="128" s="1"/>
  <c r="K25" i="128"/>
  <c r="M25" i="128" s="1"/>
  <c r="K32" i="128"/>
  <c r="K36" i="128"/>
  <c r="K5" i="130"/>
  <c r="K10" i="130"/>
  <c r="M10" i="130" s="1"/>
  <c r="K15" i="130"/>
  <c r="K20" i="130"/>
  <c r="K24" i="130"/>
  <c r="M24" i="130" s="1"/>
  <c r="K31" i="130"/>
  <c r="K13" i="132"/>
  <c r="K21" i="132"/>
  <c r="K30" i="132"/>
  <c r="M30" i="132" s="1"/>
  <c r="K5" i="146"/>
  <c r="M5" i="146" s="1"/>
  <c r="K7" i="146"/>
  <c r="M7" i="146" s="1"/>
  <c r="K10" i="146"/>
  <c r="M10" i="146" s="1"/>
  <c r="K12" i="146"/>
  <c r="M12" i="146" s="1"/>
  <c r="K14" i="146"/>
  <c r="M14" i="146" s="1"/>
  <c r="K16" i="146"/>
  <c r="M16" i="146" s="1"/>
  <c r="K5" i="142"/>
  <c r="M5" i="142" s="1"/>
  <c r="K7" i="142"/>
  <c r="K11" i="142"/>
  <c r="M11" i="142" s="1"/>
  <c r="K13" i="142"/>
  <c r="M13" i="142" s="1"/>
  <c r="K17" i="142"/>
  <c r="K19" i="142"/>
  <c r="M19" i="142" s="1"/>
  <c r="K21" i="142"/>
  <c r="K26" i="142"/>
  <c r="M26" i="142" s="1"/>
  <c r="K29" i="142"/>
  <c r="K31" i="142"/>
  <c r="M31" i="142" s="1"/>
  <c r="K33" i="142"/>
  <c r="M33" i="142" s="1"/>
  <c r="K13" i="136"/>
  <c r="M13" i="136" s="1"/>
  <c r="K17" i="136"/>
  <c r="M17" i="136" s="1"/>
  <c r="K20" i="136"/>
  <c r="K29" i="136"/>
  <c r="M29" i="136" s="1"/>
  <c r="K6" i="128"/>
  <c r="M6" i="128" s="1"/>
  <c r="K12" i="128"/>
  <c r="M12" i="128" s="1"/>
  <c r="K29" i="128"/>
  <c r="M29" i="128" s="1"/>
  <c r="K42" i="128"/>
  <c r="K22" i="130"/>
  <c r="M22" i="130" s="1"/>
  <c r="K29" i="130"/>
  <c r="M29" i="130" s="1"/>
  <c r="K35" i="130"/>
  <c r="K10" i="132"/>
  <c r="K24" i="132"/>
  <c r="M24" i="132" s="1"/>
  <c r="K32" i="132"/>
  <c r="M32" i="132" s="1"/>
  <c r="K13" i="134"/>
  <c r="K43" i="132"/>
  <c r="K47" i="132"/>
  <c r="K51" i="132"/>
  <c r="K55" i="132"/>
  <c r="K59" i="132"/>
  <c r="K63" i="132"/>
  <c r="K67" i="132"/>
  <c r="K71" i="132"/>
  <c r="K75" i="132"/>
  <c r="K79" i="132"/>
  <c r="K83" i="132"/>
  <c r="K87" i="132"/>
  <c r="K91" i="132"/>
  <c r="K95" i="132"/>
  <c r="K99" i="132"/>
  <c r="K103" i="132"/>
  <c r="K107" i="132"/>
  <c r="K111" i="132"/>
  <c r="K115" i="132"/>
  <c r="K119" i="132"/>
  <c r="K123" i="132"/>
  <c r="K127" i="132"/>
  <c r="K131" i="132"/>
  <c r="K135" i="132"/>
  <c r="K139" i="132"/>
  <c r="K143" i="132"/>
  <c r="K147" i="132"/>
  <c r="K151" i="132"/>
  <c r="K155" i="132"/>
  <c r="K159" i="132"/>
  <c r="K163" i="132"/>
  <c r="K167" i="132"/>
  <c r="K171" i="132"/>
  <c r="K175" i="132"/>
  <c r="K179" i="132"/>
  <c r="K183" i="132"/>
  <c r="K187" i="132"/>
  <c r="K191" i="132"/>
  <c r="K195" i="132"/>
  <c r="K15" i="134"/>
  <c r="K41" i="132"/>
  <c r="K45" i="132"/>
  <c r="K49" i="132"/>
  <c r="K53" i="132"/>
  <c r="K57" i="132"/>
  <c r="K61" i="132"/>
  <c r="K65" i="132"/>
  <c r="K69" i="132"/>
  <c r="K73" i="132"/>
  <c r="K77" i="132"/>
  <c r="K81" i="132"/>
  <c r="K85" i="132"/>
  <c r="K89" i="132"/>
  <c r="K93" i="132"/>
  <c r="K97" i="132"/>
  <c r="K101" i="132"/>
  <c r="K105" i="132"/>
  <c r="K109" i="132"/>
  <c r="K113" i="132"/>
  <c r="K117" i="132"/>
  <c r="K121" i="132"/>
  <c r="K125" i="132"/>
  <c r="K129" i="132"/>
  <c r="K133" i="132"/>
  <c r="K137" i="132"/>
  <c r="K141" i="132"/>
  <c r="K145" i="132"/>
  <c r="K149" i="132"/>
  <c r="K153" i="132"/>
  <c r="K157" i="132"/>
  <c r="K161" i="132"/>
  <c r="K165" i="132"/>
  <c r="K169" i="132"/>
  <c r="K173" i="132"/>
  <c r="K177" i="132"/>
  <c r="K181" i="132"/>
  <c r="K185" i="132"/>
  <c r="K189" i="132"/>
  <c r="K193" i="132"/>
  <c r="K42" i="132"/>
  <c r="K46" i="132"/>
  <c r="K50" i="132"/>
  <c r="K54" i="132"/>
  <c r="K58" i="132"/>
  <c r="K62" i="132"/>
  <c r="K66" i="132"/>
  <c r="K70" i="132"/>
  <c r="K74" i="132"/>
  <c r="K78" i="132"/>
  <c r="K82" i="132"/>
  <c r="K86" i="132"/>
  <c r="K90" i="132"/>
  <c r="K94" i="132"/>
  <c r="K98" i="132"/>
  <c r="K102" i="132"/>
  <c r="K106" i="132"/>
  <c r="K110" i="132"/>
  <c r="K114" i="132"/>
  <c r="K118" i="132"/>
  <c r="K122" i="132"/>
  <c r="K126" i="132"/>
  <c r="K130" i="132"/>
  <c r="K134" i="132"/>
  <c r="K138" i="132"/>
  <c r="K142" i="132"/>
  <c r="K146" i="132"/>
  <c r="K150" i="132"/>
  <c r="K154" i="132"/>
  <c r="K158" i="132"/>
  <c r="K162" i="132"/>
  <c r="K166" i="132"/>
  <c r="K170" i="132"/>
  <c r="K174" i="132"/>
  <c r="K178" i="132"/>
  <c r="K182" i="132"/>
  <c r="K186" i="132"/>
  <c r="K190" i="132"/>
  <c r="K194" i="132"/>
  <c r="K198" i="132"/>
  <c r="K44" i="132"/>
  <c r="K60" i="132"/>
  <c r="K76" i="132"/>
  <c r="K92" i="132"/>
  <c r="K108" i="132"/>
  <c r="K124" i="132"/>
  <c r="K140" i="132"/>
  <c r="K156" i="132"/>
  <c r="K172" i="132"/>
  <c r="K188" i="132"/>
  <c r="K199" i="132"/>
  <c r="K68" i="132"/>
  <c r="K84" i="132"/>
  <c r="K116" i="132"/>
  <c r="K148" i="132"/>
  <c r="K180" i="132"/>
  <c r="K40" i="132"/>
  <c r="K72" i="132"/>
  <c r="K104" i="132"/>
  <c r="K136" i="132"/>
  <c r="K168" i="132"/>
  <c r="K197" i="132"/>
  <c r="K14" i="134"/>
  <c r="K48" i="132"/>
  <c r="K64" i="132"/>
  <c r="K80" i="132"/>
  <c r="K96" i="132"/>
  <c r="K112" i="132"/>
  <c r="K128" i="132"/>
  <c r="K144" i="132"/>
  <c r="K160" i="132"/>
  <c r="K176" i="132"/>
  <c r="K192" i="132"/>
  <c r="K52" i="132"/>
  <c r="K100" i="132"/>
  <c r="K132" i="132"/>
  <c r="K164" i="132"/>
  <c r="K196" i="132"/>
  <c r="K56" i="132"/>
  <c r="K88" i="132"/>
  <c r="K120" i="132"/>
  <c r="K152" i="132"/>
  <c r="K184" i="132"/>
  <c r="K10" i="138"/>
  <c r="M10" i="138" s="1"/>
  <c r="K24" i="136"/>
  <c r="M24" i="136" s="1"/>
  <c r="K49" i="128"/>
  <c r="M49" i="128" s="1"/>
  <c r="K48" i="128"/>
  <c r="M48" i="128" s="1"/>
  <c r="K38" i="132"/>
  <c r="M38" i="132" s="1"/>
  <c r="K27" i="138"/>
  <c r="M27" i="138" s="1"/>
  <c r="K47" i="128"/>
  <c r="M47" i="128" s="1"/>
  <c r="K39" i="132"/>
  <c r="M39" i="132" s="1"/>
  <c r="K44" i="128"/>
  <c r="M44" i="128" s="1"/>
  <c r="K18" i="144"/>
  <c r="M18" i="144" s="1"/>
  <c r="K27" i="5"/>
  <c r="K25" i="5"/>
  <c r="M25" i="5" s="1"/>
  <c r="K21" i="5"/>
  <c r="M21" i="5" s="1"/>
  <c r="K18" i="5"/>
  <c r="M18" i="5" s="1"/>
  <c r="K14" i="5"/>
  <c r="M14" i="5" s="1"/>
  <c r="K12" i="5"/>
  <c r="M12" i="5" s="1"/>
  <c r="K10" i="5"/>
  <c r="M10" i="5" s="1"/>
  <c r="K8" i="5"/>
  <c r="M8" i="5" s="1"/>
  <c r="K6" i="5"/>
  <c r="M6" i="5" s="1"/>
  <c r="K19" i="128"/>
  <c r="M19" i="128" s="1"/>
  <c r="K21" i="128"/>
  <c r="M21" i="128" s="1"/>
  <c r="K5" i="140"/>
  <c r="M5" i="140" s="1"/>
  <c r="K7" i="140"/>
  <c r="M7" i="140" s="1"/>
  <c r="K9" i="140"/>
  <c r="M9" i="140" s="1"/>
  <c r="K13" i="140"/>
  <c r="M13" i="140" s="1"/>
  <c r="K6" i="138"/>
  <c r="M6" i="138" s="1"/>
  <c r="K11" i="138"/>
  <c r="M11" i="138" s="1"/>
  <c r="K13" i="138"/>
  <c r="M13" i="138" s="1"/>
  <c r="K15" i="138"/>
  <c r="M15" i="138" s="1"/>
  <c r="K17" i="138"/>
  <c r="M17" i="138" s="1"/>
  <c r="K19" i="138"/>
  <c r="K21" i="138"/>
  <c r="M21" i="138" s="1"/>
  <c r="K6" i="136"/>
  <c r="M6" i="136" s="1"/>
  <c r="K8" i="136"/>
  <c r="M8" i="136" s="1"/>
  <c r="K11" i="136"/>
  <c r="M11" i="136" s="1"/>
  <c r="K26" i="136"/>
  <c r="M26" i="136" s="1"/>
  <c r="K30" i="136"/>
  <c r="M30" i="136" s="1"/>
  <c r="K34" i="136"/>
  <c r="M34" i="136" s="1"/>
  <c r="K5" i="134"/>
  <c r="M5" i="134" s="1"/>
  <c r="K7" i="134"/>
  <c r="M7" i="134" s="1"/>
  <c r="K9" i="134"/>
  <c r="M9" i="134" s="1"/>
  <c r="K11" i="134"/>
  <c r="M11" i="134" s="1"/>
  <c r="K16" i="134"/>
  <c r="M16" i="134" s="1"/>
  <c r="K18" i="134"/>
  <c r="M18" i="134" s="1"/>
  <c r="K21" i="134"/>
  <c r="K26" i="134"/>
  <c r="M26" i="134" s="1"/>
  <c r="K28" i="134"/>
  <c r="M28" i="134" s="1"/>
  <c r="K34" i="134"/>
  <c r="M34" i="134" s="1"/>
  <c r="K36" i="134"/>
  <c r="M36" i="134" s="1"/>
  <c r="K42" i="134"/>
  <c r="M42" i="134" s="1"/>
  <c r="K21" i="136"/>
  <c r="M21" i="136" s="1"/>
  <c r="K6" i="146"/>
  <c r="M6" i="146" s="1"/>
  <c r="K8" i="146"/>
  <c r="M8" i="146" s="1"/>
  <c r="K11" i="146"/>
  <c r="M11" i="146" s="1"/>
  <c r="K13" i="146"/>
  <c r="M13" i="146" s="1"/>
  <c r="K15" i="146"/>
  <c r="M15" i="146" s="1"/>
  <c r="K19" i="144"/>
  <c r="M19" i="144" s="1"/>
  <c r="K6" i="142"/>
  <c r="M6" i="142" s="1"/>
  <c r="K10" i="142"/>
  <c r="M10" i="142" s="1"/>
  <c r="K12" i="142"/>
  <c r="M12" i="142" s="1"/>
  <c r="K16" i="142"/>
  <c r="M16" i="142" s="1"/>
  <c r="K18" i="142"/>
  <c r="M18" i="142" s="1"/>
  <c r="K24" i="142"/>
  <c r="M24" i="142" s="1"/>
  <c r="K35" i="142"/>
  <c r="M35" i="142" s="1"/>
  <c r="K14" i="136"/>
  <c r="M14" i="136" s="1"/>
  <c r="K16" i="136"/>
  <c r="M16" i="136" s="1"/>
  <c r="K22" i="136"/>
  <c r="M22" i="136" s="1"/>
  <c r="K27" i="136"/>
  <c r="M27" i="136" s="1"/>
  <c r="K35" i="136"/>
  <c r="M35" i="136" s="1"/>
  <c r="K24" i="5"/>
  <c r="M24" i="5" s="1"/>
  <c r="K17" i="5"/>
  <c r="M17" i="5" s="1"/>
  <c r="K9" i="5"/>
  <c r="M9" i="5" s="1"/>
  <c r="K7" i="5"/>
  <c r="M7" i="5" s="1"/>
  <c r="K20" i="128"/>
  <c r="M20" i="128" s="1"/>
  <c r="K6" i="140"/>
  <c r="M6" i="140" s="1"/>
  <c r="K8" i="140"/>
  <c r="M8" i="140" s="1"/>
  <c r="K14" i="140"/>
  <c r="M14" i="140" s="1"/>
  <c r="K5" i="138"/>
  <c r="M5" i="138" s="1"/>
  <c r="K7" i="138"/>
  <c r="M7" i="138" s="1"/>
  <c r="K12" i="138"/>
  <c r="M12" i="138" s="1"/>
  <c r="K14" i="138"/>
  <c r="M14" i="138" s="1"/>
  <c r="K18" i="138"/>
  <c r="M18" i="138" s="1"/>
  <c r="K20" i="138"/>
  <c r="M20" i="138" s="1"/>
  <c r="K22" i="138"/>
  <c r="M22" i="138" s="1"/>
  <c r="K24" i="138"/>
  <c r="M24" i="138" s="1"/>
  <c r="K5" i="136"/>
  <c r="M5" i="136" s="1"/>
  <c r="K7" i="136"/>
  <c r="M7" i="136" s="1"/>
  <c r="K10" i="136"/>
  <c r="M10" i="136" s="1"/>
  <c r="K28" i="136"/>
  <c r="M28" i="136" s="1"/>
  <c r="K36" i="136"/>
  <c r="M36" i="136" s="1"/>
  <c r="K6" i="134"/>
  <c r="M6" i="134" s="1"/>
  <c r="K8" i="134"/>
  <c r="M8" i="134" s="1"/>
  <c r="K10" i="134"/>
  <c r="M10" i="134" s="1"/>
  <c r="K12" i="134"/>
  <c r="M12" i="134" s="1"/>
  <c r="K17" i="134"/>
  <c r="M17" i="134" s="1"/>
  <c r="K22" i="134"/>
  <c r="M22" i="134" s="1"/>
  <c r="K25" i="134"/>
  <c r="M25" i="134" s="1"/>
  <c r="K31" i="134"/>
  <c r="M31" i="134" s="1"/>
  <c r="K33" i="134"/>
  <c r="M33" i="134" s="1"/>
  <c r="K37" i="134"/>
  <c r="M37" i="134" s="1"/>
  <c r="K41" i="134"/>
  <c r="M41" i="134" s="1"/>
  <c r="K43" i="134"/>
  <c r="M43" i="134" s="1"/>
  <c r="L196" i="136"/>
  <c r="K19" i="126"/>
  <c r="K15" i="126"/>
  <c r="M15" i="5"/>
  <c r="K24" i="126"/>
  <c r="K18" i="126"/>
  <c r="K14" i="126"/>
  <c r="K9" i="126"/>
  <c r="M8" i="128"/>
  <c r="M10" i="128"/>
  <c r="M23" i="128"/>
  <c r="M27" i="128"/>
  <c r="M32" i="128"/>
  <c r="M34" i="128"/>
  <c r="M36" i="128"/>
  <c r="M42" i="128"/>
  <c r="M5" i="130"/>
  <c r="M7" i="130"/>
  <c r="M13" i="130"/>
  <c r="M15" i="130"/>
  <c r="M20" i="130"/>
  <c r="M27" i="130"/>
  <c r="M31" i="130"/>
  <c r="M33" i="130"/>
  <c r="M35" i="130"/>
  <c r="M38" i="130"/>
  <c r="M6" i="132"/>
  <c r="M8" i="132"/>
  <c r="M10" i="132"/>
  <c r="K10" i="126"/>
  <c r="M26" i="5"/>
  <c r="M11" i="5"/>
  <c r="K21" i="126"/>
  <c r="K12" i="126"/>
  <c r="M27" i="5"/>
  <c r="M19" i="5"/>
  <c r="M13" i="5"/>
  <c r="M19" i="136"/>
  <c r="K5" i="126"/>
  <c r="K17" i="126"/>
  <c r="K8" i="126"/>
  <c r="M16" i="5"/>
  <c r="K26" i="126"/>
  <c r="K20" i="126"/>
  <c r="K16" i="126"/>
  <c r="K11" i="126"/>
  <c r="M5" i="128"/>
  <c r="M13" i="132"/>
  <c r="M16" i="132"/>
  <c r="M19" i="132"/>
  <c r="M21" i="132"/>
  <c r="M26" i="132"/>
  <c r="M28" i="132"/>
  <c r="M34" i="132"/>
  <c r="M10" i="140"/>
  <c r="M9" i="138"/>
  <c r="M16" i="138"/>
  <c r="M31" i="136"/>
  <c r="M33" i="136"/>
  <c r="M37" i="136"/>
  <c r="M21" i="134"/>
  <c r="M23" i="134"/>
  <c r="M30" i="134"/>
  <c r="M32" i="134"/>
  <c r="M38" i="134"/>
  <c r="M6" i="144"/>
  <c r="M8" i="144"/>
  <c r="M10" i="144"/>
  <c r="M12" i="144"/>
  <c r="M15" i="144"/>
  <c r="M17" i="144"/>
  <c r="M7" i="142"/>
  <c r="M9" i="142"/>
  <c r="M15" i="142"/>
  <c r="M17" i="142"/>
  <c r="M21" i="142"/>
  <c r="M23" i="142"/>
  <c r="M29" i="142"/>
  <c r="M20" i="136"/>
  <c r="M7" i="128"/>
  <c r="M9" i="128"/>
  <c r="M13" i="128"/>
  <c r="M16" i="128"/>
  <c r="M24" i="128"/>
  <c r="M26" i="128"/>
  <c r="M28" i="128"/>
  <c r="M31" i="128"/>
  <c r="M33" i="128"/>
  <c r="M35" i="128"/>
  <c r="M37" i="128"/>
  <c r="M39" i="128"/>
  <c r="M41" i="128"/>
  <c r="M43" i="128"/>
  <c r="M6" i="130"/>
  <c r="M14" i="130"/>
  <c r="M19" i="130"/>
  <c r="M21" i="130"/>
  <c r="M23" i="130"/>
  <c r="M28" i="130"/>
  <c r="M30" i="130"/>
  <c r="M32" i="130"/>
  <c r="M34" i="130"/>
  <c r="M37" i="130"/>
  <c r="M5" i="132"/>
  <c r="M7" i="132"/>
  <c r="M9" i="132"/>
  <c r="M12" i="132"/>
  <c r="M14" i="132"/>
  <c r="M17" i="132"/>
  <c r="M20" i="132"/>
  <c r="M22" i="132"/>
  <c r="M25" i="132"/>
  <c r="M27" i="132"/>
  <c r="M29" i="132"/>
  <c r="M31" i="132"/>
  <c r="M33" i="132"/>
  <c r="M35" i="132"/>
  <c r="M11" i="140"/>
  <c r="M16" i="140"/>
  <c r="M8" i="138"/>
  <c r="M19" i="138"/>
  <c r="M23" i="138"/>
  <c r="M26" i="138"/>
  <c r="M32" i="136"/>
  <c r="M19" i="134"/>
  <c r="M27" i="134"/>
  <c r="M29" i="134"/>
  <c r="M35" i="134"/>
  <c r="M5" i="144"/>
  <c r="M7" i="144"/>
  <c r="M9" i="144"/>
  <c r="M11" i="144"/>
  <c r="M14" i="144"/>
  <c r="M16" i="144"/>
  <c r="M8" i="142"/>
  <c r="M14" i="142"/>
  <c r="M20" i="142"/>
  <c r="M22" i="142"/>
  <c r="M28" i="142"/>
  <c r="M32" i="142"/>
  <c r="M18" i="136"/>
  <c r="G33" i="1"/>
  <c r="F33" i="1" s="1"/>
  <c r="H33" i="1" s="1"/>
  <c r="G41" i="1"/>
  <c r="F41" i="1" s="1"/>
  <c r="H41" i="1" s="1"/>
  <c r="G25" i="1"/>
  <c r="F25" i="1" s="1"/>
  <c r="H25" i="1" s="1"/>
  <c r="G49" i="1"/>
  <c r="F49" i="1" s="1"/>
  <c r="H49" i="1" s="1"/>
  <c r="G29" i="1"/>
  <c r="F29" i="1" s="1"/>
  <c r="H29" i="1" s="1"/>
  <c r="G37" i="1"/>
  <c r="F37" i="1" s="1"/>
  <c r="H37" i="1" s="1"/>
  <c r="G45" i="1"/>
  <c r="F45" i="1" s="1"/>
  <c r="H45" i="1" s="1"/>
  <c r="G53" i="1"/>
  <c r="F53" i="1" s="1"/>
  <c r="H53" i="1" s="1"/>
  <c r="G26" i="1"/>
  <c r="F26" i="1" s="1"/>
  <c r="H26" i="1" s="1"/>
  <c r="G30" i="1"/>
  <c r="F30" i="1" s="1"/>
  <c r="H30" i="1" s="1"/>
  <c r="G34" i="1"/>
  <c r="F34" i="1" s="1"/>
  <c r="H34" i="1" s="1"/>
  <c r="G38" i="1"/>
  <c r="F38" i="1" s="1"/>
  <c r="H38" i="1" s="1"/>
  <c r="G42" i="1"/>
  <c r="F42" i="1" s="1"/>
  <c r="H42" i="1" s="1"/>
  <c r="G46" i="1"/>
  <c r="F46" i="1" s="1"/>
  <c r="H46" i="1" s="1"/>
  <c r="G50" i="1"/>
  <c r="F50" i="1" s="1"/>
  <c r="H50" i="1" s="1"/>
  <c r="G54" i="1"/>
  <c r="F54" i="1" s="1"/>
  <c r="H54" i="1" s="1"/>
  <c r="G27" i="1"/>
  <c r="F27" i="1" s="1"/>
  <c r="H27" i="1" s="1"/>
  <c r="G31" i="1"/>
  <c r="F31" i="1" s="1"/>
  <c r="H31" i="1" s="1"/>
  <c r="G35" i="1"/>
  <c r="F35" i="1" s="1"/>
  <c r="H35" i="1" s="1"/>
  <c r="G39" i="1"/>
  <c r="F39" i="1" s="1"/>
  <c r="H39" i="1" s="1"/>
  <c r="G43" i="1"/>
  <c r="F43" i="1" s="1"/>
  <c r="H43" i="1" s="1"/>
  <c r="G47" i="1"/>
  <c r="F47" i="1" s="1"/>
  <c r="H47" i="1" s="1"/>
  <c r="G51" i="1"/>
  <c r="F51" i="1" s="1"/>
  <c r="H51" i="1" s="1"/>
  <c r="G28" i="1"/>
  <c r="F28" i="1" s="1"/>
  <c r="H28" i="1" s="1"/>
  <c r="G32" i="1"/>
  <c r="F32" i="1" s="1"/>
  <c r="H32" i="1" s="1"/>
  <c r="G36" i="1"/>
  <c r="F36" i="1" s="1"/>
  <c r="H36" i="1" s="1"/>
  <c r="G40" i="1"/>
  <c r="F40" i="1" s="1"/>
  <c r="H40" i="1" s="1"/>
  <c r="G44" i="1"/>
  <c r="F44" i="1" s="1"/>
  <c r="H44" i="1" s="1"/>
  <c r="G48" i="1"/>
  <c r="F48" i="1" s="1"/>
  <c r="H48" i="1" s="1"/>
  <c r="F15" i="136"/>
  <c r="J15" i="136" s="1"/>
  <c r="F12" i="140"/>
  <c r="J12" i="140" s="1"/>
  <c r="L200" i="142"/>
  <c r="G14" i="1" s="1"/>
  <c r="F14" i="1" s="1"/>
  <c r="E54" i="141" s="1"/>
  <c r="L200" i="140"/>
  <c r="G13" i="1" s="1"/>
  <c r="F13" i="1" s="1"/>
  <c r="H13" i="1" s="1"/>
  <c r="L200" i="132"/>
  <c r="L199" i="130"/>
  <c r="L200" i="128"/>
  <c r="L200" i="5"/>
  <c r="E19" i="4"/>
  <c r="E18" i="4"/>
  <c r="E19" i="127"/>
  <c r="E18" i="127"/>
  <c r="E19" i="129"/>
  <c r="E18" i="129"/>
  <c r="E19" i="131"/>
  <c r="E18" i="131"/>
  <c r="E19" i="133"/>
  <c r="E18" i="133"/>
  <c r="E19" i="135"/>
  <c r="E18" i="135"/>
  <c r="E19" i="139"/>
  <c r="E18" i="139"/>
  <c r="E19" i="141"/>
  <c r="E18" i="141"/>
  <c r="E19" i="143"/>
  <c r="E18" i="143"/>
  <c r="E19" i="145"/>
  <c r="E18" i="145"/>
  <c r="E18" i="159"/>
  <c r="E17" i="159"/>
  <c r="E18" i="157"/>
  <c r="E17" i="157"/>
  <c r="E18" i="155"/>
  <c r="E17" i="155"/>
  <c r="E18" i="153"/>
  <c r="E17" i="153"/>
  <c r="E18" i="151"/>
  <c r="E17" i="151"/>
  <c r="E18" i="149"/>
  <c r="E17" i="149"/>
  <c r="A28" i="101"/>
  <c r="A55" i="101"/>
  <c r="A82" i="101"/>
  <c r="A109" i="101"/>
  <c r="A136" i="101"/>
  <c r="A163" i="101"/>
  <c r="A190" i="101"/>
  <c r="A217" i="101"/>
  <c r="A244" i="101"/>
  <c r="A271" i="101"/>
  <c r="A298" i="101"/>
  <c r="A325" i="101"/>
  <c r="A352" i="101"/>
  <c r="A379" i="101"/>
  <c r="A406" i="101"/>
  <c r="A433" i="101"/>
  <c r="A460" i="101"/>
  <c r="A487" i="101"/>
  <c r="M200" i="146" l="1"/>
  <c r="K12" i="140"/>
  <c r="M12" i="140" s="1"/>
  <c r="K15" i="136"/>
  <c r="M15" i="136" s="1"/>
  <c r="M196" i="136" s="1"/>
  <c r="M201" i="144"/>
  <c r="M202" i="138"/>
  <c r="M200" i="134"/>
  <c r="F11" i="133" s="1"/>
  <c r="G15" i="1"/>
  <c r="F15" i="1" s="1"/>
  <c r="H15" i="1" s="1"/>
  <c r="L17" i="126"/>
  <c r="F6" i="126"/>
  <c r="J6" i="126" s="1"/>
  <c r="K6" i="126" s="1"/>
  <c r="D7" i="126"/>
  <c r="M8" i="126"/>
  <c r="M9" i="126"/>
  <c r="M10" i="126"/>
  <c r="M11" i="126"/>
  <c r="M12" i="126"/>
  <c r="M14" i="126"/>
  <c r="M15" i="126"/>
  <c r="M16" i="126"/>
  <c r="M18" i="126"/>
  <c r="M20" i="126"/>
  <c r="M21" i="126"/>
  <c r="M24" i="126"/>
  <c r="M26" i="126"/>
  <c r="M200" i="162"/>
  <c r="M200" i="160"/>
  <c r="M200" i="156"/>
  <c r="M200" i="152"/>
  <c r="M200" i="150"/>
  <c r="G46" i="125"/>
  <c r="C53" i="101" s="1"/>
  <c r="G45" i="125"/>
  <c r="C52" i="101" s="1"/>
  <c r="G44" i="125"/>
  <c r="C51" i="101" s="1"/>
  <c r="G16" i="12"/>
  <c r="E16" i="12"/>
  <c r="C16" i="12"/>
  <c r="G15" i="12"/>
  <c r="E15" i="12"/>
  <c r="C15" i="12"/>
  <c r="G14" i="12"/>
  <c r="E14" i="12"/>
  <c r="C14" i="12"/>
  <c r="G11" i="12"/>
  <c r="E11" i="12"/>
  <c r="C11" i="12"/>
  <c r="G10" i="12"/>
  <c r="E10" i="12"/>
  <c r="C10" i="12"/>
  <c r="G9" i="12"/>
  <c r="E9" i="12"/>
  <c r="C9" i="12"/>
  <c r="B1" i="222"/>
  <c r="E2" i="222" s="1"/>
  <c r="B1" i="220"/>
  <c r="D1" i="220" s="1"/>
  <c r="B1" i="218"/>
  <c r="D1" i="218" s="1"/>
  <c r="B1" i="216"/>
  <c r="D1" i="216" s="1"/>
  <c r="B1" i="214"/>
  <c r="D2" i="214" s="1"/>
  <c r="B1" i="212"/>
  <c r="E2" i="212" s="1"/>
  <c r="B1" i="210"/>
  <c r="E2" i="210" s="1"/>
  <c r="B1" i="208"/>
  <c r="D1" i="208" s="1"/>
  <c r="B1" i="206"/>
  <c r="D2" i="206" s="1"/>
  <c r="B1" i="204"/>
  <c r="B1" i="202"/>
  <c r="E2" i="202" s="1"/>
  <c r="B1" i="200"/>
  <c r="D1" i="200" s="1"/>
  <c r="B1" i="198"/>
  <c r="D1" i="198" s="1"/>
  <c r="B1" i="196"/>
  <c r="E2" i="196" s="1"/>
  <c r="B1" i="194"/>
  <c r="E2" i="194" s="1"/>
  <c r="B1" i="192"/>
  <c r="B1" i="190"/>
  <c r="D1" i="190" s="1"/>
  <c r="B1" i="188"/>
  <c r="B1" i="186"/>
  <c r="E2" i="186" s="1"/>
  <c r="B1" i="184"/>
  <c r="D1" i="184" s="1"/>
  <c r="B1" i="182"/>
  <c r="E2" i="182" s="1"/>
  <c r="B1" i="180"/>
  <c r="D1" i="180" s="1"/>
  <c r="B1" i="178"/>
  <c r="E2" i="178" s="1"/>
  <c r="B1" i="176"/>
  <c r="E2" i="176" s="1"/>
  <c r="B1" i="174"/>
  <c r="E2" i="174" s="1"/>
  <c r="B1" i="172"/>
  <c r="E2" i="172" s="1"/>
  <c r="B1" i="170"/>
  <c r="E2" i="170" s="1"/>
  <c r="B1" i="168"/>
  <c r="B1" i="166"/>
  <c r="D1" i="166" s="1"/>
  <c r="B1" i="164"/>
  <c r="D1" i="164" s="1"/>
  <c r="B1" i="162"/>
  <c r="B1" i="160"/>
  <c r="E2" i="160" s="1"/>
  <c r="B1" i="158"/>
  <c r="D1" i="158" s="1"/>
  <c r="B1" i="156"/>
  <c r="B1" i="154"/>
  <c r="D1" i="154" s="1"/>
  <c r="B1" i="152"/>
  <c r="D2" i="152" s="1"/>
  <c r="B1" i="150"/>
  <c r="B1" i="148"/>
  <c r="D2" i="148" s="1"/>
  <c r="B1" i="146"/>
  <c r="B1" i="144"/>
  <c r="E2" i="144" s="1"/>
  <c r="B1" i="142"/>
  <c r="E2" i="142" s="1"/>
  <c r="B1" i="140"/>
  <c r="D1" i="140" s="1"/>
  <c r="B1" i="138"/>
  <c r="B1" i="136"/>
  <c r="D1" i="136" s="1"/>
  <c r="B1" i="134"/>
  <c r="B1" i="132"/>
  <c r="B1" i="130"/>
  <c r="B1" i="128"/>
  <c r="B1" i="126"/>
  <c r="E2" i="126" s="1"/>
  <c r="G200" i="222"/>
  <c r="I1" i="222"/>
  <c r="F53" i="221"/>
  <c r="I43" i="221"/>
  <c r="I42" i="221"/>
  <c r="G42" i="221"/>
  <c r="I41" i="221"/>
  <c r="G41" i="221"/>
  <c r="I40" i="221"/>
  <c r="G40" i="221"/>
  <c r="I39" i="221"/>
  <c r="G39" i="221"/>
  <c r="I38" i="221"/>
  <c r="G38" i="221"/>
  <c r="I37" i="221"/>
  <c r="G37" i="221"/>
  <c r="I36" i="221"/>
  <c r="G36" i="221"/>
  <c r="I35" i="221"/>
  <c r="G35" i="221"/>
  <c r="I34" i="221"/>
  <c r="G34" i="221"/>
  <c r="I33" i="221"/>
  <c r="G33" i="221"/>
  <c r="I29" i="221"/>
  <c r="G29" i="221"/>
  <c r="F29" i="221"/>
  <c r="A29" i="221"/>
  <c r="I28" i="221"/>
  <c r="G28" i="221"/>
  <c r="F28" i="221"/>
  <c r="A28" i="221"/>
  <c r="I27" i="221"/>
  <c r="F27" i="221"/>
  <c r="G27" i="221" s="1"/>
  <c r="A27" i="221"/>
  <c r="I26" i="221"/>
  <c r="F26" i="221"/>
  <c r="G26" i="221" s="1"/>
  <c r="A26" i="221"/>
  <c r="I25" i="221"/>
  <c r="F25" i="221"/>
  <c r="G25" i="221" s="1"/>
  <c r="A25" i="221"/>
  <c r="I24" i="221"/>
  <c r="F24" i="221"/>
  <c r="G24" i="221" s="1"/>
  <c r="A24" i="221"/>
  <c r="I23" i="221"/>
  <c r="F23" i="221"/>
  <c r="G23" i="221" s="1"/>
  <c r="A23" i="221"/>
  <c r="I22" i="221"/>
  <c r="F22" i="221"/>
  <c r="G22" i="221" s="1"/>
  <c r="A22" i="221"/>
  <c r="I21" i="221"/>
  <c r="F21" i="221"/>
  <c r="G21" i="221" s="1"/>
  <c r="A21" i="221"/>
  <c r="I20" i="221"/>
  <c r="F20" i="221"/>
  <c r="G20" i="221" s="1"/>
  <c r="A20" i="221"/>
  <c r="I19" i="221"/>
  <c r="F19" i="221"/>
  <c r="A19" i="221"/>
  <c r="I18" i="221"/>
  <c r="F18" i="221"/>
  <c r="A18" i="221"/>
  <c r="I17" i="221"/>
  <c r="F17" i="221"/>
  <c r="A17" i="221"/>
  <c r="I16" i="221"/>
  <c r="F16" i="221"/>
  <c r="A16" i="221"/>
  <c r="I15" i="221"/>
  <c r="F15" i="221"/>
  <c r="A15" i="221"/>
  <c r="A14" i="221"/>
  <c r="E11" i="221"/>
  <c r="H5" i="221"/>
  <c r="H43" i="221" s="1"/>
  <c r="G200" i="220"/>
  <c r="M200" i="220"/>
  <c r="I1" i="220"/>
  <c r="F53" i="219"/>
  <c r="I43" i="219"/>
  <c r="I42" i="219"/>
  <c r="G42" i="219"/>
  <c r="I41" i="219"/>
  <c r="G41" i="219"/>
  <c r="I40" i="219"/>
  <c r="G40" i="219"/>
  <c r="I39" i="219"/>
  <c r="H39" i="219"/>
  <c r="G39" i="219"/>
  <c r="I38" i="219"/>
  <c r="G38" i="219"/>
  <c r="I37" i="219"/>
  <c r="G37" i="219"/>
  <c r="I36" i="219"/>
  <c r="G36" i="219"/>
  <c r="I35" i="219"/>
  <c r="G35" i="219"/>
  <c r="I34" i="219"/>
  <c r="G34" i="219"/>
  <c r="I33" i="219"/>
  <c r="G33" i="219"/>
  <c r="I29" i="219"/>
  <c r="F29" i="219"/>
  <c r="G29" i="219" s="1"/>
  <c r="A29" i="219"/>
  <c r="I28" i="219"/>
  <c r="F28" i="219"/>
  <c r="G28" i="219" s="1"/>
  <c r="A28" i="219"/>
  <c r="I27" i="219"/>
  <c r="F27" i="219"/>
  <c r="G27" i="219" s="1"/>
  <c r="A27" i="219"/>
  <c r="I26" i="219"/>
  <c r="F26" i="219"/>
  <c r="G26" i="219" s="1"/>
  <c r="A26" i="219"/>
  <c r="I25" i="219"/>
  <c r="F25" i="219"/>
  <c r="G25" i="219" s="1"/>
  <c r="A25" i="219"/>
  <c r="I24" i="219"/>
  <c r="F24" i="219"/>
  <c r="G24" i="219" s="1"/>
  <c r="A24" i="219"/>
  <c r="I23" i="219"/>
  <c r="F23" i="219"/>
  <c r="G23" i="219" s="1"/>
  <c r="A23" i="219"/>
  <c r="I22" i="219"/>
  <c r="F22" i="219"/>
  <c r="G22" i="219" s="1"/>
  <c r="A22" i="219"/>
  <c r="I21" i="219"/>
  <c r="F21" i="219"/>
  <c r="G21" i="219" s="1"/>
  <c r="A21" i="219"/>
  <c r="I20" i="219"/>
  <c r="F20" i="219"/>
  <c r="G20" i="219" s="1"/>
  <c r="A20" i="219"/>
  <c r="I19" i="219"/>
  <c r="F19" i="219"/>
  <c r="A19" i="219"/>
  <c r="I18" i="219"/>
  <c r="F18" i="219"/>
  <c r="A18" i="219"/>
  <c r="I17" i="219"/>
  <c r="F17" i="219"/>
  <c r="A17" i="219"/>
  <c r="I16" i="219"/>
  <c r="F16" i="219"/>
  <c r="A16" i="219"/>
  <c r="I15" i="219"/>
  <c r="F15" i="219"/>
  <c r="A15" i="219"/>
  <c r="A14" i="219"/>
  <c r="E11" i="219"/>
  <c r="H6" i="219"/>
  <c r="H5" i="219"/>
  <c r="B4" i="219" s="1"/>
  <c r="B5" i="219"/>
  <c r="G200" i="218"/>
  <c r="M200" i="218"/>
  <c r="I1" i="218"/>
  <c r="D2" i="218"/>
  <c r="F53" i="217"/>
  <c r="I43" i="217"/>
  <c r="H43" i="217"/>
  <c r="I42" i="217"/>
  <c r="G42" i="217"/>
  <c r="I41" i="217"/>
  <c r="G41" i="217"/>
  <c r="I40" i="217"/>
  <c r="G40" i="217"/>
  <c r="I39" i="217"/>
  <c r="G39" i="217"/>
  <c r="I38" i="217"/>
  <c r="G38" i="217"/>
  <c r="I37" i="217"/>
  <c r="G37" i="217"/>
  <c r="I36" i="217"/>
  <c r="G36" i="217"/>
  <c r="I35" i="217"/>
  <c r="G35" i="217"/>
  <c r="I34" i="217"/>
  <c r="G34" i="217"/>
  <c r="I33" i="217"/>
  <c r="G33" i="217"/>
  <c r="I29" i="217"/>
  <c r="F29" i="217"/>
  <c r="G29" i="217" s="1"/>
  <c r="A29" i="217"/>
  <c r="I28" i="217"/>
  <c r="F28" i="217"/>
  <c r="G28" i="217" s="1"/>
  <c r="A28" i="217"/>
  <c r="I27" i="217"/>
  <c r="F27" i="217"/>
  <c r="G27" i="217" s="1"/>
  <c r="A27" i="217"/>
  <c r="I26" i="217"/>
  <c r="F26" i="217"/>
  <c r="G26" i="217" s="1"/>
  <c r="A26" i="217"/>
  <c r="I25" i="217"/>
  <c r="G25" i="217"/>
  <c r="F25" i="217"/>
  <c r="A25" i="217"/>
  <c r="I24" i="217"/>
  <c r="G24" i="217"/>
  <c r="F24" i="217"/>
  <c r="A24" i="217"/>
  <c r="I23" i="217"/>
  <c r="G23" i="217"/>
  <c r="F23" i="217"/>
  <c r="A23" i="217"/>
  <c r="I22" i="217"/>
  <c r="F22" i="217"/>
  <c r="G22" i="217" s="1"/>
  <c r="A22" i="217"/>
  <c r="I21" i="217"/>
  <c r="F21" i="217"/>
  <c r="G21" i="217" s="1"/>
  <c r="A21" i="217"/>
  <c r="I20" i="217"/>
  <c r="G20" i="217"/>
  <c r="F20" i="217"/>
  <c r="A20" i="217"/>
  <c r="I19" i="217"/>
  <c r="F19" i="217"/>
  <c r="A19" i="217"/>
  <c r="I18" i="217"/>
  <c r="F18" i="217"/>
  <c r="A18" i="217"/>
  <c r="I17" i="217"/>
  <c r="F17" i="217"/>
  <c r="A17" i="217"/>
  <c r="I16" i="217"/>
  <c r="F16" i="217"/>
  <c r="A16" i="217"/>
  <c r="I15" i="217"/>
  <c r="F15" i="217"/>
  <c r="A15" i="217"/>
  <c r="A14" i="217"/>
  <c r="E11" i="217"/>
  <c r="B6" i="217"/>
  <c r="H5" i="217"/>
  <c r="H42" i="217" s="1"/>
  <c r="B4" i="217"/>
  <c r="G200" i="216"/>
  <c r="M200" i="216"/>
  <c r="I1" i="216"/>
  <c r="F53" i="215"/>
  <c r="I43" i="215"/>
  <c r="I42" i="215"/>
  <c r="G42" i="215"/>
  <c r="I41" i="215"/>
  <c r="G41" i="215"/>
  <c r="I40" i="215"/>
  <c r="G40" i="215"/>
  <c r="I39" i="215"/>
  <c r="G39" i="215"/>
  <c r="I38" i="215"/>
  <c r="G38" i="215"/>
  <c r="I37" i="215"/>
  <c r="G37" i="215"/>
  <c r="I36" i="215"/>
  <c r="G36" i="215"/>
  <c r="I35" i="215"/>
  <c r="G35" i="215"/>
  <c r="I34" i="215"/>
  <c r="G34" i="215"/>
  <c r="I33" i="215"/>
  <c r="G33" i="215"/>
  <c r="I29" i="215"/>
  <c r="F29" i="215"/>
  <c r="G29" i="215" s="1"/>
  <c r="A29" i="215"/>
  <c r="I28" i="215"/>
  <c r="F28" i="215"/>
  <c r="G28" i="215" s="1"/>
  <c r="A28" i="215"/>
  <c r="I27" i="215"/>
  <c r="F27" i="215"/>
  <c r="G27" i="215" s="1"/>
  <c r="A27" i="215"/>
  <c r="I26" i="215"/>
  <c r="F26" i="215"/>
  <c r="G26" i="215" s="1"/>
  <c r="A26" i="215"/>
  <c r="I25" i="215"/>
  <c r="F25" i="215"/>
  <c r="G25" i="215" s="1"/>
  <c r="A25" i="215"/>
  <c r="I24" i="215"/>
  <c r="F24" i="215"/>
  <c r="G24" i="215" s="1"/>
  <c r="A24" i="215"/>
  <c r="I23" i="215"/>
  <c r="F23" i="215"/>
  <c r="G23" i="215" s="1"/>
  <c r="A23" i="215"/>
  <c r="I22" i="215"/>
  <c r="F22" i="215"/>
  <c r="G22" i="215" s="1"/>
  <c r="A22" i="215"/>
  <c r="I21" i="215"/>
  <c r="F21" i="215"/>
  <c r="G21" i="215" s="1"/>
  <c r="A21" i="215"/>
  <c r="I20" i="215"/>
  <c r="F20" i="215"/>
  <c r="G20" i="215" s="1"/>
  <c r="A20" i="215"/>
  <c r="I19" i="215"/>
  <c r="F19" i="215"/>
  <c r="A19" i="215"/>
  <c r="I18" i="215"/>
  <c r="F18" i="215"/>
  <c r="A18" i="215"/>
  <c r="I17" i="215"/>
  <c r="F17" i="215"/>
  <c r="A17" i="215"/>
  <c r="I16" i="215"/>
  <c r="F16" i="215"/>
  <c r="A16" i="215"/>
  <c r="I15" i="215"/>
  <c r="F15" i="215"/>
  <c r="A15" i="215"/>
  <c r="A14" i="215"/>
  <c r="E11" i="215"/>
  <c r="H5" i="215"/>
  <c r="G200" i="214"/>
  <c r="M200" i="214"/>
  <c r="I1" i="214"/>
  <c r="E2" i="214"/>
  <c r="F53" i="213"/>
  <c r="I43" i="213"/>
  <c r="I42" i="213"/>
  <c r="G42" i="213"/>
  <c r="I41" i="213"/>
  <c r="G41" i="213"/>
  <c r="I40" i="213"/>
  <c r="G40" i="213"/>
  <c r="I39" i="213"/>
  <c r="G39" i="213"/>
  <c r="I38" i="213"/>
  <c r="G38" i="213"/>
  <c r="I37" i="213"/>
  <c r="G37" i="213"/>
  <c r="I36" i="213"/>
  <c r="G36" i="213"/>
  <c r="I35" i="213"/>
  <c r="G35" i="213"/>
  <c r="I34" i="213"/>
  <c r="G34" i="213"/>
  <c r="I33" i="213"/>
  <c r="G33" i="213"/>
  <c r="I29" i="213"/>
  <c r="F29" i="213"/>
  <c r="G29" i="213" s="1"/>
  <c r="A29" i="213"/>
  <c r="I28" i="213"/>
  <c r="F28" i="213"/>
  <c r="G28" i="213" s="1"/>
  <c r="A28" i="213"/>
  <c r="I27" i="213"/>
  <c r="F27" i="213"/>
  <c r="G27" i="213" s="1"/>
  <c r="A27" i="213"/>
  <c r="I26" i="213"/>
  <c r="F26" i="213"/>
  <c r="G26" i="213" s="1"/>
  <c r="A26" i="213"/>
  <c r="I25" i="213"/>
  <c r="F25" i="213"/>
  <c r="G25" i="213" s="1"/>
  <c r="A25" i="213"/>
  <c r="I24" i="213"/>
  <c r="F24" i="213"/>
  <c r="G24" i="213" s="1"/>
  <c r="A24" i="213"/>
  <c r="I23" i="213"/>
  <c r="F23" i="213"/>
  <c r="G23" i="213" s="1"/>
  <c r="A23" i="213"/>
  <c r="I22" i="213"/>
  <c r="F22" i="213"/>
  <c r="G22" i="213" s="1"/>
  <c r="A22" i="213"/>
  <c r="I21" i="213"/>
  <c r="F21" i="213"/>
  <c r="G21" i="213" s="1"/>
  <c r="A21" i="213"/>
  <c r="I20" i="213"/>
  <c r="F20" i="213"/>
  <c r="G20" i="213" s="1"/>
  <c r="A20" i="213"/>
  <c r="I19" i="213"/>
  <c r="F19" i="213"/>
  <c r="A19" i="213"/>
  <c r="I18" i="213"/>
  <c r="F18" i="213"/>
  <c r="A18" i="213"/>
  <c r="I17" i="213"/>
  <c r="F17" i="213"/>
  <c r="A17" i="213"/>
  <c r="I16" i="213"/>
  <c r="F16" i="213"/>
  <c r="A16" i="213"/>
  <c r="I15" i="213"/>
  <c r="F15" i="213"/>
  <c r="A15" i="213"/>
  <c r="A14" i="213"/>
  <c r="E11" i="213"/>
  <c r="H5" i="213"/>
  <c r="H41" i="213" s="1"/>
  <c r="G200" i="212"/>
  <c r="M200" i="212"/>
  <c r="I1" i="212"/>
  <c r="F53" i="211"/>
  <c r="I43" i="211"/>
  <c r="I42" i="211"/>
  <c r="H42" i="211"/>
  <c r="G42" i="211"/>
  <c r="I41" i="211"/>
  <c r="G41" i="211"/>
  <c r="I40" i="211"/>
  <c r="G40" i="211"/>
  <c r="I39" i="211"/>
  <c r="G39" i="211"/>
  <c r="I38" i="211"/>
  <c r="G38" i="211"/>
  <c r="I37" i="211"/>
  <c r="G37" i="211"/>
  <c r="I36" i="211"/>
  <c r="G36" i="211"/>
  <c r="I35" i="211"/>
  <c r="G35" i="211"/>
  <c r="I34" i="211"/>
  <c r="G34" i="211"/>
  <c r="I33" i="211"/>
  <c r="G33" i="211"/>
  <c r="I29" i="211"/>
  <c r="F29" i="211"/>
  <c r="G29" i="211" s="1"/>
  <c r="A29" i="211"/>
  <c r="I28" i="211"/>
  <c r="F28" i="211"/>
  <c r="G28" i="211" s="1"/>
  <c r="A28" i="211"/>
  <c r="I27" i="211"/>
  <c r="F27" i="211"/>
  <c r="G27" i="211" s="1"/>
  <c r="A27" i="211"/>
  <c r="I26" i="211"/>
  <c r="F26" i="211"/>
  <c r="G26" i="211" s="1"/>
  <c r="A26" i="211"/>
  <c r="I25" i="211"/>
  <c r="F25" i="211"/>
  <c r="G25" i="211" s="1"/>
  <c r="A25" i="211"/>
  <c r="I24" i="211"/>
  <c r="F24" i="211"/>
  <c r="G24" i="211" s="1"/>
  <c r="A24" i="211"/>
  <c r="I23" i="211"/>
  <c r="F23" i="211"/>
  <c r="G23" i="211" s="1"/>
  <c r="A23" i="211"/>
  <c r="I22" i="211"/>
  <c r="F22" i="211"/>
  <c r="G22" i="211" s="1"/>
  <c r="A22" i="211"/>
  <c r="I21" i="211"/>
  <c r="F21" i="211"/>
  <c r="G21" i="211" s="1"/>
  <c r="A21" i="211"/>
  <c r="I20" i="211"/>
  <c r="F20" i="211"/>
  <c r="G20" i="211" s="1"/>
  <c r="A20" i="211"/>
  <c r="I19" i="211"/>
  <c r="F19" i="211"/>
  <c r="A19" i="211"/>
  <c r="I18" i="211"/>
  <c r="F18" i="211"/>
  <c r="A18" i="211"/>
  <c r="I17" i="211"/>
  <c r="F17" i="211"/>
  <c r="A17" i="211"/>
  <c r="I16" i="211"/>
  <c r="F16" i="211"/>
  <c r="A16" i="211"/>
  <c r="I15" i="211"/>
  <c r="F15" i="211"/>
  <c r="A15" i="211"/>
  <c r="A14" i="211"/>
  <c r="E11" i="211"/>
  <c r="H5" i="211"/>
  <c r="H41" i="211" s="1"/>
  <c r="D2" i="211"/>
  <c r="G200" i="210"/>
  <c r="L200" i="210"/>
  <c r="M200" i="210"/>
  <c r="I1" i="210"/>
  <c r="F53" i="209"/>
  <c r="I43" i="209"/>
  <c r="H43" i="209"/>
  <c r="I42" i="209"/>
  <c r="G42" i="209"/>
  <c r="I41" i="209"/>
  <c r="G41" i="209"/>
  <c r="I40" i="209"/>
  <c r="G40" i="209"/>
  <c r="I39" i="209"/>
  <c r="G39" i="209"/>
  <c r="I38" i="209"/>
  <c r="H38" i="209"/>
  <c r="G38" i="209"/>
  <c r="I37" i="209"/>
  <c r="G37" i="209"/>
  <c r="I36" i="209"/>
  <c r="G36" i="209"/>
  <c r="I35" i="209"/>
  <c r="G35" i="209"/>
  <c r="I34" i="209"/>
  <c r="G34" i="209"/>
  <c r="I33" i="209"/>
  <c r="G33" i="209"/>
  <c r="I29" i="209"/>
  <c r="F29" i="209"/>
  <c r="G29" i="209" s="1"/>
  <c r="A29" i="209"/>
  <c r="I28" i="209"/>
  <c r="F28" i="209"/>
  <c r="G28" i="209" s="1"/>
  <c r="A28" i="209"/>
  <c r="I27" i="209"/>
  <c r="F27" i="209"/>
  <c r="G27" i="209" s="1"/>
  <c r="A27" i="209"/>
  <c r="I26" i="209"/>
  <c r="F26" i="209"/>
  <c r="G26" i="209" s="1"/>
  <c r="A26" i="209"/>
  <c r="I25" i="209"/>
  <c r="F25" i="209"/>
  <c r="G25" i="209" s="1"/>
  <c r="A25" i="209"/>
  <c r="I24" i="209"/>
  <c r="F24" i="209"/>
  <c r="G24" i="209" s="1"/>
  <c r="A24" i="209"/>
  <c r="I23" i="209"/>
  <c r="F23" i="209"/>
  <c r="G23" i="209" s="1"/>
  <c r="A23" i="209"/>
  <c r="I22" i="209"/>
  <c r="F22" i="209"/>
  <c r="G22" i="209" s="1"/>
  <c r="A22" i="209"/>
  <c r="I21" i="209"/>
  <c r="F21" i="209"/>
  <c r="G21" i="209" s="1"/>
  <c r="A21" i="209"/>
  <c r="I20" i="209"/>
  <c r="F20" i="209"/>
  <c r="G20" i="209" s="1"/>
  <c r="A20" i="209"/>
  <c r="I19" i="209"/>
  <c r="F19" i="209"/>
  <c r="A19" i="209"/>
  <c r="I18" i="209"/>
  <c r="F18" i="209"/>
  <c r="A18" i="209"/>
  <c r="I17" i="209"/>
  <c r="F17" i="209"/>
  <c r="A17" i="209"/>
  <c r="I16" i="209"/>
  <c r="F16" i="209"/>
  <c r="A16" i="209"/>
  <c r="I15" i="209"/>
  <c r="F15" i="209"/>
  <c r="A15" i="209"/>
  <c r="A14" i="209"/>
  <c r="E11" i="209"/>
  <c r="H5" i="209"/>
  <c r="H39" i="209" s="1"/>
  <c r="D2" i="209"/>
  <c r="G200" i="208"/>
  <c r="M200" i="208"/>
  <c r="I1" i="208"/>
  <c r="F53" i="207"/>
  <c r="I43" i="207"/>
  <c r="I42" i="207"/>
  <c r="G42" i="207"/>
  <c r="I41" i="207"/>
  <c r="G41" i="207"/>
  <c r="I40" i="207"/>
  <c r="G40" i="207"/>
  <c r="I39" i="207"/>
  <c r="G39" i="207"/>
  <c r="I38" i="207"/>
  <c r="G38" i="207"/>
  <c r="I37" i="207"/>
  <c r="G37" i="207"/>
  <c r="I36" i="207"/>
  <c r="G36" i="207"/>
  <c r="I35" i="207"/>
  <c r="G35" i="207"/>
  <c r="I34" i="207"/>
  <c r="G34" i="207"/>
  <c r="I33" i="207"/>
  <c r="G33" i="207"/>
  <c r="I29" i="207"/>
  <c r="F29" i="207"/>
  <c r="G29" i="207" s="1"/>
  <c r="A29" i="207"/>
  <c r="I28" i="207"/>
  <c r="F28" i="207"/>
  <c r="G28" i="207" s="1"/>
  <c r="A28" i="207"/>
  <c r="I27" i="207"/>
  <c r="F27" i="207"/>
  <c r="G27" i="207" s="1"/>
  <c r="A27" i="207"/>
  <c r="I26" i="207"/>
  <c r="F26" i="207"/>
  <c r="G26" i="207" s="1"/>
  <c r="A26" i="207"/>
  <c r="I25" i="207"/>
  <c r="F25" i="207"/>
  <c r="G25" i="207" s="1"/>
  <c r="A25" i="207"/>
  <c r="I24" i="207"/>
  <c r="F24" i="207"/>
  <c r="G24" i="207" s="1"/>
  <c r="A24" i="207"/>
  <c r="I23" i="207"/>
  <c r="F23" i="207"/>
  <c r="G23" i="207" s="1"/>
  <c r="A23" i="207"/>
  <c r="I22" i="207"/>
  <c r="F22" i="207"/>
  <c r="G22" i="207" s="1"/>
  <c r="A22" i="207"/>
  <c r="I21" i="207"/>
  <c r="F21" i="207"/>
  <c r="G21" i="207" s="1"/>
  <c r="A21" i="207"/>
  <c r="I20" i="207"/>
  <c r="F20" i="207"/>
  <c r="G20" i="207" s="1"/>
  <c r="A20" i="207"/>
  <c r="I19" i="207"/>
  <c r="F19" i="207"/>
  <c r="A19" i="207"/>
  <c r="I18" i="207"/>
  <c r="F18" i="207"/>
  <c r="A18" i="207"/>
  <c r="I17" i="207"/>
  <c r="F17" i="207"/>
  <c r="A17" i="207"/>
  <c r="I16" i="207"/>
  <c r="F16" i="207"/>
  <c r="A16" i="207"/>
  <c r="I15" i="207"/>
  <c r="F15" i="207"/>
  <c r="A15" i="207"/>
  <c r="A14" i="207"/>
  <c r="E11" i="207"/>
  <c r="H6" i="207"/>
  <c r="H5" i="207"/>
  <c r="H41" i="207" s="1"/>
  <c r="B4" i="207"/>
  <c r="G200" i="206"/>
  <c r="M200" i="206"/>
  <c r="I1" i="206"/>
  <c r="E2" i="206"/>
  <c r="F53" i="205"/>
  <c r="I43" i="205"/>
  <c r="I42" i="205"/>
  <c r="G42" i="205"/>
  <c r="I41" i="205"/>
  <c r="G41" i="205"/>
  <c r="I40" i="205"/>
  <c r="G40" i="205"/>
  <c r="I39" i="205"/>
  <c r="G39" i="205"/>
  <c r="I38" i="205"/>
  <c r="G38" i="205"/>
  <c r="I37" i="205"/>
  <c r="G37" i="205"/>
  <c r="I36" i="205"/>
  <c r="G36" i="205"/>
  <c r="I35" i="205"/>
  <c r="G35" i="205"/>
  <c r="I34" i="205"/>
  <c r="G34" i="205"/>
  <c r="I33" i="205"/>
  <c r="G33" i="205"/>
  <c r="I29" i="205"/>
  <c r="F29" i="205"/>
  <c r="G29" i="205" s="1"/>
  <c r="A29" i="205"/>
  <c r="I28" i="205"/>
  <c r="F28" i="205"/>
  <c r="G28" i="205" s="1"/>
  <c r="A28" i="205"/>
  <c r="I27" i="205"/>
  <c r="F27" i="205"/>
  <c r="G27" i="205" s="1"/>
  <c r="A27" i="205"/>
  <c r="I26" i="205"/>
  <c r="F26" i="205"/>
  <c r="G26" i="205" s="1"/>
  <c r="A26" i="205"/>
  <c r="I25" i="205"/>
  <c r="F25" i="205"/>
  <c r="G25" i="205" s="1"/>
  <c r="A25" i="205"/>
  <c r="I24" i="205"/>
  <c r="F24" i="205"/>
  <c r="G24" i="205" s="1"/>
  <c r="A24" i="205"/>
  <c r="I23" i="205"/>
  <c r="F23" i="205"/>
  <c r="G23" i="205" s="1"/>
  <c r="A23" i="205"/>
  <c r="I22" i="205"/>
  <c r="F22" i="205"/>
  <c r="G22" i="205" s="1"/>
  <c r="A22" i="205"/>
  <c r="I21" i="205"/>
  <c r="F21" i="205"/>
  <c r="G21" i="205" s="1"/>
  <c r="A21" i="205"/>
  <c r="I20" i="205"/>
  <c r="F20" i="205"/>
  <c r="G20" i="205" s="1"/>
  <c r="A20" i="205"/>
  <c r="I19" i="205"/>
  <c r="F19" i="205"/>
  <c r="A19" i="205"/>
  <c r="I18" i="205"/>
  <c r="F18" i="205"/>
  <c r="A18" i="205"/>
  <c r="I17" i="205"/>
  <c r="F17" i="205"/>
  <c r="A17" i="205"/>
  <c r="I16" i="205"/>
  <c r="F16" i="205"/>
  <c r="A16" i="205"/>
  <c r="I15" i="205"/>
  <c r="F15" i="205"/>
  <c r="A15" i="205"/>
  <c r="A14" i="205"/>
  <c r="E11" i="205"/>
  <c r="H5" i="205"/>
  <c r="H41" i="205" s="1"/>
  <c r="G200" i="204"/>
  <c r="L200" i="204"/>
  <c r="M200" i="204"/>
  <c r="I1" i="204"/>
  <c r="F53" i="203"/>
  <c r="I43" i="203"/>
  <c r="I42" i="203"/>
  <c r="G42" i="203"/>
  <c r="I41" i="203"/>
  <c r="G41" i="203"/>
  <c r="I40" i="203"/>
  <c r="G40" i="203"/>
  <c r="I39" i="203"/>
  <c r="G39" i="203"/>
  <c r="I38" i="203"/>
  <c r="G38" i="203"/>
  <c r="I37" i="203"/>
  <c r="G37" i="203"/>
  <c r="I36" i="203"/>
  <c r="G36" i="203"/>
  <c r="I35" i="203"/>
  <c r="G35" i="203"/>
  <c r="I34" i="203"/>
  <c r="G34" i="203"/>
  <c r="I33" i="203"/>
  <c r="G33" i="203"/>
  <c r="I29" i="203"/>
  <c r="F29" i="203"/>
  <c r="G29" i="203" s="1"/>
  <c r="A29" i="203"/>
  <c r="I28" i="203"/>
  <c r="F28" i="203"/>
  <c r="G28" i="203" s="1"/>
  <c r="A28" i="203"/>
  <c r="I27" i="203"/>
  <c r="F27" i="203"/>
  <c r="G27" i="203" s="1"/>
  <c r="A27" i="203"/>
  <c r="I26" i="203"/>
  <c r="F26" i="203"/>
  <c r="G26" i="203" s="1"/>
  <c r="A26" i="203"/>
  <c r="I25" i="203"/>
  <c r="F25" i="203"/>
  <c r="G25" i="203" s="1"/>
  <c r="A25" i="203"/>
  <c r="I24" i="203"/>
  <c r="F24" i="203"/>
  <c r="G24" i="203" s="1"/>
  <c r="A24" i="203"/>
  <c r="I23" i="203"/>
  <c r="F23" i="203"/>
  <c r="G23" i="203" s="1"/>
  <c r="A23" i="203"/>
  <c r="I22" i="203"/>
  <c r="F22" i="203"/>
  <c r="G22" i="203" s="1"/>
  <c r="A22" i="203"/>
  <c r="I21" i="203"/>
  <c r="F21" i="203"/>
  <c r="G21" i="203" s="1"/>
  <c r="A21" i="203"/>
  <c r="I20" i="203"/>
  <c r="F20" i="203"/>
  <c r="G20" i="203" s="1"/>
  <c r="A20" i="203"/>
  <c r="I19" i="203"/>
  <c r="F19" i="203"/>
  <c r="A19" i="203"/>
  <c r="I18" i="203"/>
  <c r="F18" i="203"/>
  <c r="A18" i="203"/>
  <c r="I17" i="203"/>
  <c r="F17" i="203"/>
  <c r="A17" i="203"/>
  <c r="I16" i="203"/>
  <c r="F16" i="203"/>
  <c r="A16" i="203"/>
  <c r="I15" i="203"/>
  <c r="F15" i="203"/>
  <c r="A15" i="203"/>
  <c r="A14" i="203"/>
  <c r="E11" i="203"/>
  <c r="H5" i="203"/>
  <c r="B5" i="203" s="1"/>
  <c r="G200" i="202"/>
  <c r="M200" i="202"/>
  <c r="I1" i="202"/>
  <c r="F53" i="201"/>
  <c r="I43" i="201"/>
  <c r="I42" i="201"/>
  <c r="G42" i="201"/>
  <c r="I41" i="201"/>
  <c r="G41" i="201"/>
  <c r="I40" i="201"/>
  <c r="G40" i="201"/>
  <c r="I39" i="201"/>
  <c r="G39" i="201"/>
  <c r="I38" i="201"/>
  <c r="G38" i="201"/>
  <c r="I37" i="201"/>
  <c r="G37" i="201"/>
  <c r="I36" i="201"/>
  <c r="G36" i="201"/>
  <c r="I35" i="201"/>
  <c r="G35" i="201"/>
  <c r="I34" i="201"/>
  <c r="G34" i="201"/>
  <c r="I33" i="201"/>
  <c r="G33" i="201"/>
  <c r="I29" i="201"/>
  <c r="G29" i="201"/>
  <c r="F29" i="201"/>
  <c r="A29" i="201"/>
  <c r="I28" i="201"/>
  <c r="G28" i="201"/>
  <c r="F28" i="201"/>
  <c r="A28" i="201"/>
  <c r="I27" i="201"/>
  <c r="F27" i="201"/>
  <c r="G27" i="201" s="1"/>
  <c r="A27" i="201"/>
  <c r="I26" i="201"/>
  <c r="F26" i="201"/>
  <c r="G26" i="201" s="1"/>
  <c r="A26" i="201"/>
  <c r="I25" i="201"/>
  <c r="F25" i="201"/>
  <c r="G25" i="201" s="1"/>
  <c r="A25" i="201"/>
  <c r="I24" i="201"/>
  <c r="F24" i="201"/>
  <c r="G24" i="201" s="1"/>
  <c r="A24" i="201"/>
  <c r="I23" i="201"/>
  <c r="F23" i="201"/>
  <c r="G23" i="201" s="1"/>
  <c r="A23" i="201"/>
  <c r="I22" i="201"/>
  <c r="F22" i="201"/>
  <c r="G22" i="201" s="1"/>
  <c r="A22" i="201"/>
  <c r="I21" i="201"/>
  <c r="F21" i="201"/>
  <c r="G21" i="201" s="1"/>
  <c r="A21" i="201"/>
  <c r="I20" i="201"/>
  <c r="F20" i="201"/>
  <c r="G20" i="201" s="1"/>
  <c r="A20" i="201"/>
  <c r="I19" i="201"/>
  <c r="F19" i="201"/>
  <c r="A19" i="201"/>
  <c r="I18" i="201"/>
  <c r="F18" i="201"/>
  <c r="A18" i="201"/>
  <c r="I17" i="201"/>
  <c r="F17" i="201"/>
  <c r="A17" i="201"/>
  <c r="I16" i="201"/>
  <c r="F16" i="201"/>
  <c r="A16" i="201"/>
  <c r="I15" i="201"/>
  <c r="F15" i="201"/>
  <c r="A15" i="201"/>
  <c r="A14" i="201"/>
  <c r="E11" i="201"/>
  <c r="H5" i="201"/>
  <c r="G200" i="200"/>
  <c r="L200" i="200"/>
  <c r="M200" i="200"/>
  <c r="I1" i="200"/>
  <c r="E2" i="200"/>
  <c r="F53" i="199"/>
  <c r="I43" i="199"/>
  <c r="I42" i="199"/>
  <c r="G42" i="199"/>
  <c r="I41" i="199"/>
  <c r="G41" i="199"/>
  <c r="I40" i="199"/>
  <c r="G40" i="199"/>
  <c r="I39" i="199"/>
  <c r="G39" i="199"/>
  <c r="I38" i="199"/>
  <c r="G38" i="199"/>
  <c r="I37" i="199"/>
  <c r="G37" i="199"/>
  <c r="I36" i="199"/>
  <c r="G36" i="199"/>
  <c r="I35" i="199"/>
  <c r="G35" i="199"/>
  <c r="I34" i="199"/>
  <c r="G34" i="199"/>
  <c r="I33" i="199"/>
  <c r="G33" i="199"/>
  <c r="I29" i="199"/>
  <c r="F29" i="199"/>
  <c r="G29" i="199" s="1"/>
  <c r="A29" i="199"/>
  <c r="I28" i="199"/>
  <c r="F28" i="199"/>
  <c r="G28" i="199" s="1"/>
  <c r="A28" i="199"/>
  <c r="I27" i="199"/>
  <c r="F27" i="199"/>
  <c r="G27" i="199" s="1"/>
  <c r="A27" i="199"/>
  <c r="I26" i="199"/>
  <c r="F26" i="199"/>
  <c r="G26" i="199" s="1"/>
  <c r="A26" i="199"/>
  <c r="I25" i="199"/>
  <c r="F25" i="199"/>
  <c r="G25" i="199" s="1"/>
  <c r="A25" i="199"/>
  <c r="I24" i="199"/>
  <c r="F24" i="199"/>
  <c r="G24" i="199" s="1"/>
  <c r="A24" i="199"/>
  <c r="I23" i="199"/>
  <c r="F23" i="199"/>
  <c r="G23" i="199" s="1"/>
  <c r="A23" i="199"/>
  <c r="I22" i="199"/>
  <c r="F22" i="199"/>
  <c r="G22" i="199" s="1"/>
  <c r="A22" i="199"/>
  <c r="I21" i="199"/>
  <c r="F21" i="199"/>
  <c r="G21" i="199" s="1"/>
  <c r="A21" i="199"/>
  <c r="I20" i="199"/>
  <c r="F20" i="199"/>
  <c r="G20" i="199" s="1"/>
  <c r="A20" i="199"/>
  <c r="I19" i="199"/>
  <c r="F19" i="199"/>
  <c r="A19" i="199"/>
  <c r="I18" i="199"/>
  <c r="F18" i="199"/>
  <c r="A18" i="199"/>
  <c r="I17" i="199"/>
  <c r="F17" i="199"/>
  <c r="A17" i="199"/>
  <c r="I16" i="199"/>
  <c r="F16" i="199"/>
  <c r="A16" i="199"/>
  <c r="I15" i="199"/>
  <c r="F15" i="199"/>
  <c r="A15" i="199"/>
  <c r="A14" i="199"/>
  <c r="E11" i="199"/>
  <c r="H5" i="199"/>
  <c r="H43" i="199" s="1"/>
  <c r="G200" i="198"/>
  <c r="M200" i="198"/>
  <c r="I1" i="198"/>
  <c r="F53" i="197"/>
  <c r="I43" i="197"/>
  <c r="I42" i="197"/>
  <c r="G42" i="197"/>
  <c r="I41" i="197"/>
  <c r="G41" i="197"/>
  <c r="I40" i="197"/>
  <c r="G40" i="197"/>
  <c r="I39" i="197"/>
  <c r="G39" i="197"/>
  <c r="I38" i="197"/>
  <c r="G38" i="197"/>
  <c r="I37" i="197"/>
  <c r="G37" i="197"/>
  <c r="I36" i="197"/>
  <c r="G36" i="197"/>
  <c r="I35" i="197"/>
  <c r="G35" i="197"/>
  <c r="I34" i="197"/>
  <c r="G34" i="197"/>
  <c r="I33" i="197"/>
  <c r="G33" i="197"/>
  <c r="I29" i="197"/>
  <c r="F29" i="197"/>
  <c r="G29" i="197" s="1"/>
  <c r="A29" i="197"/>
  <c r="I28" i="197"/>
  <c r="F28" i="197"/>
  <c r="G28" i="197" s="1"/>
  <c r="A28" i="197"/>
  <c r="I27" i="197"/>
  <c r="F27" i="197"/>
  <c r="G27" i="197" s="1"/>
  <c r="A27" i="197"/>
  <c r="I26" i="197"/>
  <c r="F26" i="197"/>
  <c r="G26" i="197" s="1"/>
  <c r="A26" i="197"/>
  <c r="I25" i="197"/>
  <c r="F25" i="197"/>
  <c r="G25" i="197" s="1"/>
  <c r="A25" i="197"/>
  <c r="I24" i="197"/>
  <c r="F24" i="197"/>
  <c r="G24" i="197" s="1"/>
  <c r="A24" i="197"/>
  <c r="I23" i="197"/>
  <c r="F23" i="197"/>
  <c r="G23" i="197" s="1"/>
  <c r="A23" i="197"/>
  <c r="I22" i="197"/>
  <c r="F22" i="197"/>
  <c r="G22" i="197" s="1"/>
  <c r="A22" i="197"/>
  <c r="I21" i="197"/>
  <c r="F21" i="197"/>
  <c r="G21" i="197" s="1"/>
  <c r="A21" i="197"/>
  <c r="I20" i="197"/>
  <c r="G20" i="197"/>
  <c r="F20" i="197"/>
  <c r="A20" i="197"/>
  <c r="I19" i="197"/>
  <c r="F19" i="197"/>
  <c r="A19" i="197"/>
  <c r="I18" i="197"/>
  <c r="F18" i="197"/>
  <c r="A18" i="197"/>
  <c r="I17" i="197"/>
  <c r="F17" i="197"/>
  <c r="A17" i="197"/>
  <c r="I16" i="197"/>
  <c r="F16" i="197"/>
  <c r="A16" i="197"/>
  <c r="I15" i="197"/>
  <c r="F15" i="197"/>
  <c r="A15" i="197"/>
  <c r="A14" i="197"/>
  <c r="E11" i="197"/>
  <c r="H6" i="197"/>
  <c r="H5" i="197"/>
  <c r="H39" i="197" s="1"/>
  <c r="B4" i="197"/>
  <c r="G200" i="196"/>
  <c r="M200" i="196"/>
  <c r="I1" i="196"/>
  <c r="F53" i="195"/>
  <c r="I43" i="195"/>
  <c r="I42" i="195"/>
  <c r="G42" i="195"/>
  <c r="I41" i="195"/>
  <c r="G41" i="195"/>
  <c r="I40" i="195"/>
  <c r="G40" i="195"/>
  <c r="I39" i="195"/>
  <c r="G39" i="195"/>
  <c r="I38" i="195"/>
  <c r="G38" i="195"/>
  <c r="I37" i="195"/>
  <c r="G37" i="195"/>
  <c r="I36" i="195"/>
  <c r="G36" i="195"/>
  <c r="I35" i="195"/>
  <c r="G35" i="195"/>
  <c r="I34" i="195"/>
  <c r="G34" i="195"/>
  <c r="I33" i="195"/>
  <c r="G33" i="195"/>
  <c r="I29" i="195"/>
  <c r="G29" i="195"/>
  <c r="F29" i="195"/>
  <c r="A29" i="195"/>
  <c r="I28" i="195"/>
  <c r="G28" i="195"/>
  <c r="F28" i="195"/>
  <c r="A28" i="195"/>
  <c r="I27" i="195"/>
  <c r="F27" i="195"/>
  <c r="G27" i="195" s="1"/>
  <c r="A27" i="195"/>
  <c r="I26" i="195"/>
  <c r="F26" i="195"/>
  <c r="G26" i="195" s="1"/>
  <c r="A26" i="195"/>
  <c r="I25" i="195"/>
  <c r="F25" i="195"/>
  <c r="G25" i="195" s="1"/>
  <c r="A25" i="195"/>
  <c r="I24" i="195"/>
  <c r="F24" i="195"/>
  <c r="G24" i="195" s="1"/>
  <c r="A24" i="195"/>
  <c r="I23" i="195"/>
  <c r="F23" i="195"/>
  <c r="G23" i="195" s="1"/>
  <c r="A23" i="195"/>
  <c r="I22" i="195"/>
  <c r="F22" i="195"/>
  <c r="G22" i="195" s="1"/>
  <c r="A22" i="195"/>
  <c r="I21" i="195"/>
  <c r="F21" i="195"/>
  <c r="G21" i="195" s="1"/>
  <c r="A21" i="195"/>
  <c r="I20" i="195"/>
  <c r="F20" i="195"/>
  <c r="G20" i="195" s="1"/>
  <c r="A20" i="195"/>
  <c r="I19" i="195"/>
  <c r="F19" i="195"/>
  <c r="A19" i="195"/>
  <c r="I18" i="195"/>
  <c r="F18" i="195"/>
  <c r="A18" i="195"/>
  <c r="I17" i="195"/>
  <c r="F17" i="195"/>
  <c r="A17" i="195"/>
  <c r="I16" i="195"/>
  <c r="F16" i="195"/>
  <c r="A16" i="195"/>
  <c r="I15" i="195"/>
  <c r="F15" i="195"/>
  <c r="A15" i="195"/>
  <c r="A14" i="195"/>
  <c r="E11" i="195"/>
  <c r="H5" i="195"/>
  <c r="H41" i="195" s="1"/>
  <c r="G200" i="194"/>
  <c r="M200" i="194"/>
  <c r="I1" i="194"/>
  <c r="F53" i="193"/>
  <c r="I43" i="193"/>
  <c r="I42" i="193"/>
  <c r="G42" i="193"/>
  <c r="I41" i="193"/>
  <c r="G41" i="193"/>
  <c r="I40" i="193"/>
  <c r="G40" i="193"/>
  <c r="I39" i="193"/>
  <c r="G39" i="193"/>
  <c r="I38" i="193"/>
  <c r="G38" i="193"/>
  <c r="I37" i="193"/>
  <c r="G37" i="193"/>
  <c r="I36" i="193"/>
  <c r="G36" i="193"/>
  <c r="I35" i="193"/>
  <c r="G35" i="193"/>
  <c r="I34" i="193"/>
  <c r="G34" i="193"/>
  <c r="I33" i="193"/>
  <c r="G33" i="193"/>
  <c r="I29" i="193"/>
  <c r="G29" i="193"/>
  <c r="F29" i="193"/>
  <c r="A29" i="193"/>
  <c r="I28" i="193"/>
  <c r="G28" i="193"/>
  <c r="F28" i="193"/>
  <c r="A28" i="193"/>
  <c r="I27" i="193"/>
  <c r="G27" i="193"/>
  <c r="F27" i="193"/>
  <c r="A27" i="193"/>
  <c r="I26" i="193"/>
  <c r="F26" i="193"/>
  <c r="G26" i="193" s="1"/>
  <c r="A26" i="193"/>
  <c r="I25" i="193"/>
  <c r="F25" i="193"/>
  <c r="G25" i="193" s="1"/>
  <c r="A25" i="193"/>
  <c r="I24" i="193"/>
  <c r="F24" i="193"/>
  <c r="G24" i="193" s="1"/>
  <c r="A24" i="193"/>
  <c r="I23" i="193"/>
  <c r="F23" i="193"/>
  <c r="G23" i="193" s="1"/>
  <c r="A23" i="193"/>
  <c r="I22" i="193"/>
  <c r="F22" i="193"/>
  <c r="G22" i="193" s="1"/>
  <c r="A22" i="193"/>
  <c r="I21" i="193"/>
  <c r="F21" i="193"/>
  <c r="G21" i="193" s="1"/>
  <c r="A21" i="193"/>
  <c r="I20" i="193"/>
  <c r="F20" i="193"/>
  <c r="G20" i="193" s="1"/>
  <c r="A20" i="193"/>
  <c r="I19" i="193"/>
  <c r="F19" i="193"/>
  <c r="A19" i="193"/>
  <c r="I18" i="193"/>
  <c r="F18" i="193"/>
  <c r="A18" i="193"/>
  <c r="I17" i="193"/>
  <c r="F17" i="193"/>
  <c r="A17" i="193"/>
  <c r="I16" i="193"/>
  <c r="F16" i="193"/>
  <c r="A16" i="193"/>
  <c r="I15" i="193"/>
  <c r="F15" i="193"/>
  <c r="A15" i="193"/>
  <c r="A14" i="193"/>
  <c r="E11" i="193"/>
  <c r="H5" i="193"/>
  <c r="H39" i="193" s="1"/>
  <c r="G200" i="192"/>
  <c r="L200" i="192"/>
  <c r="M200" i="192"/>
  <c r="I1" i="192"/>
  <c r="E2" i="192"/>
  <c r="F53" i="191"/>
  <c r="I43" i="191"/>
  <c r="I42" i="191"/>
  <c r="G42" i="191"/>
  <c r="I41" i="191"/>
  <c r="G41" i="191"/>
  <c r="I40" i="191"/>
  <c r="G40" i="191"/>
  <c r="I39" i="191"/>
  <c r="G39" i="191"/>
  <c r="I38" i="191"/>
  <c r="G38" i="191"/>
  <c r="I37" i="191"/>
  <c r="G37" i="191"/>
  <c r="I36" i="191"/>
  <c r="G36" i="191"/>
  <c r="I35" i="191"/>
  <c r="G35" i="191"/>
  <c r="I34" i="191"/>
  <c r="G34" i="191"/>
  <c r="I33" i="191"/>
  <c r="G33" i="191"/>
  <c r="I29" i="191"/>
  <c r="F29" i="191"/>
  <c r="G29" i="191" s="1"/>
  <c r="A29" i="191"/>
  <c r="I28" i="191"/>
  <c r="F28" i="191"/>
  <c r="G28" i="191" s="1"/>
  <c r="A28" i="191"/>
  <c r="I27" i="191"/>
  <c r="F27" i="191"/>
  <c r="G27" i="191" s="1"/>
  <c r="A27" i="191"/>
  <c r="I26" i="191"/>
  <c r="G26" i="191"/>
  <c r="F26" i="191"/>
  <c r="A26" i="191"/>
  <c r="I25" i="191"/>
  <c r="F25" i="191"/>
  <c r="G25" i="191" s="1"/>
  <c r="A25" i="191"/>
  <c r="I24" i="191"/>
  <c r="F24" i="191"/>
  <c r="G24" i="191" s="1"/>
  <c r="A24" i="191"/>
  <c r="I23" i="191"/>
  <c r="F23" i="191"/>
  <c r="G23" i="191" s="1"/>
  <c r="A23" i="191"/>
  <c r="I22" i="191"/>
  <c r="F22" i="191"/>
  <c r="G22" i="191" s="1"/>
  <c r="A22" i="191"/>
  <c r="I21" i="191"/>
  <c r="G21" i="191"/>
  <c r="F21" i="191"/>
  <c r="A21" i="191"/>
  <c r="I20" i="191"/>
  <c r="G20" i="191"/>
  <c r="F20" i="191"/>
  <c r="A20" i="191"/>
  <c r="I19" i="191"/>
  <c r="F19" i="191"/>
  <c r="A19" i="191"/>
  <c r="I18" i="191"/>
  <c r="F18" i="191"/>
  <c r="A18" i="191"/>
  <c r="I17" i="191"/>
  <c r="F17" i="191"/>
  <c r="A17" i="191"/>
  <c r="I16" i="191"/>
  <c r="F16" i="191"/>
  <c r="A16" i="191"/>
  <c r="I15" i="191"/>
  <c r="F15" i="191"/>
  <c r="A15" i="191"/>
  <c r="A14" i="191"/>
  <c r="E11" i="191"/>
  <c r="H5" i="191"/>
  <c r="H41" i="191" s="1"/>
  <c r="G200" i="190"/>
  <c r="M200" i="190"/>
  <c r="I1" i="190"/>
  <c r="F53" i="189"/>
  <c r="I43" i="189"/>
  <c r="I42" i="189"/>
  <c r="G42" i="189"/>
  <c r="I41" i="189"/>
  <c r="G41" i="189"/>
  <c r="I40" i="189"/>
  <c r="G40" i="189"/>
  <c r="I39" i="189"/>
  <c r="G39" i="189"/>
  <c r="I38" i="189"/>
  <c r="G38" i="189"/>
  <c r="I37" i="189"/>
  <c r="G37" i="189"/>
  <c r="I36" i="189"/>
  <c r="G36" i="189"/>
  <c r="I35" i="189"/>
  <c r="G35" i="189"/>
  <c r="I34" i="189"/>
  <c r="G34" i="189"/>
  <c r="I33" i="189"/>
  <c r="G33" i="189"/>
  <c r="I29" i="189"/>
  <c r="F29" i="189"/>
  <c r="G29" i="189" s="1"/>
  <c r="A29" i="189"/>
  <c r="I28" i="189"/>
  <c r="F28" i="189"/>
  <c r="G28" i="189" s="1"/>
  <c r="A28" i="189"/>
  <c r="I27" i="189"/>
  <c r="F27" i="189"/>
  <c r="G27" i="189" s="1"/>
  <c r="A27" i="189"/>
  <c r="I26" i="189"/>
  <c r="F26" i="189"/>
  <c r="G26" i="189" s="1"/>
  <c r="A26" i="189"/>
  <c r="I25" i="189"/>
  <c r="F25" i="189"/>
  <c r="G25" i="189" s="1"/>
  <c r="A25" i="189"/>
  <c r="I24" i="189"/>
  <c r="F24" i="189"/>
  <c r="G24" i="189" s="1"/>
  <c r="A24" i="189"/>
  <c r="I23" i="189"/>
  <c r="F23" i="189"/>
  <c r="G23" i="189" s="1"/>
  <c r="A23" i="189"/>
  <c r="I22" i="189"/>
  <c r="F22" i="189"/>
  <c r="G22" i="189" s="1"/>
  <c r="A22" i="189"/>
  <c r="I21" i="189"/>
  <c r="F21" i="189"/>
  <c r="G21" i="189" s="1"/>
  <c r="A21" i="189"/>
  <c r="I20" i="189"/>
  <c r="F20" i="189"/>
  <c r="G20" i="189" s="1"/>
  <c r="A20" i="189"/>
  <c r="I19" i="189"/>
  <c r="F19" i="189"/>
  <c r="A19" i="189"/>
  <c r="I18" i="189"/>
  <c r="F18" i="189"/>
  <c r="A18" i="189"/>
  <c r="I17" i="189"/>
  <c r="F17" i="189"/>
  <c r="A17" i="189"/>
  <c r="I16" i="189"/>
  <c r="F16" i="189"/>
  <c r="A16" i="189"/>
  <c r="I15" i="189"/>
  <c r="F15" i="189"/>
  <c r="A15" i="189"/>
  <c r="A14" i="189"/>
  <c r="E11" i="189"/>
  <c r="H5" i="189"/>
  <c r="H41" i="189" s="1"/>
  <c r="G200" i="188"/>
  <c r="M200" i="188"/>
  <c r="D2" i="188"/>
  <c r="I1" i="188"/>
  <c r="E2" i="188"/>
  <c r="F53" i="187"/>
  <c r="I43" i="187"/>
  <c r="I42" i="187"/>
  <c r="G42" i="187"/>
  <c r="I41" i="187"/>
  <c r="G41" i="187"/>
  <c r="I40" i="187"/>
  <c r="G40" i="187"/>
  <c r="I39" i="187"/>
  <c r="G39" i="187"/>
  <c r="I38" i="187"/>
  <c r="G38" i="187"/>
  <c r="I37" i="187"/>
  <c r="G37" i="187"/>
  <c r="I36" i="187"/>
  <c r="G36" i="187"/>
  <c r="I35" i="187"/>
  <c r="G35" i="187"/>
  <c r="I34" i="187"/>
  <c r="G34" i="187"/>
  <c r="I33" i="187"/>
  <c r="G33" i="187"/>
  <c r="I29" i="187"/>
  <c r="F29" i="187"/>
  <c r="G29" i="187" s="1"/>
  <c r="A29" i="187"/>
  <c r="I28" i="187"/>
  <c r="F28" i="187"/>
  <c r="G28" i="187" s="1"/>
  <c r="A28" i="187"/>
  <c r="I27" i="187"/>
  <c r="F27" i="187"/>
  <c r="G27" i="187" s="1"/>
  <c r="A27" i="187"/>
  <c r="I26" i="187"/>
  <c r="F26" i="187"/>
  <c r="G26" i="187" s="1"/>
  <c r="A26" i="187"/>
  <c r="I25" i="187"/>
  <c r="F25" i="187"/>
  <c r="G25" i="187" s="1"/>
  <c r="A25" i="187"/>
  <c r="I24" i="187"/>
  <c r="F24" i="187"/>
  <c r="G24" i="187" s="1"/>
  <c r="A24" i="187"/>
  <c r="I23" i="187"/>
  <c r="F23" i="187"/>
  <c r="G23" i="187" s="1"/>
  <c r="A23" i="187"/>
  <c r="I22" i="187"/>
  <c r="F22" i="187"/>
  <c r="G22" i="187" s="1"/>
  <c r="A22" i="187"/>
  <c r="I21" i="187"/>
  <c r="F21" i="187"/>
  <c r="G21" i="187" s="1"/>
  <c r="A21" i="187"/>
  <c r="I20" i="187"/>
  <c r="F20" i="187"/>
  <c r="G20" i="187" s="1"/>
  <c r="A20" i="187"/>
  <c r="I19" i="187"/>
  <c r="F19" i="187"/>
  <c r="A19" i="187"/>
  <c r="I18" i="187"/>
  <c r="F18" i="187"/>
  <c r="A18" i="187"/>
  <c r="I17" i="187"/>
  <c r="F17" i="187"/>
  <c r="A17" i="187"/>
  <c r="I16" i="187"/>
  <c r="F16" i="187"/>
  <c r="A16" i="187"/>
  <c r="I15" i="187"/>
  <c r="F15" i="187"/>
  <c r="A15" i="187"/>
  <c r="A14" i="187"/>
  <c r="E11" i="187"/>
  <c r="H5" i="187"/>
  <c r="H41" i="187" s="1"/>
  <c r="B4" i="187"/>
  <c r="G200" i="186"/>
  <c r="M200" i="186"/>
  <c r="I1" i="186"/>
  <c r="F53" i="185"/>
  <c r="I43" i="185"/>
  <c r="I42" i="185"/>
  <c r="G42" i="185"/>
  <c r="I41" i="185"/>
  <c r="G41" i="185"/>
  <c r="I40" i="185"/>
  <c r="G40" i="185"/>
  <c r="I39" i="185"/>
  <c r="G39" i="185"/>
  <c r="I38" i="185"/>
  <c r="G38" i="185"/>
  <c r="I37" i="185"/>
  <c r="G37" i="185"/>
  <c r="I36" i="185"/>
  <c r="G36" i="185"/>
  <c r="I35" i="185"/>
  <c r="G35" i="185"/>
  <c r="I34" i="185"/>
  <c r="G34" i="185"/>
  <c r="I33" i="185"/>
  <c r="G33" i="185"/>
  <c r="I29" i="185"/>
  <c r="G29" i="185"/>
  <c r="F29" i="185"/>
  <c r="A29" i="185"/>
  <c r="I28" i="185"/>
  <c r="G28" i="185"/>
  <c r="F28" i="185"/>
  <c r="A28" i="185"/>
  <c r="I27" i="185"/>
  <c r="F27" i="185"/>
  <c r="G27" i="185" s="1"/>
  <c r="A27" i="185"/>
  <c r="I26" i="185"/>
  <c r="F26" i="185"/>
  <c r="G26" i="185" s="1"/>
  <c r="A26" i="185"/>
  <c r="I25" i="185"/>
  <c r="F25" i="185"/>
  <c r="G25" i="185" s="1"/>
  <c r="A25" i="185"/>
  <c r="I24" i="185"/>
  <c r="F24" i="185"/>
  <c r="G24" i="185" s="1"/>
  <c r="A24" i="185"/>
  <c r="I23" i="185"/>
  <c r="F23" i="185"/>
  <c r="G23" i="185" s="1"/>
  <c r="A23" i="185"/>
  <c r="I22" i="185"/>
  <c r="F22" i="185"/>
  <c r="G22" i="185" s="1"/>
  <c r="A22" i="185"/>
  <c r="I21" i="185"/>
  <c r="F21" i="185"/>
  <c r="G21" i="185" s="1"/>
  <c r="A21" i="185"/>
  <c r="I20" i="185"/>
  <c r="F20" i="185"/>
  <c r="G20" i="185" s="1"/>
  <c r="A20" i="185"/>
  <c r="I19" i="185"/>
  <c r="F19" i="185"/>
  <c r="A19" i="185"/>
  <c r="I18" i="185"/>
  <c r="F18" i="185"/>
  <c r="A18" i="185"/>
  <c r="I17" i="185"/>
  <c r="F17" i="185"/>
  <c r="A17" i="185"/>
  <c r="I16" i="185"/>
  <c r="F16" i="185"/>
  <c r="A16" i="185"/>
  <c r="I15" i="185"/>
  <c r="F15" i="185"/>
  <c r="A15" i="185"/>
  <c r="A14" i="185"/>
  <c r="E11" i="185"/>
  <c r="B6" i="185"/>
  <c r="H5" i="185"/>
  <c r="H41" i="185" s="1"/>
  <c r="B4" i="185"/>
  <c r="G200" i="184"/>
  <c r="M200" i="184"/>
  <c r="I1" i="184"/>
  <c r="F53" i="183"/>
  <c r="I43" i="183"/>
  <c r="I42" i="183"/>
  <c r="G42" i="183"/>
  <c r="I41" i="183"/>
  <c r="G41" i="183"/>
  <c r="I40" i="183"/>
  <c r="G40" i="183"/>
  <c r="I39" i="183"/>
  <c r="G39" i="183"/>
  <c r="I38" i="183"/>
  <c r="G38" i="183"/>
  <c r="I37" i="183"/>
  <c r="G37" i="183"/>
  <c r="I36" i="183"/>
  <c r="G36" i="183"/>
  <c r="I35" i="183"/>
  <c r="G35" i="183"/>
  <c r="I34" i="183"/>
  <c r="G34" i="183"/>
  <c r="I33" i="183"/>
  <c r="G33" i="183"/>
  <c r="I29" i="183"/>
  <c r="F29" i="183"/>
  <c r="G29" i="183" s="1"/>
  <c r="A29" i="183"/>
  <c r="I28" i="183"/>
  <c r="F28" i="183"/>
  <c r="G28" i="183" s="1"/>
  <c r="A28" i="183"/>
  <c r="I27" i="183"/>
  <c r="F27" i="183"/>
  <c r="G27" i="183" s="1"/>
  <c r="A27" i="183"/>
  <c r="I26" i="183"/>
  <c r="F26" i="183"/>
  <c r="G26" i="183" s="1"/>
  <c r="A26" i="183"/>
  <c r="I25" i="183"/>
  <c r="F25" i="183"/>
  <c r="G25" i="183" s="1"/>
  <c r="A25" i="183"/>
  <c r="I24" i="183"/>
  <c r="F24" i="183"/>
  <c r="G24" i="183" s="1"/>
  <c r="A24" i="183"/>
  <c r="I23" i="183"/>
  <c r="F23" i="183"/>
  <c r="G23" i="183" s="1"/>
  <c r="A23" i="183"/>
  <c r="I22" i="183"/>
  <c r="F22" i="183"/>
  <c r="G22" i="183" s="1"/>
  <c r="A22" i="183"/>
  <c r="I21" i="183"/>
  <c r="F21" i="183"/>
  <c r="G21" i="183" s="1"/>
  <c r="A21" i="183"/>
  <c r="I20" i="183"/>
  <c r="F20" i="183"/>
  <c r="G20" i="183" s="1"/>
  <c r="A20" i="183"/>
  <c r="I19" i="183"/>
  <c r="F19" i="183"/>
  <c r="A19" i="183"/>
  <c r="I18" i="183"/>
  <c r="F18" i="183"/>
  <c r="A18" i="183"/>
  <c r="I17" i="183"/>
  <c r="F17" i="183"/>
  <c r="A17" i="183"/>
  <c r="I16" i="183"/>
  <c r="F16" i="183"/>
  <c r="A16" i="183"/>
  <c r="I15" i="183"/>
  <c r="F15" i="183"/>
  <c r="A15" i="183"/>
  <c r="A14" i="183"/>
  <c r="E11" i="183"/>
  <c r="B6" i="183"/>
  <c r="H5" i="183"/>
  <c r="H41" i="183" s="1"/>
  <c r="B4" i="183"/>
  <c r="G200" i="182"/>
  <c r="M200" i="182"/>
  <c r="I1" i="182"/>
  <c r="F53" i="181"/>
  <c r="I43" i="181"/>
  <c r="I42" i="181"/>
  <c r="G42" i="181"/>
  <c r="I41" i="181"/>
  <c r="G41" i="181"/>
  <c r="I40" i="181"/>
  <c r="G40" i="181"/>
  <c r="I39" i="181"/>
  <c r="G39" i="181"/>
  <c r="I38" i="181"/>
  <c r="G38" i="181"/>
  <c r="I37" i="181"/>
  <c r="G37" i="181"/>
  <c r="I36" i="181"/>
  <c r="G36" i="181"/>
  <c r="I35" i="181"/>
  <c r="G35" i="181"/>
  <c r="I34" i="181"/>
  <c r="G34" i="181"/>
  <c r="I33" i="181"/>
  <c r="G33" i="181"/>
  <c r="I29" i="181"/>
  <c r="F29" i="181"/>
  <c r="G29" i="181" s="1"/>
  <c r="A29" i="181"/>
  <c r="I28" i="181"/>
  <c r="F28" i="181"/>
  <c r="G28" i="181" s="1"/>
  <c r="A28" i="181"/>
  <c r="I27" i="181"/>
  <c r="F27" i="181"/>
  <c r="G27" i="181" s="1"/>
  <c r="A27" i="181"/>
  <c r="I26" i="181"/>
  <c r="F26" i="181"/>
  <c r="G26" i="181" s="1"/>
  <c r="A26" i="181"/>
  <c r="I25" i="181"/>
  <c r="F25" i="181"/>
  <c r="G25" i="181" s="1"/>
  <c r="A25" i="181"/>
  <c r="I24" i="181"/>
  <c r="F24" i="181"/>
  <c r="G24" i="181" s="1"/>
  <c r="A24" i="181"/>
  <c r="I23" i="181"/>
  <c r="F23" i="181"/>
  <c r="G23" i="181" s="1"/>
  <c r="A23" i="181"/>
  <c r="I22" i="181"/>
  <c r="F22" i="181"/>
  <c r="G22" i="181" s="1"/>
  <c r="A22" i="181"/>
  <c r="I21" i="181"/>
  <c r="F21" i="181"/>
  <c r="G21" i="181" s="1"/>
  <c r="A21" i="181"/>
  <c r="I20" i="181"/>
  <c r="F20" i="181"/>
  <c r="G20" i="181" s="1"/>
  <c r="A20" i="181"/>
  <c r="I19" i="181"/>
  <c r="F19" i="181"/>
  <c r="A19" i="181"/>
  <c r="I18" i="181"/>
  <c r="F18" i="181"/>
  <c r="A18" i="181"/>
  <c r="I17" i="181"/>
  <c r="F17" i="181"/>
  <c r="A17" i="181"/>
  <c r="I16" i="181"/>
  <c r="F16" i="181"/>
  <c r="A16" i="181"/>
  <c r="I15" i="181"/>
  <c r="F15" i="181"/>
  <c r="A15" i="181"/>
  <c r="A14" i="181"/>
  <c r="E11" i="181"/>
  <c r="H5" i="181"/>
  <c r="H43" i="181" s="1"/>
  <c r="G200" i="180"/>
  <c r="L200" i="180"/>
  <c r="M200" i="180"/>
  <c r="I1" i="180"/>
  <c r="E2" i="180"/>
  <c r="F53" i="179"/>
  <c r="I43" i="179"/>
  <c r="I42" i="179"/>
  <c r="G42" i="179"/>
  <c r="I41" i="179"/>
  <c r="G41" i="179"/>
  <c r="I40" i="179"/>
  <c r="G40" i="179"/>
  <c r="I39" i="179"/>
  <c r="G39" i="179"/>
  <c r="I38" i="179"/>
  <c r="G38" i="179"/>
  <c r="I37" i="179"/>
  <c r="G37" i="179"/>
  <c r="I36" i="179"/>
  <c r="G36" i="179"/>
  <c r="I35" i="179"/>
  <c r="G35" i="179"/>
  <c r="I34" i="179"/>
  <c r="G34" i="179"/>
  <c r="I33" i="179"/>
  <c r="G33" i="179"/>
  <c r="I29" i="179"/>
  <c r="F29" i="179"/>
  <c r="G29" i="179" s="1"/>
  <c r="A29" i="179"/>
  <c r="I28" i="179"/>
  <c r="F28" i="179"/>
  <c r="G28" i="179" s="1"/>
  <c r="A28" i="179"/>
  <c r="I27" i="179"/>
  <c r="F27" i="179"/>
  <c r="G27" i="179" s="1"/>
  <c r="A27" i="179"/>
  <c r="I26" i="179"/>
  <c r="F26" i="179"/>
  <c r="G26" i="179" s="1"/>
  <c r="A26" i="179"/>
  <c r="I25" i="179"/>
  <c r="F25" i="179"/>
  <c r="G25" i="179" s="1"/>
  <c r="A25" i="179"/>
  <c r="I24" i="179"/>
  <c r="F24" i="179"/>
  <c r="G24" i="179" s="1"/>
  <c r="A24" i="179"/>
  <c r="I23" i="179"/>
  <c r="F23" i="179"/>
  <c r="G23" i="179" s="1"/>
  <c r="A23" i="179"/>
  <c r="I22" i="179"/>
  <c r="F22" i="179"/>
  <c r="G22" i="179" s="1"/>
  <c r="A22" i="179"/>
  <c r="I21" i="179"/>
  <c r="F21" i="179"/>
  <c r="G21" i="179" s="1"/>
  <c r="A21" i="179"/>
  <c r="I20" i="179"/>
  <c r="F20" i="179"/>
  <c r="G20" i="179" s="1"/>
  <c r="A20" i="179"/>
  <c r="I19" i="179"/>
  <c r="F19" i="179"/>
  <c r="A19" i="179"/>
  <c r="I18" i="179"/>
  <c r="F18" i="179"/>
  <c r="A18" i="179"/>
  <c r="I17" i="179"/>
  <c r="F17" i="179"/>
  <c r="A17" i="179"/>
  <c r="I16" i="179"/>
  <c r="F16" i="179"/>
  <c r="A16" i="179"/>
  <c r="I15" i="179"/>
  <c r="F15" i="179"/>
  <c r="A15" i="179"/>
  <c r="A14" i="179"/>
  <c r="E11" i="179"/>
  <c r="H6" i="179"/>
  <c r="H5" i="179"/>
  <c r="H42" i="179" s="1"/>
  <c r="B4" i="179"/>
  <c r="G200" i="178"/>
  <c r="L200" i="178"/>
  <c r="M200" i="178"/>
  <c r="I1" i="178"/>
  <c r="F53" i="177"/>
  <c r="I43" i="177"/>
  <c r="I42" i="177"/>
  <c r="G42" i="177"/>
  <c r="I41" i="177"/>
  <c r="G41" i="177"/>
  <c r="I40" i="177"/>
  <c r="G40" i="177"/>
  <c r="I39" i="177"/>
  <c r="G39" i="177"/>
  <c r="I38" i="177"/>
  <c r="G38" i="177"/>
  <c r="I37" i="177"/>
  <c r="G37" i="177"/>
  <c r="I36" i="177"/>
  <c r="G36" i="177"/>
  <c r="I35" i="177"/>
  <c r="G35" i="177"/>
  <c r="I34" i="177"/>
  <c r="G34" i="177"/>
  <c r="I33" i="177"/>
  <c r="G33" i="177"/>
  <c r="I29" i="177"/>
  <c r="F29" i="177"/>
  <c r="G29" i="177" s="1"/>
  <c r="A29" i="177"/>
  <c r="I28" i="177"/>
  <c r="F28" i="177"/>
  <c r="G28" i="177" s="1"/>
  <c r="A28" i="177"/>
  <c r="I27" i="177"/>
  <c r="F27" i="177"/>
  <c r="G27" i="177" s="1"/>
  <c r="A27" i="177"/>
  <c r="I26" i="177"/>
  <c r="F26" i="177"/>
  <c r="G26" i="177" s="1"/>
  <c r="A26" i="177"/>
  <c r="I25" i="177"/>
  <c r="F25" i="177"/>
  <c r="G25" i="177" s="1"/>
  <c r="A25" i="177"/>
  <c r="I24" i="177"/>
  <c r="F24" i="177"/>
  <c r="G24" i="177" s="1"/>
  <c r="A24" i="177"/>
  <c r="I23" i="177"/>
  <c r="F23" i="177"/>
  <c r="G23" i="177" s="1"/>
  <c r="A23" i="177"/>
  <c r="I22" i="177"/>
  <c r="F22" i="177"/>
  <c r="G22" i="177" s="1"/>
  <c r="A22" i="177"/>
  <c r="I21" i="177"/>
  <c r="F21" i="177"/>
  <c r="G21" i="177" s="1"/>
  <c r="A21" i="177"/>
  <c r="I20" i="177"/>
  <c r="F20" i="177"/>
  <c r="G20" i="177" s="1"/>
  <c r="A20" i="177"/>
  <c r="I19" i="177"/>
  <c r="F19" i="177"/>
  <c r="A19" i="177"/>
  <c r="I18" i="177"/>
  <c r="F18" i="177"/>
  <c r="A18" i="177"/>
  <c r="I17" i="177"/>
  <c r="F17" i="177"/>
  <c r="A17" i="177"/>
  <c r="I16" i="177"/>
  <c r="F16" i="177"/>
  <c r="A16" i="177"/>
  <c r="I15" i="177"/>
  <c r="F15" i="177"/>
  <c r="A15" i="177"/>
  <c r="A14" i="177"/>
  <c r="E11" i="177"/>
  <c r="H5" i="177"/>
  <c r="H41" i="177" s="1"/>
  <c r="G200" i="176"/>
  <c r="L200" i="176"/>
  <c r="M200" i="176"/>
  <c r="I1" i="176"/>
  <c r="F53" i="175"/>
  <c r="I43" i="175"/>
  <c r="I42" i="175"/>
  <c r="G42" i="175"/>
  <c r="I41" i="175"/>
  <c r="G41" i="175"/>
  <c r="I40" i="175"/>
  <c r="G40" i="175"/>
  <c r="I39" i="175"/>
  <c r="G39" i="175"/>
  <c r="I38" i="175"/>
  <c r="G38" i="175"/>
  <c r="I37" i="175"/>
  <c r="G37" i="175"/>
  <c r="I36" i="175"/>
  <c r="G36" i="175"/>
  <c r="I35" i="175"/>
  <c r="G35" i="175"/>
  <c r="I34" i="175"/>
  <c r="G34" i="175"/>
  <c r="I33" i="175"/>
  <c r="G33" i="175"/>
  <c r="I29" i="175"/>
  <c r="G29" i="175"/>
  <c r="F29" i="175"/>
  <c r="A29" i="175"/>
  <c r="I28" i="175"/>
  <c r="G28" i="175"/>
  <c r="F28" i="175"/>
  <c r="A28" i="175"/>
  <c r="I27" i="175"/>
  <c r="F27" i="175"/>
  <c r="G27" i="175" s="1"/>
  <c r="A27" i="175"/>
  <c r="I26" i="175"/>
  <c r="F26" i="175"/>
  <c r="G26" i="175" s="1"/>
  <c r="A26" i="175"/>
  <c r="I25" i="175"/>
  <c r="F25" i="175"/>
  <c r="G25" i="175" s="1"/>
  <c r="A25" i="175"/>
  <c r="I24" i="175"/>
  <c r="F24" i="175"/>
  <c r="G24" i="175" s="1"/>
  <c r="A24" i="175"/>
  <c r="I23" i="175"/>
  <c r="F23" i="175"/>
  <c r="G23" i="175" s="1"/>
  <c r="A23" i="175"/>
  <c r="I22" i="175"/>
  <c r="F22" i="175"/>
  <c r="G22" i="175" s="1"/>
  <c r="A22" i="175"/>
  <c r="I21" i="175"/>
  <c r="F21" i="175"/>
  <c r="G21" i="175" s="1"/>
  <c r="A21" i="175"/>
  <c r="I20" i="175"/>
  <c r="F20" i="175"/>
  <c r="G20" i="175" s="1"/>
  <c r="A20" i="175"/>
  <c r="I19" i="175"/>
  <c r="F19" i="175"/>
  <c r="A19" i="175"/>
  <c r="I18" i="175"/>
  <c r="F18" i="175"/>
  <c r="A18" i="175"/>
  <c r="I17" i="175"/>
  <c r="F17" i="175"/>
  <c r="A17" i="175"/>
  <c r="I16" i="175"/>
  <c r="F16" i="175"/>
  <c r="A16" i="175"/>
  <c r="I15" i="175"/>
  <c r="F15" i="175"/>
  <c r="A15" i="175"/>
  <c r="A14" i="175"/>
  <c r="E11" i="175"/>
  <c r="H5" i="175"/>
  <c r="G200" i="174"/>
  <c r="M200" i="174"/>
  <c r="I1" i="174"/>
  <c r="F53" i="173"/>
  <c r="I43" i="173"/>
  <c r="I42" i="173"/>
  <c r="G42" i="173"/>
  <c r="I41" i="173"/>
  <c r="G41" i="173"/>
  <c r="I40" i="173"/>
  <c r="G40" i="173"/>
  <c r="I39" i="173"/>
  <c r="G39" i="173"/>
  <c r="I38" i="173"/>
  <c r="G38" i="173"/>
  <c r="I37" i="173"/>
  <c r="G37" i="173"/>
  <c r="I36" i="173"/>
  <c r="G36" i="173"/>
  <c r="I35" i="173"/>
  <c r="G35" i="173"/>
  <c r="I34" i="173"/>
  <c r="G34" i="173"/>
  <c r="I33" i="173"/>
  <c r="G33" i="173"/>
  <c r="I29" i="173"/>
  <c r="G29" i="173"/>
  <c r="F29" i="173"/>
  <c r="A29" i="173"/>
  <c r="I28" i="173"/>
  <c r="G28" i="173"/>
  <c r="F28" i="173"/>
  <c r="A28" i="173"/>
  <c r="I27" i="173"/>
  <c r="F27" i="173"/>
  <c r="G27" i="173" s="1"/>
  <c r="A27" i="173"/>
  <c r="I26" i="173"/>
  <c r="F26" i="173"/>
  <c r="G26" i="173" s="1"/>
  <c r="A26" i="173"/>
  <c r="I25" i="173"/>
  <c r="F25" i="173"/>
  <c r="G25" i="173" s="1"/>
  <c r="A25" i="173"/>
  <c r="I24" i="173"/>
  <c r="F24" i="173"/>
  <c r="G24" i="173" s="1"/>
  <c r="A24" i="173"/>
  <c r="I23" i="173"/>
  <c r="F23" i="173"/>
  <c r="G23" i="173" s="1"/>
  <c r="A23" i="173"/>
  <c r="I22" i="173"/>
  <c r="F22" i="173"/>
  <c r="G22" i="173" s="1"/>
  <c r="A22" i="173"/>
  <c r="I21" i="173"/>
  <c r="F21" i="173"/>
  <c r="G21" i="173" s="1"/>
  <c r="A21" i="173"/>
  <c r="I20" i="173"/>
  <c r="F20" i="173"/>
  <c r="G20" i="173" s="1"/>
  <c r="A20" i="173"/>
  <c r="I19" i="173"/>
  <c r="F19" i="173"/>
  <c r="A19" i="173"/>
  <c r="I18" i="173"/>
  <c r="F18" i="173"/>
  <c r="A18" i="173"/>
  <c r="I17" i="173"/>
  <c r="F17" i="173"/>
  <c r="A17" i="173"/>
  <c r="I16" i="173"/>
  <c r="F16" i="173"/>
  <c r="A16" i="173"/>
  <c r="I15" i="173"/>
  <c r="F15" i="173"/>
  <c r="A15" i="173"/>
  <c r="A14" i="173"/>
  <c r="E11" i="173"/>
  <c r="H5" i="173"/>
  <c r="G200" i="172"/>
  <c r="L200" i="172"/>
  <c r="M200" i="172"/>
  <c r="I1" i="172"/>
  <c r="F53" i="171"/>
  <c r="I43" i="171"/>
  <c r="I42" i="171"/>
  <c r="G42" i="171"/>
  <c r="I41" i="171"/>
  <c r="G41" i="171"/>
  <c r="I40" i="171"/>
  <c r="G40" i="171"/>
  <c r="I39" i="171"/>
  <c r="G39" i="171"/>
  <c r="I38" i="171"/>
  <c r="G38" i="171"/>
  <c r="I37" i="171"/>
  <c r="G37" i="171"/>
  <c r="I36" i="171"/>
  <c r="G36" i="171"/>
  <c r="I35" i="171"/>
  <c r="G35" i="171"/>
  <c r="I34" i="171"/>
  <c r="G34" i="171"/>
  <c r="I33" i="171"/>
  <c r="G33" i="171"/>
  <c r="I29" i="171"/>
  <c r="G29" i="171"/>
  <c r="F29" i="171"/>
  <c r="A29" i="171"/>
  <c r="I28" i="171"/>
  <c r="G28" i="171"/>
  <c r="F28" i="171"/>
  <c r="A28" i="171"/>
  <c r="I27" i="171"/>
  <c r="F27" i="171"/>
  <c r="G27" i="171" s="1"/>
  <c r="A27" i="171"/>
  <c r="I26" i="171"/>
  <c r="F26" i="171"/>
  <c r="G26" i="171" s="1"/>
  <c r="A26" i="171"/>
  <c r="I25" i="171"/>
  <c r="F25" i="171"/>
  <c r="G25" i="171" s="1"/>
  <c r="A25" i="171"/>
  <c r="I24" i="171"/>
  <c r="F24" i="171"/>
  <c r="G24" i="171" s="1"/>
  <c r="A24" i="171"/>
  <c r="I23" i="171"/>
  <c r="F23" i="171"/>
  <c r="G23" i="171" s="1"/>
  <c r="A23" i="171"/>
  <c r="I22" i="171"/>
  <c r="F22" i="171"/>
  <c r="G22" i="171" s="1"/>
  <c r="A22" i="171"/>
  <c r="I21" i="171"/>
  <c r="F21" i="171"/>
  <c r="G21" i="171" s="1"/>
  <c r="A21" i="171"/>
  <c r="I20" i="171"/>
  <c r="F20" i="171"/>
  <c r="G20" i="171" s="1"/>
  <c r="A20" i="171"/>
  <c r="I19" i="171"/>
  <c r="F19" i="171"/>
  <c r="A19" i="171"/>
  <c r="I18" i="171"/>
  <c r="F18" i="171"/>
  <c r="A18" i="171"/>
  <c r="I17" i="171"/>
  <c r="F17" i="171"/>
  <c r="A17" i="171"/>
  <c r="I16" i="171"/>
  <c r="F16" i="171"/>
  <c r="A16" i="171"/>
  <c r="I15" i="171"/>
  <c r="F15" i="171"/>
  <c r="A15" i="171"/>
  <c r="A14" i="171"/>
  <c r="E11" i="171"/>
  <c r="H6" i="171"/>
  <c r="H5" i="171"/>
  <c r="B4" i="171"/>
  <c r="G200" i="170"/>
  <c r="M200" i="170"/>
  <c r="I1" i="170"/>
  <c r="F53" i="169"/>
  <c r="I43" i="169"/>
  <c r="I42" i="169"/>
  <c r="G42" i="169"/>
  <c r="I41" i="169"/>
  <c r="G41" i="169"/>
  <c r="I40" i="169"/>
  <c r="G40" i="169"/>
  <c r="I39" i="169"/>
  <c r="G39" i="169"/>
  <c r="I38" i="169"/>
  <c r="G38" i="169"/>
  <c r="I37" i="169"/>
  <c r="G37" i="169"/>
  <c r="I36" i="169"/>
  <c r="G36" i="169"/>
  <c r="I35" i="169"/>
  <c r="G35" i="169"/>
  <c r="I34" i="169"/>
  <c r="G34" i="169"/>
  <c r="I33" i="169"/>
  <c r="G33" i="169"/>
  <c r="I29" i="169"/>
  <c r="F29" i="169"/>
  <c r="G29" i="169" s="1"/>
  <c r="A29" i="169"/>
  <c r="I28" i="169"/>
  <c r="F28" i="169"/>
  <c r="G28" i="169" s="1"/>
  <c r="A28" i="169"/>
  <c r="I27" i="169"/>
  <c r="F27" i="169"/>
  <c r="G27" i="169" s="1"/>
  <c r="A27" i="169"/>
  <c r="I26" i="169"/>
  <c r="F26" i="169"/>
  <c r="G26" i="169" s="1"/>
  <c r="A26" i="169"/>
  <c r="I25" i="169"/>
  <c r="F25" i="169"/>
  <c r="G25" i="169" s="1"/>
  <c r="A25" i="169"/>
  <c r="I24" i="169"/>
  <c r="F24" i="169"/>
  <c r="G24" i="169" s="1"/>
  <c r="A24" i="169"/>
  <c r="I23" i="169"/>
  <c r="F23" i="169"/>
  <c r="G23" i="169" s="1"/>
  <c r="A23" i="169"/>
  <c r="I22" i="169"/>
  <c r="G22" i="169"/>
  <c r="F22" i="169"/>
  <c r="A22" i="169"/>
  <c r="I21" i="169"/>
  <c r="F21" i="169"/>
  <c r="G21" i="169" s="1"/>
  <c r="A21" i="169"/>
  <c r="I20" i="169"/>
  <c r="F20" i="169"/>
  <c r="G20" i="169" s="1"/>
  <c r="A20" i="169"/>
  <c r="I19" i="169"/>
  <c r="F19" i="169"/>
  <c r="A19" i="169"/>
  <c r="I18" i="169"/>
  <c r="F18" i="169"/>
  <c r="A18" i="169"/>
  <c r="I17" i="169"/>
  <c r="F17" i="169"/>
  <c r="A17" i="169"/>
  <c r="I16" i="169"/>
  <c r="F16" i="169"/>
  <c r="A16" i="169"/>
  <c r="I15" i="169"/>
  <c r="F15" i="169"/>
  <c r="A15" i="169"/>
  <c r="A14" i="169"/>
  <c r="E11" i="169"/>
  <c r="H5" i="169"/>
  <c r="H39" i="169" s="1"/>
  <c r="G200" i="168"/>
  <c r="M200" i="168"/>
  <c r="I1" i="168"/>
  <c r="F53" i="167"/>
  <c r="I43" i="167"/>
  <c r="I42" i="167"/>
  <c r="G42" i="167"/>
  <c r="I41" i="167"/>
  <c r="G41" i="167"/>
  <c r="I40" i="167"/>
  <c r="G40" i="167"/>
  <c r="I39" i="167"/>
  <c r="G39" i="167"/>
  <c r="I38" i="167"/>
  <c r="G38" i="167"/>
  <c r="I37" i="167"/>
  <c r="G37" i="167"/>
  <c r="I36" i="167"/>
  <c r="G36" i="167"/>
  <c r="I35" i="167"/>
  <c r="G35" i="167"/>
  <c r="I34" i="167"/>
  <c r="G34" i="167"/>
  <c r="I33" i="167"/>
  <c r="G33" i="167"/>
  <c r="I29" i="167"/>
  <c r="F29" i="167"/>
  <c r="G29" i="167" s="1"/>
  <c r="A29" i="167"/>
  <c r="I28" i="167"/>
  <c r="F28" i="167"/>
  <c r="G28" i="167" s="1"/>
  <c r="A28" i="167"/>
  <c r="I27" i="167"/>
  <c r="F27" i="167"/>
  <c r="G27" i="167" s="1"/>
  <c r="A27" i="167"/>
  <c r="I26" i="167"/>
  <c r="F26" i="167"/>
  <c r="G26" i="167" s="1"/>
  <c r="A26" i="167"/>
  <c r="I25" i="167"/>
  <c r="F25" i="167"/>
  <c r="G25" i="167" s="1"/>
  <c r="A25" i="167"/>
  <c r="I24" i="167"/>
  <c r="F24" i="167"/>
  <c r="G24" i="167" s="1"/>
  <c r="A24" i="167"/>
  <c r="I23" i="167"/>
  <c r="F23" i="167"/>
  <c r="G23" i="167" s="1"/>
  <c r="A23" i="167"/>
  <c r="I22" i="167"/>
  <c r="F22" i="167"/>
  <c r="G22" i="167" s="1"/>
  <c r="A22" i="167"/>
  <c r="I21" i="167"/>
  <c r="F21" i="167"/>
  <c r="G21" i="167" s="1"/>
  <c r="A21" i="167"/>
  <c r="I20" i="167"/>
  <c r="F20" i="167"/>
  <c r="G20" i="167" s="1"/>
  <c r="A20" i="167"/>
  <c r="I19" i="167"/>
  <c r="F19" i="167"/>
  <c r="A19" i="167"/>
  <c r="I18" i="167"/>
  <c r="F18" i="167"/>
  <c r="A18" i="167"/>
  <c r="I17" i="167"/>
  <c r="F17" i="167"/>
  <c r="A17" i="167"/>
  <c r="I16" i="167"/>
  <c r="F16" i="167"/>
  <c r="A16" i="167"/>
  <c r="I15" i="167"/>
  <c r="F15" i="167"/>
  <c r="A15" i="167"/>
  <c r="A14" i="167"/>
  <c r="E11" i="167"/>
  <c r="H6" i="167"/>
  <c r="H5" i="167"/>
  <c r="G200" i="166"/>
  <c r="M200" i="166"/>
  <c r="I1" i="166"/>
  <c r="F53" i="165"/>
  <c r="I43" i="165"/>
  <c r="I42" i="165"/>
  <c r="G42" i="165"/>
  <c r="I41" i="165"/>
  <c r="G41" i="165"/>
  <c r="I40" i="165"/>
  <c r="G40" i="165"/>
  <c r="I39" i="165"/>
  <c r="G39" i="165"/>
  <c r="I38" i="165"/>
  <c r="G38" i="165"/>
  <c r="I37" i="165"/>
  <c r="G37" i="165"/>
  <c r="I36" i="165"/>
  <c r="G36" i="165"/>
  <c r="I35" i="165"/>
  <c r="G35" i="165"/>
  <c r="I34" i="165"/>
  <c r="G34" i="165"/>
  <c r="I33" i="165"/>
  <c r="G33" i="165"/>
  <c r="I29" i="165"/>
  <c r="G29" i="165"/>
  <c r="F29" i="165"/>
  <c r="A29" i="165"/>
  <c r="I28" i="165"/>
  <c r="G28" i="165"/>
  <c r="F28" i="165"/>
  <c r="A28" i="165"/>
  <c r="I27" i="165"/>
  <c r="F27" i="165"/>
  <c r="G27" i="165" s="1"/>
  <c r="A27" i="165"/>
  <c r="I26" i="165"/>
  <c r="F26" i="165"/>
  <c r="G26" i="165" s="1"/>
  <c r="A26" i="165"/>
  <c r="I25" i="165"/>
  <c r="F25" i="165"/>
  <c r="G25" i="165" s="1"/>
  <c r="A25" i="165"/>
  <c r="I24" i="165"/>
  <c r="F24" i="165"/>
  <c r="G24" i="165" s="1"/>
  <c r="A24" i="165"/>
  <c r="I23" i="165"/>
  <c r="F23" i="165"/>
  <c r="G23" i="165" s="1"/>
  <c r="A23" i="165"/>
  <c r="I22" i="165"/>
  <c r="F22" i="165"/>
  <c r="G22" i="165" s="1"/>
  <c r="A22" i="165"/>
  <c r="I21" i="165"/>
  <c r="F21" i="165"/>
  <c r="G21" i="165" s="1"/>
  <c r="A21" i="165"/>
  <c r="I20" i="165"/>
  <c r="F20" i="165"/>
  <c r="G20" i="165" s="1"/>
  <c r="A20" i="165"/>
  <c r="I19" i="165"/>
  <c r="F19" i="165"/>
  <c r="A19" i="165"/>
  <c r="I18" i="165"/>
  <c r="F18" i="165"/>
  <c r="A18" i="165"/>
  <c r="I17" i="165"/>
  <c r="F17" i="165"/>
  <c r="A17" i="165"/>
  <c r="I16" i="165"/>
  <c r="F16" i="165"/>
  <c r="A16" i="165"/>
  <c r="I15" i="165"/>
  <c r="F15" i="165"/>
  <c r="A15" i="165"/>
  <c r="A14" i="165"/>
  <c r="E11" i="165"/>
  <c r="H5" i="165"/>
  <c r="G200" i="164"/>
  <c r="M200" i="164"/>
  <c r="I1" i="164"/>
  <c r="E2" i="164"/>
  <c r="F53" i="163"/>
  <c r="I43" i="163"/>
  <c r="I42" i="163"/>
  <c r="G42" i="163"/>
  <c r="I41" i="163"/>
  <c r="G41" i="163"/>
  <c r="I40" i="163"/>
  <c r="G40" i="163"/>
  <c r="I39" i="163"/>
  <c r="G39" i="163"/>
  <c r="I38" i="163"/>
  <c r="G38" i="163"/>
  <c r="I37" i="163"/>
  <c r="G37" i="163"/>
  <c r="I36" i="163"/>
  <c r="G36" i="163"/>
  <c r="I35" i="163"/>
  <c r="G35" i="163"/>
  <c r="I34" i="163"/>
  <c r="G34" i="163"/>
  <c r="I33" i="163"/>
  <c r="G33" i="163"/>
  <c r="I29" i="163"/>
  <c r="F29" i="163"/>
  <c r="G29" i="163" s="1"/>
  <c r="A29" i="163"/>
  <c r="I28" i="163"/>
  <c r="F28" i="163"/>
  <c r="G28" i="163" s="1"/>
  <c r="A28" i="163"/>
  <c r="I27" i="163"/>
  <c r="F27" i="163"/>
  <c r="G27" i="163" s="1"/>
  <c r="A27" i="163"/>
  <c r="I26" i="163"/>
  <c r="F26" i="163"/>
  <c r="G26" i="163" s="1"/>
  <c r="A26" i="163"/>
  <c r="I25" i="163"/>
  <c r="F25" i="163"/>
  <c r="G25" i="163" s="1"/>
  <c r="A25" i="163"/>
  <c r="I24" i="163"/>
  <c r="F24" i="163"/>
  <c r="G24" i="163" s="1"/>
  <c r="A24" i="163"/>
  <c r="I23" i="163"/>
  <c r="F23" i="163"/>
  <c r="G23" i="163" s="1"/>
  <c r="A23" i="163"/>
  <c r="I22" i="163"/>
  <c r="F22" i="163"/>
  <c r="G22" i="163" s="1"/>
  <c r="A22" i="163"/>
  <c r="I21" i="163"/>
  <c r="F21" i="163"/>
  <c r="G21" i="163" s="1"/>
  <c r="A21" i="163"/>
  <c r="I20" i="163"/>
  <c r="F20" i="163"/>
  <c r="G20" i="163" s="1"/>
  <c r="A20" i="163"/>
  <c r="I19" i="163"/>
  <c r="F19" i="163"/>
  <c r="A19" i="163"/>
  <c r="I18" i="163"/>
  <c r="F18" i="163"/>
  <c r="A18" i="163"/>
  <c r="I17" i="163"/>
  <c r="F17" i="163"/>
  <c r="A17" i="163"/>
  <c r="I16" i="163"/>
  <c r="F16" i="163"/>
  <c r="A16" i="163"/>
  <c r="I15" i="163"/>
  <c r="F15" i="163"/>
  <c r="A15" i="163"/>
  <c r="A14" i="163"/>
  <c r="E11" i="163"/>
  <c r="H41" i="163"/>
  <c r="G200" i="162"/>
  <c r="L200" i="162"/>
  <c r="I1" i="162"/>
  <c r="F53" i="161"/>
  <c r="I43" i="161"/>
  <c r="I42" i="161"/>
  <c r="G42" i="161"/>
  <c r="I41" i="161"/>
  <c r="G41" i="161"/>
  <c r="I40" i="161"/>
  <c r="G40" i="161"/>
  <c r="I39" i="161"/>
  <c r="G39" i="161"/>
  <c r="I38" i="161"/>
  <c r="G38" i="161"/>
  <c r="I37" i="161"/>
  <c r="G37" i="161"/>
  <c r="I36" i="161"/>
  <c r="G36" i="161"/>
  <c r="I35" i="161"/>
  <c r="G35" i="161"/>
  <c r="I34" i="161"/>
  <c r="G34" i="161"/>
  <c r="G33" i="161"/>
  <c r="I29" i="161"/>
  <c r="F29" i="161"/>
  <c r="G29" i="161" s="1"/>
  <c r="A29" i="161"/>
  <c r="I28" i="161"/>
  <c r="F28" i="161"/>
  <c r="G28" i="161" s="1"/>
  <c r="A28" i="161"/>
  <c r="I27" i="161"/>
  <c r="F27" i="161"/>
  <c r="G27" i="161" s="1"/>
  <c r="A27" i="161"/>
  <c r="I26" i="161"/>
  <c r="F26" i="161"/>
  <c r="G26" i="161" s="1"/>
  <c r="A26" i="161"/>
  <c r="I25" i="161"/>
  <c r="F25" i="161"/>
  <c r="G25" i="161" s="1"/>
  <c r="A25" i="161"/>
  <c r="I24" i="161"/>
  <c r="F24" i="161"/>
  <c r="G24" i="161" s="1"/>
  <c r="A24" i="161"/>
  <c r="I23" i="161"/>
  <c r="F23" i="161"/>
  <c r="G23" i="161" s="1"/>
  <c r="A23" i="161"/>
  <c r="I22" i="161"/>
  <c r="F22" i="161"/>
  <c r="G22" i="161" s="1"/>
  <c r="A22" i="161"/>
  <c r="I21" i="161"/>
  <c r="F21" i="161"/>
  <c r="G21" i="161" s="1"/>
  <c r="A21" i="161"/>
  <c r="I20" i="161"/>
  <c r="F20" i="161"/>
  <c r="G20" i="161" s="1"/>
  <c r="A20" i="161"/>
  <c r="I19" i="161"/>
  <c r="F19" i="161"/>
  <c r="A19" i="161"/>
  <c r="I18" i="161"/>
  <c r="F18" i="161"/>
  <c r="A18" i="161"/>
  <c r="I17" i="161"/>
  <c r="F17" i="161"/>
  <c r="A17" i="161"/>
  <c r="I16" i="161"/>
  <c r="F16" i="161"/>
  <c r="A16" i="161"/>
  <c r="I15" i="161"/>
  <c r="F15" i="161"/>
  <c r="A15" i="161"/>
  <c r="A14" i="161"/>
  <c r="G200" i="160"/>
  <c r="L200" i="160"/>
  <c r="I1" i="160"/>
  <c r="F53" i="159"/>
  <c r="I29" i="159"/>
  <c r="F29" i="159"/>
  <c r="G29" i="159" s="1"/>
  <c r="A29" i="159"/>
  <c r="I28" i="159"/>
  <c r="F28" i="159"/>
  <c r="G28" i="159" s="1"/>
  <c r="A28" i="159"/>
  <c r="I27" i="159"/>
  <c r="F27" i="159"/>
  <c r="G27" i="159" s="1"/>
  <c r="A27" i="159"/>
  <c r="I26" i="159"/>
  <c r="F26" i="159"/>
  <c r="G26" i="159" s="1"/>
  <c r="A26" i="159"/>
  <c r="I25" i="159"/>
  <c r="F25" i="159"/>
  <c r="G25" i="159" s="1"/>
  <c r="A25" i="159"/>
  <c r="I24" i="159"/>
  <c r="F24" i="159"/>
  <c r="G24" i="159" s="1"/>
  <c r="A24" i="159"/>
  <c r="I23" i="159"/>
  <c r="F23" i="159"/>
  <c r="G23" i="159" s="1"/>
  <c r="C492" i="101" s="1"/>
  <c r="A23" i="159"/>
  <c r="I22" i="159"/>
  <c r="F22" i="159"/>
  <c r="G22" i="159" s="1"/>
  <c r="C491" i="101" s="1"/>
  <c r="A22" i="159"/>
  <c r="I21" i="159"/>
  <c r="F21" i="159"/>
  <c r="G21" i="159" s="1"/>
  <c r="C490" i="101" s="1"/>
  <c r="A21" i="159"/>
  <c r="I20" i="159"/>
  <c r="F20" i="159"/>
  <c r="G20" i="159" s="1"/>
  <c r="A20" i="159"/>
  <c r="I19" i="159"/>
  <c r="F19" i="159"/>
  <c r="A19" i="159"/>
  <c r="I18" i="159"/>
  <c r="F18" i="159"/>
  <c r="A18" i="159"/>
  <c r="I17" i="159"/>
  <c r="F17" i="159"/>
  <c r="A17" i="159"/>
  <c r="I16" i="159"/>
  <c r="F16" i="159"/>
  <c r="A16" i="159"/>
  <c r="I15" i="159"/>
  <c r="F15" i="159"/>
  <c r="A15" i="159"/>
  <c r="A14" i="159"/>
  <c r="E11" i="159"/>
  <c r="G200" i="158"/>
  <c r="I1" i="158"/>
  <c r="F53" i="157"/>
  <c r="I43" i="157"/>
  <c r="I42" i="157"/>
  <c r="G42" i="157"/>
  <c r="I41" i="157"/>
  <c r="G41" i="157"/>
  <c r="I40" i="157"/>
  <c r="G40" i="157"/>
  <c r="I39" i="157"/>
  <c r="H39" i="157"/>
  <c r="B479" i="101" s="1"/>
  <c r="G39" i="157"/>
  <c r="C479" i="101" s="1"/>
  <c r="I38" i="157"/>
  <c r="H38" i="157"/>
  <c r="B478" i="101" s="1"/>
  <c r="G38" i="157"/>
  <c r="C478" i="101" s="1"/>
  <c r="I37" i="157"/>
  <c r="G37" i="157"/>
  <c r="C477" i="101" s="1"/>
  <c r="I36" i="157"/>
  <c r="G36" i="157"/>
  <c r="C476" i="101" s="1"/>
  <c r="I35" i="157"/>
  <c r="B475" i="101"/>
  <c r="G35" i="157"/>
  <c r="C475" i="101" s="1"/>
  <c r="I34" i="157"/>
  <c r="G34" i="157"/>
  <c r="C474" i="101" s="1"/>
  <c r="G33" i="157"/>
  <c r="C473" i="101" s="1"/>
  <c r="I29" i="157"/>
  <c r="F29" i="157"/>
  <c r="G29" i="157" s="1"/>
  <c r="A29" i="157"/>
  <c r="I28" i="157"/>
  <c r="F28" i="157"/>
  <c r="G28" i="157" s="1"/>
  <c r="A28" i="157"/>
  <c r="I27" i="157"/>
  <c r="F27" i="157"/>
  <c r="G27" i="157" s="1"/>
  <c r="A27" i="157"/>
  <c r="I26" i="157"/>
  <c r="F26" i="157"/>
  <c r="G26" i="157" s="1"/>
  <c r="A26" i="157"/>
  <c r="I25" i="157"/>
  <c r="F25" i="157"/>
  <c r="G25" i="157" s="1"/>
  <c r="A25" i="157"/>
  <c r="I24" i="157"/>
  <c r="F24" i="157"/>
  <c r="G24" i="157" s="1"/>
  <c r="A24" i="157"/>
  <c r="F23" i="157"/>
  <c r="G23" i="157" s="1"/>
  <c r="A23" i="157"/>
  <c r="I22" i="157"/>
  <c r="F22" i="157"/>
  <c r="G22" i="157" s="1"/>
  <c r="C464" i="101" s="1"/>
  <c r="A22" i="157"/>
  <c r="F21" i="157"/>
  <c r="G21" i="157" s="1"/>
  <c r="A21" i="157"/>
  <c r="I20" i="157"/>
  <c r="F20" i="157"/>
  <c r="G20" i="157" s="1"/>
  <c r="A20" i="157"/>
  <c r="I19" i="157"/>
  <c r="F19" i="157"/>
  <c r="A19" i="157"/>
  <c r="I18" i="157"/>
  <c r="F18" i="157"/>
  <c r="A18" i="157"/>
  <c r="I17" i="157"/>
  <c r="F17" i="157"/>
  <c r="A17" i="157"/>
  <c r="I16" i="157"/>
  <c r="F16" i="157"/>
  <c r="A16" i="157"/>
  <c r="I15" i="157"/>
  <c r="F15" i="157"/>
  <c r="A15" i="157"/>
  <c r="A14" i="157"/>
  <c r="E11" i="157"/>
  <c r="H6" i="157"/>
  <c r="H43" i="157"/>
  <c r="B483" i="101" s="1"/>
  <c r="B5" i="157"/>
  <c r="B4" i="157"/>
  <c r="L200" i="156"/>
  <c r="G200" i="156"/>
  <c r="I1" i="156"/>
  <c r="D2" i="156"/>
  <c r="F53" i="155"/>
  <c r="I43" i="155"/>
  <c r="I42" i="155"/>
  <c r="G42" i="155"/>
  <c r="I41" i="155"/>
  <c r="G41" i="155"/>
  <c r="I40" i="155"/>
  <c r="G40" i="155"/>
  <c r="I39" i="155"/>
  <c r="G39" i="155"/>
  <c r="C452" i="101" s="1"/>
  <c r="I38" i="155"/>
  <c r="G38" i="155"/>
  <c r="C451" i="101" s="1"/>
  <c r="I37" i="155"/>
  <c r="G37" i="155"/>
  <c r="C450" i="101" s="1"/>
  <c r="I36" i="155"/>
  <c r="G36" i="155"/>
  <c r="C449" i="101" s="1"/>
  <c r="I35" i="155"/>
  <c r="G35" i="155"/>
  <c r="C448" i="101" s="1"/>
  <c r="G34" i="155"/>
  <c r="G33" i="155"/>
  <c r="C446" i="101" s="1"/>
  <c r="I29" i="155"/>
  <c r="F29" i="155"/>
  <c r="G29" i="155" s="1"/>
  <c r="A29" i="155"/>
  <c r="I28" i="155"/>
  <c r="F28" i="155"/>
  <c r="G28" i="155" s="1"/>
  <c r="A28" i="155"/>
  <c r="I27" i="155"/>
  <c r="F27" i="155"/>
  <c r="G27" i="155" s="1"/>
  <c r="A27" i="155"/>
  <c r="I26" i="155"/>
  <c r="F26" i="155"/>
  <c r="G26" i="155" s="1"/>
  <c r="A26" i="155"/>
  <c r="I25" i="155"/>
  <c r="F25" i="155"/>
  <c r="G25" i="155" s="1"/>
  <c r="A25" i="155"/>
  <c r="I24" i="155"/>
  <c r="F24" i="155"/>
  <c r="G24" i="155" s="1"/>
  <c r="A24" i="155"/>
  <c r="I23" i="155"/>
  <c r="F23" i="155"/>
  <c r="G23" i="155" s="1"/>
  <c r="C438" i="101" s="1"/>
  <c r="A23" i="155"/>
  <c r="I22" i="155"/>
  <c r="F22" i="155"/>
  <c r="G22" i="155" s="1"/>
  <c r="C437" i="101" s="1"/>
  <c r="A22" i="155"/>
  <c r="I21" i="155"/>
  <c r="F21" i="155"/>
  <c r="G21" i="155" s="1"/>
  <c r="C436" i="101" s="1"/>
  <c r="A21" i="155"/>
  <c r="I20" i="155"/>
  <c r="F20" i="155"/>
  <c r="G20" i="155" s="1"/>
  <c r="A20" i="155"/>
  <c r="I19" i="155"/>
  <c r="F19" i="155"/>
  <c r="A19" i="155"/>
  <c r="I18" i="155"/>
  <c r="F18" i="155"/>
  <c r="A18" i="155"/>
  <c r="I17" i="155"/>
  <c r="F17" i="155"/>
  <c r="A17" i="155"/>
  <c r="I16" i="155"/>
  <c r="F16" i="155"/>
  <c r="A16" i="155"/>
  <c r="I15" i="155"/>
  <c r="F15" i="155"/>
  <c r="A15" i="155"/>
  <c r="A14" i="155"/>
  <c r="G200" i="154"/>
  <c r="I1" i="154"/>
  <c r="F53" i="153"/>
  <c r="I43" i="153"/>
  <c r="I42" i="153"/>
  <c r="G42" i="153"/>
  <c r="I41" i="153"/>
  <c r="G41" i="153"/>
  <c r="I40" i="153"/>
  <c r="H40" i="153"/>
  <c r="B426" i="101" s="1"/>
  <c r="G40" i="153"/>
  <c r="I39" i="153"/>
  <c r="G39" i="153"/>
  <c r="C425" i="101" s="1"/>
  <c r="I38" i="153"/>
  <c r="G38" i="153"/>
  <c r="C424" i="101" s="1"/>
  <c r="I37" i="153"/>
  <c r="G37" i="153"/>
  <c r="C423" i="101" s="1"/>
  <c r="I36" i="153"/>
  <c r="G36" i="153"/>
  <c r="C422" i="101" s="1"/>
  <c r="I35" i="153"/>
  <c r="G35" i="153"/>
  <c r="C421" i="101" s="1"/>
  <c r="I34" i="153"/>
  <c r="G34" i="153"/>
  <c r="C420" i="101" s="1"/>
  <c r="G33" i="153"/>
  <c r="C419" i="101" s="1"/>
  <c r="I29" i="153"/>
  <c r="G29" i="153"/>
  <c r="F29" i="153"/>
  <c r="A29" i="153"/>
  <c r="I28" i="153"/>
  <c r="G28" i="153"/>
  <c r="F28" i="153"/>
  <c r="A28" i="153"/>
  <c r="I27" i="153"/>
  <c r="F27" i="153"/>
  <c r="G27" i="153" s="1"/>
  <c r="A27" i="153"/>
  <c r="I26" i="153"/>
  <c r="F26" i="153"/>
  <c r="G26" i="153" s="1"/>
  <c r="A26" i="153"/>
  <c r="I25" i="153"/>
  <c r="F25" i="153"/>
  <c r="G25" i="153" s="1"/>
  <c r="A25" i="153"/>
  <c r="I24" i="153"/>
  <c r="F24" i="153"/>
  <c r="G24" i="153" s="1"/>
  <c r="A24" i="153"/>
  <c r="F23" i="153"/>
  <c r="G23" i="153" s="1"/>
  <c r="A23" i="153"/>
  <c r="F22" i="153"/>
  <c r="G22" i="153" s="1"/>
  <c r="A22" i="153"/>
  <c r="F21" i="153"/>
  <c r="G21" i="153" s="1"/>
  <c r="A21" i="153"/>
  <c r="I20" i="153"/>
  <c r="F20" i="153"/>
  <c r="G20" i="153" s="1"/>
  <c r="A20" i="153"/>
  <c r="I19" i="153"/>
  <c r="F19" i="153"/>
  <c r="A19" i="153"/>
  <c r="F18" i="153"/>
  <c r="A18" i="153"/>
  <c r="F17" i="153"/>
  <c r="A17" i="153"/>
  <c r="F16" i="153"/>
  <c r="A16" i="153"/>
  <c r="F15" i="153"/>
  <c r="A15" i="153"/>
  <c r="A14" i="153"/>
  <c r="E11" i="153"/>
  <c r="B423" i="101"/>
  <c r="G200" i="152"/>
  <c r="I1" i="152"/>
  <c r="E2" i="152"/>
  <c r="F53" i="151"/>
  <c r="I43" i="151"/>
  <c r="I42" i="151"/>
  <c r="G42" i="151"/>
  <c r="I41" i="151"/>
  <c r="G41" i="151"/>
  <c r="I40" i="151"/>
  <c r="H40" i="151"/>
  <c r="B399" i="101" s="1"/>
  <c r="G40" i="151"/>
  <c r="I39" i="151"/>
  <c r="G39" i="151"/>
  <c r="C398" i="101" s="1"/>
  <c r="I38" i="151"/>
  <c r="G38" i="151"/>
  <c r="C397" i="101" s="1"/>
  <c r="I37" i="151"/>
  <c r="G37" i="151"/>
  <c r="C396" i="101" s="1"/>
  <c r="G36" i="151"/>
  <c r="G35" i="151"/>
  <c r="G34" i="151"/>
  <c r="G33" i="151"/>
  <c r="C392" i="101" s="1"/>
  <c r="I29" i="151"/>
  <c r="F29" i="151"/>
  <c r="G29" i="151" s="1"/>
  <c r="A29" i="151"/>
  <c r="I28" i="151"/>
  <c r="F28" i="151"/>
  <c r="G28" i="151" s="1"/>
  <c r="A28" i="151"/>
  <c r="I27" i="151"/>
  <c r="F27" i="151"/>
  <c r="G27" i="151" s="1"/>
  <c r="A27" i="151"/>
  <c r="I26" i="151"/>
  <c r="F26" i="151"/>
  <c r="G26" i="151" s="1"/>
  <c r="A26" i="151"/>
  <c r="I25" i="151"/>
  <c r="F25" i="151"/>
  <c r="G25" i="151" s="1"/>
  <c r="A25" i="151"/>
  <c r="F24" i="151"/>
  <c r="G24" i="151" s="1"/>
  <c r="A24" i="151"/>
  <c r="F23" i="151"/>
  <c r="G23" i="151" s="1"/>
  <c r="C384" i="101" s="1"/>
  <c r="A23" i="151"/>
  <c r="F22" i="151"/>
  <c r="G22" i="151" s="1"/>
  <c r="A22" i="151"/>
  <c r="F21" i="151"/>
  <c r="G21" i="151" s="1"/>
  <c r="A21" i="151"/>
  <c r="I20" i="151"/>
  <c r="F20" i="151"/>
  <c r="G20" i="151" s="1"/>
  <c r="A20" i="151"/>
  <c r="I19" i="151"/>
  <c r="F19" i="151"/>
  <c r="A19" i="151"/>
  <c r="I18" i="151"/>
  <c r="F18" i="151"/>
  <c r="A18" i="151"/>
  <c r="I17" i="151"/>
  <c r="F17" i="151"/>
  <c r="A17" i="151"/>
  <c r="I16" i="151"/>
  <c r="F16" i="151"/>
  <c r="A16" i="151"/>
  <c r="I15" i="151"/>
  <c r="F15" i="151"/>
  <c r="A15" i="151"/>
  <c r="A14" i="151"/>
  <c r="E11" i="151"/>
  <c r="H6" i="151"/>
  <c r="H41" i="151"/>
  <c r="B400" i="101" s="1"/>
  <c r="B4" i="151"/>
  <c r="G200" i="150"/>
  <c r="I1" i="150"/>
  <c r="D1" i="150"/>
  <c r="F53" i="149"/>
  <c r="I43" i="149"/>
  <c r="I42" i="149"/>
  <c r="G42" i="149"/>
  <c r="I41" i="149"/>
  <c r="G41" i="149"/>
  <c r="I40" i="149"/>
  <c r="G40" i="149"/>
  <c r="I39" i="149"/>
  <c r="G39" i="149"/>
  <c r="C371" i="101" s="1"/>
  <c r="I38" i="149"/>
  <c r="G38" i="149"/>
  <c r="C370" i="101" s="1"/>
  <c r="I37" i="149"/>
  <c r="G37" i="149"/>
  <c r="C369" i="101" s="1"/>
  <c r="I36" i="149"/>
  <c r="G36" i="149"/>
  <c r="C368" i="101" s="1"/>
  <c r="G35" i="149"/>
  <c r="G34" i="149"/>
  <c r="C366" i="101" s="1"/>
  <c r="G33" i="149"/>
  <c r="C365" i="101" s="1"/>
  <c r="I29" i="149"/>
  <c r="F29" i="149"/>
  <c r="G29" i="149" s="1"/>
  <c r="A29" i="149"/>
  <c r="I28" i="149"/>
  <c r="F28" i="149"/>
  <c r="G28" i="149" s="1"/>
  <c r="A28" i="149"/>
  <c r="I27" i="149"/>
  <c r="F27" i="149"/>
  <c r="G27" i="149" s="1"/>
  <c r="A27" i="149"/>
  <c r="I26" i="149"/>
  <c r="F26" i="149"/>
  <c r="G26" i="149" s="1"/>
  <c r="A26" i="149"/>
  <c r="I25" i="149"/>
  <c r="F25" i="149"/>
  <c r="G25" i="149" s="1"/>
  <c r="A25" i="149"/>
  <c r="I24" i="149"/>
  <c r="F24" i="149"/>
  <c r="G24" i="149" s="1"/>
  <c r="A24" i="149"/>
  <c r="I23" i="149"/>
  <c r="F23" i="149"/>
  <c r="G23" i="149" s="1"/>
  <c r="C357" i="101" s="1"/>
  <c r="A23" i="149"/>
  <c r="I22" i="149"/>
  <c r="F22" i="149"/>
  <c r="G22" i="149" s="1"/>
  <c r="C356" i="101" s="1"/>
  <c r="A22" i="149"/>
  <c r="I21" i="149"/>
  <c r="F21" i="149"/>
  <c r="G21" i="149" s="1"/>
  <c r="C355" i="101" s="1"/>
  <c r="A21" i="149"/>
  <c r="I20" i="149"/>
  <c r="F20" i="149"/>
  <c r="G20" i="149" s="1"/>
  <c r="A20" i="149"/>
  <c r="I19" i="149"/>
  <c r="F19" i="149"/>
  <c r="A19" i="149"/>
  <c r="I18" i="149"/>
  <c r="F18" i="149"/>
  <c r="A18" i="149"/>
  <c r="I17" i="149"/>
  <c r="F17" i="149"/>
  <c r="A17" i="149"/>
  <c r="I16" i="149"/>
  <c r="F16" i="149"/>
  <c r="A16" i="149"/>
  <c r="I15" i="149"/>
  <c r="F15" i="149"/>
  <c r="A15" i="149"/>
  <c r="A14" i="149"/>
  <c r="E11" i="149"/>
  <c r="B6" i="149"/>
  <c r="G200" i="148"/>
  <c r="I1" i="148"/>
  <c r="E2" i="148"/>
  <c r="F53" i="147"/>
  <c r="I43" i="147"/>
  <c r="H43" i="147"/>
  <c r="B348" i="101" s="1"/>
  <c r="I42" i="147"/>
  <c r="H42" i="147"/>
  <c r="B347" i="101" s="1"/>
  <c r="G42" i="147"/>
  <c r="I41" i="147"/>
  <c r="G41" i="147"/>
  <c r="I40" i="147"/>
  <c r="G40" i="147"/>
  <c r="I39" i="147"/>
  <c r="H39" i="147"/>
  <c r="B344" i="101" s="1"/>
  <c r="G39" i="147"/>
  <c r="C344" i="101" s="1"/>
  <c r="I38" i="147"/>
  <c r="G38" i="147"/>
  <c r="C343" i="101" s="1"/>
  <c r="I37" i="147"/>
  <c r="G37" i="147"/>
  <c r="C342" i="101" s="1"/>
  <c r="I36" i="147"/>
  <c r="B341" i="101"/>
  <c r="G36" i="147"/>
  <c r="C341" i="101" s="1"/>
  <c r="I35" i="147"/>
  <c r="G35" i="147"/>
  <c r="C340" i="101" s="1"/>
  <c r="I34" i="147"/>
  <c r="B339" i="101"/>
  <c r="G34" i="147"/>
  <c r="C339" i="101" s="1"/>
  <c r="G33" i="147"/>
  <c r="C338" i="101" s="1"/>
  <c r="I29" i="147"/>
  <c r="F29" i="147"/>
  <c r="G29" i="147" s="1"/>
  <c r="A29" i="147"/>
  <c r="I28" i="147"/>
  <c r="F28" i="147"/>
  <c r="G28" i="147" s="1"/>
  <c r="A28" i="147"/>
  <c r="I27" i="147"/>
  <c r="F27" i="147"/>
  <c r="G27" i="147" s="1"/>
  <c r="A27" i="147"/>
  <c r="I26" i="147"/>
  <c r="F26" i="147"/>
  <c r="G26" i="147" s="1"/>
  <c r="A26" i="147"/>
  <c r="I25" i="147"/>
  <c r="F25" i="147"/>
  <c r="G25" i="147" s="1"/>
  <c r="A25" i="147"/>
  <c r="F24" i="147"/>
  <c r="G24" i="147" s="1"/>
  <c r="A24" i="147"/>
  <c r="F23" i="147"/>
  <c r="G23" i="147" s="1"/>
  <c r="C330" i="101" s="1"/>
  <c r="A23" i="147"/>
  <c r="F22" i="147"/>
  <c r="G22" i="147" s="1"/>
  <c r="A22" i="147"/>
  <c r="F21" i="147"/>
  <c r="G21" i="147" s="1"/>
  <c r="A21" i="147"/>
  <c r="I20" i="147"/>
  <c r="F20" i="147"/>
  <c r="G20" i="147" s="1"/>
  <c r="A20" i="147"/>
  <c r="I19" i="147"/>
  <c r="F19" i="147"/>
  <c r="A19" i="147"/>
  <c r="F18" i="147"/>
  <c r="A18" i="147"/>
  <c r="F17" i="147"/>
  <c r="A17" i="147"/>
  <c r="F16" i="147"/>
  <c r="A16" i="147"/>
  <c r="I15" i="147"/>
  <c r="F15" i="147"/>
  <c r="A15" i="147"/>
  <c r="A14" i="147"/>
  <c r="E11" i="147"/>
  <c r="B6" i="147"/>
  <c r="H41" i="147"/>
  <c r="B346" i="101" s="1"/>
  <c r="B5" i="147"/>
  <c r="D2" i="147"/>
  <c r="G200" i="146"/>
  <c r="I1" i="146"/>
  <c r="D1" i="146"/>
  <c r="E2" i="146"/>
  <c r="F54" i="145"/>
  <c r="I44" i="145"/>
  <c r="H44" i="145"/>
  <c r="B321" i="101" s="1"/>
  <c r="I43" i="145"/>
  <c r="G43" i="145"/>
  <c r="C320" i="101" s="1"/>
  <c r="I42" i="145"/>
  <c r="G42" i="145"/>
  <c r="C319" i="101" s="1"/>
  <c r="I41" i="145"/>
  <c r="G41" i="145"/>
  <c r="C318" i="101" s="1"/>
  <c r="I40" i="145"/>
  <c r="G40" i="145"/>
  <c r="C317" i="101" s="1"/>
  <c r="I39" i="145"/>
  <c r="G39" i="145"/>
  <c r="C316" i="101" s="1"/>
  <c r="I38" i="145"/>
  <c r="B315" i="101"/>
  <c r="G38" i="145"/>
  <c r="C315" i="101" s="1"/>
  <c r="I37" i="145"/>
  <c r="B314" i="101"/>
  <c r="G37" i="145"/>
  <c r="C314" i="101" s="1"/>
  <c r="I36" i="145"/>
  <c r="G36" i="145"/>
  <c r="C313" i="101" s="1"/>
  <c r="G35" i="145"/>
  <c r="G34" i="145"/>
  <c r="C311" i="101" s="1"/>
  <c r="I30" i="145"/>
  <c r="F30" i="145"/>
  <c r="G30" i="145" s="1"/>
  <c r="A30" i="145"/>
  <c r="I29" i="145"/>
  <c r="F29" i="145"/>
  <c r="G29" i="145" s="1"/>
  <c r="A29" i="145"/>
  <c r="I28" i="145"/>
  <c r="F28" i="145"/>
  <c r="G28" i="145" s="1"/>
  <c r="A28" i="145"/>
  <c r="F27" i="145"/>
  <c r="G27" i="145" s="1"/>
  <c r="A27" i="145"/>
  <c r="F26" i="145"/>
  <c r="G26" i="145" s="1"/>
  <c r="I26" i="145" s="1"/>
  <c r="A26" i="145"/>
  <c r="F25" i="145"/>
  <c r="G25" i="145" s="1"/>
  <c r="A25" i="145"/>
  <c r="F24" i="145"/>
  <c r="G24" i="145" s="1"/>
  <c r="A24" i="145"/>
  <c r="F23" i="145"/>
  <c r="G23" i="145" s="1"/>
  <c r="C302" i="101" s="1"/>
  <c r="A23" i="145"/>
  <c r="F22" i="145"/>
  <c r="G22" i="145" s="1"/>
  <c r="A22" i="145"/>
  <c r="I21" i="145"/>
  <c r="F21" i="145"/>
  <c r="G21" i="145" s="1"/>
  <c r="A21" i="145"/>
  <c r="I20" i="145"/>
  <c r="F20" i="145"/>
  <c r="A20" i="145"/>
  <c r="F19" i="145"/>
  <c r="A19" i="145"/>
  <c r="F18" i="145"/>
  <c r="A18" i="145"/>
  <c r="F17" i="145"/>
  <c r="A17" i="145"/>
  <c r="I16" i="145"/>
  <c r="F16" i="145"/>
  <c r="A16" i="145"/>
  <c r="A15" i="145"/>
  <c r="B6" i="145"/>
  <c r="H43" i="145"/>
  <c r="B320" i="101" s="1"/>
  <c r="D2" i="145"/>
  <c r="I1" i="144"/>
  <c r="F54" i="143"/>
  <c r="I44" i="143"/>
  <c r="I43" i="143"/>
  <c r="G43" i="143"/>
  <c r="C293" i="101" s="1"/>
  <c r="I42" i="143"/>
  <c r="G42" i="143"/>
  <c r="C292" i="101" s="1"/>
  <c r="I41" i="143"/>
  <c r="G41" i="143"/>
  <c r="C291" i="101" s="1"/>
  <c r="I40" i="143"/>
  <c r="G40" i="143"/>
  <c r="C290" i="101" s="1"/>
  <c r="I39" i="143"/>
  <c r="G39" i="143"/>
  <c r="C289" i="101" s="1"/>
  <c r="I38" i="143"/>
  <c r="G38" i="143"/>
  <c r="C288" i="101" s="1"/>
  <c r="I37" i="143"/>
  <c r="G37" i="143"/>
  <c r="C287" i="101" s="1"/>
  <c r="G36" i="143"/>
  <c r="C286" i="101" s="1"/>
  <c r="G35" i="143"/>
  <c r="C285" i="101" s="1"/>
  <c r="G34" i="143"/>
  <c r="C284" i="101" s="1"/>
  <c r="I30" i="143"/>
  <c r="F30" i="143"/>
  <c r="G30" i="143" s="1"/>
  <c r="A30" i="143"/>
  <c r="I29" i="143"/>
  <c r="F29" i="143"/>
  <c r="G29" i="143" s="1"/>
  <c r="A29" i="143"/>
  <c r="I28" i="143"/>
  <c r="F28" i="143"/>
  <c r="G28" i="143" s="1"/>
  <c r="A28" i="143"/>
  <c r="I27" i="143"/>
  <c r="F27" i="143"/>
  <c r="G27" i="143" s="1"/>
  <c r="A27" i="143"/>
  <c r="I26" i="143"/>
  <c r="F26" i="143"/>
  <c r="G26" i="143" s="1"/>
  <c r="A26" i="143"/>
  <c r="I25" i="143"/>
  <c r="F25" i="143"/>
  <c r="G25" i="143" s="1"/>
  <c r="A25" i="143"/>
  <c r="I24" i="143"/>
  <c r="F24" i="143"/>
  <c r="G24" i="143" s="1"/>
  <c r="C276" i="101" s="1"/>
  <c r="A24" i="143"/>
  <c r="I23" i="143"/>
  <c r="F23" i="143"/>
  <c r="G23" i="143" s="1"/>
  <c r="C275" i="101" s="1"/>
  <c r="A23" i="143"/>
  <c r="I22" i="143"/>
  <c r="F22" i="143"/>
  <c r="G22" i="143" s="1"/>
  <c r="C274" i="101" s="1"/>
  <c r="A22" i="143"/>
  <c r="I21" i="143"/>
  <c r="F21" i="143"/>
  <c r="G21" i="143" s="1"/>
  <c r="A21" i="143"/>
  <c r="F20" i="143"/>
  <c r="A20" i="143"/>
  <c r="F19" i="143"/>
  <c r="A19" i="143"/>
  <c r="F18" i="143"/>
  <c r="A18" i="143"/>
  <c r="F17" i="143"/>
  <c r="A17" i="143"/>
  <c r="I16" i="143"/>
  <c r="F16" i="143"/>
  <c r="A16" i="143"/>
  <c r="H42" i="143"/>
  <c r="B292" i="101" s="1"/>
  <c r="G200" i="142"/>
  <c r="I1" i="142"/>
  <c r="D1" i="142"/>
  <c r="F54" i="141"/>
  <c r="I44" i="141"/>
  <c r="H44" i="141"/>
  <c r="B267" i="101" s="1"/>
  <c r="I43" i="141"/>
  <c r="G43" i="141"/>
  <c r="C266" i="101" s="1"/>
  <c r="I42" i="141"/>
  <c r="G42" i="141"/>
  <c r="C265" i="101" s="1"/>
  <c r="I41" i="141"/>
  <c r="H41" i="141"/>
  <c r="B264" i="101" s="1"/>
  <c r="G41" i="141"/>
  <c r="C264" i="101" s="1"/>
  <c r="I40" i="141"/>
  <c r="G40" i="141"/>
  <c r="C263" i="101" s="1"/>
  <c r="I39" i="141"/>
  <c r="G39" i="141"/>
  <c r="C262" i="101" s="1"/>
  <c r="I38" i="141"/>
  <c r="G38" i="141"/>
  <c r="C261" i="101" s="1"/>
  <c r="G37" i="141"/>
  <c r="C260" i="101" s="1"/>
  <c r="G36" i="141"/>
  <c r="C259" i="101" s="1"/>
  <c r="G35" i="141"/>
  <c r="G34" i="141"/>
  <c r="C257" i="101" s="1"/>
  <c r="I30" i="141"/>
  <c r="F30" i="141"/>
  <c r="G30" i="141" s="1"/>
  <c r="A30" i="141"/>
  <c r="I29" i="141"/>
  <c r="F29" i="141"/>
  <c r="G29" i="141" s="1"/>
  <c r="A29" i="141"/>
  <c r="I28" i="141"/>
  <c r="F28" i="141"/>
  <c r="G28" i="141" s="1"/>
  <c r="A28" i="141"/>
  <c r="F27" i="141"/>
  <c r="G27" i="141" s="1"/>
  <c r="A27" i="141"/>
  <c r="F26" i="141"/>
  <c r="G26" i="141" s="1"/>
  <c r="I26" i="141" s="1"/>
  <c r="A26" i="141"/>
  <c r="F25" i="141"/>
  <c r="G25" i="141" s="1"/>
  <c r="A25" i="141"/>
  <c r="G24" i="141"/>
  <c r="C249" i="101" s="1"/>
  <c r="F24" i="141"/>
  <c r="A24" i="141"/>
  <c r="F23" i="141"/>
  <c r="G23" i="141" s="1"/>
  <c r="C248" i="101" s="1"/>
  <c r="A23" i="141"/>
  <c r="F22" i="141"/>
  <c r="G22" i="141" s="1"/>
  <c r="C247" i="101" s="1"/>
  <c r="A22" i="141"/>
  <c r="I21" i="141"/>
  <c r="F21" i="141"/>
  <c r="G21" i="141" s="1"/>
  <c r="A21" i="141"/>
  <c r="F20" i="141"/>
  <c r="A20" i="141"/>
  <c r="F19" i="141"/>
  <c r="A19" i="141"/>
  <c r="F18" i="141"/>
  <c r="A18" i="141"/>
  <c r="F17" i="141"/>
  <c r="A17" i="141"/>
  <c r="F16" i="141"/>
  <c r="A16" i="141"/>
  <c r="H6" i="141"/>
  <c r="B6" i="141"/>
  <c r="H42" i="141"/>
  <c r="B265" i="101" s="1"/>
  <c r="B4" i="141"/>
  <c r="D2" i="141"/>
  <c r="G200" i="140"/>
  <c r="I1" i="140"/>
  <c r="F54" i="139"/>
  <c r="I44" i="139"/>
  <c r="I43" i="139"/>
  <c r="G43" i="139"/>
  <c r="C239" i="101" s="1"/>
  <c r="I42" i="139"/>
  <c r="H42" i="139"/>
  <c r="B238" i="101" s="1"/>
  <c r="G42" i="139"/>
  <c r="C238" i="101" s="1"/>
  <c r="I41" i="139"/>
  <c r="G41" i="139"/>
  <c r="C237" i="101" s="1"/>
  <c r="I40" i="139"/>
  <c r="G40" i="139"/>
  <c r="C236" i="101" s="1"/>
  <c r="I39" i="139"/>
  <c r="G39" i="139"/>
  <c r="C235" i="101" s="1"/>
  <c r="I38" i="139"/>
  <c r="G38" i="139"/>
  <c r="C234" i="101" s="1"/>
  <c r="I37" i="139"/>
  <c r="G37" i="139"/>
  <c r="C233" i="101" s="1"/>
  <c r="I36" i="139"/>
  <c r="H36" i="139"/>
  <c r="B232" i="101" s="1"/>
  <c r="G36" i="139"/>
  <c r="C232" i="101" s="1"/>
  <c r="I35" i="139"/>
  <c r="G35" i="139"/>
  <c r="C231" i="101" s="1"/>
  <c r="G34" i="139"/>
  <c r="C230" i="101" s="1"/>
  <c r="I30" i="139"/>
  <c r="F30" i="139"/>
  <c r="G30" i="139" s="1"/>
  <c r="A30" i="139"/>
  <c r="I29" i="139"/>
  <c r="F29" i="139"/>
  <c r="G29" i="139" s="1"/>
  <c r="A29" i="139"/>
  <c r="I28" i="139"/>
  <c r="F28" i="139"/>
  <c r="G28" i="139" s="1"/>
  <c r="A28" i="139"/>
  <c r="I27" i="139"/>
  <c r="F27" i="139"/>
  <c r="G27" i="139" s="1"/>
  <c r="A27" i="139"/>
  <c r="F26" i="139"/>
  <c r="G26" i="139" s="1"/>
  <c r="I26" i="139" s="1"/>
  <c r="A26" i="139"/>
  <c r="F25" i="139"/>
  <c r="G25" i="139" s="1"/>
  <c r="A25" i="139"/>
  <c r="F24" i="139"/>
  <c r="G24" i="139" s="1"/>
  <c r="C222" i="101" s="1"/>
  <c r="A24" i="139"/>
  <c r="F23" i="139"/>
  <c r="G23" i="139" s="1"/>
  <c r="A23" i="139"/>
  <c r="F22" i="139"/>
  <c r="G22" i="139" s="1"/>
  <c r="C220" i="101" s="1"/>
  <c r="A22" i="139"/>
  <c r="I21" i="139"/>
  <c r="F21" i="139"/>
  <c r="G21" i="139" s="1"/>
  <c r="A21" i="139"/>
  <c r="F20" i="139"/>
  <c r="A20" i="139"/>
  <c r="F19" i="139"/>
  <c r="A19" i="139"/>
  <c r="F18" i="139"/>
  <c r="A18" i="139"/>
  <c r="F17" i="139"/>
  <c r="A17" i="139"/>
  <c r="F16" i="139"/>
  <c r="A16" i="139"/>
  <c r="A15" i="139"/>
  <c r="H38" i="139"/>
  <c r="B234" i="101" s="1"/>
  <c r="B4" i="139"/>
  <c r="D2" i="138"/>
  <c r="I1" i="138"/>
  <c r="D1" i="138"/>
  <c r="E2" i="138"/>
  <c r="F54" i="137"/>
  <c r="I44" i="137"/>
  <c r="H44" i="137"/>
  <c r="B213" i="101" s="1"/>
  <c r="I43" i="137"/>
  <c r="H43" i="137"/>
  <c r="B212" i="101" s="1"/>
  <c r="G43" i="137"/>
  <c r="C212" i="101" s="1"/>
  <c r="I42" i="137"/>
  <c r="G42" i="137"/>
  <c r="C211" i="101" s="1"/>
  <c r="I41" i="137"/>
  <c r="G41" i="137"/>
  <c r="C210" i="101" s="1"/>
  <c r="I40" i="137"/>
  <c r="H40" i="137"/>
  <c r="B209" i="101" s="1"/>
  <c r="G40" i="137"/>
  <c r="C209" i="101" s="1"/>
  <c r="I39" i="137"/>
  <c r="G39" i="137"/>
  <c r="C208" i="101" s="1"/>
  <c r="I38" i="137"/>
  <c r="G38" i="137"/>
  <c r="C207" i="101" s="1"/>
  <c r="I37" i="137"/>
  <c r="H37" i="137"/>
  <c r="B206" i="101" s="1"/>
  <c r="G37" i="137"/>
  <c r="C206" i="101" s="1"/>
  <c r="I36" i="137"/>
  <c r="G36" i="137"/>
  <c r="C205" i="101" s="1"/>
  <c r="I35" i="137"/>
  <c r="G35" i="137"/>
  <c r="C204" i="101" s="1"/>
  <c r="G34" i="137"/>
  <c r="C203" i="101" s="1"/>
  <c r="I30" i="137"/>
  <c r="F30" i="137"/>
  <c r="G30" i="137" s="1"/>
  <c r="A30" i="137"/>
  <c r="I29" i="137"/>
  <c r="F29" i="137"/>
  <c r="G29" i="137" s="1"/>
  <c r="A29" i="137"/>
  <c r="I28" i="137"/>
  <c r="F28" i="137"/>
  <c r="G28" i="137" s="1"/>
  <c r="A28" i="137"/>
  <c r="I27" i="137"/>
  <c r="F27" i="137"/>
  <c r="G27" i="137" s="1"/>
  <c r="A27" i="137"/>
  <c r="I26" i="137"/>
  <c r="F26" i="137"/>
  <c r="G26" i="137" s="1"/>
  <c r="A26" i="137"/>
  <c r="F25" i="137"/>
  <c r="G25" i="137" s="1"/>
  <c r="A25" i="137"/>
  <c r="F24" i="137"/>
  <c r="G24" i="137" s="1"/>
  <c r="A24" i="137"/>
  <c r="F23" i="137"/>
  <c r="G23" i="137" s="1"/>
  <c r="A23" i="137"/>
  <c r="F22" i="137"/>
  <c r="G22" i="137" s="1"/>
  <c r="A22" i="137"/>
  <c r="F21" i="137"/>
  <c r="G21" i="137" s="1"/>
  <c r="A21" i="137"/>
  <c r="F20" i="137"/>
  <c r="A20" i="137"/>
  <c r="F19" i="137"/>
  <c r="A19" i="137"/>
  <c r="F18" i="137"/>
  <c r="A18" i="137"/>
  <c r="F17" i="137"/>
  <c r="A17" i="137"/>
  <c r="F16" i="137"/>
  <c r="A16" i="137"/>
  <c r="A15" i="137"/>
  <c r="B6" i="137"/>
  <c r="H42" i="137"/>
  <c r="B211" i="101" s="1"/>
  <c r="B5" i="137"/>
  <c r="D2" i="137"/>
  <c r="I1" i="136"/>
  <c r="E2" i="136"/>
  <c r="F54" i="135"/>
  <c r="I44" i="135"/>
  <c r="I43" i="135"/>
  <c r="G43" i="135"/>
  <c r="I42" i="135"/>
  <c r="G42" i="135"/>
  <c r="I41" i="135"/>
  <c r="G41" i="135"/>
  <c r="I40" i="135"/>
  <c r="H40" i="135"/>
  <c r="G40" i="135"/>
  <c r="I39" i="135"/>
  <c r="G39" i="135"/>
  <c r="I38" i="135"/>
  <c r="G38" i="135"/>
  <c r="I37" i="135"/>
  <c r="H37" i="135"/>
  <c r="G37" i="135"/>
  <c r="I36" i="135"/>
  <c r="G36" i="135"/>
  <c r="I35" i="135"/>
  <c r="H35" i="135"/>
  <c r="G35" i="135"/>
  <c r="G34" i="135"/>
  <c r="I30" i="135"/>
  <c r="F30" i="135"/>
  <c r="G30" i="135" s="1"/>
  <c r="A30" i="135"/>
  <c r="I29" i="135"/>
  <c r="F29" i="135"/>
  <c r="G29" i="135" s="1"/>
  <c r="A29" i="135"/>
  <c r="I28" i="135"/>
  <c r="F28" i="135"/>
  <c r="G28" i="135" s="1"/>
  <c r="A28" i="135"/>
  <c r="I27" i="135"/>
  <c r="F27" i="135"/>
  <c r="G27" i="135" s="1"/>
  <c r="A27" i="135"/>
  <c r="I26" i="135"/>
  <c r="F26" i="135"/>
  <c r="G26" i="135" s="1"/>
  <c r="A26" i="135"/>
  <c r="I25" i="135"/>
  <c r="F25" i="135"/>
  <c r="G25" i="135" s="1"/>
  <c r="A25" i="135"/>
  <c r="F24" i="135"/>
  <c r="G24" i="135" s="1"/>
  <c r="C168" i="101" s="1"/>
  <c r="A24" i="135"/>
  <c r="F23" i="135"/>
  <c r="G23" i="135" s="1"/>
  <c r="C167" i="101" s="1"/>
  <c r="A23" i="135"/>
  <c r="F22" i="135"/>
  <c r="G22" i="135" s="1"/>
  <c r="C166" i="101" s="1"/>
  <c r="A22" i="135"/>
  <c r="I21" i="135"/>
  <c r="F21" i="135"/>
  <c r="G21" i="135" s="1"/>
  <c r="A21" i="135"/>
  <c r="F20" i="135"/>
  <c r="A20" i="135"/>
  <c r="F19" i="135"/>
  <c r="A19" i="135"/>
  <c r="F18" i="135"/>
  <c r="A18" i="135"/>
  <c r="F17" i="135"/>
  <c r="A17" i="135"/>
  <c r="F16" i="135"/>
  <c r="A16" i="135"/>
  <c r="B6" i="135"/>
  <c r="H44" i="135"/>
  <c r="B5" i="135"/>
  <c r="D2" i="135"/>
  <c r="I1" i="134"/>
  <c r="D1" i="134"/>
  <c r="F54" i="133"/>
  <c r="I44" i="133"/>
  <c r="I43" i="133"/>
  <c r="G43" i="133"/>
  <c r="C158" i="101" s="1"/>
  <c r="I42" i="133"/>
  <c r="G42" i="133"/>
  <c r="C157" i="101" s="1"/>
  <c r="I41" i="133"/>
  <c r="G41" i="133"/>
  <c r="C156" i="101" s="1"/>
  <c r="I40" i="133"/>
  <c r="G40" i="133"/>
  <c r="C155" i="101" s="1"/>
  <c r="I39" i="133"/>
  <c r="G39" i="133"/>
  <c r="C154" i="101" s="1"/>
  <c r="I38" i="133"/>
  <c r="G38" i="133"/>
  <c r="C153" i="101" s="1"/>
  <c r="I37" i="133"/>
  <c r="G37" i="133"/>
  <c r="C152" i="101" s="1"/>
  <c r="I36" i="133"/>
  <c r="G36" i="133"/>
  <c r="C151" i="101" s="1"/>
  <c r="G35" i="133"/>
  <c r="G34" i="133"/>
  <c r="C149" i="101" s="1"/>
  <c r="I30" i="133"/>
  <c r="F30" i="133"/>
  <c r="G30" i="133" s="1"/>
  <c r="A30" i="133"/>
  <c r="I29" i="133"/>
  <c r="F29" i="133"/>
  <c r="G29" i="133" s="1"/>
  <c r="A29" i="133"/>
  <c r="I28" i="133"/>
  <c r="F28" i="133"/>
  <c r="G28" i="133" s="1"/>
  <c r="A28" i="133"/>
  <c r="I27" i="133"/>
  <c r="F27" i="133"/>
  <c r="G27" i="133" s="1"/>
  <c r="A27" i="133"/>
  <c r="F26" i="133"/>
  <c r="G26" i="133" s="1"/>
  <c r="I26" i="133" s="1"/>
  <c r="A26" i="133"/>
  <c r="F25" i="133"/>
  <c r="G25" i="133" s="1"/>
  <c r="A25" i="133"/>
  <c r="F24" i="133"/>
  <c r="G24" i="133" s="1"/>
  <c r="C141" i="101" s="1"/>
  <c r="A24" i="133"/>
  <c r="F23" i="133"/>
  <c r="G23" i="133" s="1"/>
  <c r="A23" i="133"/>
  <c r="F22" i="133"/>
  <c r="G22" i="133" s="1"/>
  <c r="A22" i="133"/>
  <c r="I21" i="133"/>
  <c r="F21" i="133"/>
  <c r="G21" i="133" s="1"/>
  <c r="A21" i="133"/>
  <c r="F20" i="133"/>
  <c r="A20" i="133"/>
  <c r="F19" i="133"/>
  <c r="A19" i="133"/>
  <c r="F18" i="133"/>
  <c r="A18" i="133"/>
  <c r="F17" i="133"/>
  <c r="A17" i="133"/>
  <c r="F16" i="133"/>
  <c r="A16" i="133"/>
  <c r="B6" i="133"/>
  <c r="H40" i="133"/>
  <c r="B155" i="101" s="1"/>
  <c r="D2" i="133"/>
  <c r="G200" i="132"/>
  <c r="I1" i="132"/>
  <c r="D1" i="132"/>
  <c r="F54" i="131"/>
  <c r="I44" i="131"/>
  <c r="I43" i="131"/>
  <c r="G43" i="131"/>
  <c r="C131" i="101" s="1"/>
  <c r="I42" i="131"/>
  <c r="G42" i="131"/>
  <c r="C130" i="101" s="1"/>
  <c r="I41" i="131"/>
  <c r="G41" i="131"/>
  <c r="C129" i="101" s="1"/>
  <c r="I40" i="131"/>
  <c r="G40" i="131"/>
  <c r="C128" i="101" s="1"/>
  <c r="I39" i="131"/>
  <c r="G39" i="131"/>
  <c r="C127" i="101" s="1"/>
  <c r="I38" i="131"/>
  <c r="G38" i="131"/>
  <c r="C126" i="101" s="1"/>
  <c r="I37" i="131"/>
  <c r="G37" i="131"/>
  <c r="C125" i="101" s="1"/>
  <c r="I36" i="131"/>
  <c r="G36" i="131"/>
  <c r="C124" i="101" s="1"/>
  <c r="I35" i="131"/>
  <c r="G35" i="131"/>
  <c r="C123" i="101" s="1"/>
  <c r="G34" i="131"/>
  <c r="C122" i="101" s="1"/>
  <c r="I30" i="131"/>
  <c r="G30" i="131"/>
  <c r="F30" i="131"/>
  <c r="A30" i="131"/>
  <c r="I29" i="131"/>
  <c r="G29" i="131"/>
  <c r="F29" i="131"/>
  <c r="A29" i="131"/>
  <c r="I28" i="131"/>
  <c r="F28" i="131"/>
  <c r="G28" i="131" s="1"/>
  <c r="A28" i="131"/>
  <c r="I27" i="131"/>
  <c r="F27" i="131"/>
  <c r="G27" i="131" s="1"/>
  <c r="A27" i="131"/>
  <c r="F26" i="131"/>
  <c r="G26" i="131" s="1"/>
  <c r="I26" i="131" s="1"/>
  <c r="A26" i="131"/>
  <c r="F25" i="131"/>
  <c r="G25" i="131" s="1"/>
  <c r="A25" i="131"/>
  <c r="F24" i="131"/>
  <c r="G24" i="131" s="1"/>
  <c r="A24" i="131"/>
  <c r="F23" i="131"/>
  <c r="G23" i="131" s="1"/>
  <c r="A23" i="131"/>
  <c r="F22" i="131"/>
  <c r="G22" i="131" s="1"/>
  <c r="A22" i="131"/>
  <c r="I21" i="131"/>
  <c r="F21" i="131"/>
  <c r="G21" i="131" s="1"/>
  <c r="A21" i="131"/>
  <c r="F20" i="131"/>
  <c r="A20" i="131"/>
  <c r="F19" i="131"/>
  <c r="A19" i="131"/>
  <c r="F18" i="131"/>
  <c r="A18" i="131"/>
  <c r="F17" i="131"/>
  <c r="A17" i="131"/>
  <c r="F16" i="131"/>
  <c r="A16" i="131"/>
  <c r="A15" i="131"/>
  <c r="H40" i="131"/>
  <c r="B128" i="101" s="1"/>
  <c r="G199" i="130"/>
  <c r="I1" i="130"/>
  <c r="E2" i="130"/>
  <c r="F54" i="129"/>
  <c r="I44" i="129"/>
  <c r="I43" i="129"/>
  <c r="G43" i="129"/>
  <c r="C104" i="101" s="1"/>
  <c r="I42" i="129"/>
  <c r="G42" i="129"/>
  <c r="C103" i="101" s="1"/>
  <c r="I41" i="129"/>
  <c r="G41" i="129"/>
  <c r="C102" i="101" s="1"/>
  <c r="I40" i="129"/>
  <c r="B101" i="101"/>
  <c r="G40" i="129"/>
  <c r="C101" i="101" s="1"/>
  <c r="I39" i="129"/>
  <c r="B100" i="101"/>
  <c r="G39" i="129"/>
  <c r="C100" i="101" s="1"/>
  <c r="I38" i="129"/>
  <c r="G38" i="129"/>
  <c r="C99" i="101" s="1"/>
  <c r="I37" i="129"/>
  <c r="G37" i="129"/>
  <c r="C98" i="101" s="1"/>
  <c r="I36" i="129"/>
  <c r="B97" i="101"/>
  <c r="G36" i="129"/>
  <c r="C97" i="101" s="1"/>
  <c r="I35" i="129"/>
  <c r="G35" i="129"/>
  <c r="C96" i="101" s="1"/>
  <c r="G34" i="129"/>
  <c r="C95" i="101" s="1"/>
  <c r="I30" i="129"/>
  <c r="F30" i="129"/>
  <c r="G30" i="129" s="1"/>
  <c r="A30" i="129"/>
  <c r="I29" i="129"/>
  <c r="F29" i="129"/>
  <c r="G29" i="129" s="1"/>
  <c r="A29" i="129"/>
  <c r="I28" i="129"/>
  <c r="F28" i="129"/>
  <c r="G28" i="129" s="1"/>
  <c r="A28" i="129"/>
  <c r="I27" i="129"/>
  <c r="F27" i="129"/>
  <c r="G27" i="129" s="1"/>
  <c r="A27" i="129"/>
  <c r="F26" i="129"/>
  <c r="G26" i="129" s="1"/>
  <c r="I26" i="129" s="1"/>
  <c r="A26" i="129"/>
  <c r="F25" i="129"/>
  <c r="G25" i="129" s="1"/>
  <c r="A25" i="129"/>
  <c r="F24" i="129"/>
  <c r="G24" i="129" s="1"/>
  <c r="C87" i="101" s="1"/>
  <c r="A24" i="129"/>
  <c r="F23" i="129"/>
  <c r="G23" i="129" s="1"/>
  <c r="A23" i="129"/>
  <c r="F22" i="129"/>
  <c r="G22" i="129" s="1"/>
  <c r="C85" i="101" s="1"/>
  <c r="A22" i="129"/>
  <c r="I21" i="129"/>
  <c r="F21" i="129"/>
  <c r="G21" i="129" s="1"/>
  <c r="A21" i="129"/>
  <c r="F20" i="129"/>
  <c r="A20" i="129"/>
  <c r="F19" i="129"/>
  <c r="A19" i="129"/>
  <c r="F18" i="129"/>
  <c r="A18" i="129"/>
  <c r="F17" i="129"/>
  <c r="A17" i="129"/>
  <c r="F16" i="129"/>
  <c r="A16" i="129"/>
  <c r="H6" i="129"/>
  <c r="B103" i="101"/>
  <c r="B5" i="129"/>
  <c r="B4" i="129"/>
  <c r="G200" i="128"/>
  <c r="D2" i="128"/>
  <c r="I1" i="128"/>
  <c r="E2" i="128"/>
  <c r="F54" i="127"/>
  <c r="I44" i="127"/>
  <c r="I43" i="127"/>
  <c r="G43" i="127"/>
  <c r="C77" i="101" s="1"/>
  <c r="I42" i="127"/>
  <c r="G42" i="127"/>
  <c r="C76" i="101" s="1"/>
  <c r="I41" i="127"/>
  <c r="G41" i="127"/>
  <c r="C75" i="101" s="1"/>
  <c r="I40" i="127"/>
  <c r="G40" i="127"/>
  <c r="C74" i="101" s="1"/>
  <c r="I39" i="127"/>
  <c r="G39" i="127"/>
  <c r="C73" i="101" s="1"/>
  <c r="I38" i="127"/>
  <c r="G38" i="127"/>
  <c r="C72" i="101" s="1"/>
  <c r="I37" i="127"/>
  <c r="G37" i="127"/>
  <c r="C71" i="101" s="1"/>
  <c r="I36" i="127"/>
  <c r="G36" i="127"/>
  <c r="C70" i="101" s="1"/>
  <c r="I35" i="127"/>
  <c r="G35" i="127"/>
  <c r="C69" i="101" s="1"/>
  <c r="G34" i="127"/>
  <c r="I30" i="127"/>
  <c r="F30" i="127"/>
  <c r="G30" i="127" s="1"/>
  <c r="A30" i="127"/>
  <c r="I29" i="127"/>
  <c r="F29" i="127"/>
  <c r="G29" i="127" s="1"/>
  <c r="A29" i="127"/>
  <c r="I28" i="127"/>
  <c r="F28" i="127"/>
  <c r="G28" i="127" s="1"/>
  <c r="I27" i="127"/>
  <c r="F27" i="127"/>
  <c r="G27" i="127" s="1"/>
  <c r="A27" i="127"/>
  <c r="F26" i="127"/>
  <c r="G26" i="127" s="1"/>
  <c r="I26" i="127" s="1"/>
  <c r="A26" i="127"/>
  <c r="F25" i="127"/>
  <c r="G25" i="127" s="1"/>
  <c r="A25" i="127"/>
  <c r="F24" i="127"/>
  <c r="G24" i="127" s="1"/>
  <c r="C60" i="101" s="1"/>
  <c r="A24" i="127"/>
  <c r="F23" i="127"/>
  <c r="G23" i="127" s="1"/>
  <c r="A23" i="127"/>
  <c r="F22" i="127"/>
  <c r="G22" i="127" s="1"/>
  <c r="A22" i="127"/>
  <c r="I21" i="127"/>
  <c r="F21" i="127"/>
  <c r="G21" i="127" s="1"/>
  <c r="A21" i="127"/>
  <c r="F20" i="127"/>
  <c r="A20" i="127"/>
  <c r="F19" i="127"/>
  <c r="A19" i="127"/>
  <c r="F18" i="127"/>
  <c r="A18" i="127"/>
  <c r="F17" i="127"/>
  <c r="A17" i="127"/>
  <c r="F16" i="127"/>
  <c r="A16" i="127"/>
  <c r="A15" i="127"/>
  <c r="H40" i="127"/>
  <c r="B74" i="101" s="1"/>
  <c r="G200" i="126"/>
  <c r="L26" i="126"/>
  <c r="L24" i="126"/>
  <c r="L21" i="126"/>
  <c r="L20" i="126"/>
  <c r="L19" i="126"/>
  <c r="M19" i="126"/>
  <c r="L18" i="126"/>
  <c r="L16" i="126"/>
  <c r="L15" i="126"/>
  <c r="L14" i="126"/>
  <c r="L12" i="126"/>
  <c r="L11" i="126"/>
  <c r="L10" i="126"/>
  <c r="L9" i="126"/>
  <c r="L8" i="126"/>
  <c r="L7" i="126"/>
  <c r="L6" i="126"/>
  <c r="L5" i="126"/>
  <c r="I1" i="126"/>
  <c r="F56" i="125"/>
  <c r="G43" i="125"/>
  <c r="G42" i="125"/>
  <c r="G41" i="125"/>
  <c r="G40" i="125"/>
  <c r="G39" i="125"/>
  <c r="G38" i="125"/>
  <c r="C45" i="101" s="1"/>
  <c r="G37" i="125"/>
  <c r="G36" i="125"/>
  <c r="G35" i="125"/>
  <c r="G34" i="125"/>
  <c r="I30" i="125"/>
  <c r="F30" i="125"/>
  <c r="G30" i="125" s="1"/>
  <c r="A30" i="125"/>
  <c r="I29" i="125"/>
  <c r="F29" i="125"/>
  <c r="G29" i="125" s="1"/>
  <c r="A29" i="125"/>
  <c r="F28" i="125"/>
  <c r="G28" i="125" s="1"/>
  <c r="I28" i="125" s="1"/>
  <c r="F27" i="125"/>
  <c r="G27" i="125" s="1"/>
  <c r="A27" i="125"/>
  <c r="F26" i="125"/>
  <c r="G26" i="125" s="1"/>
  <c r="I26" i="125" s="1"/>
  <c r="A26" i="125"/>
  <c r="F25" i="125"/>
  <c r="G25" i="125" s="1"/>
  <c r="A25" i="125"/>
  <c r="F24" i="125"/>
  <c r="G24" i="125" s="1"/>
  <c r="A24" i="125"/>
  <c r="F23" i="125"/>
  <c r="G23" i="125" s="1"/>
  <c r="A23" i="125"/>
  <c r="F22" i="125"/>
  <c r="G22" i="125" s="1"/>
  <c r="A22" i="125"/>
  <c r="F21" i="125"/>
  <c r="G21" i="125" s="1"/>
  <c r="A21" i="125"/>
  <c r="F20" i="125"/>
  <c r="A20" i="125"/>
  <c r="F19" i="125"/>
  <c r="A19" i="125"/>
  <c r="F18" i="125"/>
  <c r="A18" i="125"/>
  <c r="F17" i="125"/>
  <c r="A17" i="125"/>
  <c r="F16" i="125"/>
  <c r="A16" i="125"/>
  <c r="A15" i="125"/>
  <c r="I1" i="5"/>
  <c r="B1" i="5"/>
  <c r="E15" i="221"/>
  <c r="E16" i="221"/>
  <c r="E19" i="221"/>
  <c r="E15" i="219"/>
  <c r="E16" i="219"/>
  <c r="E19" i="219"/>
  <c r="E15" i="217"/>
  <c r="E19" i="217"/>
  <c r="E16" i="217"/>
  <c r="E15" i="215"/>
  <c r="E16" i="215"/>
  <c r="E19" i="215"/>
  <c r="E15" i="213"/>
  <c r="E19" i="213"/>
  <c r="E16" i="213"/>
  <c r="E15" i="211"/>
  <c r="E16" i="211"/>
  <c r="E19" i="211"/>
  <c r="E15" i="209"/>
  <c r="E16" i="209"/>
  <c r="E19" i="209"/>
  <c r="E15" i="207"/>
  <c r="E16" i="207"/>
  <c r="E19" i="207"/>
  <c r="E15" i="205"/>
  <c r="E19" i="205"/>
  <c r="E16" i="205"/>
  <c r="E15" i="203"/>
  <c r="E16" i="203"/>
  <c r="E19" i="203"/>
  <c r="E15" i="201"/>
  <c r="E16" i="201"/>
  <c r="E19" i="201"/>
  <c r="E15" i="199"/>
  <c r="E19" i="199"/>
  <c r="E16" i="199"/>
  <c r="E15" i="197"/>
  <c r="E16" i="197"/>
  <c r="E19" i="197"/>
  <c r="E15" i="195"/>
  <c r="E16" i="195"/>
  <c r="E19" i="195"/>
  <c r="E15" i="193"/>
  <c r="E19" i="193"/>
  <c r="E16" i="193"/>
  <c r="E15" i="191"/>
  <c r="E19" i="191"/>
  <c r="E16" i="191"/>
  <c r="E15" i="189"/>
  <c r="E19" i="189"/>
  <c r="E16" i="189"/>
  <c r="E15" i="187"/>
  <c r="E16" i="187"/>
  <c r="E19" i="187"/>
  <c r="E15" i="185"/>
  <c r="E19" i="185"/>
  <c r="E16" i="185"/>
  <c r="E15" i="183"/>
  <c r="E19" i="183"/>
  <c r="E16" i="183"/>
  <c r="E15" i="181"/>
  <c r="E19" i="181"/>
  <c r="E16" i="181"/>
  <c r="E15" i="179"/>
  <c r="E19" i="179"/>
  <c r="E16" i="179"/>
  <c r="E15" i="177"/>
  <c r="E16" i="177"/>
  <c r="E19" i="177"/>
  <c r="E15" i="175"/>
  <c r="E16" i="175"/>
  <c r="E19" i="175"/>
  <c r="E15" i="173"/>
  <c r="E16" i="173"/>
  <c r="E19" i="173"/>
  <c r="E15" i="171"/>
  <c r="E19" i="171"/>
  <c r="E16" i="171"/>
  <c r="E15" i="169"/>
  <c r="E19" i="169"/>
  <c r="E16" i="169"/>
  <c r="E15" i="167"/>
  <c r="E16" i="167"/>
  <c r="E19" i="167"/>
  <c r="E15" i="165"/>
  <c r="E19" i="165"/>
  <c r="E16" i="165"/>
  <c r="E15" i="163"/>
  <c r="E19" i="163"/>
  <c r="E16" i="163"/>
  <c r="E15" i="161"/>
  <c r="E19" i="161"/>
  <c r="E16" i="161"/>
  <c r="E20" i="125"/>
  <c r="E17" i="137"/>
  <c r="E20" i="137"/>
  <c r="H13" i="143" l="1"/>
  <c r="F11" i="143"/>
  <c r="D2" i="178"/>
  <c r="D2" i="210"/>
  <c r="D1" i="210"/>
  <c r="C177" i="101"/>
  <c r="C181" i="101"/>
  <c r="C185" i="101"/>
  <c r="C176" i="101"/>
  <c r="C178" i="101"/>
  <c r="C182" i="101"/>
  <c r="C186" i="101"/>
  <c r="C179" i="101"/>
  <c r="C183" i="101"/>
  <c r="C180" i="101"/>
  <c r="C184" i="101"/>
  <c r="I24" i="135"/>
  <c r="I22" i="135"/>
  <c r="I23" i="135"/>
  <c r="L200" i="126"/>
  <c r="G5" i="1" s="1"/>
  <c r="F5" i="1" s="1"/>
  <c r="H5" i="1" s="1"/>
  <c r="D2" i="160"/>
  <c r="E2" i="184"/>
  <c r="F7" i="126"/>
  <c r="J7" i="126" s="1"/>
  <c r="K7" i="126" s="1"/>
  <c r="M7" i="126" s="1"/>
  <c r="I30" i="159"/>
  <c r="I35" i="141"/>
  <c r="C258" i="101"/>
  <c r="I34" i="151"/>
  <c r="C393" i="101"/>
  <c r="I36" i="141"/>
  <c r="I35" i="149"/>
  <c r="C367" i="101"/>
  <c r="I35" i="151"/>
  <c r="C394" i="101"/>
  <c r="I35" i="145"/>
  <c r="C312" i="101"/>
  <c r="I36" i="151"/>
  <c r="C395" i="101"/>
  <c r="I34" i="155"/>
  <c r="C447" i="101"/>
  <c r="I35" i="133"/>
  <c r="C150" i="101"/>
  <c r="I34" i="127"/>
  <c r="I45" i="127" s="1"/>
  <c r="F7" i="13" s="1"/>
  <c r="C68" i="101"/>
  <c r="E12" i="12"/>
  <c r="C17" i="12"/>
  <c r="C409" i="101"/>
  <c r="I21" i="153"/>
  <c r="I22" i="129"/>
  <c r="I46" i="125"/>
  <c r="I45" i="125"/>
  <c r="I44" i="125"/>
  <c r="I43" i="125"/>
  <c r="C50" i="101"/>
  <c r="I42" i="125"/>
  <c r="C49" i="101"/>
  <c r="I39" i="125"/>
  <c r="C46" i="101"/>
  <c r="I41" i="125"/>
  <c r="C48" i="101"/>
  <c r="I40" i="125"/>
  <c r="C47" i="101"/>
  <c r="I38" i="125"/>
  <c r="I37" i="125"/>
  <c r="C44" i="101"/>
  <c r="I36" i="125"/>
  <c r="C43" i="101"/>
  <c r="I35" i="125"/>
  <c r="C42" i="101"/>
  <c r="I34" i="125"/>
  <c r="C41" i="101"/>
  <c r="I24" i="125"/>
  <c r="C33" i="101"/>
  <c r="C411" i="101"/>
  <c r="I23" i="153"/>
  <c r="I24" i="137"/>
  <c r="C195" i="101"/>
  <c r="I24" i="131"/>
  <c r="C114" i="101"/>
  <c r="I24" i="141"/>
  <c r="I24" i="145"/>
  <c r="C303" i="101"/>
  <c r="I23" i="147"/>
  <c r="I23" i="157"/>
  <c r="C465" i="101"/>
  <c r="I23" i="139"/>
  <c r="C221" i="101"/>
  <c r="C410" i="101"/>
  <c r="I22" i="153"/>
  <c r="I23" i="125"/>
  <c r="C32" i="101"/>
  <c r="I23" i="127"/>
  <c r="C59" i="101"/>
  <c r="I23" i="131"/>
  <c r="C113" i="101"/>
  <c r="I23" i="133"/>
  <c r="C140" i="101"/>
  <c r="I23" i="137"/>
  <c r="C194" i="101"/>
  <c r="I22" i="147"/>
  <c r="C329" i="101"/>
  <c r="I23" i="141"/>
  <c r="I23" i="145"/>
  <c r="I22" i="151"/>
  <c r="C383" i="101"/>
  <c r="I23" i="129"/>
  <c r="C86" i="101"/>
  <c r="I22" i="131"/>
  <c r="C112" i="101"/>
  <c r="I22" i="133"/>
  <c r="C139" i="101"/>
  <c r="I22" i="125"/>
  <c r="C31" i="101"/>
  <c r="I22" i="137"/>
  <c r="C193" i="101"/>
  <c r="I22" i="145"/>
  <c r="C301" i="101"/>
  <c r="I21" i="147"/>
  <c r="C328" i="101"/>
  <c r="I21" i="157"/>
  <c r="C463" i="101"/>
  <c r="I22" i="127"/>
  <c r="C58" i="101"/>
  <c r="I22" i="139"/>
  <c r="I22" i="141"/>
  <c r="I21" i="151"/>
  <c r="C382" i="101"/>
  <c r="E17" i="12"/>
  <c r="E19" i="12" s="1"/>
  <c r="M200" i="154"/>
  <c r="M200" i="132"/>
  <c r="F11" i="131" s="1"/>
  <c r="M5" i="126"/>
  <c r="M6" i="126"/>
  <c r="M200" i="128"/>
  <c r="F11" i="127" s="1"/>
  <c r="L200" i="158"/>
  <c r="M200" i="140"/>
  <c r="F11" i="139" s="1"/>
  <c r="E11" i="155"/>
  <c r="E11" i="161"/>
  <c r="M199" i="130"/>
  <c r="F11" i="129" s="1"/>
  <c r="L200" i="154"/>
  <c r="M200" i="148"/>
  <c r="I34" i="145"/>
  <c r="G16" i="1"/>
  <c r="F16" i="1" s="1"/>
  <c r="M200" i="142"/>
  <c r="F11" i="141" s="1"/>
  <c r="H43" i="189"/>
  <c r="H39" i="205"/>
  <c r="D2" i="136"/>
  <c r="D1" i="148"/>
  <c r="D1" i="152"/>
  <c r="D1" i="160"/>
  <c r="D2" i="164"/>
  <c r="D2" i="177"/>
  <c r="H38" i="177"/>
  <c r="B5" i="179"/>
  <c r="H38" i="179"/>
  <c r="D2" i="180"/>
  <c r="B4" i="181"/>
  <c r="H43" i="183"/>
  <c r="H43" i="185"/>
  <c r="B5" i="187"/>
  <c r="B6" i="189"/>
  <c r="B6" i="199"/>
  <c r="B6" i="205"/>
  <c r="H43" i="205"/>
  <c r="D1" i="206"/>
  <c r="B5" i="207"/>
  <c r="H43" i="207"/>
  <c r="B5" i="211"/>
  <c r="D2" i="213"/>
  <c r="B6" i="213"/>
  <c r="H39" i="213"/>
  <c r="H43" i="213"/>
  <c r="D1" i="214"/>
  <c r="H38" i="181"/>
  <c r="H39" i="187"/>
  <c r="D2" i="189"/>
  <c r="H6" i="189"/>
  <c r="H40" i="189"/>
  <c r="H39" i="199"/>
  <c r="D2" i="205"/>
  <c r="H40" i="207"/>
  <c r="H43" i="211"/>
  <c r="B4" i="213"/>
  <c r="H6" i="213"/>
  <c r="H41" i="167"/>
  <c r="H43" i="177"/>
  <c r="D2" i="179"/>
  <c r="B6" i="179"/>
  <c r="H43" i="179"/>
  <c r="H6" i="181"/>
  <c r="H40" i="183"/>
  <c r="H40" i="185"/>
  <c r="H6" i="187"/>
  <c r="H38" i="187"/>
  <c r="B4" i="189"/>
  <c r="B4" i="199"/>
  <c r="B5" i="205"/>
  <c r="H42" i="205"/>
  <c r="D2" i="207"/>
  <c r="B6" i="207"/>
  <c r="H39" i="207"/>
  <c r="H42" i="207"/>
  <c r="B6" i="211"/>
  <c r="H38" i="211"/>
  <c r="B5" i="213"/>
  <c r="H40" i="217"/>
  <c r="H42" i="219"/>
  <c r="G10" i="1"/>
  <c r="F10" i="1" s="1"/>
  <c r="G9" i="1"/>
  <c r="F9" i="1" s="1"/>
  <c r="M17" i="126"/>
  <c r="E2" i="216"/>
  <c r="D1" i="194"/>
  <c r="E2" i="208"/>
  <c r="H38" i="163"/>
  <c r="H41" i="203"/>
  <c r="B5" i="127"/>
  <c r="H36" i="135"/>
  <c r="H39" i="135"/>
  <c r="H39" i="137"/>
  <c r="B208" i="101" s="1"/>
  <c r="B5" i="143"/>
  <c r="B340" i="101"/>
  <c r="H38" i="147"/>
  <c r="B343" i="101" s="1"/>
  <c r="B5" i="151"/>
  <c r="H39" i="151"/>
  <c r="B398" i="101" s="1"/>
  <c r="H42" i="151"/>
  <c r="B401" i="101" s="1"/>
  <c r="D2" i="158"/>
  <c r="D2" i="159"/>
  <c r="D2" i="163"/>
  <c r="B6" i="163"/>
  <c r="H43" i="163"/>
  <c r="H6" i="165"/>
  <c r="B4" i="173"/>
  <c r="B5" i="177"/>
  <c r="H40" i="177"/>
  <c r="B5" i="181"/>
  <c r="H40" i="181"/>
  <c r="D1" i="182"/>
  <c r="H39" i="183"/>
  <c r="H39" i="185"/>
  <c r="B6" i="193"/>
  <c r="H40" i="193"/>
  <c r="H41" i="199"/>
  <c r="H38" i="205"/>
  <c r="B5" i="209"/>
  <c r="H40" i="209"/>
  <c r="H40" i="211"/>
  <c r="H39" i="217"/>
  <c r="H38" i="219"/>
  <c r="H41" i="219"/>
  <c r="B6" i="221"/>
  <c r="B288" i="101"/>
  <c r="H38" i="151"/>
  <c r="B397" i="101" s="1"/>
  <c r="B4" i="163"/>
  <c r="H6" i="163"/>
  <c r="H40" i="163"/>
  <c r="H39" i="165"/>
  <c r="H42" i="165"/>
  <c r="H41" i="173"/>
  <c r="H42" i="177"/>
  <c r="D2" i="193"/>
  <c r="H6" i="193"/>
  <c r="H42" i="209"/>
  <c r="H39" i="127"/>
  <c r="B73" i="101" s="1"/>
  <c r="H43" i="127"/>
  <c r="B77" i="101" s="1"/>
  <c r="B96" i="101"/>
  <c r="B104" i="101"/>
  <c r="B4" i="135"/>
  <c r="H6" i="135"/>
  <c r="H43" i="135"/>
  <c r="B4" i="137"/>
  <c r="H6" i="137"/>
  <c r="H41" i="137"/>
  <c r="B210" i="101" s="1"/>
  <c r="H39" i="139"/>
  <c r="B235" i="101" s="1"/>
  <c r="H40" i="141"/>
  <c r="B263" i="101" s="1"/>
  <c r="H41" i="145"/>
  <c r="B318" i="101" s="1"/>
  <c r="B4" i="147"/>
  <c r="H6" i="147"/>
  <c r="H40" i="147"/>
  <c r="B345" i="101" s="1"/>
  <c r="D2" i="151"/>
  <c r="B6" i="151"/>
  <c r="H43" i="151"/>
  <c r="B402" i="101" s="1"/>
  <c r="B474" i="101"/>
  <c r="H42" i="157"/>
  <c r="B482" i="101" s="1"/>
  <c r="B6" i="159"/>
  <c r="B5" i="163"/>
  <c r="H39" i="163"/>
  <c r="H42" i="163"/>
  <c r="B4" i="165"/>
  <c r="H38" i="165"/>
  <c r="H41" i="165"/>
  <c r="H6" i="173"/>
  <c r="B6" i="177"/>
  <c r="D2" i="181"/>
  <c r="B6" i="181"/>
  <c r="D2" i="182"/>
  <c r="D2" i="183"/>
  <c r="H6" i="183"/>
  <c r="D2" i="185"/>
  <c r="H6" i="185"/>
  <c r="H42" i="187"/>
  <c r="H39" i="189"/>
  <c r="E2" i="190"/>
  <c r="B4" i="193"/>
  <c r="B4" i="205"/>
  <c r="H6" i="205"/>
  <c r="H40" i="205"/>
  <c r="H38" i="207"/>
  <c r="B6" i="209"/>
  <c r="B4" i="211"/>
  <c r="H6" i="211"/>
  <c r="D1" i="212"/>
  <c r="H40" i="213"/>
  <c r="D2" i="217"/>
  <c r="H6" i="217"/>
  <c r="D1" i="178"/>
  <c r="D1" i="186"/>
  <c r="L200" i="166"/>
  <c r="L200" i="186"/>
  <c r="L200" i="188"/>
  <c r="L200" i="190"/>
  <c r="F11" i="189" s="1"/>
  <c r="D2" i="212"/>
  <c r="L200" i="196"/>
  <c r="L200" i="198"/>
  <c r="F11" i="197" s="1"/>
  <c r="L200" i="202"/>
  <c r="L200" i="206"/>
  <c r="D2" i="208"/>
  <c r="D2" i="216"/>
  <c r="D2" i="220"/>
  <c r="L200" i="150"/>
  <c r="L200" i="170"/>
  <c r="L200" i="220"/>
  <c r="I44" i="163"/>
  <c r="F25" i="13" s="1"/>
  <c r="I44" i="185"/>
  <c r="F36" i="13" s="1"/>
  <c r="I44" i="193"/>
  <c r="F40" i="13" s="1"/>
  <c r="I44" i="197"/>
  <c r="F42" i="13" s="1"/>
  <c r="I44" i="169"/>
  <c r="F28" i="13" s="1"/>
  <c r="I44" i="211"/>
  <c r="F49" i="13" s="1"/>
  <c r="I44" i="179"/>
  <c r="F33" i="13" s="1"/>
  <c r="I44" i="191"/>
  <c r="F39" i="13" s="1"/>
  <c r="I44" i="195"/>
  <c r="F41" i="13" s="1"/>
  <c r="I44" i="213"/>
  <c r="F50" i="13" s="1"/>
  <c r="I44" i="215"/>
  <c r="F51" i="13" s="1"/>
  <c r="I44" i="187"/>
  <c r="F37" i="13" s="1"/>
  <c r="I44" i="189"/>
  <c r="F38" i="13" s="1"/>
  <c r="I44" i="201"/>
  <c r="F44" i="13" s="1"/>
  <c r="I44" i="203"/>
  <c r="F45" i="13" s="1"/>
  <c r="I44" i="205"/>
  <c r="F46" i="13" s="1"/>
  <c r="I44" i="217"/>
  <c r="F52" i="13" s="1"/>
  <c r="I44" i="221"/>
  <c r="F54" i="13" s="1"/>
  <c r="G17" i="12"/>
  <c r="G12" i="12"/>
  <c r="C12" i="12"/>
  <c r="I30" i="173"/>
  <c r="E30" i="13" s="1"/>
  <c r="I30" i="165"/>
  <c r="E26" i="13" s="1"/>
  <c r="I30" i="175"/>
  <c r="E31" i="13" s="1"/>
  <c r="I30" i="193"/>
  <c r="E40" i="13" s="1"/>
  <c r="I30" i="203"/>
  <c r="E45" i="13" s="1"/>
  <c r="I30" i="209"/>
  <c r="E48" i="13" s="1"/>
  <c r="D2" i="130"/>
  <c r="I30" i="185"/>
  <c r="E36" i="13" s="1"/>
  <c r="I30" i="171"/>
  <c r="E29" i="13" s="1"/>
  <c r="I30" i="183"/>
  <c r="E35" i="13" s="1"/>
  <c r="I30" i="169"/>
  <c r="E28" i="13" s="1"/>
  <c r="I30" i="157"/>
  <c r="E22" i="13" s="1"/>
  <c r="I30" i="167"/>
  <c r="E27" i="13" s="1"/>
  <c r="I30" i="179"/>
  <c r="E33" i="13" s="1"/>
  <c r="I30" i="195"/>
  <c r="E41" i="13" s="1"/>
  <c r="I30" i="199"/>
  <c r="E43" i="13" s="1"/>
  <c r="I30" i="213"/>
  <c r="E50" i="13" s="1"/>
  <c r="I30" i="219"/>
  <c r="E53" i="13" s="1"/>
  <c r="E23" i="13"/>
  <c r="I30" i="187"/>
  <c r="E37" i="13" s="1"/>
  <c r="I30" i="189"/>
  <c r="I30" i="191"/>
  <c r="E39" i="13" s="1"/>
  <c r="I30" i="215"/>
  <c r="E51" i="13" s="1"/>
  <c r="I30" i="155"/>
  <c r="E21" i="13" s="1"/>
  <c r="I30" i="197"/>
  <c r="E42" i="13" s="1"/>
  <c r="I30" i="201"/>
  <c r="E44" i="13" s="1"/>
  <c r="I30" i="205"/>
  <c r="E46" i="13" s="1"/>
  <c r="I30" i="217"/>
  <c r="E52" i="13" s="1"/>
  <c r="I30" i="221"/>
  <c r="E54" i="13" s="1"/>
  <c r="F11" i="161"/>
  <c r="F11" i="209"/>
  <c r="F11" i="159"/>
  <c r="F11" i="169"/>
  <c r="F11" i="175"/>
  <c r="F11" i="177"/>
  <c r="F11" i="185"/>
  <c r="F11" i="205"/>
  <c r="F11" i="149"/>
  <c r="F11" i="171"/>
  <c r="F11" i="179"/>
  <c r="F11" i="191"/>
  <c r="F11" i="201"/>
  <c r="F11" i="203"/>
  <c r="L200" i="222"/>
  <c r="M200" i="222"/>
  <c r="G15" i="217"/>
  <c r="G19" i="217"/>
  <c r="E18" i="217"/>
  <c r="G18" i="217" s="1"/>
  <c r="G16" i="217"/>
  <c r="E17" i="217"/>
  <c r="G17" i="217" s="1"/>
  <c r="E18" i="219"/>
  <c r="G18" i="219" s="1"/>
  <c r="G16" i="219"/>
  <c r="E17" i="219"/>
  <c r="G17" i="219" s="1"/>
  <c r="G19" i="219"/>
  <c r="G15" i="219"/>
  <c r="G15" i="221"/>
  <c r="G19" i="221"/>
  <c r="E17" i="221"/>
  <c r="G17" i="221" s="1"/>
  <c r="E18" i="221"/>
  <c r="G18" i="221" s="1"/>
  <c r="G16" i="221"/>
  <c r="H41" i="217"/>
  <c r="E2" i="218"/>
  <c r="L200" i="218"/>
  <c r="F11" i="217" s="1"/>
  <c r="B5" i="217"/>
  <c r="H38" i="217"/>
  <c r="I44" i="219"/>
  <c r="F53" i="13" s="1"/>
  <c r="H43" i="219"/>
  <c r="H40" i="219"/>
  <c r="B6" i="219"/>
  <c r="D2" i="219"/>
  <c r="E2" i="220"/>
  <c r="F11" i="219"/>
  <c r="D2" i="221"/>
  <c r="H41" i="221"/>
  <c r="D2" i="222"/>
  <c r="D1" i="222"/>
  <c r="H39" i="221"/>
  <c r="H42" i="221"/>
  <c r="H38" i="221"/>
  <c r="H6" i="221"/>
  <c r="B4" i="221"/>
  <c r="B5" i="221"/>
  <c r="H40" i="221"/>
  <c r="E18" i="189"/>
  <c r="G18" i="189" s="1"/>
  <c r="G16" i="189"/>
  <c r="E17" i="189"/>
  <c r="G17" i="189" s="1"/>
  <c r="E18" i="193"/>
  <c r="G18" i="193" s="1"/>
  <c r="G16" i="193"/>
  <c r="E17" i="193"/>
  <c r="G17" i="193" s="1"/>
  <c r="G15" i="187"/>
  <c r="G19" i="187"/>
  <c r="G15" i="191"/>
  <c r="G19" i="191"/>
  <c r="E17" i="187"/>
  <c r="G17" i="187" s="1"/>
  <c r="E18" i="187"/>
  <c r="G18" i="187" s="1"/>
  <c r="G16" i="187"/>
  <c r="E17" i="191"/>
  <c r="G17" i="191" s="1"/>
  <c r="E18" i="191"/>
  <c r="G18" i="191" s="1"/>
  <c r="G16" i="191"/>
  <c r="G15" i="189"/>
  <c r="G19" i="189"/>
  <c r="G15" i="193"/>
  <c r="G19" i="193"/>
  <c r="E18" i="197"/>
  <c r="G18" i="197" s="1"/>
  <c r="G16" i="197"/>
  <c r="E17" i="197"/>
  <c r="G17" i="197" s="1"/>
  <c r="G15" i="195"/>
  <c r="G19" i="195"/>
  <c r="G15" i="199"/>
  <c r="E17" i="195"/>
  <c r="G17" i="195" s="1"/>
  <c r="E18" i="195"/>
  <c r="G18" i="195" s="1"/>
  <c r="G16" i="195"/>
  <c r="G15" i="197"/>
  <c r="G19" i="197"/>
  <c r="G19" i="199"/>
  <c r="E18" i="201"/>
  <c r="G18" i="201" s="1"/>
  <c r="G16" i="201"/>
  <c r="E17" i="201"/>
  <c r="G17" i="201" s="1"/>
  <c r="E18" i="203"/>
  <c r="G18" i="203" s="1"/>
  <c r="G16" i="203"/>
  <c r="E17" i="203"/>
  <c r="G17" i="203" s="1"/>
  <c r="E18" i="199"/>
  <c r="G18" i="199" s="1"/>
  <c r="G16" i="199"/>
  <c r="E17" i="199"/>
  <c r="G17" i="199" s="1"/>
  <c r="G15" i="201"/>
  <c r="G19" i="201"/>
  <c r="G15" i="203"/>
  <c r="G19" i="203"/>
  <c r="G15" i="205"/>
  <c r="G19" i="205"/>
  <c r="E18" i="205"/>
  <c r="G18" i="205" s="1"/>
  <c r="G16" i="205"/>
  <c r="E17" i="205"/>
  <c r="G17" i="205" s="1"/>
  <c r="G15" i="207"/>
  <c r="G19" i="207"/>
  <c r="E17" i="207"/>
  <c r="G17" i="207" s="1"/>
  <c r="E18" i="207"/>
  <c r="G18" i="207" s="1"/>
  <c r="G16" i="207"/>
  <c r="G15" i="209"/>
  <c r="G19" i="209"/>
  <c r="E17" i="209"/>
  <c r="G17" i="209" s="1"/>
  <c r="G16" i="209"/>
  <c r="E18" i="209"/>
  <c r="G18" i="209" s="1"/>
  <c r="E17" i="211"/>
  <c r="G17" i="211" s="1"/>
  <c r="G16" i="211"/>
  <c r="E18" i="211"/>
  <c r="G18" i="211" s="1"/>
  <c r="G19" i="213"/>
  <c r="G15" i="213"/>
  <c r="G15" i="211"/>
  <c r="G19" i="211"/>
  <c r="E17" i="213"/>
  <c r="G17" i="213" s="1"/>
  <c r="G16" i="213"/>
  <c r="E18" i="213"/>
  <c r="G18" i="213" s="1"/>
  <c r="G15" i="215"/>
  <c r="E17" i="215"/>
  <c r="G17" i="215" s="1"/>
  <c r="E18" i="215"/>
  <c r="G18" i="215" s="1"/>
  <c r="G16" i="215"/>
  <c r="G19" i="215"/>
  <c r="F11" i="187"/>
  <c r="D2" i="187"/>
  <c r="B6" i="187"/>
  <c r="H40" i="187"/>
  <c r="H43" i="187"/>
  <c r="D1" i="188"/>
  <c r="B5" i="189"/>
  <c r="H38" i="189"/>
  <c r="H42" i="189"/>
  <c r="D2" i="190"/>
  <c r="D2" i="191"/>
  <c r="B6" i="191"/>
  <c r="H40" i="191"/>
  <c r="H43" i="191"/>
  <c r="D1" i="192"/>
  <c r="B5" i="193"/>
  <c r="H38" i="193"/>
  <c r="H42" i="193"/>
  <c r="D2" i="194"/>
  <c r="F11" i="195"/>
  <c r="B4" i="191"/>
  <c r="H6" i="191"/>
  <c r="H39" i="191"/>
  <c r="H41" i="193"/>
  <c r="L200" i="194"/>
  <c r="F11" i="193" s="1"/>
  <c r="B5" i="191"/>
  <c r="H38" i="191"/>
  <c r="H42" i="191"/>
  <c r="D2" i="192"/>
  <c r="H43" i="193"/>
  <c r="F11" i="199"/>
  <c r="D2" i="195"/>
  <c r="B6" i="195"/>
  <c r="H40" i="195"/>
  <c r="H43" i="195"/>
  <c r="D1" i="196"/>
  <c r="B5" i="197"/>
  <c r="H38" i="197"/>
  <c r="H42" i="197"/>
  <c r="D2" i="198"/>
  <c r="H42" i="199"/>
  <c r="H38" i="199"/>
  <c r="B5" i="199"/>
  <c r="H40" i="199"/>
  <c r="B4" i="195"/>
  <c r="H6" i="195"/>
  <c r="H39" i="195"/>
  <c r="H41" i="197"/>
  <c r="E2" i="198"/>
  <c r="H39" i="201"/>
  <c r="H6" i="201"/>
  <c r="B4" i="201"/>
  <c r="H43" i="201"/>
  <c r="H40" i="201"/>
  <c r="B6" i="201"/>
  <c r="D2" i="201"/>
  <c r="H42" i="201"/>
  <c r="H38" i="201"/>
  <c r="B5" i="201"/>
  <c r="B5" i="195"/>
  <c r="H38" i="195"/>
  <c r="H42" i="195"/>
  <c r="D2" i="196"/>
  <c r="D2" i="197"/>
  <c r="B6" i="197"/>
  <c r="H40" i="197"/>
  <c r="H43" i="197"/>
  <c r="D2" i="199"/>
  <c r="H6" i="199"/>
  <c r="I44" i="199"/>
  <c r="F43" i="13" s="1"/>
  <c r="H41" i="201"/>
  <c r="D1" i="202"/>
  <c r="D2" i="202"/>
  <c r="D1" i="204"/>
  <c r="D2" i="204"/>
  <c r="D2" i="200"/>
  <c r="H43" i="203"/>
  <c r="H40" i="203"/>
  <c r="B6" i="203"/>
  <c r="D2" i="203"/>
  <c r="H42" i="203"/>
  <c r="H38" i="203"/>
  <c r="H39" i="203"/>
  <c r="H6" i="203"/>
  <c r="B4" i="203"/>
  <c r="E2" i="204"/>
  <c r="I30" i="207"/>
  <c r="E47" i="13" s="1"/>
  <c r="I44" i="207"/>
  <c r="F47" i="13" s="1"/>
  <c r="I44" i="209"/>
  <c r="F48" i="13" s="1"/>
  <c r="L200" i="208"/>
  <c r="F11" i="207" s="1"/>
  <c r="H41" i="209"/>
  <c r="B4" i="209"/>
  <c r="H6" i="209"/>
  <c r="I30" i="211"/>
  <c r="E49" i="13" s="1"/>
  <c r="H39" i="215"/>
  <c r="H41" i="215"/>
  <c r="H42" i="215"/>
  <c r="B5" i="215"/>
  <c r="H40" i="215"/>
  <c r="H6" i="215"/>
  <c r="B4" i="215"/>
  <c r="H43" i="215"/>
  <c r="H38" i="215"/>
  <c r="B6" i="215"/>
  <c r="D2" i="215"/>
  <c r="H39" i="211"/>
  <c r="L200" i="212"/>
  <c r="F11" i="211" s="1"/>
  <c r="H38" i="213"/>
  <c r="H42" i="213"/>
  <c r="L200" i="214"/>
  <c r="F11" i="213" s="1"/>
  <c r="L200" i="216"/>
  <c r="F11" i="215" s="1"/>
  <c r="G15" i="157"/>
  <c r="G18" i="157"/>
  <c r="C469" i="101" s="1"/>
  <c r="G16" i="157"/>
  <c r="C467" i="101" s="1"/>
  <c r="G17" i="157"/>
  <c r="C468" i="101" s="1"/>
  <c r="G19" i="157"/>
  <c r="C470" i="101" s="1"/>
  <c r="G16" i="161"/>
  <c r="E18" i="161"/>
  <c r="G18" i="161" s="1"/>
  <c r="E17" i="161"/>
  <c r="G17" i="161" s="1"/>
  <c r="E18" i="163"/>
  <c r="G18" i="163" s="1"/>
  <c r="G16" i="163"/>
  <c r="E17" i="163"/>
  <c r="G17" i="163" s="1"/>
  <c r="G19" i="165"/>
  <c r="G15" i="171"/>
  <c r="G15" i="155"/>
  <c r="G19" i="155"/>
  <c r="C443" i="101" s="1"/>
  <c r="G15" i="159"/>
  <c r="G19" i="159"/>
  <c r="C497" i="101" s="1"/>
  <c r="G16" i="155"/>
  <c r="C440" i="101" s="1"/>
  <c r="G18" i="155"/>
  <c r="C442" i="101" s="1"/>
  <c r="G17" i="155"/>
  <c r="C441" i="101" s="1"/>
  <c r="G16" i="159"/>
  <c r="C494" i="101" s="1"/>
  <c r="G18" i="159"/>
  <c r="C496" i="101" s="1"/>
  <c r="G17" i="159"/>
  <c r="C495" i="101" s="1"/>
  <c r="G19" i="171"/>
  <c r="G15" i="161"/>
  <c r="G19" i="161"/>
  <c r="G15" i="173"/>
  <c r="G15" i="165"/>
  <c r="G15" i="167"/>
  <c r="G19" i="167"/>
  <c r="G15" i="163"/>
  <c r="G19" i="163"/>
  <c r="E18" i="165"/>
  <c r="G18" i="165" s="1"/>
  <c r="G16" i="165"/>
  <c r="E17" i="165"/>
  <c r="G17" i="165" s="1"/>
  <c r="G15" i="169"/>
  <c r="G19" i="169"/>
  <c r="G19" i="173"/>
  <c r="E18" i="167"/>
  <c r="G18" i="167" s="1"/>
  <c r="G16" i="167"/>
  <c r="E17" i="167"/>
  <c r="G17" i="167" s="1"/>
  <c r="E18" i="171"/>
  <c r="G18" i="171" s="1"/>
  <c r="G16" i="171"/>
  <c r="E17" i="171"/>
  <c r="G17" i="171" s="1"/>
  <c r="G15" i="175"/>
  <c r="G19" i="175"/>
  <c r="E17" i="179"/>
  <c r="G17" i="179" s="1"/>
  <c r="G16" i="179"/>
  <c r="E18" i="179"/>
  <c r="G18" i="179" s="1"/>
  <c r="E18" i="169"/>
  <c r="G18" i="169" s="1"/>
  <c r="G16" i="169"/>
  <c r="E17" i="169"/>
  <c r="G17" i="169" s="1"/>
  <c r="E18" i="173"/>
  <c r="G18" i="173" s="1"/>
  <c r="G16" i="173"/>
  <c r="E17" i="173"/>
  <c r="G17" i="173" s="1"/>
  <c r="E18" i="175"/>
  <c r="G18" i="175" s="1"/>
  <c r="G16" i="175"/>
  <c r="E17" i="175"/>
  <c r="G17" i="175" s="1"/>
  <c r="E17" i="177"/>
  <c r="G17" i="177" s="1"/>
  <c r="E18" i="177"/>
  <c r="G18" i="177" s="1"/>
  <c r="G16" i="177"/>
  <c r="G15" i="177"/>
  <c r="G19" i="177"/>
  <c r="E17" i="181"/>
  <c r="G17" i="181" s="1"/>
  <c r="G16" i="181"/>
  <c r="E18" i="181"/>
  <c r="G18" i="181" s="1"/>
  <c r="G15" i="179"/>
  <c r="G19" i="179"/>
  <c r="G15" i="181"/>
  <c r="G19" i="181"/>
  <c r="G15" i="183"/>
  <c r="G19" i="183"/>
  <c r="G15" i="185"/>
  <c r="G19" i="185"/>
  <c r="E17" i="183"/>
  <c r="G17" i="183" s="1"/>
  <c r="G16" i="183"/>
  <c r="E18" i="183"/>
  <c r="G18" i="183" s="1"/>
  <c r="E17" i="185"/>
  <c r="G17" i="185" s="1"/>
  <c r="E18" i="185"/>
  <c r="G18" i="185" s="1"/>
  <c r="G16" i="185"/>
  <c r="F11" i="155"/>
  <c r="H42" i="155"/>
  <c r="B455" i="101" s="1"/>
  <c r="H38" i="155"/>
  <c r="B451" i="101" s="1"/>
  <c r="B5" i="155"/>
  <c r="H39" i="155"/>
  <c r="B452" i="101" s="1"/>
  <c r="B448" i="101"/>
  <c r="H6" i="155"/>
  <c r="B4" i="155"/>
  <c r="H40" i="155"/>
  <c r="B453" i="101" s="1"/>
  <c r="B6" i="155"/>
  <c r="B450" i="101"/>
  <c r="D1" i="156"/>
  <c r="D2" i="162"/>
  <c r="D1" i="162"/>
  <c r="E2" i="162"/>
  <c r="B449" i="101"/>
  <c r="B5" i="159"/>
  <c r="H6" i="159"/>
  <c r="B4" i="159"/>
  <c r="I44" i="159"/>
  <c r="F23" i="13" s="1"/>
  <c r="D2" i="155"/>
  <c r="I33" i="155"/>
  <c r="I44" i="155" s="1"/>
  <c r="F21" i="13" s="1"/>
  <c r="H41" i="155"/>
  <c r="B454" i="101" s="1"/>
  <c r="H43" i="155"/>
  <c r="B456" i="101" s="1"/>
  <c r="E2" i="156"/>
  <c r="H42" i="161"/>
  <c r="H38" i="161"/>
  <c r="H39" i="161"/>
  <c r="H6" i="161"/>
  <c r="B4" i="161"/>
  <c r="I33" i="161"/>
  <c r="I44" i="161" s="1"/>
  <c r="F24" i="13" s="1"/>
  <c r="D2" i="161"/>
  <c r="B6" i="161"/>
  <c r="H43" i="161"/>
  <c r="H41" i="161"/>
  <c r="B5" i="161"/>
  <c r="H40" i="161"/>
  <c r="I44" i="165"/>
  <c r="F26" i="13" s="1"/>
  <c r="I33" i="157"/>
  <c r="I44" i="157" s="1"/>
  <c r="F22" i="13" s="1"/>
  <c r="B477" i="101"/>
  <c r="H41" i="157"/>
  <c r="B481" i="101" s="1"/>
  <c r="E2" i="158"/>
  <c r="D1" i="168"/>
  <c r="D2" i="168"/>
  <c r="E2" i="168"/>
  <c r="H42" i="169"/>
  <c r="H38" i="169"/>
  <c r="B5" i="169"/>
  <c r="H43" i="169"/>
  <c r="H40" i="169"/>
  <c r="B6" i="169"/>
  <c r="D2" i="169"/>
  <c r="B4" i="169"/>
  <c r="H41" i="169"/>
  <c r="H6" i="169"/>
  <c r="D2" i="157"/>
  <c r="B6" i="157"/>
  <c r="B476" i="101"/>
  <c r="H40" i="157"/>
  <c r="B480" i="101" s="1"/>
  <c r="I30" i="161"/>
  <c r="E24" i="13" s="1"/>
  <c r="I30" i="163"/>
  <c r="E25" i="13" s="1"/>
  <c r="L200" i="164"/>
  <c r="F11" i="163" s="1"/>
  <c r="B5" i="165"/>
  <c r="D2" i="166"/>
  <c r="I44" i="167"/>
  <c r="F27" i="13" s="1"/>
  <c r="L200" i="168"/>
  <c r="F11" i="167" s="1"/>
  <c r="D2" i="170"/>
  <c r="D1" i="170"/>
  <c r="H43" i="171"/>
  <c r="H40" i="171"/>
  <c r="B6" i="171"/>
  <c r="D2" i="171"/>
  <c r="H42" i="171"/>
  <c r="H38" i="171"/>
  <c r="B5" i="171"/>
  <c r="H39" i="171"/>
  <c r="H43" i="165"/>
  <c r="H40" i="165"/>
  <c r="B6" i="165"/>
  <c r="D2" i="165"/>
  <c r="E2" i="166"/>
  <c r="F11" i="165"/>
  <c r="B4" i="167"/>
  <c r="H41" i="171"/>
  <c r="D1" i="172"/>
  <c r="D2" i="172"/>
  <c r="H43" i="167"/>
  <c r="H40" i="167"/>
  <c r="B6" i="167"/>
  <c r="D2" i="167"/>
  <c r="H42" i="167"/>
  <c r="H38" i="167"/>
  <c r="B5" i="167"/>
  <c r="H39" i="167"/>
  <c r="I44" i="171"/>
  <c r="F29" i="13" s="1"/>
  <c r="H43" i="173"/>
  <c r="H40" i="173"/>
  <c r="B6" i="173"/>
  <c r="D2" i="173"/>
  <c r="H42" i="173"/>
  <c r="H38" i="173"/>
  <c r="B5" i="173"/>
  <c r="H39" i="173"/>
  <c r="B4" i="175"/>
  <c r="D1" i="174"/>
  <c r="D2" i="174"/>
  <c r="H42" i="175"/>
  <c r="H38" i="175"/>
  <c r="B5" i="175"/>
  <c r="H43" i="175"/>
  <c r="H40" i="175"/>
  <c r="B6" i="175"/>
  <c r="D2" i="175"/>
  <c r="I44" i="175"/>
  <c r="H39" i="175"/>
  <c r="I44" i="177"/>
  <c r="F32" i="13" s="1"/>
  <c r="I44" i="173"/>
  <c r="F30" i="13" s="1"/>
  <c r="L200" i="174"/>
  <c r="F11" i="173" s="1"/>
  <c r="H6" i="175"/>
  <c r="H41" i="175"/>
  <c r="D2" i="176"/>
  <c r="D1" i="176"/>
  <c r="I30" i="177"/>
  <c r="E32" i="13" s="1"/>
  <c r="B4" i="177"/>
  <c r="H6" i="177"/>
  <c r="H39" i="177"/>
  <c r="H39" i="179"/>
  <c r="H41" i="179"/>
  <c r="H40" i="179"/>
  <c r="I30" i="181"/>
  <c r="E34" i="13" s="1"/>
  <c r="I44" i="181"/>
  <c r="F34" i="13" s="1"/>
  <c r="H41" i="181"/>
  <c r="H39" i="181"/>
  <c r="H42" i="181"/>
  <c r="I44" i="183"/>
  <c r="F35" i="13" s="1"/>
  <c r="L200" i="182"/>
  <c r="F11" i="181" s="1"/>
  <c r="B5" i="183"/>
  <c r="H38" i="183"/>
  <c r="H42" i="183"/>
  <c r="D2" i="184"/>
  <c r="L200" i="184"/>
  <c r="F11" i="183" s="1"/>
  <c r="B5" i="185"/>
  <c r="H38" i="185"/>
  <c r="H42" i="185"/>
  <c r="D2" i="186"/>
  <c r="G16" i="139"/>
  <c r="C229" i="101" s="1"/>
  <c r="G20" i="139"/>
  <c r="C227" i="101" s="1"/>
  <c r="G19" i="139"/>
  <c r="C226" i="101" s="1"/>
  <c r="G17" i="139"/>
  <c r="C224" i="101" s="1"/>
  <c r="G18" i="139"/>
  <c r="C225" i="101" s="1"/>
  <c r="G16" i="141"/>
  <c r="C256" i="101" s="1"/>
  <c r="G20" i="141"/>
  <c r="C254" i="101" s="1"/>
  <c r="G19" i="143"/>
  <c r="G17" i="143"/>
  <c r="G18" i="143"/>
  <c r="C279" i="101" s="1"/>
  <c r="G15" i="147"/>
  <c r="E18" i="147"/>
  <c r="G18" i="147" s="1"/>
  <c r="C334" i="101" s="1"/>
  <c r="G16" i="147"/>
  <c r="E17" i="147"/>
  <c r="G17" i="147" s="1"/>
  <c r="C333" i="101" s="1"/>
  <c r="G19" i="147"/>
  <c r="C335" i="101" s="1"/>
  <c r="G18" i="141"/>
  <c r="C252" i="101" s="1"/>
  <c r="G19" i="141"/>
  <c r="G17" i="141"/>
  <c r="G16" i="143"/>
  <c r="C283" i="101" s="1"/>
  <c r="G20" i="143"/>
  <c r="C281" i="101" s="1"/>
  <c r="G17" i="145"/>
  <c r="G19" i="145"/>
  <c r="G18" i="145"/>
  <c r="C306" i="101" s="1"/>
  <c r="G16" i="145"/>
  <c r="C310" i="101" s="1"/>
  <c r="G20" i="145"/>
  <c r="C308" i="101" s="1"/>
  <c r="G19" i="151"/>
  <c r="C389" i="101" s="1"/>
  <c r="G15" i="149"/>
  <c r="G19" i="149"/>
  <c r="C362" i="101" s="1"/>
  <c r="G15" i="151"/>
  <c r="G17" i="151"/>
  <c r="C387" i="101" s="1"/>
  <c r="G18" i="151"/>
  <c r="C388" i="101" s="1"/>
  <c r="G16" i="151"/>
  <c r="C386" i="101" s="1"/>
  <c r="G18" i="149"/>
  <c r="C361" i="101" s="1"/>
  <c r="G17" i="149"/>
  <c r="C360" i="101" s="1"/>
  <c r="G16" i="149"/>
  <c r="C359" i="101" s="1"/>
  <c r="G15" i="153"/>
  <c r="G19" i="153"/>
  <c r="C416" i="101" s="1"/>
  <c r="G18" i="153"/>
  <c r="C415" i="101" s="1"/>
  <c r="G17" i="153"/>
  <c r="C414" i="101" s="1"/>
  <c r="G16" i="153"/>
  <c r="B5" i="139"/>
  <c r="H35" i="139"/>
  <c r="B231" i="101" s="1"/>
  <c r="D2" i="140"/>
  <c r="H44" i="139"/>
  <c r="B240" i="101" s="1"/>
  <c r="H41" i="139"/>
  <c r="B237" i="101" s="1"/>
  <c r="H37" i="139"/>
  <c r="B233" i="101" s="1"/>
  <c r="B6" i="139"/>
  <c r="D2" i="139"/>
  <c r="I34" i="139"/>
  <c r="I45" i="139" s="1"/>
  <c r="F13" i="13" s="1"/>
  <c r="E2" i="140"/>
  <c r="H6" i="139"/>
  <c r="H40" i="139"/>
  <c r="B236" i="101" s="1"/>
  <c r="H43" i="139"/>
  <c r="B239" i="101" s="1"/>
  <c r="H40" i="143"/>
  <c r="B290" i="101" s="1"/>
  <c r="H6" i="143"/>
  <c r="B4" i="143"/>
  <c r="H44" i="143"/>
  <c r="B294" i="101" s="1"/>
  <c r="H41" i="143"/>
  <c r="B291" i="101" s="1"/>
  <c r="B287" i="101"/>
  <c r="B6" i="143"/>
  <c r="D2" i="143"/>
  <c r="H43" i="143"/>
  <c r="B293" i="101" s="1"/>
  <c r="H39" i="143"/>
  <c r="B289" i="101" s="1"/>
  <c r="D1" i="144"/>
  <c r="D2" i="144"/>
  <c r="I34" i="143"/>
  <c r="I45" i="143" s="1"/>
  <c r="F15" i="13" s="1"/>
  <c r="D2" i="150"/>
  <c r="E2" i="150"/>
  <c r="B5" i="141"/>
  <c r="H39" i="141"/>
  <c r="B262" i="101" s="1"/>
  <c r="H43" i="141"/>
  <c r="B266" i="101" s="1"/>
  <c r="D2" i="142"/>
  <c r="B5" i="145"/>
  <c r="D2" i="146"/>
  <c r="H42" i="149"/>
  <c r="B374" i="101" s="1"/>
  <c r="H38" i="149"/>
  <c r="B370" i="101" s="1"/>
  <c r="B5" i="149"/>
  <c r="H39" i="149"/>
  <c r="B371" i="101" s="1"/>
  <c r="H6" i="149"/>
  <c r="B4" i="149"/>
  <c r="H43" i="149"/>
  <c r="B375" i="101" s="1"/>
  <c r="H41" i="149"/>
  <c r="B373" i="101" s="1"/>
  <c r="I33" i="149"/>
  <c r="I44" i="149" s="1"/>
  <c r="F18" i="13" s="1"/>
  <c r="D2" i="149"/>
  <c r="B368" i="101"/>
  <c r="H40" i="149"/>
  <c r="B372" i="101" s="1"/>
  <c r="H42" i="153"/>
  <c r="B428" i="101" s="1"/>
  <c r="H38" i="153"/>
  <c r="B424" i="101" s="1"/>
  <c r="B420" i="101"/>
  <c r="B5" i="153"/>
  <c r="H39" i="153"/>
  <c r="B425" i="101" s="1"/>
  <c r="B421" i="101"/>
  <c r="H6" i="153"/>
  <c r="B4" i="153"/>
  <c r="H43" i="153"/>
  <c r="B429" i="101" s="1"/>
  <c r="H41" i="153"/>
  <c r="B427" i="101" s="1"/>
  <c r="D2" i="153"/>
  <c r="B422" i="101"/>
  <c r="B6" i="153"/>
  <c r="I34" i="141"/>
  <c r="I45" i="141" s="1"/>
  <c r="F14" i="13" s="1"/>
  <c r="B261" i="101"/>
  <c r="H40" i="145"/>
  <c r="B317" i="101" s="1"/>
  <c r="B313" i="101"/>
  <c r="H6" i="145"/>
  <c r="B4" i="145"/>
  <c r="H39" i="145"/>
  <c r="B316" i="101" s="1"/>
  <c r="H42" i="145"/>
  <c r="B319" i="101" s="1"/>
  <c r="I30" i="149"/>
  <c r="E18" i="13" s="1"/>
  <c r="B369" i="101"/>
  <c r="I33" i="147"/>
  <c r="I44" i="147" s="1"/>
  <c r="F17" i="13" s="1"/>
  <c r="B342" i="101"/>
  <c r="L200" i="148"/>
  <c r="D2" i="154"/>
  <c r="E2" i="154"/>
  <c r="I33" i="151"/>
  <c r="B396" i="101"/>
  <c r="L200" i="152"/>
  <c r="F11" i="151" s="1"/>
  <c r="G19" i="131"/>
  <c r="G17" i="131"/>
  <c r="G18" i="131"/>
  <c r="C117" i="101" s="1"/>
  <c r="G16" i="131"/>
  <c r="C121" i="101" s="1"/>
  <c r="G20" i="131"/>
  <c r="C119" i="101" s="1"/>
  <c r="G19" i="133"/>
  <c r="G17" i="133"/>
  <c r="G18" i="133"/>
  <c r="C144" i="101" s="1"/>
  <c r="G16" i="135"/>
  <c r="C175" i="101" s="1"/>
  <c r="G16" i="133"/>
  <c r="C148" i="101" s="1"/>
  <c r="G20" i="133"/>
  <c r="C146" i="101" s="1"/>
  <c r="G20" i="135"/>
  <c r="C173" i="101" s="1"/>
  <c r="G19" i="135"/>
  <c r="G17" i="135"/>
  <c r="G18" i="135"/>
  <c r="C171" i="101" s="1"/>
  <c r="G20" i="137"/>
  <c r="C200" i="101" s="1"/>
  <c r="G16" i="137"/>
  <c r="C202" i="101" s="1"/>
  <c r="E18" i="137"/>
  <c r="G18" i="137" s="1"/>
  <c r="C198" i="101" s="1"/>
  <c r="E19" i="137"/>
  <c r="G19" i="137" s="1"/>
  <c r="C199" i="101" s="1"/>
  <c r="G17" i="137"/>
  <c r="B5" i="131"/>
  <c r="H35" i="131"/>
  <c r="B123" i="101" s="1"/>
  <c r="H39" i="131"/>
  <c r="B127" i="101" s="1"/>
  <c r="H43" i="131"/>
  <c r="B131" i="101" s="1"/>
  <c r="D2" i="132"/>
  <c r="I34" i="131"/>
  <c r="I45" i="131" s="1"/>
  <c r="F9" i="13" s="1"/>
  <c r="H38" i="131"/>
  <c r="B126" i="101" s="1"/>
  <c r="H42" i="131"/>
  <c r="B130" i="101" s="1"/>
  <c r="E2" i="132"/>
  <c r="D2" i="131"/>
  <c r="B6" i="131"/>
  <c r="H37" i="131"/>
  <c r="B125" i="101" s="1"/>
  <c r="H41" i="131"/>
  <c r="B129" i="101" s="1"/>
  <c r="H44" i="131"/>
  <c r="B132" i="101" s="1"/>
  <c r="B4" i="131"/>
  <c r="H6" i="131"/>
  <c r="H36" i="131"/>
  <c r="B124" i="101" s="1"/>
  <c r="B5" i="133"/>
  <c r="H39" i="133"/>
  <c r="B154" i="101" s="1"/>
  <c r="H43" i="133"/>
  <c r="B158" i="101" s="1"/>
  <c r="D2" i="134"/>
  <c r="I34" i="133"/>
  <c r="I45" i="133" s="1"/>
  <c r="F10" i="13" s="1"/>
  <c r="H38" i="133"/>
  <c r="B153" i="101" s="1"/>
  <c r="H42" i="133"/>
  <c r="B157" i="101" s="1"/>
  <c r="E2" i="134"/>
  <c r="H37" i="133"/>
  <c r="B152" i="101" s="1"/>
  <c r="H41" i="133"/>
  <c r="B156" i="101" s="1"/>
  <c r="H44" i="133"/>
  <c r="B159" i="101" s="1"/>
  <c r="B4" i="133"/>
  <c r="H6" i="133"/>
  <c r="H36" i="133"/>
  <c r="B151" i="101" s="1"/>
  <c r="H38" i="135"/>
  <c r="H42" i="135"/>
  <c r="H41" i="135"/>
  <c r="I34" i="137"/>
  <c r="I45" i="137" s="1"/>
  <c r="F12" i="13" s="1"/>
  <c r="H38" i="137"/>
  <c r="B207" i="101" s="1"/>
  <c r="G18" i="129"/>
  <c r="C90" i="101" s="1"/>
  <c r="G19" i="129"/>
  <c r="G17" i="129"/>
  <c r="G18" i="127"/>
  <c r="C63" i="101" s="1"/>
  <c r="G19" i="127"/>
  <c r="G17" i="127"/>
  <c r="G16" i="129"/>
  <c r="C94" i="101" s="1"/>
  <c r="G16" i="127"/>
  <c r="C67" i="101" s="1"/>
  <c r="G20" i="127"/>
  <c r="C65" i="101" s="1"/>
  <c r="G20" i="129"/>
  <c r="C92" i="101" s="1"/>
  <c r="G7" i="1"/>
  <c r="F7" i="1" s="1"/>
  <c r="D2" i="127"/>
  <c r="B6" i="127"/>
  <c r="H37" i="127"/>
  <c r="B71" i="101" s="1"/>
  <c r="H41" i="127"/>
  <c r="B75" i="101" s="1"/>
  <c r="H44" i="127"/>
  <c r="B78" i="101" s="1"/>
  <c r="D1" i="128"/>
  <c r="H38" i="127"/>
  <c r="B72" i="101" s="1"/>
  <c r="H42" i="127"/>
  <c r="B76" i="101" s="1"/>
  <c r="B4" i="127"/>
  <c r="H6" i="127"/>
  <c r="H36" i="127"/>
  <c r="B70" i="101" s="1"/>
  <c r="D2" i="129"/>
  <c r="B6" i="129"/>
  <c r="B98" i="101"/>
  <c r="B102" i="101"/>
  <c r="B105" i="101"/>
  <c r="D1" i="130"/>
  <c r="I34" i="129"/>
  <c r="I45" i="129" s="1"/>
  <c r="F8" i="13" s="1"/>
  <c r="B99" i="101"/>
  <c r="G16" i="125"/>
  <c r="C40" i="101" s="1"/>
  <c r="G20" i="125"/>
  <c r="C38" i="101" s="1"/>
  <c r="E19" i="125"/>
  <c r="G19" i="125" s="1"/>
  <c r="C37" i="101" s="1"/>
  <c r="E18" i="125"/>
  <c r="G18" i="125" s="1"/>
  <c r="C36" i="101" s="1"/>
  <c r="G17" i="125"/>
  <c r="B5" i="125"/>
  <c r="H6" i="125"/>
  <c r="B4" i="125"/>
  <c r="D2" i="126"/>
  <c r="D1" i="126"/>
  <c r="B6" i="125"/>
  <c r="D2" i="125"/>
  <c r="I20" i="4"/>
  <c r="I25" i="4"/>
  <c r="I27" i="4"/>
  <c r="I28" i="4"/>
  <c r="I29" i="4"/>
  <c r="I30" i="4"/>
  <c r="F28" i="4"/>
  <c r="G28" i="4" s="1"/>
  <c r="F29" i="4"/>
  <c r="G29" i="4" s="1"/>
  <c r="F30" i="4"/>
  <c r="G30" i="4" s="1"/>
  <c r="A28" i="4"/>
  <c r="A29" i="4"/>
  <c r="A30" i="4"/>
  <c r="F17" i="4"/>
  <c r="G17" i="4" s="1"/>
  <c r="C9" i="101" s="1"/>
  <c r="F18" i="4"/>
  <c r="F19" i="4"/>
  <c r="F20" i="4"/>
  <c r="G20" i="4" s="1"/>
  <c r="C12" i="101" s="1"/>
  <c r="F21" i="4"/>
  <c r="G21" i="4" s="1"/>
  <c r="I21" i="4" s="1"/>
  <c r="F22" i="4"/>
  <c r="G22" i="4" s="1"/>
  <c r="C5" i="101" s="1"/>
  <c r="F23" i="4"/>
  <c r="G23" i="4" s="1"/>
  <c r="C6" i="101" s="1"/>
  <c r="F24" i="4"/>
  <c r="G24" i="4" s="1"/>
  <c r="C7" i="101" s="1"/>
  <c r="F25" i="4"/>
  <c r="G25" i="4" s="1"/>
  <c r="F26" i="4"/>
  <c r="G26" i="4" s="1"/>
  <c r="I26" i="4" s="1"/>
  <c r="F27" i="4"/>
  <c r="G27" i="4" s="1"/>
  <c r="A26" i="4"/>
  <c r="A27" i="4"/>
  <c r="A17" i="4"/>
  <c r="A18" i="4"/>
  <c r="A19" i="4"/>
  <c r="A20" i="4"/>
  <c r="A21" i="4"/>
  <c r="A22" i="4"/>
  <c r="A23" i="4"/>
  <c r="A24" i="4"/>
  <c r="A25" i="4"/>
  <c r="A16" i="4"/>
  <c r="B5" i="13"/>
  <c r="A2" i="101" s="1"/>
  <c r="A2" i="3"/>
  <c r="F54" i="4"/>
  <c r="H13" i="135" l="1"/>
  <c r="F11" i="135"/>
  <c r="I45" i="145"/>
  <c r="C278" i="101"/>
  <c r="I17" i="143"/>
  <c r="C280" i="101"/>
  <c r="I19" i="143"/>
  <c r="C251" i="101"/>
  <c r="I17" i="141"/>
  <c r="C253" i="101"/>
  <c r="I19" i="141"/>
  <c r="I31" i="141" s="1"/>
  <c r="E14" i="13" s="1"/>
  <c r="C145" i="101"/>
  <c r="I19" i="133"/>
  <c r="C143" i="101"/>
  <c r="I17" i="133"/>
  <c r="C64" i="101"/>
  <c r="I19" i="127"/>
  <c r="C62" i="101"/>
  <c r="I17" i="127"/>
  <c r="I17" i="4"/>
  <c r="C172" i="101"/>
  <c r="I19" i="135"/>
  <c r="C170" i="101"/>
  <c r="I17" i="135"/>
  <c r="C116" i="101"/>
  <c r="I17" i="131"/>
  <c r="I31" i="131" s="1"/>
  <c r="E9" i="13" s="1"/>
  <c r="C118" i="101"/>
  <c r="I19" i="131"/>
  <c r="C91" i="101"/>
  <c r="I19" i="129"/>
  <c r="I31" i="129" s="1"/>
  <c r="E8" i="13" s="1"/>
  <c r="C89" i="101"/>
  <c r="I17" i="129"/>
  <c r="C19" i="12"/>
  <c r="H13" i="141" s="1"/>
  <c r="H13" i="127"/>
  <c r="H13" i="139"/>
  <c r="H13" i="129"/>
  <c r="I22" i="4"/>
  <c r="I30" i="151"/>
  <c r="I23" i="4"/>
  <c r="I24" i="4"/>
  <c r="I31" i="139"/>
  <c r="E13" i="13" s="1"/>
  <c r="G6" i="1"/>
  <c r="F6" i="1" s="1"/>
  <c r="H6" i="1" s="1"/>
  <c r="I44" i="151"/>
  <c r="F19" i="13" s="1"/>
  <c r="F11" i="153"/>
  <c r="I45" i="135"/>
  <c r="F11" i="13" s="1"/>
  <c r="B178" i="101"/>
  <c r="B182" i="101"/>
  <c r="B186" i="101"/>
  <c r="B176" i="101"/>
  <c r="B183" i="101"/>
  <c r="B180" i="101"/>
  <c r="B177" i="101"/>
  <c r="B181" i="101"/>
  <c r="B185" i="101"/>
  <c r="B179" i="101"/>
  <c r="B184" i="101"/>
  <c r="I33" i="153"/>
  <c r="I44" i="153" s="1"/>
  <c r="F20" i="13" s="1"/>
  <c r="B419" i="101"/>
  <c r="I47" i="125"/>
  <c r="F6" i="13" s="1"/>
  <c r="I19" i="145"/>
  <c r="C307" i="101"/>
  <c r="I17" i="125"/>
  <c r="I31" i="125" s="1"/>
  <c r="E6" i="13" s="1"/>
  <c r="C35" i="101"/>
  <c r="I16" i="153"/>
  <c r="I30" i="153" s="1"/>
  <c r="E20" i="13" s="1"/>
  <c r="C413" i="101"/>
  <c r="C197" i="101"/>
  <c r="I17" i="145"/>
  <c r="C305" i="101"/>
  <c r="I16" i="147"/>
  <c r="I30" i="147" s="1"/>
  <c r="E17" i="13" s="1"/>
  <c r="C332" i="101"/>
  <c r="M200" i="158"/>
  <c r="M200" i="126"/>
  <c r="F11" i="147"/>
  <c r="G12" i="1"/>
  <c r="F12" i="1" s="1"/>
  <c r="H12" i="1" s="1"/>
  <c r="G11" i="1"/>
  <c r="F11" i="1" s="1"/>
  <c r="H11" i="1" s="1"/>
  <c r="G8" i="1"/>
  <c r="F8" i="1" s="1"/>
  <c r="E19" i="13"/>
  <c r="E38" i="13"/>
  <c r="F31" i="13"/>
  <c r="G19" i="12"/>
  <c r="F11" i="221"/>
  <c r="G19" i="4"/>
  <c r="G18" i="4"/>
  <c r="C10" i="101" s="1"/>
  <c r="C2" i="13"/>
  <c r="A2" i="12"/>
  <c r="I31" i="127" l="1"/>
  <c r="E7" i="13" s="1"/>
  <c r="I31" i="135"/>
  <c r="E11" i="13" s="1"/>
  <c r="I47" i="141"/>
  <c r="I31" i="133"/>
  <c r="E10" i="13" s="1"/>
  <c r="F16" i="13"/>
  <c r="H13" i="125"/>
  <c r="I49" i="125" s="1"/>
  <c r="F11" i="125"/>
  <c r="H13" i="145"/>
  <c r="C16" i="13" s="1"/>
  <c r="F11" i="145"/>
  <c r="I31" i="145"/>
  <c r="E16" i="13" s="1"/>
  <c r="I31" i="143"/>
  <c r="C11" i="101"/>
  <c r="I19" i="4"/>
  <c r="I47" i="135"/>
  <c r="C8" i="13"/>
  <c r="I47" i="129"/>
  <c r="C13" i="13"/>
  <c r="I47" i="139"/>
  <c r="G13" i="13" s="1"/>
  <c r="C7" i="13"/>
  <c r="G7" i="13"/>
  <c r="I47" i="127"/>
  <c r="C6" i="13"/>
  <c r="H12" i="139"/>
  <c r="C218" i="101" s="1"/>
  <c r="C14" i="13"/>
  <c r="H12" i="141"/>
  <c r="H11" i="141"/>
  <c r="H12" i="129"/>
  <c r="H11" i="147"/>
  <c r="H12" i="147" s="1"/>
  <c r="C326" i="101" s="1"/>
  <c r="H11" i="127"/>
  <c r="H11" i="129"/>
  <c r="H11" i="169"/>
  <c r="H12" i="169" s="1"/>
  <c r="C28" i="13" s="1"/>
  <c r="H11" i="155"/>
  <c r="H12" i="155" s="1"/>
  <c r="H11" i="183"/>
  <c r="H12" i="183" s="1"/>
  <c r="I46" i="183" s="1"/>
  <c r="G35" i="13" s="1"/>
  <c r="H11" i="159"/>
  <c r="H12" i="159" s="1"/>
  <c r="I46" i="159" s="1"/>
  <c r="G23" i="13" s="1"/>
  <c r="H11" i="167"/>
  <c r="H12" i="167" s="1"/>
  <c r="I46" i="167" s="1"/>
  <c r="G27" i="13" s="1"/>
  <c r="H11" i="199"/>
  <c r="H12" i="199" s="1"/>
  <c r="C43" i="13" s="1"/>
  <c r="H11" i="149"/>
  <c r="H12" i="149" s="1"/>
  <c r="H11" i="203"/>
  <c r="H12" i="203" s="1"/>
  <c r="C45" i="13" s="1"/>
  <c r="H11" i="219"/>
  <c r="H12" i="219" s="1"/>
  <c r="C53" i="13" s="1"/>
  <c r="H11" i="179"/>
  <c r="H12" i="179" s="1"/>
  <c r="I46" i="179" s="1"/>
  <c r="G33" i="13" s="1"/>
  <c r="H11" i="163"/>
  <c r="H12" i="163" s="1"/>
  <c r="C25" i="13" s="1"/>
  <c r="H11" i="193"/>
  <c r="H12" i="193" s="1"/>
  <c r="I46" i="193" s="1"/>
  <c r="G40" i="13" s="1"/>
  <c r="H11" i="165"/>
  <c r="H12" i="165" s="1"/>
  <c r="C26" i="13" s="1"/>
  <c r="H11" i="181"/>
  <c r="H12" i="181" s="1"/>
  <c r="C34" i="13" s="1"/>
  <c r="H11" i="201"/>
  <c r="H12" i="201" s="1"/>
  <c r="I46" i="201" s="1"/>
  <c r="G44" i="13" s="1"/>
  <c r="H11" i="161"/>
  <c r="H12" i="161" s="1"/>
  <c r="I46" i="161" s="1"/>
  <c r="G24" i="13" s="1"/>
  <c r="H11" i="209"/>
  <c r="H12" i="209" s="1"/>
  <c r="C48" i="13" s="1"/>
  <c r="H11" i="151"/>
  <c r="H12" i="151" s="1"/>
  <c r="I46" i="151" s="1"/>
  <c r="G19" i="13" s="1"/>
  <c r="H13" i="133"/>
  <c r="H11" i="191"/>
  <c r="H12" i="191" s="1"/>
  <c r="I46" i="191" s="1"/>
  <c r="G39" i="13" s="1"/>
  <c r="H11" i="171"/>
  <c r="H12" i="171" s="1"/>
  <c r="C29" i="13" s="1"/>
  <c r="H11" i="207"/>
  <c r="H12" i="207" s="1"/>
  <c r="C47" i="13" s="1"/>
  <c r="H11" i="175"/>
  <c r="H12" i="175" s="1"/>
  <c r="C31" i="13" s="1"/>
  <c r="H11" i="185"/>
  <c r="H12" i="185" s="1"/>
  <c r="C36" i="13" s="1"/>
  <c r="H11" i="205"/>
  <c r="H12" i="205" s="1"/>
  <c r="I46" i="205" s="1"/>
  <c r="G46" i="13" s="1"/>
  <c r="H11" i="177"/>
  <c r="H12" i="177" s="1"/>
  <c r="C32" i="13" s="1"/>
  <c r="H11" i="211"/>
  <c r="H12" i="211" s="1"/>
  <c r="I46" i="211" s="1"/>
  <c r="G49" i="13" s="1"/>
  <c r="H11" i="197"/>
  <c r="H12" i="197" s="1"/>
  <c r="I46" i="197" s="1"/>
  <c r="G42" i="13" s="1"/>
  <c r="H11" i="173"/>
  <c r="H12" i="173" s="1"/>
  <c r="C30" i="13" s="1"/>
  <c r="H11" i="213"/>
  <c r="H12" i="213" s="1"/>
  <c r="I46" i="213" s="1"/>
  <c r="G50" i="13" s="1"/>
  <c r="H11" i="195"/>
  <c r="H12" i="195" s="1"/>
  <c r="C41" i="13" s="1"/>
  <c r="H11" i="187"/>
  <c r="H12" i="187" s="1"/>
  <c r="I46" i="187" s="1"/>
  <c r="G37" i="13" s="1"/>
  <c r="H11" i="215"/>
  <c r="H12" i="215" s="1"/>
  <c r="I46" i="215" s="1"/>
  <c r="G51" i="13" s="1"/>
  <c r="H11" i="189"/>
  <c r="H12" i="189" s="1"/>
  <c r="I46" i="189" s="1"/>
  <c r="G38" i="13" s="1"/>
  <c r="H11" i="217"/>
  <c r="H12" i="217" s="1"/>
  <c r="C52" i="13" s="1"/>
  <c r="H12" i="127"/>
  <c r="C56" i="101" s="1"/>
  <c r="H11" i="139"/>
  <c r="H13" i="131"/>
  <c r="I47" i="131" s="1"/>
  <c r="H11" i="153"/>
  <c r="H12" i="153" s="1"/>
  <c r="C20" i="13" s="1"/>
  <c r="H11" i="221"/>
  <c r="H12" i="221" s="1"/>
  <c r="I46" i="221" s="1"/>
  <c r="G54" i="13" s="1"/>
  <c r="I31" i="137"/>
  <c r="E12" i="13" s="1"/>
  <c r="H11" i="157"/>
  <c r="H12" i="157" s="1"/>
  <c r="C22" i="13" s="1"/>
  <c r="F11" i="157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G14" i="13" l="1"/>
  <c r="I47" i="145"/>
  <c r="G16" i="13" s="1"/>
  <c r="I47" i="133"/>
  <c r="I46" i="169"/>
  <c r="G28" i="13" s="1"/>
  <c r="I46" i="177"/>
  <c r="G32" i="13" s="1"/>
  <c r="G8" i="13"/>
  <c r="C83" i="101"/>
  <c r="I46" i="219"/>
  <c r="G53" i="13" s="1"/>
  <c r="H12" i="145"/>
  <c r="H11" i="145"/>
  <c r="E15" i="13"/>
  <c r="I47" i="143"/>
  <c r="I46" i="147"/>
  <c r="G17" i="13" s="1"/>
  <c r="C35" i="13"/>
  <c r="I46" i="171"/>
  <c r="G29" i="13" s="1"/>
  <c r="I46" i="175"/>
  <c r="G31" i="13" s="1"/>
  <c r="I46" i="163"/>
  <c r="G25" i="13" s="1"/>
  <c r="C407" i="101"/>
  <c r="I46" i="153"/>
  <c r="G20" i="13" s="1"/>
  <c r="C488" i="101"/>
  <c r="C42" i="13"/>
  <c r="C40" i="13"/>
  <c r="I46" i="203"/>
  <c r="G45" i="13" s="1"/>
  <c r="I46" i="185"/>
  <c r="G36" i="13" s="1"/>
  <c r="C39" i="13"/>
  <c r="C37" i="13"/>
  <c r="C23" i="13"/>
  <c r="C50" i="13"/>
  <c r="I46" i="207"/>
  <c r="G47" i="13" s="1"/>
  <c r="I46" i="195"/>
  <c r="G41" i="13" s="1"/>
  <c r="I46" i="217"/>
  <c r="G52" i="13" s="1"/>
  <c r="C245" i="101"/>
  <c r="C54" i="13"/>
  <c r="C49" i="13"/>
  <c r="C44" i="13"/>
  <c r="C24" i="13"/>
  <c r="C38" i="13"/>
  <c r="I46" i="199"/>
  <c r="G43" i="13" s="1"/>
  <c r="C33" i="13"/>
  <c r="C17" i="13"/>
  <c r="I46" i="181"/>
  <c r="G34" i="13" s="1"/>
  <c r="C51" i="13"/>
  <c r="C27" i="13"/>
  <c r="C46" i="13"/>
  <c r="I46" i="165"/>
  <c r="G26" i="13" s="1"/>
  <c r="I46" i="173"/>
  <c r="G30" i="13" s="1"/>
  <c r="I46" i="209"/>
  <c r="G48" i="13" s="1"/>
  <c r="C9" i="13"/>
  <c r="H12" i="131"/>
  <c r="H11" i="131"/>
  <c r="C19" i="13"/>
  <c r="C380" i="101"/>
  <c r="C21" i="13"/>
  <c r="C434" i="101"/>
  <c r="I46" i="155"/>
  <c r="G21" i="13" s="1"/>
  <c r="H11" i="143"/>
  <c r="C15" i="13"/>
  <c r="H12" i="143"/>
  <c r="C10" i="13"/>
  <c r="H11" i="133"/>
  <c r="H12" i="133"/>
  <c r="C18" i="13"/>
  <c r="C353" i="101"/>
  <c r="I46" i="149"/>
  <c r="G18" i="13" s="1"/>
  <c r="H11" i="135"/>
  <c r="C11" i="13"/>
  <c r="H12" i="135"/>
  <c r="C299" i="101"/>
  <c r="I46" i="157"/>
  <c r="G22" i="13" s="1"/>
  <c r="C461" i="101"/>
  <c r="G200" i="5"/>
  <c r="H13" i="137" l="1"/>
  <c r="H12" i="137" s="1"/>
  <c r="F11" i="137"/>
  <c r="C272" i="101"/>
  <c r="G15" i="13"/>
  <c r="C110" i="101"/>
  <c r="G9" i="13"/>
  <c r="C137" i="101"/>
  <c r="G10" i="13"/>
  <c r="C164" i="101"/>
  <c r="G11" i="13"/>
  <c r="I35" i="4"/>
  <c r="I36" i="4"/>
  <c r="I37" i="4"/>
  <c r="I38" i="4"/>
  <c r="I39" i="4"/>
  <c r="I40" i="4"/>
  <c r="I41" i="4"/>
  <c r="I42" i="4"/>
  <c r="I43" i="4"/>
  <c r="I44" i="4"/>
  <c r="G36" i="4"/>
  <c r="C17" i="101" s="1"/>
  <c r="G37" i="4"/>
  <c r="C18" i="101" s="1"/>
  <c r="G38" i="4"/>
  <c r="C19" i="101" s="1"/>
  <c r="G39" i="4"/>
  <c r="C20" i="101" s="1"/>
  <c r="G40" i="4"/>
  <c r="C21" i="101" s="1"/>
  <c r="G41" i="4"/>
  <c r="C22" i="101" s="1"/>
  <c r="G42" i="4"/>
  <c r="C23" i="101" s="1"/>
  <c r="G43" i="4"/>
  <c r="C24" i="101" s="1"/>
  <c r="G35" i="4"/>
  <c r="C16" i="101" s="1"/>
  <c r="C12" i="13" l="1"/>
  <c r="I47" i="137"/>
  <c r="G12" i="13" s="1"/>
  <c r="H11" i="137"/>
  <c r="C191" i="101"/>
  <c r="F16" i="4"/>
  <c r="G16" i="4" s="1"/>
  <c r="C14" i="101" s="1"/>
  <c r="A15" i="4" l="1"/>
  <c r="E56" i="125" l="1"/>
  <c r="E54" i="133"/>
  <c r="E54" i="139"/>
  <c r="E53" i="155"/>
  <c r="E54" i="129"/>
  <c r="E54" i="143"/>
  <c r="E54" i="127"/>
  <c r="E54" i="135"/>
  <c r="E53" i="157"/>
  <c r="E54" i="137"/>
  <c r="E53" i="151"/>
  <c r="E54" i="131"/>
  <c r="E54" i="145"/>
  <c r="B29" i="102"/>
  <c r="H5" i="4"/>
  <c r="B4" i="12"/>
  <c r="E2" i="5"/>
  <c r="D2" i="5"/>
  <c r="D1" i="5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  <c r="E54" i="4" l="1"/>
  <c r="E53" i="221"/>
  <c r="I53" i="221" s="1"/>
  <c r="E53" i="213"/>
  <c r="I53" i="213" s="1"/>
  <c r="E53" i="211"/>
  <c r="I53" i="211" s="1"/>
  <c r="E53" i="205"/>
  <c r="I53" i="205" s="1"/>
  <c r="E53" i="197"/>
  <c r="I53" i="197" s="1"/>
  <c r="E53" i="179"/>
  <c r="I53" i="179" s="1"/>
  <c r="I53" i="157"/>
  <c r="I53" i="151"/>
  <c r="I53" i="147"/>
  <c r="I54" i="143"/>
  <c r="I54" i="139"/>
  <c r="I54" i="137"/>
  <c r="I54" i="131"/>
  <c r="E53" i="215"/>
  <c r="I53" i="215" s="1"/>
  <c r="E53" i="207"/>
  <c r="I53" i="207" s="1"/>
  <c r="E53" i="203"/>
  <c r="I53" i="203" s="1"/>
  <c r="E53" i="195"/>
  <c r="I53" i="195" s="1"/>
  <c r="E53" i="193"/>
  <c r="I53" i="193" s="1"/>
  <c r="E53" i="187"/>
  <c r="I53" i="187" s="1"/>
  <c r="E53" i="181"/>
  <c r="I53" i="181" s="1"/>
  <c r="E53" i="177"/>
  <c r="I53" i="177" s="1"/>
  <c r="E53" i="165"/>
  <c r="I53" i="165" s="1"/>
  <c r="E53" i="163"/>
  <c r="I53" i="163" s="1"/>
  <c r="I53" i="153"/>
  <c r="I53" i="149"/>
  <c r="I54" i="133"/>
  <c r="I54" i="127"/>
  <c r="I56" i="125"/>
  <c r="E53" i="219"/>
  <c r="I53" i="219" s="1"/>
  <c r="E53" i="209"/>
  <c r="I53" i="209" s="1"/>
  <c r="E53" i="201"/>
  <c r="I53" i="201" s="1"/>
  <c r="E53" i="199"/>
  <c r="I53" i="199" s="1"/>
  <c r="E53" i="185"/>
  <c r="I53" i="185" s="1"/>
  <c r="E53" i="175"/>
  <c r="I53" i="175" s="1"/>
  <c r="E53" i="173"/>
  <c r="I53" i="173" s="1"/>
  <c r="E53" i="167"/>
  <c r="I53" i="167" s="1"/>
  <c r="E53" i="161"/>
  <c r="I53" i="161" s="1"/>
  <c r="I53" i="155"/>
  <c r="I54" i="141"/>
  <c r="I54" i="135"/>
  <c r="I54" i="129"/>
  <c r="E53" i="217"/>
  <c r="I53" i="217" s="1"/>
  <c r="E53" i="191"/>
  <c r="I53" i="191" s="1"/>
  <c r="E53" i="189"/>
  <c r="I53" i="189" s="1"/>
  <c r="E53" i="183"/>
  <c r="I53" i="183" s="1"/>
  <c r="E53" i="171"/>
  <c r="I53" i="171" s="1"/>
  <c r="E53" i="169"/>
  <c r="I53" i="169" s="1"/>
  <c r="E53" i="159"/>
  <c r="I53" i="159" s="1"/>
  <c r="I54" i="145"/>
  <c r="H35" i="4"/>
  <c r="B16" i="101" s="1"/>
  <c r="H39" i="4"/>
  <c r="B20" i="101" s="1"/>
  <c r="H43" i="4"/>
  <c r="B24" i="101" s="1"/>
  <c r="H38" i="4"/>
  <c r="B19" i="101" s="1"/>
  <c r="H36" i="4"/>
  <c r="B17" i="101" s="1"/>
  <c r="H40" i="4"/>
  <c r="B21" i="101" s="1"/>
  <c r="H44" i="4"/>
  <c r="B25" i="101" s="1"/>
  <c r="H37" i="4"/>
  <c r="B18" i="101" s="1"/>
  <c r="H41" i="4"/>
  <c r="B22" i="101" s="1"/>
  <c r="H42" i="4"/>
  <c r="B23" i="101" s="1"/>
  <c r="B6" i="4"/>
  <c r="B4" i="4"/>
  <c r="B5" i="4"/>
  <c r="H6" i="4"/>
  <c r="D2" i="4"/>
  <c r="I31" i="4" l="1"/>
  <c r="E5" i="13" s="1"/>
  <c r="E55" i="13" s="1"/>
  <c r="I54" i="4" l="1"/>
  <c r="G34" i="4"/>
  <c r="C15" i="101" s="1"/>
  <c r="I34" i="4" l="1"/>
  <c r="I45" i="4" s="1"/>
  <c r="F5" i="13" s="1"/>
  <c r="F55" i="13" s="1"/>
  <c r="M11" i="12" l="1"/>
  <c r="L11" i="12"/>
  <c r="K9" i="12"/>
  <c r="P9" i="12"/>
  <c r="J10" i="12"/>
  <c r="K10" i="12"/>
  <c r="L9" i="12"/>
  <c r="Q9" i="12"/>
  <c r="P11" i="12"/>
  <c r="N9" i="12"/>
  <c r="N11" i="12"/>
  <c r="P10" i="12"/>
  <c r="M9" i="12"/>
  <c r="L10" i="12"/>
  <c r="J11" i="12"/>
  <c r="J9" i="12"/>
  <c r="O10" i="12"/>
  <c r="K11" i="12"/>
  <c r="N10" i="12"/>
  <c r="M10" i="12"/>
  <c r="O11" i="12"/>
  <c r="O9" i="12"/>
  <c r="Q11" i="12"/>
  <c r="Q10" i="12"/>
  <c r="P15" i="12" l="1"/>
  <c r="K15" i="12"/>
  <c r="P16" i="12"/>
  <c r="O17" i="12"/>
  <c r="M17" i="12"/>
  <c r="J15" i="12"/>
  <c r="N17" i="12" l="1"/>
  <c r="Q16" i="12"/>
  <c r="M15" i="12"/>
  <c r="L17" i="12"/>
  <c r="L15" i="12"/>
  <c r="M16" i="12"/>
  <c r="J17" i="12"/>
  <c r="N15" i="12"/>
  <c r="O16" i="12"/>
  <c r="K17" i="12"/>
  <c r="J16" i="12"/>
  <c r="O15" i="12"/>
  <c r="N16" i="12"/>
  <c r="Q17" i="12"/>
  <c r="L16" i="12"/>
  <c r="K16" i="12"/>
  <c r="Q15" i="12"/>
  <c r="P17" i="12"/>
  <c r="E11" i="4" l="1"/>
  <c r="D14" i="13" l="1"/>
  <c r="D23" i="13"/>
  <c r="D32" i="13"/>
  <c r="D46" i="13"/>
  <c r="D13" i="13"/>
  <c r="D45" i="13"/>
  <c r="D8" i="13"/>
  <c r="D10" i="13"/>
  <c r="D19" i="13"/>
  <c r="D28" i="13"/>
  <c r="D42" i="13"/>
  <c r="D51" i="13"/>
  <c r="D33" i="13"/>
  <c r="D38" i="13"/>
  <c r="D47" i="13"/>
  <c r="D53" i="13"/>
  <c r="D9" i="13"/>
  <c r="D11" i="13"/>
  <c r="D20" i="13"/>
  <c r="D34" i="13"/>
  <c r="D52" i="13"/>
  <c r="D41" i="13"/>
  <c r="D7" i="13"/>
  <c r="D18" i="13"/>
  <c r="D36" i="13"/>
  <c r="D25" i="13"/>
  <c r="D15" i="13"/>
  <c r="D24" i="13"/>
  <c r="D21" i="13"/>
  <c r="D43" i="13"/>
  <c r="D16" i="13"/>
  <c r="D30" i="13"/>
  <c r="D39" i="13"/>
  <c r="D48" i="13"/>
  <c r="D29" i="13"/>
  <c r="D49" i="13"/>
  <c r="D12" i="13"/>
  <c r="D26" i="13"/>
  <c r="D35" i="13"/>
  <c r="D44" i="13"/>
  <c r="D17" i="13"/>
  <c r="D22" i="13"/>
  <c r="D31" i="13"/>
  <c r="D40" i="13"/>
  <c r="D54" i="13"/>
  <c r="D37" i="13"/>
  <c r="D27" i="13"/>
  <c r="D50" i="13"/>
  <c r="M200" i="5" l="1"/>
  <c r="H13" i="4" l="1"/>
  <c r="I47" i="4" s="1"/>
  <c r="F11" i="4"/>
  <c r="H12" i="125" l="1"/>
  <c r="H11" i="125"/>
  <c r="H12" i="4"/>
  <c r="H11" i="4"/>
  <c r="C5" i="13"/>
  <c r="C3" i="101"/>
  <c r="G5" i="13"/>
  <c r="D5" i="13" l="1"/>
  <c r="C55" i="13"/>
  <c r="D6" i="13"/>
  <c r="G6" i="13"/>
  <c r="G55" i="13" s="1"/>
  <c r="C29" i="101"/>
  <c r="B28" i="102"/>
  <c r="B30" i="102"/>
  <c r="D55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Rebecca Oosting</author>
  </authors>
  <commentList>
    <comment ref="C28" authorId="0" shapeId="0" xr:uid="{B9CDD1F2-81B6-4018-A126-20DFA8D2FB77}">
      <text>
        <r>
          <rPr>
            <b/>
            <sz val="9"/>
            <color indexed="81"/>
            <rFont val="Tahoma"/>
            <family val="2"/>
          </rPr>
          <t>Rebecca Oosting:</t>
        </r>
        <r>
          <rPr>
            <sz val="9"/>
            <color indexed="81"/>
            <rFont val="Tahoma"/>
            <family val="2"/>
          </rPr>
          <t xml:space="preserve">
Speelhuis (verhoging)</t>
        </r>
      </text>
    </comment>
    <comment ref="C35" authorId="0" shapeId="0" xr:uid="{BA18346B-C8D4-4E27-A7E7-F5B826CA7C3D}">
      <text>
        <r>
          <rPr>
            <b/>
            <sz val="9"/>
            <color indexed="81"/>
            <rFont val="Tahoma"/>
            <family val="2"/>
          </rPr>
          <t>Rebecca Oosting:</t>
        </r>
        <r>
          <rPr>
            <sz val="9"/>
            <color indexed="81"/>
            <rFont val="Tahoma"/>
            <family val="2"/>
          </rPr>
          <t xml:space="preserve">
Speelhuis (verhoging)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Gegevens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1a!$A$4:$J$99" type="102" refreshedVersion="6" minRefreshableVersion="5">
    <extLst>
      <ext xmlns:x15="http://schemas.microsoft.com/office/spreadsheetml/2010/11/main" uri="{DE250136-89BD-433C-8126-D09CA5730AF9}">
        <x15:connection id="Bereik" autoDelete="1">
          <x15:rangePr sourceName="_xlcn.WorksheetConnection_1aA4J991"/>
        </x15:connection>
      </ext>
    </extLst>
  </connection>
</connections>
</file>

<file path=xl/sharedStrings.xml><?xml version="1.0" encoding="utf-8"?>
<sst xmlns="http://schemas.openxmlformats.org/spreadsheetml/2006/main" count="4842" uniqueCount="372">
  <si>
    <t>bestek</t>
  </si>
  <si>
    <t>ingangsdatum</t>
  </si>
  <si>
    <t>soort inspectie</t>
  </si>
  <si>
    <t>inspectie betaald door</t>
  </si>
  <si>
    <t>inv</t>
  </si>
  <si>
    <t>naam object</t>
  </si>
  <si>
    <t>adres</t>
  </si>
  <si>
    <t>plaats</t>
  </si>
  <si>
    <t>prijs per</t>
  </si>
  <si>
    <t>aantal</t>
  </si>
  <si>
    <t>totaal m2 schoonmaak per dag</t>
  </si>
  <si>
    <t>inspectieprijs</t>
  </si>
  <si>
    <t>aantal inspecties</t>
  </si>
  <si>
    <t>m2</t>
  </si>
  <si>
    <t>Straat:</t>
  </si>
  <si>
    <t>Object:</t>
  </si>
  <si>
    <t>Plaats:</t>
  </si>
  <si>
    <t xml:space="preserve">Aantal dagen schoonmaak per jaar: </t>
  </si>
  <si>
    <t>Uitvoeringsbepaling:</t>
  </si>
  <si>
    <t>Inventarisatie:</t>
  </si>
  <si>
    <t>Extra werkzaamheden</t>
  </si>
  <si>
    <t>prijs per eenheid</t>
  </si>
  <si>
    <t>beurt prijs</t>
  </si>
  <si>
    <t>beurten per jaar</t>
  </si>
  <si>
    <t>prijs per jaar</t>
  </si>
  <si>
    <t>gemiddelde</t>
  </si>
  <si>
    <t>productie per m2</t>
  </si>
  <si>
    <t>A</t>
  </si>
  <si>
    <t>B</t>
  </si>
  <si>
    <t>D</t>
  </si>
  <si>
    <t>Totaal</t>
  </si>
  <si>
    <t>Totaalprijs per jaar</t>
  </si>
  <si>
    <t>Adres, plaats:</t>
  </si>
  <si>
    <t>nr</t>
  </si>
  <si>
    <t>ED</t>
  </si>
  <si>
    <t>Cat.</t>
  </si>
  <si>
    <t>m2 smk/jr</t>
  </si>
  <si>
    <t>E</t>
  </si>
  <si>
    <t>C</t>
  </si>
  <si>
    <t>G</t>
  </si>
  <si>
    <t>Naam opdrachtgever</t>
  </si>
  <si>
    <t>Vestigingsplaats opdrachtgever</t>
  </si>
  <si>
    <t>Kvk-nummer</t>
  </si>
  <si>
    <t>Naam tekenbevoegde opdrachtgever voor contract</t>
  </si>
  <si>
    <t>Functie</t>
  </si>
  <si>
    <t>Telefoonnummer kantoor</t>
  </si>
  <si>
    <t>Naam contactpersoon</t>
  </si>
  <si>
    <t>Mobiel nummer contactpersoon</t>
  </si>
  <si>
    <t>E-mail adres contactpersoon</t>
  </si>
  <si>
    <t>Volledige naam schoonmaakbedrijf (Handelsnaam Kvk)</t>
  </si>
  <si>
    <t>Vestigingsplaats schoonmaakbedrijf (Kvk)</t>
  </si>
  <si>
    <t>Tekenbevoegde schoonmaakbedrijf voor contract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</si>
  <si>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</si>
  <si>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</si>
  <si>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</si>
  <si>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</si>
  <si>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</si>
  <si>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Offerte tarief</t>
  </si>
  <si>
    <t>Specialistisch tarief</t>
  </si>
  <si>
    <t>Regie tarief divers</t>
  </si>
  <si>
    <t>Direct toezicht</t>
  </si>
  <si>
    <t>Indirect toezicht</t>
  </si>
  <si>
    <t>Overhead</t>
  </si>
  <si>
    <t>Risico en Winst</t>
  </si>
  <si>
    <t>Totaal tarief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</si>
  <si>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</si>
  <si>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</si>
  <si>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</si>
  <si>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</si>
  <si>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</si>
  <si>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</si>
  <si>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</si>
  <si>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</si>
  <si>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</si>
  <si>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</si>
  <si>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</si>
  <si>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</si>
  <si>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</si>
  <si>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 xml:space="preserve"> Maandprijs 12x </t>
  </si>
  <si>
    <t>Maand prijs</t>
  </si>
  <si>
    <t>prijs per m2</t>
  </si>
  <si>
    <t>Kwaliteitsinspecties</t>
  </si>
  <si>
    <t>Gem. uren/dag</t>
  </si>
  <si>
    <t>gem. prestatie</t>
  </si>
  <si>
    <t>Locatie</t>
  </si>
  <si>
    <t>Opdrachtnemer: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</si>
  <si>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</si>
  <si>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</si>
  <si>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</si>
  <si>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</si>
  <si>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</si>
  <si>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</si>
  <si>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</si>
  <si>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Uitvoerings bepaling</t>
  </si>
  <si>
    <t xml:space="preserve"> Totaalprijs per jaar </t>
  </si>
  <si>
    <t>prijs /m2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</si>
  <si>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</si>
  <si>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</si>
  <si>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</si>
  <si>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</si>
  <si>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</si>
  <si>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</si>
  <si>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</si>
  <si>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</si>
  <si>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</si>
  <si>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</si>
  <si>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</si>
  <si>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</si>
  <si>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Frequentie volgens UVB</t>
  </si>
  <si>
    <t>Glaswassen</t>
  </si>
  <si>
    <t>Vloeronderhoud</t>
  </si>
  <si>
    <t>Verschil</t>
  </si>
  <si>
    <t>Facturatieoverzicht (aantallen)</t>
  </si>
  <si>
    <t>Regulier</t>
  </si>
  <si>
    <t>Extra</t>
  </si>
  <si>
    <t>Middelen, materialen, machines, werkkleding en materialen</t>
  </si>
  <si>
    <t>Totaal indirecte kosten</t>
  </si>
  <si>
    <t>Totaal  directe kosten</t>
  </si>
  <si>
    <t>vloerafwerking</t>
  </si>
  <si>
    <t>frequentie</t>
  </si>
  <si>
    <t>code</t>
  </si>
  <si>
    <t>Productienormen per ruimtecategorie</t>
  </si>
  <si>
    <t>1): opgegeven m2's zijn dubbelzijdig</t>
  </si>
  <si>
    <t>Opdrachtgever:</t>
  </si>
  <si>
    <t>norm</t>
  </si>
  <si>
    <t>uren per jaar</t>
  </si>
  <si>
    <t>jaarkosten</t>
  </si>
  <si>
    <t>Kosten additionele werkzaamheden</t>
  </si>
  <si>
    <t>VSR herinspectie</t>
  </si>
  <si>
    <t>prijs per keer</t>
  </si>
  <si>
    <t>Sporthal</t>
  </si>
  <si>
    <t>Fietsenstalling</t>
  </si>
  <si>
    <t>Archief</t>
  </si>
  <si>
    <t>Totale loonkosten</t>
  </si>
  <si>
    <t>Diversen, indien van toepassing omschrijving</t>
  </si>
  <si>
    <t>Kantine</t>
  </si>
  <si>
    <t>Keuken</t>
  </si>
  <si>
    <t>Vloerafwerking</t>
  </si>
  <si>
    <t>Linoleum</t>
  </si>
  <si>
    <t>Tapijt</t>
  </si>
  <si>
    <t>Steen</t>
  </si>
  <si>
    <t>Pulastic</t>
  </si>
  <si>
    <t>PVC</t>
  </si>
  <si>
    <t>Marmer</t>
  </si>
  <si>
    <t>Rubber</t>
  </si>
  <si>
    <t>Tegel</t>
  </si>
  <si>
    <t>aantal inspecties per jaar</t>
  </si>
  <si>
    <t>Additionele werkzaamheden</t>
  </si>
  <si>
    <t>Regulier schoonmaakonderhoud</t>
  </si>
  <si>
    <t>ruimte(soort)</t>
  </si>
  <si>
    <t>factor</t>
  </si>
  <si>
    <t xml:space="preserve">m2 </t>
  </si>
  <si>
    <t>Dieptereiniging</t>
  </si>
  <si>
    <t>Topstrippen en topcoaten linoleum</t>
  </si>
  <si>
    <t>Recoaten linoleum</t>
  </si>
  <si>
    <t>Volsprayen linoleum</t>
  </si>
  <si>
    <t>Tapijtreinigen</t>
  </si>
  <si>
    <t>Reinigen inloopzones</t>
  </si>
  <si>
    <t>Wassen buitengevelglas</t>
  </si>
  <si>
    <t>Wassen binnengevelglas</t>
  </si>
  <si>
    <r>
      <t>Wassen separatieglas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1)</t>
    </r>
  </si>
  <si>
    <t>Koepelglas wassen</t>
  </si>
  <si>
    <t>Gevelbeplating wassen</t>
  </si>
  <si>
    <t>Gietvloer</t>
  </si>
  <si>
    <t>H</t>
  </si>
  <si>
    <t>K</t>
  </si>
  <si>
    <t>ruimtesoort</t>
  </si>
  <si>
    <t>programma categorie</t>
  </si>
  <si>
    <t>Sanitaire ruimte</t>
  </si>
  <si>
    <t>programma code</t>
  </si>
  <si>
    <t>Rijlabels</t>
  </si>
  <si>
    <t>(leeg)</t>
  </si>
  <si>
    <t>Eindtotaal</t>
  </si>
  <si>
    <t>Som van m2</t>
  </si>
  <si>
    <t>#N/B</t>
  </si>
  <si>
    <t>Periodiek vloeronderhoud</t>
  </si>
  <si>
    <t>Categorie</t>
  </si>
  <si>
    <t>Niet in onderhoud</t>
  </si>
  <si>
    <t>eenheidsprijs</t>
  </si>
  <si>
    <t>Leslokaal</t>
  </si>
  <si>
    <t>Kantoor</t>
  </si>
  <si>
    <t>Verkeersruimte</t>
  </si>
  <si>
    <t>Berging</t>
  </si>
  <si>
    <t>Speellokaal</t>
  </si>
  <si>
    <t>bouwdeel</t>
  </si>
  <si>
    <t>ruimte</t>
  </si>
  <si>
    <t>Vergaderruimte</t>
  </si>
  <si>
    <t>Pantry</t>
  </si>
  <si>
    <t>Gang</t>
  </si>
  <si>
    <t>Hal</t>
  </si>
  <si>
    <t>Douche</t>
  </si>
  <si>
    <t>Toilet</t>
  </si>
  <si>
    <t>Kleedkamer</t>
  </si>
  <si>
    <t>Gymzaal</t>
  </si>
  <si>
    <t>Toestellenberging</t>
  </si>
  <si>
    <t>MIVA</t>
  </si>
  <si>
    <t>Wassen gevelglas entree (dubbelzijdig gemeten)</t>
  </si>
  <si>
    <t>Fietsenkelder</t>
  </si>
  <si>
    <t>Entree</t>
  </si>
  <si>
    <t>Magazijn</t>
  </si>
  <si>
    <t>Trap</t>
  </si>
  <si>
    <t>Lift</t>
  </si>
  <si>
    <t>Repro</t>
  </si>
  <si>
    <t>Werkkast</t>
  </si>
  <si>
    <t>Hout</t>
  </si>
  <si>
    <t>Metaal</t>
  </si>
  <si>
    <t>Garderobe</t>
  </si>
  <si>
    <t>Trappenhuis</t>
  </si>
  <si>
    <t>Printerruimte</t>
  </si>
  <si>
    <t>Noodtrappenhuis</t>
  </si>
  <si>
    <t>Backoffice</t>
  </si>
  <si>
    <t>Callcenter</t>
  </si>
  <si>
    <t>Balie</t>
  </si>
  <si>
    <t>Veiligheidskamer</t>
  </si>
  <si>
    <t>Uitgiftebalie</t>
  </si>
  <si>
    <t>Restaurant</t>
  </si>
  <si>
    <t>Raadszaal</t>
  </si>
  <si>
    <t>Commissiekamer</t>
  </si>
  <si>
    <t>Technische ruimte</t>
  </si>
  <si>
    <t>Buitenruimte</t>
  </si>
  <si>
    <t>EHBO kamer</t>
  </si>
  <si>
    <t>Rookruimte</t>
  </si>
  <si>
    <t>Sportvloer</t>
  </si>
  <si>
    <t>Buitenberging</t>
  </si>
  <si>
    <t>Vide</t>
  </si>
  <si>
    <t>Scheidsrechtersruimte</t>
  </si>
  <si>
    <t>Dorpshuis</t>
  </si>
  <si>
    <t>Behandelaar van de mutatie</t>
  </si>
  <si>
    <t>Registratie afgekeurde facturen</t>
  </si>
  <si>
    <t>Factuurnummer</t>
  </si>
  <si>
    <t>Controleur</t>
  </si>
  <si>
    <t>Datum afkeur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</si>
  <si>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</si>
  <si>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</si>
  <si>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</si>
  <si>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</si>
  <si>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</si>
  <si>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</si>
  <si>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Bedrag vanuit aanbesteding</t>
  </si>
  <si>
    <t>TOTALEN</t>
  </si>
  <si>
    <t>Wijzigingenblad</t>
  </si>
  <si>
    <t>Ruimte</t>
  </si>
  <si>
    <t>Ruimtesoort</t>
  </si>
  <si>
    <t>VSR</t>
  </si>
  <si>
    <t>staffel</t>
  </si>
  <si>
    <t>tarief</t>
  </si>
  <si>
    <t>&lt;750</t>
  </si>
  <si>
    <t>750 - 1.000</t>
  </si>
  <si>
    <t>1.000 - 1.500</t>
  </si>
  <si>
    <t>1.500 - 2.000</t>
  </si>
  <si>
    <t>2.000 - 3.000</t>
  </si>
  <si>
    <t>3.000 - 5.000</t>
  </si>
  <si>
    <t>5.000 - 10.000</t>
  </si>
  <si>
    <t>&gt;10.000</t>
  </si>
  <si>
    <t>vanaf €500,-</t>
  </si>
  <si>
    <t>M2 berekening VSR prijs</t>
  </si>
  <si>
    <t>OBS De Zandloper</t>
  </si>
  <si>
    <t>OBS Villa Kakelbont</t>
  </si>
  <si>
    <t>t Kienholt</t>
  </si>
  <si>
    <t>OBS De Posthoorn</t>
  </si>
  <si>
    <t>OBS De Schuthoek Locatie Booyenverlaat</t>
  </si>
  <si>
    <t>OBS de Oostenbrink</t>
  </si>
  <si>
    <t>OBS Vogelvlucht</t>
  </si>
  <si>
    <t>OBS Tiendeveen</t>
  </si>
  <si>
    <t>OBS De Driesprong</t>
  </si>
  <si>
    <t>'T Rastholt</t>
  </si>
  <si>
    <t>Kantoor st. Bijeen/SWV</t>
  </si>
  <si>
    <t>Cavaljéweg 29</t>
  </si>
  <si>
    <t>Stuifzand</t>
  </si>
  <si>
    <t>Stoekeplein 1</t>
  </si>
  <si>
    <t>Hoogeveen</t>
  </si>
  <si>
    <t>Leeuwenhoekstraat 85</t>
  </si>
  <si>
    <t>Oostering 4</t>
  </si>
  <si>
    <t>Pesse</t>
  </si>
  <si>
    <t>Booyenverlaat 7</t>
  </si>
  <si>
    <t>Kerkenkavel 40</t>
  </si>
  <si>
    <t>Hollandscheveld</t>
  </si>
  <si>
    <t>Ds. Van Elvenstraat 2</t>
  </si>
  <si>
    <t>Elim</t>
  </si>
  <si>
    <t>Molenweg 4-b</t>
  </si>
  <si>
    <t>Tiendeveen</t>
  </si>
  <si>
    <t>De Spil 5</t>
  </si>
  <si>
    <t>Nieuwlande</t>
  </si>
  <si>
    <t>Tilber 9</t>
  </si>
  <si>
    <t>Crerarstraat 6b</t>
  </si>
  <si>
    <t>Stichting Bijeen</t>
  </si>
  <si>
    <t>Leonieke Westra</t>
  </si>
  <si>
    <t>085-2003991</t>
  </si>
  <si>
    <t>06-58717295</t>
  </si>
  <si>
    <t>lwestra@alpha-adviesbureau.nl</t>
  </si>
  <si>
    <t>Leerplein</t>
  </si>
  <si>
    <t>Personeelskamer</t>
  </si>
  <si>
    <t>Kelder</t>
  </si>
  <si>
    <t>Gemeenschappelijke ruimte</t>
  </si>
  <si>
    <t>2de verdieping</t>
  </si>
  <si>
    <t>Inloopmat</t>
  </si>
  <si>
    <t>herinspectie betaald door</t>
  </si>
  <si>
    <t>Opdrachtnemer</t>
  </si>
  <si>
    <t>Periodiek schoonmaakonderhoud (4x per jaar)</t>
  </si>
  <si>
    <t>J.A.A. Verheggen</t>
  </si>
  <si>
    <t>Directeur Bestuurder</t>
  </si>
  <si>
    <t>Inspectie</t>
  </si>
  <si>
    <t>Reinigen inloopmatten (inloopmatten zijn in eigen beheer van Bijeen)</t>
  </si>
  <si>
    <t>m1</t>
  </si>
  <si>
    <t>Boeidelen wassen (m1)</t>
  </si>
  <si>
    <t>stuk</t>
  </si>
  <si>
    <t>op afroep</t>
  </si>
  <si>
    <t>LET OP: Lokaal 0.07 mag niet in de was gezet worden.</t>
  </si>
  <si>
    <t>Verhouding in %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</si>
  <si>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</si>
  <si>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</si>
  <si>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</si>
  <si>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</si>
  <si>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</si>
  <si>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</si>
  <si>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</si>
  <si>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</si>
  <si>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</si>
  <si>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</si>
  <si>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</si>
  <si>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</si>
  <si>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</si>
  <si>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</si>
  <si>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</si>
  <si>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</si>
  <si>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</si>
  <si>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</si>
  <si>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</si>
  <si>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</si>
  <si>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</si>
  <si>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</si>
  <si>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</si>
  <si>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A01</t>
  </si>
  <si>
    <t>A02</t>
  </si>
  <si>
    <t>A03</t>
  </si>
  <si>
    <t>B01</t>
  </si>
  <si>
    <t>B02</t>
  </si>
  <si>
    <t>B03</t>
  </si>
  <si>
    <t>B04</t>
  </si>
  <si>
    <t>B05</t>
  </si>
  <si>
    <t>B06</t>
  </si>
  <si>
    <t>B07</t>
  </si>
  <si>
    <t>C01</t>
  </si>
  <si>
    <t>C02</t>
  </si>
  <si>
    <t>C03</t>
  </si>
  <si>
    <t>D01</t>
  </si>
  <si>
    <t>D02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</si>
  <si>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</si>
  <si>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</si>
  <si>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</si>
  <si>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</si>
  <si>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</si>
  <si>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</si>
  <si>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</si>
  <si>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</si>
  <si>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</si>
  <si>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</si>
  <si>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Kinderopvang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</si>
  <si>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</si>
  <si>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</si>
  <si>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</si>
  <si>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</si>
  <si>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</si>
  <si>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</si>
  <si>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</si>
  <si>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</si>
  <si>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</si>
  <si>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</si>
  <si>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</si>
  <si>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</si>
  <si>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Kienderwijs</t>
  </si>
  <si>
    <t>SMO2021-S1407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</si>
</sst>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-* #,##0.00_-;_-* #,##0.00\-;_-* &quot;-&quot;??_-;_-@_-"/>
    <numFmt numFmtId="167" formatCode="0#########"/>
    <numFmt numFmtId="168" formatCode="[$-413]d\ mmmm\ yyyy;@"/>
    <numFmt numFmtId="169" formatCode="_(* #,##0_);_(* \(#,##0\);_(* &quot;-&quot;_);_(@_)"/>
    <numFmt numFmtId="170" formatCode="_(&quot;Fl.&quot;* #,##0_);_(&quot;Fl.&quot;* \(#,##0\);_(&quot;Fl.&quot;* &quot;-&quot;_);_(@_)"/>
    <numFmt numFmtId="171" formatCode="_(&quot;Fl.&quot;* #,##0.00_);_(&quot;Fl.&quot;* \(#,##0.00\);_(&quot;Fl.&quot;* &quot;-&quot;??_);_(@_)"/>
    <numFmt numFmtId="172" formatCode="_-[$€]\ * #,##0.00_-;_-[$€]\ * #,##0.00\-;_-[$€]\ * &quot;-&quot;??_-;_-@_-"/>
    <numFmt numFmtId="173" formatCode="&quot;€&quot;\ #,##0.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173583"/>
        <bgColor theme="4"/>
      </patternFill>
    </fill>
    <fill>
      <patternFill patternType="solid">
        <fgColor rgb="FF173583"/>
        <bgColor theme="4" tint="0.79998168889431442"/>
      </patternFill>
    </fill>
    <fill>
      <patternFill patternType="solid">
        <fgColor rgb="FFD1DCF7"/>
        <bgColor indexed="64"/>
      </patternFill>
    </fill>
    <fill>
      <patternFill patternType="solid">
        <fgColor indexed="65"/>
        <bgColor indexed="64"/>
      </patternFill>
    </fill>
    <fill>
      <patternFill patternType="darkGray">
        <bgColor rgb="FFEBEBEB"/>
      </patternFill>
    </fill>
    <fill>
      <patternFill patternType="darkGray">
        <bgColor rgb="FFC2E76B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173583"/>
      </left>
      <right style="thin">
        <color rgb="FF173583"/>
      </right>
      <top style="thin">
        <color rgb="FF173583"/>
      </top>
      <bottom style="thin">
        <color rgb="FF17358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173583"/>
      </left>
      <right/>
      <top style="thin">
        <color rgb="FF173583"/>
      </top>
      <bottom style="thin">
        <color rgb="FF173583"/>
      </bottom>
      <diagonal/>
    </border>
    <border>
      <left/>
      <right style="thin">
        <color rgb="FF173583"/>
      </right>
      <top style="thin">
        <color rgb="FF173583"/>
      </top>
      <bottom style="thin">
        <color rgb="FF173583"/>
      </bottom>
      <diagonal/>
    </border>
    <border>
      <left style="thin">
        <color rgb="FF173583"/>
      </left>
      <right style="thin">
        <color rgb="FF173583"/>
      </right>
      <top style="thin">
        <color rgb="FF173583"/>
      </top>
      <bottom/>
      <diagonal/>
    </border>
    <border>
      <left style="thin">
        <color rgb="FF173583"/>
      </left>
      <right style="thin">
        <color rgb="FF173583"/>
      </right>
      <top/>
      <bottom style="thin">
        <color rgb="FF173583"/>
      </bottom>
      <diagonal/>
    </border>
  </borders>
  <cellStyleXfs count="32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16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1" fillId="0" borderId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48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/>
    <xf numFmtId="0" fontId="0" fillId="0" borderId="14" xfId="0" applyBorder="1"/>
    <xf numFmtId="0" fontId="0" fillId="0" borderId="0" xfId="0" applyBorder="1"/>
    <xf numFmtId="0" fontId="0" fillId="0" borderId="3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0" xfId="0" applyFill="1"/>
    <xf numFmtId="164" fontId="0" fillId="0" borderId="2" xfId="0" applyNumberFormat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0" borderId="0" xfId="0" applyNumberFormat="1"/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5" borderId="32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34" xfId="0" applyFill="1" applyBorder="1"/>
    <xf numFmtId="0" fontId="0" fillId="5" borderId="29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31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23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4" fillId="6" borderId="10" xfId="0" applyNumberFormat="1" applyFont="1" applyFill="1" applyBorder="1"/>
    <xf numFmtId="2" fontId="4" fillId="6" borderId="10" xfId="0" applyNumberFormat="1" applyFont="1" applyFill="1" applyBorder="1"/>
    <xf numFmtId="164" fontId="4" fillId="6" borderId="8" xfId="0" applyNumberFormat="1" applyFont="1" applyFill="1" applyBorder="1"/>
    <xf numFmtId="2" fontId="4" fillId="6" borderId="8" xfId="0" applyNumberFormat="1" applyFont="1" applyFill="1" applyBorder="1"/>
    <xf numFmtId="164" fontId="4" fillId="6" borderId="1" xfId="0" applyNumberFormat="1" applyFont="1" applyFill="1" applyBorder="1"/>
    <xf numFmtId="0" fontId="0" fillId="5" borderId="24" xfId="0" applyFill="1" applyBorder="1" applyAlignment="1">
      <alignment horizontal="right"/>
    </xf>
    <xf numFmtId="0" fontId="0" fillId="5" borderId="26" xfId="0" applyFill="1" applyBorder="1" applyAlignment="1">
      <alignment horizontal="right"/>
    </xf>
    <xf numFmtId="0" fontId="0" fillId="5" borderId="34" xfId="0" applyFill="1" applyBorder="1" applyAlignment="1">
      <alignment horizontal="right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0" fillId="0" borderId="0" xfId="0" applyAlignment="1">
      <alignment wrapText="1"/>
    </xf>
    <xf numFmtId="168" fontId="0" fillId="0" borderId="0" xfId="0" applyNumberFormat="1"/>
    <xf numFmtId="0" fontId="0" fillId="0" borderId="0" xfId="0" quotePrefix="1"/>
    <xf numFmtId="2" fontId="0" fillId="2" borderId="14" xfId="0" applyNumberFormat="1" applyFill="1" applyBorder="1"/>
    <xf numFmtId="4" fontId="0" fillId="5" borderId="10" xfId="0" applyNumberFormat="1" applyFill="1" applyBorder="1" applyAlignment="1">
      <alignment horizontal="center"/>
    </xf>
    <xf numFmtId="164" fontId="4" fillId="6" borderId="12" xfId="0" applyNumberFormat="1" applyFont="1" applyFill="1" applyBorder="1"/>
    <xf numFmtId="164" fontId="4" fillId="6" borderId="7" xfId="0" applyNumberFormat="1" applyFont="1" applyFill="1" applyBorder="1"/>
    <xf numFmtId="164" fontId="4" fillId="6" borderId="11" xfId="0" applyNumberFormat="1" applyFont="1" applyFill="1" applyBorder="1"/>
    <xf numFmtId="164" fontId="4" fillId="6" borderId="9" xfId="0" applyNumberFormat="1" applyFont="1" applyFill="1" applyBorder="1"/>
    <xf numFmtId="2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5" borderId="40" xfId="0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164" fontId="0" fillId="0" borderId="0" xfId="0" applyNumberFormat="1"/>
    <xf numFmtId="0" fontId="4" fillId="0" borderId="2" xfId="0" applyFont="1" applyFill="1" applyBorder="1"/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wrapText="1"/>
    </xf>
    <xf numFmtId="0" fontId="0" fillId="0" borderId="0" xfId="0" applyAlignment="1">
      <alignment wrapText="1"/>
    </xf>
    <xf numFmtId="44" fontId="0" fillId="0" borderId="0" xfId="0" applyNumberFormat="1"/>
    <xf numFmtId="164" fontId="0" fillId="0" borderId="0" xfId="25" applyFont="1"/>
    <xf numFmtId="0" fontId="0" fillId="0" borderId="0" xfId="0" applyAlignment="1">
      <alignment wrapText="1"/>
    </xf>
    <xf numFmtId="44" fontId="0" fillId="0" borderId="0" xfId="26" applyNumberFormat="1" applyFont="1"/>
    <xf numFmtId="0" fontId="5" fillId="4" borderId="0" xfId="0" applyFont="1" applyFill="1" applyBorder="1"/>
    <xf numFmtId="0" fontId="4" fillId="0" borderId="38" xfId="0" applyFont="1" applyFill="1" applyBorder="1"/>
    <xf numFmtId="44" fontId="0" fillId="0" borderId="2" xfId="26" applyFont="1" applyBorder="1" applyAlignment="1">
      <alignment horizontal="center"/>
    </xf>
    <xf numFmtId="0" fontId="5" fillId="4" borderId="0" xfId="0" applyFont="1" applyFill="1" applyBorder="1" applyAlignment="1">
      <alignment wrapText="1"/>
    </xf>
    <xf numFmtId="0" fontId="13" fillId="4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1" fontId="0" fillId="2" borderId="13" xfId="0" applyNumberFormat="1" applyFill="1" applyBorder="1"/>
    <xf numFmtId="2" fontId="0" fillId="2" borderId="14" xfId="0" applyNumberFormat="1" applyFill="1" applyBorder="1" applyAlignment="1">
      <alignment horizontal="right"/>
    </xf>
    <xf numFmtId="2" fontId="0" fillId="2" borderId="3" xfId="0" applyNumberFormat="1" applyFill="1" applyBorder="1"/>
    <xf numFmtId="1" fontId="0" fillId="2" borderId="0" xfId="0" applyNumberFormat="1" applyFill="1" applyAlignment="1" applyProtection="1">
      <alignment horizontal="left"/>
      <protection hidden="1"/>
    </xf>
    <xf numFmtId="43" fontId="0" fillId="0" borderId="0" xfId="28" applyFont="1"/>
    <xf numFmtId="0" fontId="12" fillId="0" borderId="0" xfId="0" applyFont="1"/>
    <xf numFmtId="43" fontId="0" fillId="0" borderId="0" xfId="28" applyFont="1" applyBorder="1"/>
    <xf numFmtId="0" fontId="0" fillId="2" borderId="14" xfId="0" applyFill="1" applyBorder="1" applyAlignment="1"/>
    <xf numFmtId="0" fontId="0" fillId="0" borderId="0" xfId="0" applyAlignment="1"/>
    <xf numFmtId="2" fontId="0" fillId="2" borderId="14" xfId="0" applyNumberForma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" fontId="4" fillId="6" borderId="14" xfId="0" applyNumberFormat="1" applyFont="1" applyFill="1" applyBorder="1" applyAlignment="1">
      <alignment horizontal="center"/>
    </xf>
    <xf numFmtId="0" fontId="0" fillId="5" borderId="37" xfId="0" applyFill="1" applyBorder="1"/>
    <xf numFmtId="164" fontId="4" fillId="6" borderId="10" xfId="25" applyFont="1" applyFill="1" applyBorder="1"/>
    <xf numFmtId="164" fontId="4" fillId="6" borderId="8" xfId="25" applyFont="1" applyFill="1" applyBorder="1"/>
    <xf numFmtId="0" fontId="5" fillId="0" borderId="0" xfId="0" applyFont="1" applyAlignment="1">
      <alignment horizontal="center"/>
    </xf>
    <xf numFmtId="2" fontId="5" fillId="0" borderId="15" xfId="0" applyNumberFormat="1" applyFont="1" applyFill="1" applyBorder="1"/>
    <xf numFmtId="43" fontId="17" fillId="0" borderId="2" xfId="0" applyNumberFormat="1" applyFont="1" applyFill="1" applyBorder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" fontId="0" fillId="0" borderId="8" xfId="0" applyNumberFormat="1" applyFill="1" applyBorder="1" applyProtection="1">
      <protection locked="0"/>
    </xf>
    <xf numFmtId="43" fontId="4" fillId="0" borderId="0" xfId="28" applyFont="1"/>
    <xf numFmtId="1" fontId="4" fillId="0" borderId="0" xfId="0" applyNumberFormat="1" applyFont="1"/>
    <xf numFmtId="0" fontId="4" fillId="0" borderId="0" xfId="0" applyFont="1"/>
    <xf numFmtId="43" fontId="4" fillId="0" borderId="0" xfId="28" applyFont="1" applyFill="1"/>
    <xf numFmtId="0" fontId="19" fillId="0" borderId="0" xfId="0" applyFont="1" applyFill="1" applyBorder="1"/>
    <xf numFmtId="1" fontId="0" fillId="0" borderId="43" xfId="0" applyNumberFormat="1" applyFill="1" applyBorder="1"/>
    <xf numFmtId="0" fontId="0" fillId="0" borderId="43" xfId="0" applyFill="1" applyBorder="1" applyAlignment="1">
      <alignment horizontal="center"/>
    </xf>
    <xf numFmtId="0" fontId="0" fillId="0" borderId="43" xfId="0" applyFill="1" applyBorder="1" applyAlignment="1"/>
    <xf numFmtId="2" fontId="0" fillId="0" borderId="0" xfId="0" applyNumberFormat="1" applyFill="1" applyBorder="1" applyAlignment="1">
      <alignment vertical="center"/>
    </xf>
    <xf numFmtId="2" fontId="0" fillId="0" borderId="0" xfId="0" applyNumberFormat="1" applyFill="1" applyBorder="1"/>
    <xf numFmtId="43" fontId="0" fillId="0" borderId="0" xfId="28" applyFont="1" applyFill="1" applyBorder="1"/>
    <xf numFmtId="0" fontId="13" fillId="10" borderId="42" xfId="0" applyFont="1" applyFill="1" applyBorder="1"/>
    <xf numFmtId="0" fontId="13" fillId="10" borderId="42" xfId="0" applyFont="1" applyFill="1" applyBorder="1" applyAlignment="1"/>
    <xf numFmtId="0" fontId="13" fillId="10" borderId="42" xfId="0" applyFont="1" applyFill="1" applyBorder="1" applyAlignment="1">
      <alignment vertical="center"/>
    </xf>
    <xf numFmtId="43" fontId="13" fillId="10" borderId="42" xfId="28" applyFont="1" applyFill="1" applyBorder="1"/>
    <xf numFmtId="0" fontId="5" fillId="9" borderId="32" xfId="0" applyFont="1" applyFill="1" applyBorder="1"/>
    <xf numFmtId="0" fontId="5" fillId="9" borderId="22" xfId="0" applyFont="1" applyFill="1" applyBorder="1"/>
    <xf numFmtId="0" fontId="5" fillId="9" borderId="25" xfId="0" applyFont="1" applyFill="1" applyBorder="1"/>
    <xf numFmtId="0" fontId="5" fillId="9" borderId="34" xfId="0" applyFont="1" applyFill="1" applyBorder="1"/>
    <xf numFmtId="0" fontId="5" fillId="9" borderId="29" xfId="0" applyFont="1" applyFill="1" applyBorder="1"/>
    <xf numFmtId="14" fontId="5" fillId="9" borderId="30" xfId="0" applyNumberFormat="1" applyFont="1" applyFill="1" applyBorder="1"/>
    <xf numFmtId="0" fontId="5" fillId="9" borderId="28" xfId="0" applyFont="1" applyFill="1" applyBorder="1" applyAlignment="1">
      <alignment horizontal="right"/>
    </xf>
    <xf numFmtId="43" fontId="17" fillId="11" borderId="2" xfId="0" applyNumberFormat="1" applyFont="1" applyFill="1" applyBorder="1"/>
    <xf numFmtId="164" fontId="17" fillId="11" borderId="15" xfId="25" applyFont="1" applyFill="1" applyBorder="1"/>
    <xf numFmtId="0" fontId="17" fillId="11" borderId="2" xfId="0" applyFont="1" applyFill="1" applyBorder="1"/>
    <xf numFmtId="43" fontId="18" fillId="8" borderId="2" xfId="0" applyNumberFormat="1" applyFont="1" applyFill="1" applyBorder="1"/>
    <xf numFmtId="173" fontId="0" fillId="8" borderId="10" xfId="0" applyNumberFormat="1" applyFill="1" applyBorder="1" applyProtection="1">
      <protection locked="0"/>
    </xf>
    <xf numFmtId="173" fontId="0" fillId="8" borderId="8" xfId="0" applyNumberFormat="1" applyFill="1" applyBorder="1" applyProtection="1">
      <protection locked="0"/>
    </xf>
    <xf numFmtId="173" fontId="0" fillId="8" borderId="12" xfId="0" applyNumberFormat="1" applyFill="1" applyBorder="1" applyProtection="1">
      <protection locked="0"/>
    </xf>
    <xf numFmtId="0" fontId="17" fillId="11" borderId="39" xfId="0" applyFont="1" applyFill="1" applyBorder="1"/>
    <xf numFmtId="164" fontId="17" fillId="11" borderId="16" xfId="25" applyFont="1" applyFill="1" applyBorder="1"/>
    <xf numFmtId="0" fontId="0" fillId="0" borderId="0" xfId="0" applyAlignment="1">
      <alignment horizontal="center" wrapText="1"/>
    </xf>
    <xf numFmtId="0" fontId="11" fillId="8" borderId="7" xfId="24" applyFill="1" applyBorder="1" applyAlignment="1" applyProtection="1">
      <alignment horizontal="left"/>
      <protection locked="0"/>
    </xf>
    <xf numFmtId="0" fontId="11" fillId="8" borderId="11" xfId="24" applyFill="1" applyBorder="1" applyAlignment="1" applyProtection="1">
      <alignment horizontal="left"/>
      <protection locked="0"/>
    </xf>
    <xf numFmtId="167" fontId="11" fillId="8" borderId="11" xfId="24" applyNumberFormat="1" applyFill="1" applyBorder="1" applyAlignment="1" applyProtection="1">
      <alignment horizontal="left"/>
      <protection locked="0"/>
    </xf>
    <xf numFmtId="0" fontId="11" fillId="8" borderId="9" xfId="24" applyFill="1" applyBorder="1" applyAlignment="1" applyProtection="1">
      <alignment horizontal="left"/>
      <protection locked="0"/>
    </xf>
    <xf numFmtId="0" fontId="4" fillId="8" borderId="0" xfId="0" applyFont="1" applyFill="1"/>
    <xf numFmtId="0" fontId="4" fillId="8" borderId="0" xfId="0" applyFont="1" applyFill="1" applyAlignment="1">
      <alignment horizontal="left" wrapText="1"/>
    </xf>
    <xf numFmtId="0" fontId="4" fillId="8" borderId="0" xfId="26" applyNumberFormat="1" applyFont="1" applyFill="1" applyAlignment="1">
      <alignment horizontal="left" wrapText="1"/>
    </xf>
    <xf numFmtId="0" fontId="5" fillId="9" borderId="0" xfId="0" applyFont="1" applyFill="1" applyBorder="1"/>
    <xf numFmtId="0" fontId="0" fillId="0" borderId="0" xfId="0" applyNumberFormat="1" applyBorder="1"/>
    <xf numFmtId="0" fontId="0" fillId="12" borderId="0" xfId="0" applyNumberFormat="1" applyFill="1" applyBorder="1"/>
    <xf numFmtId="173" fontId="0" fillId="8" borderId="47" xfId="0" applyNumberFormat="1" applyFill="1" applyBorder="1" applyProtection="1">
      <protection locked="0"/>
    </xf>
    <xf numFmtId="0" fontId="0" fillId="8" borderId="2" xfId="0" applyFill="1" applyBorder="1"/>
    <xf numFmtId="0" fontId="0" fillId="8" borderId="2" xfId="0" applyFill="1" applyBorder="1" applyAlignment="1">
      <alignment wrapText="1"/>
    </xf>
    <xf numFmtId="168" fontId="0" fillId="0" borderId="2" xfId="0" applyNumberFormat="1" applyBorder="1"/>
    <xf numFmtId="0" fontId="0" fillId="0" borderId="2" xfId="0" applyBorder="1" applyAlignment="1">
      <alignment wrapText="1"/>
    </xf>
    <xf numFmtId="0" fontId="4" fillId="0" borderId="13" xfId="0" applyFont="1" applyFill="1" applyBorder="1"/>
    <xf numFmtId="2" fontId="0" fillId="0" borderId="2" xfId="0" applyNumberFormat="1" applyBorder="1" applyAlignment="1">
      <alignment horizontal="center"/>
    </xf>
    <xf numFmtId="0" fontId="0" fillId="0" borderId="0" xfId="0" applyProtection="1"/>
    <xf numFmtId="0" fontId="0" fillId="0" borderId="4" xfId="0" applyBorder="1" applyProtection="1"/>
    <xf numFmtId="0" fontId="5" fillId="9" borderId="7" xfId="0" applyFont="1" applyFill="1" applyBorder="1" applyProtection="1"/>
    <xf numFmtId="0" fontId="0" fillId="0" borderId="5" xfId="0" applyBorder="1" applyProtection="1"/>
    <xf numFmtId="0" fontId="5" fillId="9" borderId="11" xfId="0" applyFont="1" applyFill="1" applyBorder="1" applyProtection="1"/>
    <xf numFmtId="0" fontId="5" fillId="9" borderId="11" xfId="0" quotePrefix="1" applyFont="1" applyFill="1" applyBorder="1" applyAlignment="1" applyProtection="1">
      <alignment horizontal="left"/>
    </xf>
    <xf numFmtId="167" fontId="5" fillId="9" borderId="11" xfId="0" quotePrefix="1" applyNumberFormat="1" applyFont="1" applyFill="1" applyBorder="1" applyAlignment="1" applyProtection="1">
      <alignment horizontal="left"/>
    </xf>
    <xf numFmtId="0" fontId="0" fillId="0" borderId="6" xfId="0" applyBorder="1" applyProtection="1"/>
    <xf numFmtId="2" fontId="5" fillId="0" borderId="15" xfId="0" applyNumberFormat="1" applyFont="1" applyFill="1" applyBorder="1" applyProtection="1"/>
    <xf numFmtId="2" fontId="4" fillId="6" borderId="10" xfId="0" applyNumberFormat="1" applyFont="1" applyFill="1" applyBorder="1" applyProtection="1"/>
    <xf numFmtId="2" fontId="4" fillId="6" borderId="8" xfId="0" applyNumberFormat="1" applyFont="1" applyFill="1" applyBorder="1" applyProtection="1"/>
    <xf numFmtId="2" fontId="0" fillId="5" borderId="8" xfId="0" applyNumberFormat="1" applyFill="1" applyBorder="1" applyAlignment="1" applyProtection="1">
      <alignment horizontal="center"/>
    </xf>
    <xf numFmtId="2" fontId="0" fillId="2" borderId="14" xfId="0" applyNumberFormat="1" applyFill="1" applyBorder="1" applyAlignment="1" applyProtection="1">
      <alignment vertical="center"/>
    </xf>
    <xf numFmtId="2" fontId="0" fillId="2" borderId="14" xfId="0" applyNumberFormat="1" applyFill="1" applyBorder="1" applyProtection="1"/>
    <xf numFmtId="2" fontId="0" fillId="2" borderId="14" xfId="0" applyNumberFormat="1" applyFill="1" applyBorder="1" applyAlignment="1" applyProtection="1">
      <alignment horizontal="right"/>
    </xf>
    <xf numFmtId="2" fontId="0" fillId="2" borderId="15" xfId="0" applyNumberFormat="1" applyFill="1" applyBorder="1" applyProtection="1"/>
    <xf numFmtId="2" fontId="0" fillId="2" borderId="3" xfId="0" applyNumberFormat="1" applyFill="1" applyBorder="1" applyProtection="1"/>
    <xf numFmtId="2" fontId="0" fillId="0" borderId="0" xfId="0" applyNumberFormat="1" applyFill="1" applyBorder="1" applyAlignment="1" applyProtection="1">
      <alignment vertical="center"/>
    </xf>
    <xf numFmtId="2" fontId="0" fillId="0" borderId="0" xfId="0" applyNumberFormat="1" applyFill="1" applyBorder="1" applyProtection="1"/>
    <xf numFmtId="2" fontId="0" fillId="0" borderId="0" xfId="0" applyNumberFormat="1" applyProtection="1"/>
    <xf numFmtId="2" fontId="0" fillId="5" borderId="10" xfId="0" applyNumberFormat="1" applyFill="1" applyBorder="1" applyAlignment="1" applyProtection="1">
      <alignment horizontal="center"/>
    </xf>
    <xf numFmtId="2" fontId="5" fillId="9" borderId="0" xfId="0" applyNumberFormat="1" applyFont="1" applyFill="1" applyProtection="1"/>
    <xf numFmtId="2" fontId="0" fillId="0" borderId="3" xfId="0" applyNumberFormat="1" applyBorder="1" applyAlignment="1" applyProtection="1">
      <alignment wrapText="1"/>
    </xf>
    <xf numFmtId="1" fontId="0" fillId="5" borderId="8" xfId="0" applyNumberFormat="1" applyFill="1" applyBorder="1" applyAlignment="1" applyProtection="1">
      <alignment horizontal="center"/>
    </xf>
    <xf numFmtId="2" fontId="0" fillId="0" borderId="8" xfId="0" applyNumberFormat="1" applyBorder="1" applyProtection="1"/>
    <xf numFmtId="2" fontId="0" fillId="0" borderId="11" xfId="0" applyNumberFormat="1" applyBorder="1" applyProtection="1"/>
    <xf numFmtId="2" fontId="0" fillId="0" borderId="12" xfId="0" applyNumberFormat="1" applyBorder="1" applyProtection="1"/>
    <xf numFmtId="2" fontId="0" fillId="0" borderId="9" xfId="0" applyNumberFormat="1" applyBorder="1" applyProtection="1"/>
    <xf numFmtId="2" fontId="0" fillId="0" borderId="0" xfId="25" applyNumberFormat="1" applyFont="1" applyProtection="1"/>
    <xf numFmtId="2" fontId="3" fillId="0" borderId="13" xfId="0" applyNumberFormat="1" applyFont="1" applyBorder="1" applyProtection="1"/>
    <xf numFmtId="2" fontId="0" fillId="0" borderId="14" xfId="0" applyNumberFormat="1" applyBorder="1" applyProtection="1"/>
    <xf numFmtId="2" fontId="0" fillId="0" borderId="14" xfId="25" applyNumberFormat="1" applyFont="1" applyBorder="1" applyProtection="1"/>
    <xf numFmtId="2" fontId="0" fillId="0" borderId="15" xfId="0" applyNumberFormat="1" applyBorder="1" applyProtection="1"/>
    <xf numFmtId="2" fontId="0" fillId="0" borderId="0" xfId="0" applyNumberFormat="1" applyAlignment="1" applyProtection="1">
      <alignment horizontal="right"/>
    </xf>
    <xf numFmtId="2" fontId="14" fillId="0" borderId="0" xfId="0" applyNumberFormat="1" applyFont="1" applyFill="1" applyBorder="1" applyProtection="1"/>
    <xf numFmtId="2" fontId="0" fillId="0" borderId="0" xfId="25" applyNumberFormat="1" applyFont="1" applyFill="1" applyBorder="1" applyProtection="1"/>
    <xf numFmtId="2" fontId="0" fillId="5" borderId="13" xfId="0" applyNumberFormat="1" applyFill="1" applyBorder="1" applyProtection="1"/>
    <xf numFmtId="2" fontId="0" fillId="5" borderId="14" xfId="0" applyNumberFormat="1" applyFill="1" applyBorder="1" applyProtection="1"/>
    <xf numFmtId="2" fontId="0" fillId="5" borderId="14" xfId="25" applyNumberFormat="1" applyFont="1" applyFill="1" applyBorder="1" applyProtection="1"/>
    <xf numFmtId="2" fontId="0" fillId="5" borderId="15" xfId="25" applyNumberFormat="1" applyFont="1" applyFill="1" applyBorder="1" applyProtection="1"/>
    <xf numFmtId="2" fontId="0" fillId="5" borderId="21" xfId="0" applyNumberFormat="1" applyFill="1" applyBorder="1" applyProtection="1"/>
    <xf numFmtId="2" fontId="0" fillId="5" borderId="24" xfId="0" applyNumberFormat="1" applyFill="1" applyBorder="1" applyProtection="1"/>
    <xf numFmtId="2" fontId="0" fillId="5" borderId="30" xfId="0" applyNumberFormat="1" applyFill="1" applyBorder="1" applyProtection="1"/>
    <xf numFmtId="2" fontId="0" fillId="5" borderId="17" xfId="0" applyNumberFormat="1" applyFill="1" applyBorder="1" applyProtection="1"/>
    <xf numFmtId="2" fontId="0" fillId="5" borderId="1" xfId="0" applyNumberFormat="1" applyFill="1" applyBorder="1" applyProtection="1"/>
    <xf numFmtId="2" fontId="0" fillId="8" borderId="36" xfId="25" applyNumberFormat="1" applyFont="1" applyFill="1" applyBorder="1" applyProtection="1">
      <protection locked="0"/>
    </xf>
    <xf numFmtId="2" fontId="0" fillId="0" borderId="5" xfId="0" applyNumberFormat="1" applyBorder="1" applyProtection="1"/>
    <xf numFmtId="2" fontId="0" fillId="0" borderId="8" xfId="0" applyNumberFormat="1" applyBorder="1" applyAlignment="1" applyProtection="1">
      <alignment horizontal="center"/>
    </xf>
    <xf numFmtId="2" fontId="0" fillId="0" borderId="11" xfId="0" applyNumberFormat="1" applyBorder="1" applyAlignment="1" applyProtection="1">
      <alignment horizontal="center"/>
    </xf>
    <xf numFmtId="2" fontId="0" fillId="0" borderId="41" xfId="0" applyNumberFormat="1" applyBorder="1" applyProtection="1"/>
    <xf numFmtId="2" fontId="0" fillId="0" borderId="41" xfId="25" applyNumberFormat="1" applyFont="1" applyBorder="1" applyProtection="1"/>
    <xf numFmtId="2" fontId="0" fillId="0" borderId="13" xfId="0" applyNumberFormat="1" applyBorder="1" applyProtection="1"/>
    <xf numFmtId="2" fontId="0" fillId="0" borderId="35" xfId="25" applyNumberFormat="1" applyFont="1" applyFill="1" applyBorder="1" applyProtection="1"/>
    <xf numFmtId="2" fontId="0" fillId="0" borderId="35" xfId="0" applyNumberFormat="1" applyFill="1" applyBorder="1" applyProtection="1"/>
    <xf numFmtId="2" fontId="0" fillId="0" borderId="6" xfId="0" applyNumberFormat="1" applyBorder="1" applyProtection="1"/>
    <xf numFmtId="2" fontId="5" fillId="9" borderId="1" xfId="25" applyNumberFormat="1" applyFont="1" applyFill="1" applyBorder="1" applyProtection="1"/>
    <xf numFmtId="2" fontId="0" fillId="0" borderId="0" xfId="0" applyNumberFormat="1" applyBorder="1" applyProtection="1"/>
    <xf numFmtId="2" fontId="0" fillId="5" borderId="20" xfId="0" applyNumberFormat="1" applyFill="1" applyBorder="1" applyProtection="1"/>
    <xf numFmtId="2" fontId="5" fillId="9" borderId="19" xfId="25" applyNumberFormat="1" applyFont="1" applyFill="1" applyBorder="1" applyProtection="1"/>
    <xf numFmtId="2" fontId="0" fillId="5" borderId="19" xfId="0" applyNumberFormat="1" applyFill="1" applyBorder="1" applyProtection="1"/>
    <xf numFmtId="2" fontId="0" fillId="0" borderId="0" xfId="25" applyNumberFormat="1" applyFont="1" applyBorder="1" applyProtection="1"/>
    <xf numFmtId="2" fontId="0" fillId="7" borderId="0" xfId="0" applyNumberFormat="1" applyFill="1" applyBorder="1" applyAlignment="1" applyProtection="1">
      <alignment horizontal="left"/>
    </xf>
    <xf numFmtId="2" fontId="0" fillId="7" borderId="0" xfId="0" applyNumberFormat="1" applyFill="1" applyProtection="1"/>
    <xf numFmtId="2" fontId="4" fillId="0" borderId="0" xfId="0" applyNumberFormat="1" applyFont="1" applyProtection="1"/>
    <xf numFmtId="2" fontId="0" fillId="5" borderId="21" xfId="0" applyNumberFormat="1" applyFill="1" applyBorder="1" applyAlignment="1" applyProtection="1">
      <alignment horizontal="left"/>
    </xf>
    <xf numFmtId="2" fontId="0" fillId="5" borderId="24" xfId="0" applyNumberFormat="1" applyFill="1" applyBorder="1" applyAlignment="1" applyProtection="1">
      <alignment horizontal="left"/>
    </xf>
    <xf numFmtId="2" fontId="0" fillId="8" borderId="10" xfId="25" applyNumberFormat="1" applyFont="1" applyFill="1" applyBorder="1" applyProtection="1">
      <protection locked="0"/>
    </xf>
    <xf numFmtId="2" fontId="0" fillId="5" borderId="31" xfId="0" applyNumberFormat="1" applyFill="1" applyBorder="1" applyAlignment="1" applyProtection="1">
      <alignment horizontal="left"/>
    </xf>
    <xf numFmtId="2" fontId="0" fillId="5" borderId="26" xfId="0" applyNumberFormat="1" applyFill="1" applyBorder="1" applyAlignment="1" applyProtection="1">
      <alignment horizontal="left"/>
    </xf>
    <xf numFmtId="2" fontId="0" fillId="8" borderId="8" xfId="25" applyNumberFormat="1" applyFont="1" applyFill="1" applyBorder="1" applyProtection="1">
      <protection locked="0"/>
    </xf>
    <xf numFmtId="2" fontId="0" fillId="0" borderId="0" xfId="0" applyNumberFormat="1" applyFill="1" applyBorder="1" applyAlignment="1" applyProtection="1">
      <alignment horizontal="center"/>
    </xf>
    <xf numFmtId="2" fontId="0" fillId="0" borderId="0" xfId="0" applyNumberFormat="1" applyFont="1" applyProtection="1"/>
    <xf numFmtId="2" fontId="4" fillId="0" borderId="0" xfId="0" applyNumberFormat="1" applyFont="1" applyFill="1" applyBorder="1" applyProtection="1"/>
    <xf numFmtId="2" fontId="0" fillId="8" borderId="11" xfId="0" applyNumberFormat="1" applyFill="1" applyBorder="1" applyAlignment="1" applyProtection="1">
      <alignment horizontal="center"/>
    </xf>
    <xf numFmtId="2" fontId="0" fillId="5" borderId="12" xfId="0" applyNumberFormat="1" applyFill="1" applyBorder="1" applyAlignment="1" applyProtection="1">
      <alignment horizontal="center"/>
    </xf>
    <xf numFmtId="2" fontId="0" fillId="8" borderId="9" xfId="0" applyNumberFormat="1" applyFill="1" applyBorder="1" applyAlignment="1" applyProtection="1">
      <alignment horizontal="center"/>
    </xf>
    <xf numFmtId="2" fontId="0" fillId="2" borderId="0" xfId="0" applyNumberFormat="1" applyFill="1" applyAlignment="1" applyProtection="1">
      <alignment horizontal="left"/>
      <protection hidden="1"/>
    </xf>
    <xf numFmtId="2" fontId="0" fillId="2" borderId="14" xfId="0" applyNumberFormat="1" applyFill="1" applyBorder="1" applyAlignment="1" applyProtection="1"/>
    <xf numFmtId="2" fontId="0" fillId="0" borderId="0" xfId="28" applyNumberFormat="1" applyFont="1" applyProtection="1"/>
    <xf numFmtId="2" fontId="4" fillId="0" borderId="0" xfId="28" applyNumberFormat="1" applyFont="1" applyProtection="1"/>
    <xf numFmtId="2" fontId="0" fillId="2" borderId="14" xfId="0" applyNumberFormat="1" applyFill="1" applyBorder="1" applyAlignment="1" applyProtection="1">
      <alignment horizontal="center"/>
    </xf>
    <xf numFmtId="2" fontId="12" fillId="0" borderId="0" xfId="0" applyNumberFormat="1" applyFont="1" applyProtection="1"/>
    <xf numFmtId="2" fontId="0" fillId="0" borderId="0" xfId="0" applyNumberFormat="1" applyAlignment="1" applyProtection="1">
      <alignment horizontal="center"/>
    </xf>
    <xf numFmtId="2" fontId="0" fillId="5" borderId="22" xfId="0" applyNumberFormat="1" applyFill="1" applyBorder="1" applyProtection="1"/>
    <xf numFmtId="2" fontId="0" fillId="5" borderId="31" xfId="0" applyNumberFormat="1" applyFill="1" applyBorder="1" applyProtection="1"/>
    <xf numFmtId="2" fontId="0" fillId="5" borderId="26" xfId="0" applyNumberFormat="1" applyFill="1" applyBorder="1" applyProtection="1"/>
    <xf numFmtId="2" fontId="0" fillId="5" borderId="25" xfId="0" applyNumberFormat="1" applyFill="1" applyBorder="1" applyProtection="1"/>
    <xf numFmtId="2" fontId="0" fillId="8" borderId="12" xfId="0" applyNumberFormat="1" applyFill="1" applyBorder="1" applyProtection="1">
      <protection locked="0"/>
    </xf>
    <xf numFmtId="2" fontId="17" fillId="11" borderId="2" xfId="0" applyNumberFormat="1" applyFont="1" applyFill="1" applyBorder="1" applyProtection="1"/>
    <xf numFmtId="2" fontId="0" fillId="0" borderId="0" xfId="0" applyNumberFormat="1" applyAlignment="1" applyProtection="1">
      <alignment wrapText="1"/>
    </xf>
    <xf numFmtId="2" fontId="18" fillId="8" borderId="2" xfId="0" applyNumberFormat="1" applyFont="1" applyFill="1" applyBorder="1" applyProtection="1">
      <protection locked="0"/>
    </xf>
    <xf numFmtId="2" fontId="2" fillId="0" borderId="13" xfId="0" applyNumberFormat="1" applyFont="1" applyBorder="1" applyProtection="1"/>
    <xf numFmtId="2" fontId="0" fillId="0" borderId="3" xfId="0" applyNumberFormat="1" applyBorder="1" applyProtection="1"/>
    <xf numFmtId="2" fontId="5" fillId="9" borderId="32" xfId="0" applyNumberFormat="1" applyFont="1" applyFill="1" applyBorder="1" applyProtection="1"/>
    <xf numFmtId="2" fontId="5" fillId="9" borderId="22" xfId="0" applyNumberFormat="1" applyFont="1" applyFill="1" applyBorder="1" applyProtection="1"/>
    <xf numFmtId="2" fontId="0" fillId="5" borderId="32" xfId="0" applyNumberFormat="1" applyFill="1" applyBorder="1" applyProtection="1"/>
    <xf numFmtId="2" fontId="0" fillId="5" borderId="24" xfId="0" applyNumberFormat="1" applyFill="1" applyBorder="1" applyAlignment="1" applyProtection="1">
      <alignment horizontal="right"/>
    </xf>
    <xf numFmtId="2" fontId="5" fillId="9" borderId="30" xfId="0" applyNumberFormat="1" applyFont="1" applyFill="1" applyBorder="1" applyProtection="1"/>
    <xf numFmtId="2" fontId="5" fillId="9" borderId="25" xfId="0" applyNumberFormat="1" applyFont="1" applyFill="1" applyBorder="1" applyProtection="1"/>
    <xf numFmtId="2" fontId="0" fillId="5" borderId="26" xfId="0" applyNumberFormat="1" applyFill="1" applyBorder="1" applyAlignment="1" applyProtection="1">
      <alignment horizontal="right"/>
    </xf>
    <xf numFmtId="2" fontId="0" fillId="5" borderId="27" xfId="0" applyNumberFormat="1" applyFill="1" applyBorder="1" applyProtection="1"/>
    <xf numFmtId="2" fontId="5" fillId="9" borderId="34" xfId="0" applyNumberFormat="1" applyFont="1" applyFill="1" applyBorder="1" applyProtection="1"/>
    <xf numFmtId="2" fontId="5" fillId="9" borderId="29" xfId="0" applyNumberFormat="1" applyFont="1" applyFill="1" applyBorder="1" applyProtection="1"/>
    <xf numFmtId="2" fontId="0" fillId="5" borderId="34" xfId="0" applyNumberFormat="1" applyFill="1" applyBorder="1" applyProtection="1"/>
    <xf numFmtId="2" fontId="0" fillId="5" borderId="34" xfId="0" applyNumberFormat="1" applyFill="1" applyBorder="1" applyAlignment="1" applyProtection="1">
      <alignment horizontal="right"/>
    </xf>
    <xf numFmtId="2" fontId="5" fillId="9" borderId="28" xfId="0" applyNumberFormat="1" applyFont="1" applyFill="1" applyBorder="1" applyAlignment="1" applyProtection="1">
      <alignment horizontal="right"/>
    </xf>
    <xf numFmtId="2" fontId="0" fillId="0" borderId="0" xfId="0" applyNumberFormat="1" applyBorder="1" applyAlignment="1" applyProtection="1">
      <alignment horizontal="right"/>
    </xf>
    <xf numFmtId="2" fontId="0" fillId="0" borderId="0" xfId="0" applyNumberFormat="1" applyFill="1" applyBorder="1" applyAlignment="1" applyProtection="1">
      <alignment horizontal="right"/>
    </xf>
    <xf numFmtId="2" fontId="5" fillId="9" borderId="15" xfId="0" applyNumberFormat="1" applyFont="1" applyFill="1" applyBorder="1" applyProtection="1"/>
    <xf numFmtId="2" fontId="5" fillId="0" borderId="0" xfId="0" applyNumberFormat="1" applyFont="1" applyAlignment="1" applyProtection="1">
      <alignment horizontal="center"/>
    </xf>
    <xf numFmtId="2" fontId="4" fillId="0" borderId="0" xfId="0" applyNumberFormat="1" applyFont="1" applyFill="1" applyAlignment="1" applyProtection="1">
      <alignment horizontal="center"/>
    </xf>
    <xf numFmtId="2" fontId="0" fillId="0" borderId="0" xfId="0" applyNumberFormat="1" applyFill="1" applyAlignment="1" applyProtection="1">
      <alignment horizontal="center"/>
    </xf>
    <xf numFmtId="2" fontId="0" fillId="5" borderId="4" xfId="0" applyNumberFormat="1" applyFill="1" applyBorder="1" applyProtection="1"/>
    <xf numFmtId="2" fontId="0" fillId="5" borderId="10" xfId="0" applyNumberFormat="1" applyFill="1" applyBorder="1" applyProtection="1"/>
    <xf numFmtId="2" fontId="0" fillId="5" borderId="23" xfId="0" applyNumberFormat="1" applyFill="1" applyBorder="1" applyProtection="1"/>
    <xf numFmtId="2" fontId="4" fillId="6" borderId="14" xfId="0" applyNumberFormat="1" applyFont="1" applyFill="1" applyBorder="1" applyAlignment="1" applyProtection="1">
      <alignment horizontal="center"/>
    </xf>
    <xf numFmtId="2" fontId="0" fillId="0" borderId="8" xfId="0" applyNumberFormat="1" applyFill="1" applyBorder="1" applyProtection="1"/>
    <xf numFmtId="2" fontId="17" fillId="0" borderId="2" xfId="0" applyNumberFormat="1" applyFont="1" applyFill="1" applyBorder="1" applyProtection="1"/>
    <xf numFmtId="2" fontId="17" fillId="11" borderId="39" xfId="0" applyNumberFormat="1" applyFont="1" applyFill="1" applyBorder="1" applyProtection="1"/>
    <xf numFmtId="2" fontId="0" fillId="5" borderId="37" xfId="0" applyNumberFormat="1" applyFill="1" applyBorder="1" applyProtection="1"/>
    <xf numFmtId="2" fontId="0" fillId="5" borderId="40" xfId="0" applyNumberFormat="1" applyFill="1" applyBorder="1" applyAlignment="1" applyProtection="1">
      <alignment horizontal="center"/>
    </xf>
    <xf numFmtId="2" fontId="0" fillId="5" borderId="25" xfId="0" applyNumberFormat="1" applyFill="1" applyBorder="1" applyAlignment="1" applyProtection="1">
      <alignment horizontal="center"/>
    </xf>
    <xf numFmtId="2" fontId="0" fillId="5" borderId="29" xfId="0" applyNumberFormat="1" applyFill="1" applyBorder="1" applyProtection="1"/>
    <xf numFmtId="2" fontId="4" fillId="6" borderId="12" xfId="0" applyNumberFormat="1" applyFont="1" applyFill="1" applyBorder="1" applyProtection="1"/>
    <xf numFmtId="2" fontId="4" fillId="6" borderId="9" xfId="0" applyNumberFormat="1" applyFont="1" applyFill="1" applyBorder="1" applyProtection="1"/>
    <xf numFmtId="2" fontId="0" fillId="0" borderId="0" xfId="0" applyNumberFormat="1" applyFill="1" applyProtection="1"/>
    <xf numFmtId="2" fontId="0" fillId="0" borderId="0" xfId="0" quotePrefix="1" applyNumberFormat="1" applyProtection="1"/>
    <xf numFmtId="2" fontId="0" fillId="0" borderId="0" xfId="0" applyNumberFormat="1" applyAlignment="1" applyProtection="1">
      <alignment horizontal="center" wrapText="1"/>
    </xf>
    <xf numFmtId="2" fontId="4" fillId="6" borderId="1" xfId="0" applyNumberFormat="1" applyFont="1" applyFill="1" applyBorder="1" applyProtection="1"/>
    <xf numFmtId="2" fontId="0" fillId="5" borderId="1" xfId="0" applyNumberFormat="1" applyFill="1" applyBorder="1" applyAlignment="1" applyProtection="1">
      <alignment horizontal="center"/>
    </xf>
    <xf numFmtId="2" fontId="0" fillId="5" borderId="44" xfId="0" applyNumberFormat="1" applyFill="1" applyBorder="1" applyProtection="1"/>
    <xf numFmtId="2" fontId="0" fillId="5" borderId="45" xfId="0" applyNumberFormat="1" applyFill="1" applyBorder="1" applyProtection="1"/>
    <xf numFmtId="2" fontId="0" fillId="5" borderId="46" xfId="0" applyNumberFormat="1" applyFill="1" applyBorder="1" applyProtection="1"/>
    <xf numFmtId="2" fontId="0" fillId="5" borderId="47" xfId="0" applyNumberFormat="1" applyFill="1" applyBorder="1" applyAlignment="1" applyProtection="1">
      <alignment horizontal="center"/>
    </xf>
    <xf numFmtId="2" fontId="0" fillId="8" borderId="47" xfId="0" applyNumberFormat="1" applyFill="1" applyBorder="1" applyProtection="1">
      <protection locked="0"/>
    </xf>
    <xf numFmtId="2" fontId="4" fillId="6" borderId="47" xfId="0" applyNumberFormat="1" applyFont="1" applyFill="1" applyBorder="1" applyProtection="1"/>
    <xf numFmtId="2" fontId="0" fillId="0" borderId="2" xfId="0" applyNumberFormat="1" applyBorder="1" applyProtection="1"/>
    <xf numFmtId="2" fontId="3" fillId="0" borderId="0" xfId="0" applyNumberFormat="1" applyFont="1" applyBorder="1" applyProtection="1"/>
    <xf numFmtId="2" fontId="3" fillId="0" borderId="0" xfId="0" applyNumberFormat="1" applyFont="1" applyProtection="1"/>
    <xf numFmtId="2" fontId="0" fillId="0" borderId="0" xfId="0" applyNumberFormat="1" applyAlignment="1" applyProtection="1">
      <alignment horizontal="center" vertical="center" wrapText="1"/>
    </xf>
    <xf numFmtId="2" fontId="0" fillId="8" borderId="2" xfId="0" applyNumberFormat="1" applyFill="1" applyBorder="1" applyAlignment="1" applyProtection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Border="1" applyProtection="1">
      <protection locked="0"/>
    </xf>
    <xf numFmtId="2" fontId="0" fillId="0" borderId="0" xfId="0" applyNumberFormat="1" applyProtection="1">
      <protection locked="0"/>
    </xf>
    <xf numFmtId="2" fontId="0" fillId="5" borderId="43" xfId="0" applyNumberFormat="1" applyFill="1" applyBorder="1" applyProtection="1"/>
    <xf numFmtId="2" fontId="17" fillId="11" borderId="38" xfId="0" applyNumberFormat="1" applyFont="1" applyFill="1" applyBorder="1" applyProtection="1"/>
    <xf numFmtId="2" fontId="0" fillId="0" borderId="42" xfId="0" applyNumberFormat="1" applyFont="1" applyFill="1" applyBorder="1" applyProtection="1"/>
    <xf numFmtId="2" fontId="0" fillId="0" borderId="43" xfId="0" applyNumberFormat="1" applyFill="1" applyBorder="1" applyAlignment="1" applyProtection="1">
      <alignment horizontal="center"/>
    </xf>
    <xf numFmtId="2" fontId="0" fillId="0" borderId="43" xfId="0" applyNumberFormat="1" applyFill="1" applyBorder="1" applyAlignment="1" applyProtection="1"/>
    <xf numFmtId="2" fontId="0" fillId="0" borderId="0" xfId="28" applyNumberFormat="1" applyFont="1" applyFill="1" applyBorder="1" applyProtection="1"/>
    <xf numFmtId="2" fontId="4" fillId="0" borderId="0" xfId="28" applyNumberFormat="1" applyFont="1" applyFill="1" applyProtection="1"/>
    <xf numFmtId="2" fontId="13" fillId="10" borderId="42" xfId="0" applyNumberFormat="1" applyFont="1" applyFill="1" applyBorder="1" applyProtection="1"/>
    <xf numFmtId="2" fontId="13" fillId="10" borderId="42" xfId="0" applyNumberFormat="1" applyFont="1" applyFill="1" applyBorder="1" applyAlignment="1" applyProtection="1"/>
    <xf numFmtId="2" fontId="13" fillId="10" borderId="42" xfId="0" applyNumberFormat="1" applyFont="1" applyFill="1" applyBorder="1" applyAlignment="1" applyProtection="1">
      <alignment vertical="center"/>
    </xf>
    <xf numFmtId="2" fontId="13" fillId="10" borderId="42" xfId="28" applyNumberFormat="1" applyFont="1" applyFill="1" applyBorder="1" applyProtection="1"/>
    <xf numFmtId="2" fontId="0" fillId="0" borderId="42" xfId="0" applyNumberFormat="1" applyFont="1" applyFill="1" applyBorder="1" applyAlignment="1" applyProtection="1"/>
    <xf numFmtId="2" fontId="0" fillId="0" borderId="42" xfId="0" applyNumberFormat="1" applyFont="1" applyFill="1" applyBorder="1" applyAlignment="1" applyProtection="1">
      <alignment vertical="center"/>
    </xf>
    <xf numFmtId="2" fontId="0" fillId="0" borderId="42" xfId="28" applyNumberFormat="1" applyFont="1" applyFill="1" applyBorder="1" applyProtection="1"/>
    <xf numFmtId="2" fontId="19" fillId="0" borderId="0" xfId="0" applyNumberFormat="1" applyFont="1" applyFill="1" applyBorder="1" applyProtection="1"/>
    <xf numFmtId="2" fontId="0" fillId="0" borderId="0" xfId="28" applyNumberFormat="1" applyFont="1" applyBorder="1" applyProtection="1"/>
    <xf numFmtId="2" fontId="0" fillId="0" borderId="0" xfId="0" applyNumberFormat="1" applyAlignment="1" applyProtection="1"/>
    <xf numFmtId="2" fontId="0" fillId="0" borderId="0" xfId="0" applyNumberFormat="1" applyAlignment="1" applyProtection="1">
      <alignment vertical="center"/>
    </xf>
    <xf numFmtId="2" fontId="5" fillId="9" borderId="0" xfId="0" applyNumberFormat="1" applyFont="1" applyFill="1" applyBorder="1" applyProtection="1"/>
    <xf numFmtId="2" fontId="0" fillId="12" borderId="0" xfId="0" applyNumberFormat="1" applyFill="1" applyBorder="1" applyProtection="1"/>
    <xf numFmtId="2" fontId="0" fillId="5" borderId="21" xfId="0" applyNumberFormat="1" applyFill="1" applyBorder="1" applyAlignment="1" applyProtection="1"/>
    <xf numFmtId="2" fontId="0" fillId="5" borderId="24" xfId="0" applyNumberFormat="1" applyFill="1" applyBorder="1" applyAlignment="1" applyProtection="1"/>
    <xf numFmtId="2" fontId="0" fillId="5" borderId="22" xfId="0" applyNumberFormat="1" applyFill="1" applyBorder="1" applyAlignment="1" applyProtection="1"/>
    <xf numFmtId="2" fontId="0" fillId="0" borderId="50" xfId="0" applyNumberFormat="1" applyBorder="1" applyAlignment="1" applyProtection="1">
      <alignment horizontal="center"/>
    </xf>
    <xf numFmtId="173" fontId="4" fillId="6" borderId="10" xfId="0" applyNumberFormat="1" applyFont="1" applyFill="1" applyBorder="1" applyProtection="1"/>
    <xf numFmtId="173" fontId="4" fillId="6" borderId="7" xfId="0" applyNumberFormat="1" applyFont="1" applyFill="1" applyBorder="1" applyProtection="1"/>
    <xf numFmtId="173" fontId="17" fillId="11" borderId="16" xfId="25" applyNumberFormat="1" applyFont="1" applyFill="1" applyBorder="1" applyProtection="1"/>
    <xf numFmtId="173" fontId="4" fillId="6" borderId="10" xfId="25" applyNumberFormat="1" applyFont="1" applyFill="1" applyBorder="1" applyProtection="1"/>
    <xf numFmtId="173" fontId="4" fillId="6" borderId="8" xfId="25" applyNumberFormat="1" applyFont="1" applyFill="1" applyBorder="1" applyProtection="1"/>
    <xf numFmtId="173" fontId="4" fillId="6" borderId="8" xfId="0" applyNumberFormat="1" applyFont="1" applyFill="1" applyBorder="1" applyProtection="1"/>
    <xf numFmtId="173" fontId="4" fillId="6" borderId="12" xfId="0" applyNumberFormat="1" applyFont="1" applyFill="1" applyBorder="1" applyProtection="1"/>
    <xf numFmtId="173" fontId="4" fillId="6" borderId="47" xfId="0" applyNumberFormat="1" applyFont="1" applyFill="1" applyBorder="1" applyProtection="1"/>
    <xf numFmtId="173" fontId="4" fillId="6" borderId="11" xfId="0" applyNumberFormat="1" applyFont="1" applyFill="1" applyBorder="1" applyProtection="1"/>
    <xf numFmtId="173" fontId="4" fillId="6" borderId="9" xfId="0" applyNumberFormat="1" applyFont="1" applyFill="1" applyBorder="1" applyProtection="1"/>
    <xf numFmtId="173" fontId="17" fillId="11" borderId="15" xfId="25" applyNumberFormat="1" applyFont="1" applyFill="1" applyBorder="1" applyProtection="1"/>
    <xf numFmtId="173" fontId="4" fillId="6" borderId="48" xfId="0" applyNumberFormat="1" applyFont="1" applyFill="1" applyBorder="1" applyProtection="1"/>
    <xf numFmtId="173" fontId="17" fillId="11" borderId="2" xfId="0" applyNumberFormat="1" applyFont="1" applyFill="1" applyBorder="1" applyProtection="1"/>
    <xf numFmtId="173" fontId="17" fillId="11" borderId="51" xfId="25" applyNumberFormat="1" applyFont="1" applyFill="1" applyBorder="1" applyProtection="1"/>
    <xf numFmtId="173" fontId="4" fillId="6" borderId="1" xfId="0" applyNumberFormat="1" applyFont="1" applyFill="1" applyBorder="1" applyProtection="1"/>
    <xf numFmtId="173" fontId="0" fillId="0" borderId="0" xfId="0" applyNumberFormat="1" applyProtection="1"/>
    <xf numFmtId="9" fontId="0" fillId="8" borderId="35" xfId="29" applyFont="1" applyFill="1" applyBorder="1" applyProtection="1">
      <protection locked="0"/>
    </xf>
    <xf numFmtId="1" fontId="0" fillId="0" borderId="0" xfId="0" applyNumberFormat="1" applyProtection="1"/>
    <xf numFmtId="1" fontId="0" fillId="0" borderId="0" xfId="0" applyNumberFormat="1" applyAlignment="1" applyProtection="1">
      <alignment horizontal="center" vertical="center" wrapText="1"/>
    </xf>
    <xf numFmtId="173" fontId="0" fillId="0" borderId="2" xfId="0" applyNumberFormat="1" applyBorder="1" applyProtection="1"/>
    <xf numFmtId="173" fontId="5" fillId="9" borderId="1" xfId="0" applyNumberFormat="1" applyFont="1" applyFill="1" applyBorder="1" applyProtection="1"/>
    <xf numFmtId="173" fontId="5" fillId="9" borderId="18" xfId="0" applyNumberFormat="1" applyFont="1" applyFill="1" applyBorder="1" applyProtection="1"/>
    <xf numFmtId="1" fontId="0" fillId="8" borderId="11" xfId="0" applyNumberFormat="1" applyFill="1" applyBorder="1" applyAlignment="1" applyProtection="1">
      <alignment horizontal="center"/>
      <protection locked="0"/>
    </xf>
    <xf numFmtId="173" fontId="13" fillId="9" borderId="1" xfId="0" applyNumberFormat="1" applyFont="1" applyFill="1" applyBorder="1" applyProtection="1"/>
    <xf numFmtId="2" fontId="13" fillId="9" borderId="3" xfId="0" applyNumberFormat="1" applyFont="1" applyFill="1" applyBorder="1" applyAlignment="1" applyProtection="1">
      <alignment wrapText="1"/>
    </xf>
    <xf numFmtId="1" fontId="5" fillId="9" borderId="0" xfId="0" applyNumberFormat="1" applyFont="1" applyFill="1" applyProtection="1"/>
    <xf numFmtId="1" fontId="13" fillId="9" borderId="3" xfId="0" applyNumberFormat="1" applyFont="1" applyFill="1" applyBorder="1" applyAlignment="1" applyProtection="1">
      <alignment wrapText="1"/>
    </xf>
    <xf numFmtId="1" fontId="0" fillId="2" borderId="13" xfId="0" applyNumberFormat="1" applyFill="1" applyBorder="1" applyProtection="1"/>
    <xf numFmtId="1" fontId="0" fillId="0" borderId="43" xfId="0" applyNumberFormat="1" applyFill="1" applyBorder="1" applyProtection="1"/>
    <xf numFmtId="1" fontId="13" fillId="10" borderId="42" xfId="0" applyNumberFormat="1" applyFont="1" applyFill="1" applyBorder="1" applyProtection="1"/>
    <xf numFmtId="1" fontId="0" fillId="0" borderId="4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Protection="1"/>
    <xf numFmtId="2" fontId="0" fillId="0" borderId="0" xfId="0" applyNumberFormat="1" applyFont="1" applyAlignment="1" applyProtection="1"/>
    <xf numFmtId="2" fontId="0" fillId="0" borderId="0" xfId="0" applyNumberFormat="1" applyFont="1" applyAlignment="1" applyProtection="1">
      <alignment vertical="center"/>
    </xf>
    <xf numFmtId="2" fontId="0" fillId="0" borderId="0" xfId="0" applyNumberFormat="1" applyFont="1" applyBorder="1" applyProtection="1"/>
    <xf numFmtId="2" fontId="0" fillId="12" borderId="0" xfId="0" applyNumberFormat="1" applyFont="1" applyFill="1" applyBorder="1" applyProtection="1"/>
    <xf numFmtId="1" fontId="4" fillId="0" borderId="0" xfId="21" applyNumberFormat="1" applyFont="1" applyAlignment="1" applyProtection="1">
      <alignment horizontal="center"/>
    </xf>
    <xf numFmtId="1" fontId="4" fillId="0" borderId="0" xfId="21" applyNumberFormat="1" applyFont="1" applyFill="1" applyAlignment="1" applyProtection="1">
      <alignment horizontal="center"/>
    </xf>
    <xf numFmtId="1" fontId="4" fillId="13" borderId="0" xfId="21" applyNumberFormat="1" applyFont="1" applyFill="1" applyAlignment="1" applyProtection="1">
      <alignment horizontal="center"/>
    </xf>
    <xf numFmtId="1" fontId="0" fillId="0" borderId="42" xfId="0" applyNumberFormat="1" applyFont="1" applyFill="1" applyBorder="1" applyProtection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9" borderId="0" xfId="0" applyFill="1"/>
    <xf numFmtId="1" fontId="0" fillId="9" borderId="0" xfId="0" applyNumberFormat="1" applyFill="1"/>
    <xf numFmtId="1" fontId="0" fillId="0" borderId="0" xfId="0" applyNumberFormat="1" applyAlignment="1">
      <alignment horizontal="left"/>
    </xf>
    <xf numFmtId="0" fontId="5" fillId="9" borderId="0" xfId="0" applyFont="1" applyFill="1"/>
    <xf numFmtId="0" fontId="0" fillId="12" borderId="0" xfId="0" applyFill="1" applyAlignment="1">
      <alignment horizontal="left"/>
    </xf>
    <xf numFmtId="2" fontId="0" fillId="0" borderId="0" xfId="0" quotePrefix="1" applyNumberFormat="1" applyBorder="1" applyProtection="1"/>
    <xf numFmtId="1" fontId="5" fillId="9" borderId="15" xfId="0" applyNumberFormat="1" applyFont="1" applyFill="1" applyBorder="1" applyProtection="1"/>
    <xf numFmtId="1" fontId="5" fillId="9" borderId="15" xfId="0" applyNumberFormat="1" applyFont="1" applyFill="1" applyBorder="1"/>
    <xf numFmtId="1" fontId="5" fillId="9" borderId="33" xfId="0" applyNumberFormat="1" applyFont="1" applyFill="1" applyBorder="1" applyProtection="1"/>
    <xf numFmtId="1" fontId="5" fillId="9" borderId="33" xfId="0" applyNumberFormat="1" applyFont="1" applyFill="1" applyBorder="1"/>
    <xf numFmtId="2" fontId="0" fillId="5" borderId="1" xfId="0" applyNumberFormat="1" applyFill="1" applyBorder="1"/>
    <xf numFmtId="2" fontId="13" fillId="10" borderId="42" xfId="0" applyNumberFormat="1" applyFont="1" applyFill="1" applyBorder="1"/>
    <xf numFmtId="1" fontId="0" fillId="2" borderId="14" xfId="0" applyNumberFormat="1" applyFill="1" applyBorder="1" applyProtection="1"/>
    <xf numFmtId="1" fontId="0" fillId="2" borderId="3" xfId="0" applyNumberFormat="1" applyFill="1" applyBorder="1" applyProtection="1"/>
    <xf numFmtId="1" fontId="0" fillId="0" borderId="0" xfId="0" applyNumberFormat="1" applyFill="1" applyBorder="1" applyProtection="1"/>
    <xf numFmtId="1" fontId="0" fillId="2" borderId="14" xfId="0" applyNumberFormat="1" applyFill="1" applyBorder="1"/>
    <xf numFmtId="1" fontId="0" fillId="2" borderId="3" xfId="0" applyNumberFormat="1" applyFill="1" applyBorder="1"/>
    <xf numFmtId="1" fontId="0" fillId="0" borderId="0" xfId="0" applyNumberFormat="1" applyFill="1" applyBorder="1"/>
    <xf numFmtId="1" fontId="13" fillId="10" borderId="42" xfId="0" applyNumberFormat="1" applyFont="1" applyFill="1" applyBorder="1"/>
    <xf numFmtId="1" fontId="5" fillId="9" borderId="0" xfId="0" applyNumberFormat="1" applyFont="1" applyFill="1"/>
    <xf numFmtId="1" fontId="0" fillId="12" borderId="0" xfId="0" applyNumberFormat="1" applyFill="1"/>
    <xf numFmtId="1" fontId="0" fillId="12" borderId="0" xfId="0" applyNumberFormat="1" applyFill="1" applyAlignment="1">
      <alignment horizontal="left"/>
    </xf>
    <xf numFmtId="1" fontId="0" fillId="0" borderId="0" xfId="0" pivotButton="1" applyNumberFormat="1"/>
    <xf numFmtId="1" fontId="0" fillId="0" borderId="42" xfId="0" applyNumberFormat="1" applyFont="1" applyFill="1" applyBorder="1" applyAlignment="1">
      <alignment horizontal="center" vertical="center"/>
    </xf>
    <xf numFmtId="1" fontId="0" fillId="0" borderId="42" xfId="0" applyNumberFormat="1" applyFont="1" applyFill="1" applyBorder="1"/>
    <xf numFmtId="0" fontId="5" fillId="9" borderId="2" xfId="0" applyFont="1" applyFill="1" applyBorder="1"/>
    <xf numFmtId="0" fontId="5" fillId="9" borderId="15" xfId="0" applyFont="1" applyFill="1" applyBorder="1" applyProtection="1"/>
    <xf numFmtId="0" fontId="22" fillId="9" borderId="13" xfId="0" applyFont="1" applyFill="1" applyBorder="1" applyProtection="1"/>
    <xf numFmtId="0" fontId="13" fillId="9" borderId="60" xfId="0" applyFont="1" applyFill="1" applyBorder="1" applyAlignment="1">
      <alignment horizontal="center"/>
    </xf>
    <xf numFmtId="0" fontId="13" fillId="9" borderId="61" xfId="0" applyFont="1" applyFill="1" applyBorder="1" applyAlignment="1">
      <alignment horizontal="center"/>
    </xf>
    <xf numFmtId="0" fontId="0" fillId="0" borderId="62" xfId="0" applyBorder="1"/>
    <xf numFmtId="173" fontId="0" fillId="0" borderId="63" xfId="0" applyNumberFormat="1" applyBorder="1"/>
    <xf numFmtId="0" fontId="0" fillId="0" borderId="64" xfId="0" applyBorder="1"/>
    <xf numFmtId="0" fontId="0" fillId="0" borderId="65" xfId="0" applyBorder="1"/>
    <xf numFmtId="173" fontId="0" fillId="0" borderId="0" xfId="0" applyNumberFormat="1"/>
    <xf numFmtId="0" fontId="6" fillId="9" borderId="9" xfId="2" applyFill="1" applyBorder="1" applyProtection="1"/>
    <xf numFmtId="1" fontId="0" fillId="0" borderId="42" xfId="0" applyNumberFormat="1" applyFont="1" applyFill="1" applyBorder="1" applyAlignment="1">
      <alignment horizontal="center"/>
    </xf>
    <xf numFmtId="0" fontId="4" fillId="0" borderId="0" xfId="0" applyFont="1" applyFill="1"/>
    <xf numFmtId="0" fontId="0" fillId="0" borderId="42" xfId="0" applyNumberFormat="1" applyBorder="1"/>
    <xf numFmtId="0" fontId="0" fillId="9" borderId="42" xfId="0" applyFill="1" applyBorder="1"/>
    <xf numFmtId="0" fontId="0" fillId="0" borderId="42" xfId="0" applyBorder="1" applyAlignment="1">
      <alignment horizontal="left"/>
    </xf>
    <xf numFmtId="1" fontId="0" fillId="0" borderId="42" xfId="0" applyNumberFormat="1" applyFont="1" applyFill="1" applyBorder="1" applyAlignment="1" applyProtection="1">
      <alignment horizontal="center"/>
    </xf>
    <xf numFmtId="14" fontId="5" fillId="9" borderId="0" xfId="0" applyNumberFormat="1" applyFont="1" applyFill="1" applyAlignment="1" applyProtection="1">
      <alignment horizontal="left"/>
    </xf>
    <xf numFmtId="2" fontId="0" fillId="14" borderId="10" xfId="0" applyNumberFormat="1" applyFill="1" applyBorder="1" applyAlignment="1" applyProtection="1">
      <alignment horizontal="center"/>
    </xf>
    <xf numFmtId="1" fontId="0" fillId="14" borderId="10" xfId="0" applyNumberFormat="1" applyFill="1" applyBorder="1" applyAlignment="1" applyProtection="1">
      <alignment horizontal="center"/>
    </xf>
    <xf numFmtId="1" fontId="0" fillId="15" borderId="7" xfId="0" applyNumberFormat="1" applyFill="1" applyBorder="1" applyAlignment="1" applyProtection="1">
      <alignment horizontal="center"/>
      <protection locked="0"/>
    </xf>
    <xf numFmtId="2" fontId="0" fillId="14" borderId="8" xfId="0" applyNumberFormat="1" applyFill="1" applyBorder="1" applyAlignment="1" applyProtection="1">
      <alignment horizontal="center"/>
    </xf>
    <xf numFmtId="1" fontId="0" fillId="14" borderId="8" xfId="0" applyNumberFormat="1" applyFill="1" applyBorder="1" applyAlignment="1" applyProtection="1">
      <alignment horizontal="center"/>
    </xf>
    <xf numFmtId="1" fontId="0" fillId="15" borderId="11" xfId="0" applyNumberFormat="1" applyFill="1" applyBorder="1" applyAlignment="1" applyProtection="1">
      <alignment horizontal="center"/>
      <protection locked="0"/>
    </xf>
    <xf numFmtId="9" fontId="0" fillId="8" borderId="7" xfId="0" applyNumberFormat="1" applyFill="1" applyBorder="1" applyProtection="1">
      <protection locked="0"/>
    </xf>
    <xf numFmtId="9" fontId="0" fillId="8" borderId="11" xfId="0" applyNumberFormat="1" applyFill="1" applyBorder="1" applyProtection="1">
      <protection locked="0"/>
    </xf>
    <xf numFmtId="173" fontId="17" fillId="11" borderId="15" xfId="0" applyNumberFormat="1" applyFont="1" applyFill="1" applyBorder="1" applyProtection="1"/>
    <xf numFmtId="2" fontId="18" fillId="0" borderId="2" xfId="0" applyNumberFormat="1" applyFont="1" applyFill="1" applyBorder="1" applyProtection="1">
      <protection locked="0"/>
    </xf>
    <xf numFmtId="2" fontId="17" fillId="11" borderId="0" xfId="0" applyNumberFormat="1" applyFont="1" applyFill="1" applyBorder="1" applyProtection="1"/>
    <xf numFmtId="2" fontId="17" fillId="0" borderId="0" xfId="0" applyNumberFormat="1" applyFont="1" applyFill="1" applyBorder="1" applyProtection="1"/>
    <xf numFmtId="173" fontId="17" fillId="11" borderId="0" xfId="25" applyNumberFormat="1" applyFont="1" applyFill="1" applyBorder="1" applyProtection="1"/>
    <xf numFmtId="173" fontId="17" fillId="0" borderId="0" xfId="25" applyNumberFormat="1" applyFont="1" applyFill="1" applyBorder="1" applyProtection="1"/>
    <xf numFmtId="2" fontId="12" fillId="0" borderId="0" xfId="0" applyNumberFormat="1" applyFont="1" applyFill="1" applyProtection="1"/>
    <xf numFmtId="2" fontId="0" fillId="0" borderId="10" xfId="0" applyNumberFormat="1" applyFill="1" applyBorder="1" applyAlignment="1" applyProtection="1">
      <alignment horizontal="center"/>
    </xf>
    <xf numFmtId="1" fontId="12" fillId="0" borderId="0" xfId="0" applyNumberFormat="1" applyFont="1"/>
    <xf numFmtId="0" fontId="12" fillId="0" borderId="0" xfId="0" applyFont="1" applyAlignment="1"/>
    <xf numFmtId="0" fontId="12" fillId="0" borderId="0" xfId="0" applyFont="1" applyAlignment="1">
      <alignment vertical="center"/>
    </xf>
    <xf numFmtId="2" fontId="12" fillId="0" borderId="0" xfId="0" applyNumberFormat="1" applyFont="1"/>
    <xf numFmtId="43" fontId="12" fillId="0" borderId="0" xfId="28" applyFont="1"/>
    <xf numFmtId="0" fontId="19" fillId="0" borderId="0" xfId="0" applyFont="1"/>
    <xf numFmtId="1" fontId="12" fillId="0" borderId="0" xfId="0" applyNumberFormat="1" applyFont="1" applyProtection="1"/>
    <xf numFmtId="2" fontId="12" fillId="0" borderId="0" xfId="0" applyNumberFormat="1" applyFont="1" applyAlignment="1" applyProtection="1"/>
    <xf numFmtId="2" fontId="12" fillId="0" borderId="0" xfId="0" applyNumberFormat="1" applyFont="1" applyAlignment="1" applyProtection="1">
      <alignment vertical="center"/>
    </xf>
    <xf numFmtId="2" fontId="12" fillId="0" borderId="0" xfId="28" applyNumberFormat="1" applyFont="1" applyProtection="1"/>
    <xf numFmtId="2" fontId="19" fillId="0" borderId="0" xfId="0" applyNumberFormat="1" applyFont="1" applyProtection="1"/>
    <xf numFmtId="1" fontId="12" fillId="0" borderId="42" xfId="0" applyNumberFormat="1" applyFont="1" applyFill="1" applyBorder="1" applyAlignment="1" applyProtection="1">
      <alignment horizontal="center" vertical="center"/>
    </xf>
    <xf numFmtId="1" fontId="12" fillId="0" borderId="42" xfId="0" applyNumberFormat="1" applyFont="1" applyFill="1" applyBorder="1" applyProtection="1"/>
    <xf numFmtId="2" fontId="12" fillId="0" borderId="42" xfId="0" applyNumberFormat="1" applyFont="1" applyFill="1" applyBorder="1" applyAlignment="1" applyProtection="1"/>
    <xf numFmtId="2" fontId="12" fillId="0" borderId="42" xfId="0" applyNumberFormat="1" applyFont="1" applyFill="1" applyBorder="1" applyAlignment="1" applyProtection="1">
      <alignment vertical="center"/>
    </xf>
    <xf numFmtId="2" fontId="12" fillId="0" borderId="42" xfId="0" applyNumberFormat="1" applyFont="1" applyFill="1" applyBorder="1" applyProtection="1"/>
    <xf numFmtId="2" fontId="12" fillId="0" borderId="42" xfId="28" applyNumberFormat="1" applyFont="1" applyFill="1" applyBorder="1" applyProtection="1"/>
    <xf numFmtId="1" fontId="0" fillId="0" borderId="42" xfId="0" quotePrefix="1" applyNumberFormat="1" applyFont="1" applyFill="1" applyBorder="1" applyAlignment="1" applyProtection="1">
      <alignment horizontal="center"/>
    </xf>
    <xf numFmtId="2" fontId="0" fillId="0" borderId="0" xfId="0" quotePrefix="1" applyNumberFormat="1" applyFill="1" applyBorder="1" applyProtection="1"/>
    <xf numFmtId="0" fontId="23" fillId="0" borderId="66" xfId="0" applyFont="1" applyFill="1" applyBorder="1" applyAlignment="1">
      <alignment vertical="center"/>
    </xf>
    <xf numFmtId="2" fontId="0" fillId="0" borderId="67" xfId="0" applyNumberFormat="1" applyFont="1" applyFill="1" applyBorder="1" applyAlignment="1" applyProtection="1">
      <alignment vertical="center"/>
    </xf>
    <xf numFmtId="2" fontId="0" fillId="0" borderId="68" xfId="0" applyNumberFormat="1" applyFont="1" applyFill="1" applyBorder="1" applyProtection="1"/>
    <xf numFmtId="2" fontId="13" fillId="10" borderId="69" xfId="0" applyNumberFormat="1" applyFont="1" applyFill="1" applyBorder="1" applyProtection="1"/>
    <xf numFmtId="2" fontId="0" fillId="0" borderId="70" xfId="0" applyNumberFormat="1" applyFont="1" applyFill="1" applyBorder="1" applyProtection="1"/>
    <xf numFmtId="0" fontId="26" fillId="0" borderId="2" xfId="31" applyNumberFormat="1" applyFont="1" applyFill="1" applyBorder="1" applyAlignment="1" applyProtection="1">
      <alignment horizontal="right"/>
    </xf>
    <xf numFmtId="2" fontId="0" fillId="0" borderId="0" xfId="0" applyNumberFormat="1" applyAlignment="1" applyProtection="1">
      <alignment horizontal="center" wrapText="1"/>
    </xf>
    <xf numFmtId="2" fontId="0" fillId="0" borderId="3" xfId="0" applyNumberFormat="1" applyBorder="1" applyAlignment="1" applyProtection="1">
      <alignment horizontal="center" wrapText="1"/>
    </xf>
    <xf numFmtId="2" fontId="0" fillId="5" borderId="5" xfId="0" applyNumberFormat="1" applyFill="1" applyBorder="1" applyAlignment="1" applyProtection="1">
      <alignment horizontal="left"/>
    </xf>
    <xf numFmtId="2" fontId="0" fillId="5" borderId="8" xfId="0" applyNumberFormat="1" applyFill="1" applyBorder="1" applyAlignment="1" applyProtection="1">
      <alignment horizontal="left"/>
    </xf>
    <xf numFmtId="2" fontId="0" fillId="5" borderId="21" xfId="0" applyNumberFormat="1" applyFill="1" applyBorder="1" applyAlignment="1" applyProtection="1">
      <alignment horizontal="center" wrapText="1"/>
    </xf>
    <xf numFmtId="2" fontId="0" fillId="5" borderId="24" xfId="0" applyNumberFormat="1" applyFill="1" applyBorder="1" applyAlignment="1" applyProtection="1">
      <alignment horizontal="center" wrapText="1"/>
    </xf>
    <xf numFmtId="2" fontId="0" fillId="5" borderId="22" xfId="0" applyNumberFormat="1" applyFill="1" applyBorder="1" applyAlignment="1" applyProtection="1">
      <alignment horizontal="center" wrapText="1"/>
    </xf>
    <xf numFmtId="2" fontId="0" fillId="5" borderId="13" xfId="0" applyNumberFormat="1" applyFill="1" applyBorder="1" applyAlignment="1" applyProtection="1">
      <alignment horizontal="left" wrapText="1"/>
    </xf>
    <xf numFmtId="2" fontId="0" fillId="5" borderId="14" xfId="0" applyNumberFormat="1" applyFill="1" applyBorder="1" applyAlignment="1" applyProtection="1">
      <alignment horizontal="left" wrapText="1"/>
    </xf>
    <xf numFmtId="2" fontId="0" fillId="5" borderId="4" xfId="0" applyNumberFormat="1" applyFill="1" applyBorder="1" applyAlignment="1" applyProtection="1">
      <alignment horizontal="left"/>
    </xf>
    <xf numFmtId="2" fontId="0" fillId="5" borderId="10" xfId="0" applyNumberFormat="1" applyFill="1" applyBorder="1" applyAlignment="1" applyProtection="1">
      <alignment horizontal="left"/>
    </xf>
    <xf numFmtId="2" fontId="0" fillId="5" borderId="31" xfId="0" applyNumberFormat="1" applyFill="1" applyBorder="1" applyAlignment="1" applyProtection="1">
      <alignment horizontal="left" wrapText="1"/>
    </xf>
    <xf numFmtId="2" fontId="0" fillId="5" borderId="26" xfId="0" applyNumberFormat="1" applyFill="1" applyBorder="1" applyAlignment="1" applyProtection="1">
      <alignment horizontal="left" wrapText="1"/>
    </xf>
    <xf numFmtId="2" fontId="0" fillId="5" borderId="25" xfId="0" applyNumberFormat="1" applyFill="1" applyBorder="1" applyAlignment="1" applyProtection="1">
      <alignment horizontal="left" wrapText="1"/>
    </xf>
    <xf numFmtId="2" fontId="12" fillId="0" borderId="21" xfId="0" applyNumberFormat="1" applyFont="1" applyBorder="1" applyAlignment="1" applyProtection="1">
      <alignment horizontal="left"/>
    </xf>
    <xf numFmtId="2" fontId="12" fillId="0" borderId="24" xfId="0" applyNumberFormat="1" applyFont="1" applyBorder="1" applyAlignment="1" applyProtection="1">
      <alignment horizontal="left"/>
    </xf>
    <xf numFmtId="2" fontId="12" fillId="0" borderId="30" xfId="0" applyNumberFormat="1" applyFont="1" applyBorder="1" applyAlignment="1" applyProtection="1">
      <alignment horizontal="left"/>
    </xf>
    <xf numFmtId="2" fontId="20" fillId="0" borderId="31" xfId="0" applyNumberFormat="1" applyFont="1" applyBorder="1" applyAlignment="1" applyProtection="1">
      <alignment horizontal="left"/>
    </xf>
    <xf numFmtId="2" fontId="20" fillId="0" borderId="26" xfId="0" applyNumberFormat="1" applyFont="1" applyBorder="1" applyAlignment="1" applyProtection="1">
      <alignment horizontal="left"/>
    </xf>
    <xf numFmtId="2" fontId="20" fillId="0" borderId="49" xfId="0" applyNumberFormat="1" applyFont="1" applyBorder="1" applyAlignment="1" applyProtection="1">
      <alignment horizontal="left"/>
    </xf>
    <xf numFmtId="2" fontId="12" fillId="0" borderId="43" xfId="0" applyNumberFormat="1" applyFont="1" applyBorder="1" applyAlignment="1" applyProtection="1">
      <alignment horizontal="left"/>
    </xf>
    <xf numFmtId="2" fontId="20" fillId="0" borderId="0" xfId="0" applyNumberFormat="1" applyFont="1" applyBorder="1" applyAlignment="1" applyProtection="1">
      <alignment horizontal="left" wrapText="1"/>
    </xf>
    <xf numFmtId="2" fontId="20" fillId="0" borderId="0" xfId="0" applyNumberFormat="1" applyFont="1" applyBorder="1" applyAlignment="1" applyProtection="1">
      <alignment horizontal="left"/>
    </xf>
    <xf numFmtId="2" fontId="0" fillId="0" borderId="52" xfId="0" applyNumberFormat="1" applyFill="1" applyBorder="1" applyAlignment="1" applyProtection="1">
      <alignment horizontal="left" wrapText="1"/>
    </xf>
    <xf numFmtId="2" fontId="0" fillId="0" borderId="53" xfId="0" applyNumberFormat="1" applyFill="1" applyBorder="1" applyAlignment="1" applyProtection="1">
      <alignment horizontal="left" wrapText="1"/>
    </xf>
    <xf numFmtId="2" fontId="0" fillId="0" borderId="54" xfId="0" applyNumberFormat="1" applyFill="1" applyBorder="1" applyAlignment="1" applyProtection="1">
      <alignment horizontal="left" wrapText="1"/>
    </xf>
    <xf numFmtId="2" fontId="0" fillId="0" borderId="55" xfId="0" applyNumberFormat="1" applyFill="1" applyBorder="1" applyAlignment="1" applyProtection="1">
      <alignment horizontal="left" wrapText="1"/>
    </xf>
    <xf numFmtId="2" fontId="0" fillId="0" borderId="0" xfId="0" applyNumberFormat="1" applyFill="1" applyBorder="1" applyAlignment="1" applyProtection="1">
      <alignment horizontal="left" wrapText="1"/>
    </xf>
    <xf numFmtId="2" fontId="0" fillId="0" borderId="56" xfId="0" applyNumberFormat="1" applyFill="1" applyBorder="1" applyAlignment="1" applyProtection="1">
      <alignment horizontal="left" wrapText="1"/>
    </xf>
    <xf numFmtId="2" fontId="0" fillId="0" borderId="57" xfId="0" applyNumberFormat="1" applyFill="1" applyBorder="1" applyAlignment="1" applyProtection="1">
      <alignment horizontal="left" wrapText="1"/>
    </xf>
    <xf numFmtId="2" fontId="0" fillId="0" borderId="58" xfId="0" applyNumberFormat="1" applyFill="1" applyBorder="1" applyAlignment="1" applyProtection="1">
      <alignment horizontal="left" wrapText="1"/>
    </xf>
    <xf numFmtId="2" fontId="0" fillId="0" borderId="59" xfId="0" applyNumberFormat="1" applyFill="1" applyBorder="1" applyAlignment="1" applyProtection="1">
      <alignment horizontal="left" wrapText="1"/>
    </xf>
    <xf numFmtId="0" fontId="0" fillId="5" borderId="5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21" fillId="9" borderId="0" xfId="0" applyFont="1" applyFill="1" applyAlignment="1">
      <alignment horizontal="center"/>
    </xf>
    <xf numFmtId="0" fontId="13" fillId="4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</cellXfs>
  <cellStyles count="32">
    <cellStyle name="Comma [0]_CALCULATIEBLAD.XLS" xfId="3" xr:uid="{00000000-0005-0000-0000-000000000000}"/>
    <cellStyle name="Comma_CALCULATIEBLAD.XLS" xfId="4" xr:uid="{00000000-0005-0000-0000-000001000000}"/>
    <cellStyle name="Currency [0]_AA BCR/ Basis ruimtestaat 13.0" xfId="5" xr:uid="{00000000-0005-0000-0000-000002000000}"/>
    <cellStyle name="Currency_AA BCR/ Basis ruimtestaat 13.0" xfId="6" xr:uid="{00000000-0005-0000-0000-000003000000}"/>
    <cellStyle name="Euro" xfId="7" xr:uid="{00000000-0005-0000-0000-000004000000}"/>
    <cellStyle name="Euro 2" xfId="8" xr:uid="{00000000-0005-0000-0000-000005000000}"/>
    <cellStyle name="Euro 3" xfId="9" xr:uid="{00000000-0005-0000-0000-000006000000}"/>
    <cellStyle name="Followed Hyperlink_Aantal groepen per school.xls" xfId="10" xr:uid="{00000000-0005-0000-0000-000007000000}"/>
    <cellStyle name="Hyperlink" xfId="2" builtinId="8"/>
    <cellStyle name="Komma" xfId="28" builtinId="3"/>
    <cellStyle name="Komma 2" xfId="11" xr:uid="{00000000-0005-0000-0000-00000A000000}"/>
    <cellStyle name="Komma 3" xfId="12" xr:uid="{00000000-0005-0000-0000-00000B000000}"/>
    <cellStyle name="Komma 4" xfId="13" xr:uid="{00000000-0005-0000-0000-00000C000000}"/>
    <cellStyle name="Normaal_GLAS gegevens.xls" xfId="14" xr:uid="{00000000-0005-0000-0000-00000D000000}"/>
    <cellStyle name="Normal" xfId="31" xr:uid="{AA806B63-63AA-4133-AE27-8E2F3012C8C4}"/>
    <cellStyle name="Ongedefinieerd" xfId="15" xr:uid="{00000000-0005-0000-0000-00000F000000}"/>
    <cellStyle name="Ongedefinieerd 2" xfId="16" xr:uid="{00000000-0005-0000-0000-000010000000}"/>
    <cellStyle name="Ongedefinieerd 3" xfId="17" xr:uid="{00000000-0005-0000-0000-000011000000}"/>
    <cellStyle name="Procent" xfId="29" builtinId="5"/>
    <cellStyle name="Procent 2" xfId="18" xr:uid="{00000000-0005-0000-0000-000013000000}"/>
    <cellStyle name="Procent 3" xfId="19" xr:uid="{00000000-0005-0000-0000-000014000000}"/>
    <cellStyle name="Procent 4" xfId="20" xr:uid="{00000000-0005-0000-0000-000015000000}"/>
    <cellStyle name="Standaard" xfId="0" builtinId="0"/>
    <cellStyle name="Standaard 2" xfId="1" xr:uid="{00000000-0005-0000-0000-000017000000}"/>
    <cellStyle name="Standaard 3" xfId="21" xr:uid="{00000000-0005-0000-0000-000018000000}"/>
    <cellStyle name="Standaard 3 2 2" xfId="24" xr:uid="{00000000-0005-0000-0000-000019000000}"/>
    <cellStyle name="Standaard 4" xfId="22" xr:uid="{00000000-0005-0000-0000-00001A000000}"/>
    <cellStyle name="Standaard 5" xfId="23" xr:uid="{00000000-0005-0000-0000-00001B000000}"/>
    <cellStyle name="Standaard 6" xfId="30" xr:uid="{3B9EDDE1-7D74-44AE-B2E3-B2820E38280C}"/>
    <cellStyle name="Valuta" xfId="25" builtinId="4"/>
    <cellStyle name="Valuta 2" xfId="26" xr:uid="{00000000-0005-0000-0000-00001D000000}"/>
    <cellStyle name="Valuta 2 2" xfId="27" xr:uid="{00000000-0005-0000-0000-00001E000000}"/>
  </cellStyles>
  <dxfs count="64">
    <dxf>
      <font>
        <color theme="0"/>
      </font>
    </dxf>
    <dxf>
      <font>
        <color theme="0"/>
      </font>
    </dxf>
    <dxf>
      <fill>
        <patternFill patternType="solid">
          <bgColor rgb="FFD1DCF7"/>
        </patternFill>
      </fill>
    </dxf>
    <dxf>
      <fill>
        <patternFill patternType="solid">
          <bgColor rgb="FFD1DCF7"/>
        </patternFill>
      </fill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fill>
        <patternFill patternType="solid">
          <bgColor rgb="FFD1DCF7"/>
        </patternFill>
      </fill>
    </dxf>
    <dxf>
      <fill>
        <patternFill patternType="solid">
          <bgColor rgb="FFD1DCF7"/>
        </patternFill>
      </fill>
    </dxf>
    <dxf>
      <font>
        <color theme="0"/>
      </font>
    </dxf>
    <dxf>
      <font>
        <color theme="0"/>
      </font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>
          <bgColor rgb="FFFF0000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>
          <bgColor rgb="FFFF0000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>
          <bgColor rgb="FFFF0000"/>
        </patternFill>
      </fill>
    </dxf>
    <dxf>
      <numFmt numFmtId="2" formatCode="0.00"/>
    </dxf>
    <dxf>
      <numFmt numFmtId="1" formatCode="0"/>
    </dxf>
    <dxf>
      <numFmt numFmtId="1" formatCode="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numFmt numFmtId="1" formatCode="0"/>
    </dxf>
    <dxf>
      <numFmt numFmtId="1" formatCode="0"/>
    </dxf>
    <dxf>
      <numFmt numFmtId="1" formatCode="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>
          <bgColor rgb="FFFF0000"/>
        </patternFill>
      </fill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73583"/>
      <color rgb="FFC2E76B"/>
      <color rgb="FFD1DCF7"/>
      <color rgb="FFC2836B"/>
      <color rgb="FF1F1770"/>
      <color rgb="FFEBEBEB"/>
      <color rgb="FFF07512"/>
      <color rgb="FFFF5050"/>
      <color rgb="FF9F928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ivotCacheDefinition" Target="pivotCache/pivotCacheDefinition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pivotCacheDefinition" Target="pivotCache/pivotCacheDefinition26.xml"/><Relationship Id="rId159" Type="http://schemas.openxmlformats.org/officeDocument/2006/relationships/pivotCacheDefinition" Target="pivotCache/pivotCacheDefinition47.xml"/><Relationship Id="rId170" Type="http://schemas.openxmlformats.org/officeDocument/2006/relationships/pivotCacheDefinition" Target="pivotCache/pivotCacheDefinition58.xml"/><Relationship Id="rId191" Type="http://schemas.openxmlformats.org/officeDocument/2006/relationships/pivotCacheDefinition" Target="pivotCache/pivotCacheDefinition79.xml"/><Relationship Id="rId205" Type="http://schemas.openxmlformats.org/officeDocument/2006/relationships/pivotCacheDefinition" Target="pivotCache/pivotCacheDefinition93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pivotCacheDefinition" Target="pivotCache/pivotCacheDefinition16.xml"/><Relationship Id="rId149" Type="http://schemas.openxmlformats.org/officeDocument/2006/relationships/pivotCacheDefinition" Target="pivotCache/pivotCacheDefinition37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pivotCacheDefinition" Target="pivotCache/pivotCacheDefinition48.xml"/><Relationship Id="rId165" Type="http://schemas.openxmlformats.org/officeDocument/2006/relationships/pivotCacheDefinition" Target="pivotCache/pivotCacheDefinition53.xml"/><Relationship Id="rId181" Type="http://schemas.openxmlformats.org/officeDocument/2006/relationships/pivotCacheDefinition" Target="pivotCache/pivotCacheDefinition69.xml"/><Relationship Id="rId186" Type="http://schemas.openxmlformats.org/officeDocument/2006/relationships/pivotCacheDefinition" Target="pivotCache/pivotCacheDefinition74.xml"/><Relationship Id="rId216" Type="http://schemas.openxmlformats.org/officeDocument/2006/relationships/powerPivotData" Target="model/item.data"/><Relationship Id="rId211" Type="http://schemas.openxmlformats.org/officeDocument/2006/relationships/pivotCacheDefinition" Target="pivotCache/pivotCacheDefinition9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pivotCacheDefinition" Target="pivotCache/pivotCacheDefinition1.xml"/><Relationship Id="rId118" Type="http://schemas.openxmlformats.org/officeDocument/2006/relationships/pivotCacheDefinition" Target="pivotCache/pivotCacheDefinition6.xml"/><Relationship Id="rId134" Type="http://schemas.openxmlformats.org/officeDocument/2006/relationships/pivotCacheDefinition" Target="pivotCache/pivotCacheDefinition22.xml"/><Relationship Id="rId139" Type="http://schemas.openxmlformats.org/officeDocument/2006/relationships/pivotCacheDefinition" Target="pivotCache/pivotCacheDefinition27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pivotCacheDefinition" Target="pivotCache/pivotCacheDefinition38.xml"/><Relationship Id="rId155" Type="http://schemas.openxmlformats.org/officeDocument/2006/relationships/pivotCacheDefinition" Target="pivotCache/pivotCacheDefinition43.xml"/><Relationship Id="rId171" Type="http://schemas.openxmlformats.org/officeDocument/2006/relationships/pivotCacheDefinition" Target="pivotCache/pivotCacheDefinition59.xml"/><Relationship Id="rId176" Type="http://schemas.openxmlformats.org/officeDocument/2006/relationships/pivotCacheDefinition" Target="pivotCache/pivotCacheDefinition64.xml"/><Relationship Id="rId192" Type="http://schemas.openxmlformats.org/officeDocument/2006/relationships/pivotCacheDefinition" Target="pivotCache/pivotCacheDefinition80.xml"/><Relationship Id="rId197" Type="http://schemas.openxmlformats.org/officeDocument/2006/relationships/pivotCacheDefinition" Target="pivotCache/pivotCacheDefinition85.xml"/><Relationship Id="rId206" Type="http://schemas.openxmlformats.org/officeDocument/2006/relationships/pivotCacheDefinition" Target="pivotCache/pivotCacheDefinition94.xml"/><Relationship Id="rId201" Type="http://schemas.openxmlformats.org/officeDocument/2006/relationships/pivotCacheDefinition" Target="pivotCache/pivotCacheDefinition8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pivotCacheDefinition" Target="pivotCache/pivotCacheDefinition12.xml"/><Relationship Id="rId129" Type="http://schemas.openxmlformats.org/officeDocument/2006/relationships/pivotCacheDefinition" Target="pivotCache/pivotCacheDefinition17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pivotCacheDefinition" Target="pivotCache/pivotCacheDefinition28.xml"/><Relationship Id="rId145" Type="http://schemas.openxmlformats.org/officeDocument/2006/relationships/pivotCacheDefinition" Target="pivotCache/pivotCacheDefinition33.xml"/><Relationship Id="rId161" Type="http://schemas.openxmlformats.org/officeDocument/2006/relationships/pivotCacheDefinition" Target="pivotCache/pivotCacheDefinition49.xml"/><Relationship Id="rId166" Type="http://schemas.openxmlformats.org/officeDocument/2006/relationships/pivotCacheDefinition" Target="pivotCache/pivotCacheDefinition54.xml"/><Relationship Id="rId182" Type="http://schemas.openxmlformats.org/officeDocument/2006/relationships/pivotCacheDefinition" Target="pivotCache/pivotCacheDefinition70.xml"/><Relationship Id="rId187" Type="http://schemas.openxmlformats.org/officeDocument/2006/relationships/pivotCacheDefinition" Target="pivotCache/pivotCacheDefinition75.xml"/><Relationship Id="rId217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theme" Target="theme/theme1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pivotCacheDefinition" Target="pivotCache/pivotCacheDefinition2.xml"/><Relationship Id="rId119" Type="http://schemas.openxmlformats.org/officeDocument/2006/relationships/pivotCacheDefinition" Target="pivotCache/pivotCacheDefinition7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pivotCacheDefinition" Target="pivotCache/pivotCacheDefinition18.xml"/><Relationship Id="rId135" Type="http://schemas.openxmlformats.org/officeDocument/2006/relationships/pivotCacheDefinition" Target="pivotCache/pivotCacheDefinition23.xml"/><Relationship Id="rId151" Type="http://schemas.openxmlformats.org/officeDocument/2006/relationships/pivotCacheDefinition" Target="pivotCache/pivotCacheDefinition39.xml"/><Relationship Id="rId156" Type="http://schemas.openxmlformats.org/officeDocument/2006/relationships/pivotCacheDefinition" Target="pivotCache/pivotCacheDefinition44.xml"/><Relationship Id="rId177" Type="http://schemas.openxmlformats.org/officeDocument/2006/relationships/pivotCacheDefinition" Target="pivotCache/pivotCacheDefinition65.xml"/><Relationship Id="rId198" Type="http://schemas.openxmlformats.org/officeDocument/2006/relationships/pivotCacheDefinition" Target="pivotCache/pivotCacheDefinition86.xml"/><Relationship Id="rId172" Type="http://schemas.openxmlformats.org/officeDocument/2006/relationships/pivotCacheDefinition" Target="pivotCache/pivotCacheDefinition60.xml"/><Relationship Id="rId193" Type="http://schemas.openxmlformats.org/officeDocument/2006/relationships/pivotCacheDefinition" Target="pivotCache/pivotCacheDefinition81.xml"/><Relationship Id="rId202" Type="http://schemas.openxmlformats.org/officeDocument/2006/relationships/pivotCacheDefinition" Target="pivotCache/pivotCacheDefinition90.xml"/><Relationship Id="rId207" Type="http://schemas.openxmlformats.org/officeDocument/2006/relationships/pivotCacheDefinition" Target="pivotCache/pivotCacheDefinition9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pivotCacheDefinition" Target="pivotCache/pivotCacheDefinition8.xml"/><Relationship Id="rId125" Type="http://schemas.openxmlformats.org/officeDocument/2006/relationships/pivotCacheDefinition" Target="pivotCache/pivotCacheDefinition13.xml"/><Relationship Id="rId141" Type="http://schemas.openxmlformats.org/officeDocument/2006/relationships/pivotCacheDefinition" Target="pivotCache/pivotCacheDefinition29.xml"/><Relationship Id="rId146" Type="http://schemas.openxmlformats.org/officeDocument/2006/relationships/pivotCacheDefinition" Target="pivotCache/pivotCacheDefinition34.xml"/><Relationship Id="rId167" Type="http://schemas.openxmlformats.org/officeDocument/2006/relationships/pivotCacheDefinition" Target="pivotCache/pivotCacheDefinition55.xml"/><Relationship Id="rId188" Type="http://schemas.openxmlformats.org/officeDocument/2006/relationships/pivotCacheDefinition" Target="pivotCache/pivotCacheDefinition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pivotCacheDefinition" Target="pivotCache/pivotCacheDefinition50.xml"/><Relationship Id="rId183" Type="http://schemas.openxmlformats.org/officeDocument/2006/relationships/pivotCacheDefinition" Target="pivotCache/pivotCacheDefinition71.xml"/><Relationship Id="rId213" Type="http://schemas.openxmlformats.org/officeDocument/2006/relationships/connections" Target="connection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pivotCacheDefinition" Target="pivotCache/pivotCacheDefinition3.xml"/><Relationship Id="rId131" Type="http://schemas.openxmlformats.org/officeDocument/2006/relationships/pivotCacheDefinition" Target="pivotCache/pivotCacheDefinition19.xml"/><Relationship Id="rId136" Type="http://schemas.openxmlformats.org/officeDocument/2006/relationships/pivotCacheDefinition" Target="pivotCache/pivotCacheDefinition24.xml"/><Relationship Id="rId157" Type="http://schemas.openxmlformats.org/officeDocument/2006/relationships/pivotCacheDefinition" Target="pivotCache/pivotCacheDefinition45.xml"/><Relationship Id="rId178" Type="http://schemas.openxmlformats.org/officeDocument/2006/relationships/pivotCacheDefinition" Target="pivotCache/pivotCacheDefinition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pivotCacheDefinition" Target="pivotCache/pivotCacheDefinition40.xml"/><Relationship Id="rId173" Type="http://schemas.openxmlformats.org/officeDocument/2006/relationships/pivotCacheDefinition" Target="pivotCache/pivotCacheDefinition61.xml"/><Relationship Id="rId194" Type="http://schemas.openxmlformats.org/officeDocument/2006/relationships/pivotCacheDefinition" Target="pivotCache/pivotCacheDefinition82.xml"/><Relationship Id="rId199" Type="http://schemas.openxmlformats.org/officeDocument/2006/relationships/pivotCacheDefinition" Target="pivotCache/pivotCacheDefinition87.xml"/><Relationship Id="rId203" Type="http://schemas.openxmlformats.org/officeDocument/2006/relationships/pivotCacheDefinition" Target="pivotCache/pivotCacheDefinition91.xml"/><Relationship Id="rId208" Type="http://schemas.openxmlformats.org/officeDocument/2006/relationships/pivotCacheDefinition" Target="pivotCache/pivotCacheDefinition9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pivotCacheDefinition" Target="pivotCache/pivotCacheDefinition14.xml"/><Relationship Id="rId147" Type="http://schemas.openxmlformats.org/officeDocument/2006/relationships/pivotCacheDefinition" Target="pivotCache/pivotCacheDefinition35.xml"/><Relationship Id="rId168" Type="http://schemas.openxmlformats.org/officeDocument/2006/relationships/pivotCacheDefinition" Target="pivotCache/pivotCacheDefinition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pivotCacheDefinition" Target="pivotCache/pivotCacheDefinition9.xml"/><Relationship Id="rId142" Type="http://schemas.openxmlformats.org/officeDocument/2006/relationships/pivotCacheDefinition" Target="pivotCache/pivotCacheDefinition30.xml"/><Relationship Id="rId163" Type="http://schemas.openxmlformats.org/officeDocument/2006/relationships/pivotCacheDefinition" Target="pivotCache/pivotCacheDefinition51.xml"/><Relationship Id="rId184" Type="http://schemas.openxmlformats.org/officeDocument/2006/relationships/pivotCacheDefinition" Target="pivotCache/pivotCacheDefinition72.xml"/><Relationship Id="rId189" Type="http://schemas.openxmlformats.org/officeDocument/2006/relationships/pivotCacheDefinition" Target="pivotCache/pivotCacheDefinition77.xml"/><Relationship Id="rId3" Type="http://schemas.openxmlformats.org/officeDocument/2006/relationships/worksheet" Target="worksheets/sheet3.xml"/><Relationship Id="rId214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pivotCacheDefinition" Target="pivotCache/pivotCacheDefinition4.xml"/><Relationship Id="rId137" Type="http://schemas.openxmlformats.org/officeDocument/2006/relationships/pivotCacheDefinition" Target="pivotCache/pivotCacheDefinition25.xml"/><Relationship Id="rId158" Type="http://schemas.openxmlformats.org/officeDocument/2006/relationships/pivotCacheDefinition" Target="pivotCache/pivotCacheDefinition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1.xml"/><Relationship Id="rId132" Type="http://schemas.openxmlformats.org/officeDocument/2006/relationships/pivotCacheDefinition" Target="pivotCache/pivotCacheDefinition20.xml"/><Relationship Id="rId153" Type="http://schemas.openxmlformats.org/officeDocument/2006/relationships/pivotCacheDefinition" Target="pivotCache/pivotCacheDefinition41.xml"/><Relationship Id="rId174" Type="http://schemas.openxmlformats.org/officeDocument/2006/relationships/pivotCacheDefinition" Target="pivotCache/pivotCacheDefinition62.xml"/><Relationship Id="rId179" Type="http://schemas.openxmlformats.org/officeDocument/2006/relationships/pivotCacheDefinition" Target="pivotCache/pivotCacheDefinition67.xml"/><Relationship Id="rId195" Type="http://schemas.openxmlformats.org/officeDocument/2006/relationships/pivotCacheDefinition" Target="pivotCache/pivotCacheDefinition83.xml"/><Relationship Id="rId209" Type="http://schemas.openxmlformats.org/officeDocument/2006/relationships/pivotCacheDefinition" Target="pivotCache/pivotCacheDefinition97.xml"/><Relationship Id="rId190" Type="http://schemas.openxmlformats.org/officeDocument/2006/relationships/pivotCacheDefinition" Target="pivotCache/pivotCacheDefinition78.xml"/><Relationship Id="rId204" Type="http://schemas.openxmlformats.org/officeDocument/2006/relationships/pivotCacheDefinition" Target="pivotCache/pivotCacheDefinition9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pivotCacheDefinition" Target="pivotCache/pivotCacheDefinition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pivotCacheDefinition" Target="pivotCache/pivotCacheDefinition10.xml"/><Relationship Id="rId143" Type="http://schemas.openxmlformats.org/officeDocument/2006/relationships/pivotCacheDefinition" Target="pivotCache/pivotCacheDefinition31.xml"/><Relationship Id="rId148" Type="http://schemas.openxmlformats.org/officeDocument/2006/relationships/pivotCacheDefinition" Target="pivotCache/pivotCacheDefinition36.xml"/><Relationship Id="rId164" Type="http://schemas.openxmlformats.org/officeDocument/2006/relationships/pivotCacheDefinition" Target="pivotCache/pivotCacheDefinition52.xml"/><Relationship Id="rId169" Type="http://schemas.openxmlformats.org/officeDocument/2006/relationships/pivotCacheDefinition" Target="pivotCache/pivotCacheDefinition57.xml"/><Relationship Id="rId185" Type="http://schemas.openxmlformats.org/officeDocument/2006/relationships/pivotCacheDefinition" Target="pivotCache/pivotCacheDefinition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pivotCacheDefinition" Target="pivotCache/pivotCacheDefinition68.xml"/><Relationship Id="rId210" Type="http://schemas.openxmlformats.org/officeDocument/2006/relationships/pivotCacheDefinition" Target="pivotCache/pivotCacheDefinition98.xml"/><Relationship Id="rId215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.xml"/><Relationship Id="rId133" Type="http://schemas.openxmlformats.org/officeDocument/2006/relationships/pivotCacheDefinition" Target="pivotCache/pivotCacheDefinition21.xml"/><Relationship Id="rId154" Type="http://schemas.openxmlformats.org/officeDocument/2006/relationships/pivotCacheDefinition" Target="pivotCache/pivotCacheDefinition42.xml"/><Relationship Id="rId175" Type="http://schemas.openxmlformats.org/officeDocument/2006/relationships/pivotCacheDefinition" Target="pivotCache/pivotCacheDefinition63.xml"/><Relationship Id="rId196" Type="http://schemas.openxmlformats.org/officeDocument/2006/relationships/pivotCacheDefinition" Target="pivotCache/pivotCacheDefinition84.xml"/><Relationship Id="rId200" Type="http://schemas.openxmlformats.org/officeDocument/2006/relationships/pivotCacheDefinition" Target="pivotCache/pivotCacheDefinition88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pivotCacheDefinition" Target="pivotCache/pivotCacheDefinition11.xml"/><Relationship Id="rId144" Type="http://schemas.openxmlformats.org/officeDocument/2006/relationships/pivotCacheDefinition" Target="pivotCache/pivotCacheDefinition3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l-NL"/>
              <a:t>Jaarcijfers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10255344"/>
        <c:axId val="14102656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2">
                          <a:tint val="65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tint val="65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tint val="65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3-3701-466F-9E21-D565CDC2D352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rgbClr val="FFFF99"/>
                  </a:soli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4-3701-466F-9E21-D565CDC2D352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rgbClr val="FF6600"/>
                  </a:solidFill>
                  <a:ln>
                    <a:solidFill>
                      <a:srgbClr val="FF6600"/>
                    </a:solidFill>
                    <a:prstDash val="sysDash"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Pt>
                  <c:idx val="9"/>
                  <c:invertIfNegative val="0"/>
                  <c:bubble3D val="0"/>
                  <c:spPr>
                    <a:gradFill rotWithShape="1">
                      <a:gsLst>
                        <a:gs pos="0">
                          <a:schemeClr val="accent2">
                            <a:shade val="65000"/>
                            <a:shade val="51000"/>
                            <a:satMod val="130000"/>
                          </a:schemeClr>
                        </a:gs>
                        <a:gs pos="80000">
                          <a:schemeClr val="accent2">
                            <a:shade val="65000"/>
                            <a:shade val="93000"/>
                            <a:satMod val="130000"/>
                          </a:schemeClr>
                        </a:gs>
                        <a:gs pos="100000">
                          <a:schemeClr val="accent2">
                            <a:shade val="65000"/>
                            <a:shade val="94000"/>
                            <a:satMod val="135000"/>
                          </a:schemeClr>
                        </a:gs>
                      </a:gsLst>
                      <a:lin ang="16200000" scaled="0"/>
                    </a:gra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cene3d>
                      <a:camera prst="orthographicFront">
                        <a:rot lat="0" lon="0" rev="0"/>
                      </a:camera>
                      <a:lightRig rig="threePt" dir="t">
                        <a:rot lat="0" lon="0" rev="1200000"/>
                      </a:lightRig>
                    </a:scene3d>
                    <a:sp3d>
                      <a:bevelT w="63500" h="25400"/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C798-427C-A66B-B4D0C7A4B02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2-3701-466F-9E21-D565CDC2D352}"/>
                  </c:ext>
                </c:extLst>
              </c15:ser>
            </c15:filteredBarSeries>
          </c:ext>
        </c:extLst>
      </c:barChart>
      <c:catAx>
        <c:axId val="141025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10265680"/>
        <c:crosses val="autoZero"/>
        <c:auto val="1"/>
        <c:lblAlgn val="ctr"/>
        <c:lblOffset val="100"/>
        <c:noMultiLvlLbl val="0"/>
      </c:catAx>
      <c:valAx>
        <c:axId val="141026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9F928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10255344"/>
        <c:crosses val="autoZero"/>
        <c:crossBetween val="between"/>
      </c:valAx>
      <c:spPr>
        <a:solidFill>
          <a:srgbClr val="1F1770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1F1770"/>
    </a:solidFill>
    <a:ln>
      <a:solidFill>
        <a:srgbClr val="1F1770"/>
      </a:solidFill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List" dx="22" fmlaLink="$A$2:$A$14" fmlaRange="$B$2:$B$14" noThreeD="1" sel="0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1</xdr:row>
          <xdr:rowOff>66675</xdr:rowOff>
        </xdr:from>
        <xdr:to>
          <xdr:col>6</xdr:col>
          <xdr:colOff>228600</xdr:colOff>
          <xdr:row>6</xdr:row>
          <xdr:rowOff>19050</xdr:rowOff>
        </xdr:to>
        <xdr:sp macro="" textlink="">
          <xdr:nvSpPr>
            <xdr:cNvPr id="165889" name="List Box 1" hidden="1">
              <a:extLst>
                <a:ext uri="{63B3BB69-23CF-44E3-9099-C40C66FF867C}">
                  <a14:compatExt spid="_x0000_s165889"/>
                </a:ext>
                <a:ext uri="{FF2B5EF4-FFF2-40B4-BE49-F238E27FC236}">
                  <a16:creationId xmlns:a16="http://schemas.microsoft.com/office/drawing/2014/main" id="{00000000-0008-0000-0000-000001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228600</xdr:colOff>
      <xdr:row>24</xdr:row>
      <xdr:rowOff>95250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19000\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Factuurcontrole 2021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  <row r="19">
          <cell r="B19" t="str">
            <v xml:space="preserve">Novon Schoonmaak Gebouwen B.V. </v>
          </cell>
        </row>
      </sheetData>
      <sheetData sheetId="2">
        <row r="27">
          <cell r="D27">
            <v>0.08</v>
          </cell>
        </row>
        <row r="37">
          <cell r="E37">
            <v>23.755707099557217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0.xml"/></Relationships>
</file>

<file path=xl/pivotCache/_rels/pivotCacheDefinition2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1.xml"/></Relationships>
</file>

<file path=xl/pivotCache/_rels/pivotCacheDefinition2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2.xml"/></Relationships>
</file>

<file path=xl/pivotCache/_rels/pivotCacheDefinition2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3.xml"/></Relationships>
</file>

<file path=xl/pivotCache/_rels/pivotCacheDefinition2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4.xml"/></Relationships>
</file>

<file path=xl/pivotCache/_rels/pivotCacheDefinition2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5.xml"/></Relationships>
</file>

<file path=xl/pivotCache/_rels/pivotCacheDefinition2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6.xml"/></Relationships>
</file>

<file path=xl/pivotCache/_rels/pivotCacheDefinition2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7.xml"/></Relationships>
</file>

<file path=xl/pivotCache/_rels/pivotCacheDefinition2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8.xml"/></Relationships>
</file>

<file path=xl/pivotCache/_rels/pivotCacheDefinition2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9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3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0.xml"/></Relationships>
</file>

<file path=xl/pivotCache/_rels/pivotCacheDefinition3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1.xml"/></Relationships>
</file>

<file path=xl/pivotCache/_rels/pivotCacheDefinition3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2.xml"/></Relationships>
</file>

<file path=xl/pivotCache/_rels/pivotCacheDefinition3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3.xml"/></Relationships>
</file>

<file path=xl/pivotCache/_rels/pivotCacheDefinition3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4.xml"/></Relationships>
</file>

<file path=xl/pivotCache/_rels/pivotCacheDefinition3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5.xml"/></Relationships>
</file>

<file path=xl/pivotCache/_rels/pivotCacheDefinition3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6.xml"/></Relationships>
</file>

<file path=xl/pivotCache/_rels/pivotCacheDefinition3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7.xml"/></Relationships>
</file>

<file path=xl/pivotCache/_rels/pivotCacheDefinition3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8.xml"/></Relationships>
</file>

<file path=xl/pivotCache/_rels/pivotCacheDefinition3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9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4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0.xml"/></Relationships>
</file>

<file path=xl/pivotCache/_rels/pivotCacheDefinition4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1.xml"/></Relationships>
</file>

<file path=xl/pivotCache/_rels/pivotCacheDefinition4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2.xml"/></Relationships>
</file>

<file path=xl/pivotCache/_rels/pivotCacheDefinition4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3.xml"/></Relationships>
</file>

<file path=xl/pivotCache/_rels/pivotCacheDefinition4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4.xml"/></Relationships>
</file>

<file path=xl/pivotCache/_rels/pivotCacheDefinition4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5.xml"/></Relationships>
</file>

<file path=xl/pivotCache/_rels/pivotCacheDefinition4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6.xml"/></Relationships>
</file>

<file path=xl/pivotCache/_rels/pivotCacheDefinition4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7.xml"/></Relationships>
</file>

<file path=xl/pivotCache/_rels/pivotCacheDefinition4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8.xml"/></Relationships>
</file>

<file path=xl/pivotCache/_rels/pivotCacheDefinition4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9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5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0.xml"/></Relationships>
</file>

<file path=xl/pivotCache/_rels/pivotCacheDefinition5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1.xml"/></Relationships>
</file>

<file path=xl/pivotCache/_rels/pivotCacheDefinition5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2.xml"/></Relationships>
</file>

<file path=xl/pivotCache/_rels/pivotCacheDefinition5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3.xml"/></Relationships>
</file>

<file path=xl/pivotCache/_rels/pivotCacheDefinition5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4.xml"/></Relationships>
</file>

<file path=xl/pivotCache/_rels/pivotCacheDefinition5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5.xml"/></Relationships>
</file>

<file path=xl/pivotCache/_rels/pivotCacheDefinition5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6.xml"/></Relationships>
</file>

<file path=xl/pivotCache/_rels/pivotCacheDefinition5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7.xml"/></Relationships>
</file>

<file path=xl/pivotCache/_rels/pivotCacheDefinition5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8.xml"/></Relationships>
</file>

<file path=xl/pivotCache/_rels/pivotCacheDefinition5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9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6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0.xml"/></Relationships>
</file>

<file path=xl/pivotCache/_rels/pivotCacheDefinition6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1.xml"/></Relationships>
</file>

<file path=xl/pivotCache/_rels/pivotCacheDefinition6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2.xml"/></Relationships>
</file>

<file path=xl/pivotCache/_rels/pivotCacheDefinition6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3.xml"/></Relationships>
</file>

<file path=xl/pivotCache/_rels/pivotCacheDefinition6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4.xml"/></Relationships>
</file>

<file path=xl/pivotCache/_rels/pivotCacheDefinition6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5.xml"/></Relationships>
</file>

<file path=xl/pivotCache/_rels/pivotCacheDefinition6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6.xml"/></Relationships>
</file>

<file path=xl/pivotCache/_rels/pivotCacheDefinition6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7.xml"/></Relationships>
</file>

<file path=xl/pivotCache/_rels/pivotCacheDefinition6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8.xml"/></Relationships>
</file>

<file path=xl/pivotCache/_rels/pivotCacheDefinition6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9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7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0.xml"/></Relationships>
</file>

<file path=xl/pivotCache/_rels/pivotCacheDefinition7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1.xml"/></Relationships>
</file>

<file path=xl/pivotCache/_rels/pivotCacheDefinition7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2.xml"/></Relationships>
</file>

<file path=xl/pivotCache/_rels/pivotCacheDefinition7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3.xml"/></Relationships>
</file>

<file path=xl/pivotCache/_rels/pivotCacheDefinition7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4.xml"/></Relationships>
</file>

<file path=xl/pivotCache/_rels/pivotCacheDefinition7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5.xml"/></Relationships>
</file>

<file path=xl/pivotCache/_rels/pivotCacheDefinition7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6.xml"/></Relationships>
</file>

<file path=xl/pivotCache/_rels/pivotCacheDefinition7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7.xml"/></Relationships>
</file>

<file path=xl/pivotCache/_rels/pivotCacheDefinition7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8.xml"/></Relationships>
</file>

<file path=xl/pivotCache/_rels/pivotCacheDefinition7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9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8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0.xml"/></Relationships>
</file>

<file path=xl/pivotCache/_rels/pivotCacheDefinition8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1.xml"/></Relationships>
</file>

<file path=xl/pivotCache/_rels/pivotCacheDefinition8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2.xml"/></Relationships>
</file>

<file path=xl/pivotCache/_rels/pivotCacheDefinition8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3.xml"/></Relationships>
</file>

<file path=xl/pivotCache/_rels/pivotCacheDefinition8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4.xml"/></Relationships>
</file>

<file path=xl/pivotCache/_rels/pivotCacheDefinition8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5.xml"/></Relationships>
</file>

<file path=xl/pivotCache/_rels/pivotCacheDefinition8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6.xml"/></Relationships>
</file>

<file path=xl/pivotCache/_rels/pivotCacheDefinition8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7.xml"/></Relationships>
</file>

<file path=xl/pivotCache/_rels/pivotCacheDefinition8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8.xml"/></Relationships>
</file>

<file path=xl/pivotCache/_rels/pivotCacheDefinition8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9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_rels/pivotCacheDefinition9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0.xml"/></Relationships>
</file>

<file path=xl/pivotCache/_rels/pivotCacheDefinition9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1.xml"/></Relationships>
</file>

<file path=xl/pivotCache/_rels/pivotCacheDefinition9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2.xml"/></Relationships>
</file>

<file path=xl/pivotCache/_rels/pivotCacheDefinition9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3.xml"/></Relationships>
</file>

<file path=xl/pivotCache/_rels/pivotCacheDefinition9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4.xml"/></Relationships>
</file>

<file path=xl/pivotCache/_rels/pivotCacheDefinition9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5.xml"/></Relationships>
</file>

<file path=xl/pivotCache/_rels/pivotCacheDefinition9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6.xml"/></Relationships>
</file>

<file path=xl/pivotCache/_rels/pivotCacheDefinition9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7.xml"/></Relationships>
</file>

<file path=xl/pivotCache/_rels/pivotCacheDefinition9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8.xml"/></Relationships>
</file>

<file path=xl/pivotCache/_rels/pivotCacheDefinition9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0986111113" createdVersion="7" refreshedVersion="7" minRefreshableVersion="3" recordCount="195" xr:uid="{6181FA50-2E60-4421-81FA-6853815D0753}">
  <cacheSource type="worksheet">
    <worksheetSource ref="G4:H199" sheet="2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4859953707" createdVersion="7" refreshedVersion="7" minRefreshableVersion="3" recordCount="195" xr:uid="{6E6E5674-4D35-4A5D-8030-B9065A0367AF}">
  <cacheSource type="worksheet">
    <worksheetSource ref="F4:G199" sheet="2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5426273146" createdVersion="7" refreshedVersion="7" minRefreshableVersion="3" recordCount="195" xr:uid="{1DE10171-F814-4032-B2CD-0E4CF9AE4C43}">
  <cacheSource type="worksheet">
    <worksheetSource ref="G4:H199" sheet="2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5652199073" createdVersion="7" refreshedVersion="7" minRefreshableVersion="3" recordCount="195" xr:uid="{361A34D7-4409-4C90-979B-5D42CCCB28A2}">
  <cacheSource type="worksheet">
    <worksheetSource ref="F4:G199" sheet="2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6322453704" createdVersion="7" refreshedVersion="7" minRefreshableVersion="3" recordCount="195" xr:uid="{E58F0737-82A8-47A2-BD57-F0686AC3F234}">
  <cacheSource type="worksheet">
    <worksheetSource ref="G4:H199" sheet="3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6540162041" createdVersion="7" refreshedVersion="7" minRefreshableVersion="3" recordCount="195" xr:uid="{964F8236-0630-450F-9E84-AB41582741B3}">
  <cacheSource type="worksheet">
    <worksheetSource ref="F4:G199" sheet="3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133796297" createdVersion="7" refreshedVersion="7" minRefreshableVersion="3" recordCount="195" xr:uid="{8FBCDF79-915C-4291-8A9C-7FE042FB57BC}">
  <cacheSource type="worksheet">
    <worksheetSource ref="G4:H199" sheet="31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333680554" createdVersion="7" refreshedVersion="7" minRefreshableVersion="3" recordCount="195" xr:uid="{9C852443-93A8-47F5-AFC4-2DEAFE13E5A7}">
  <cacheSource type="worksheet">
    <worksheetSource ref="F4:G199" sheet="31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998263888" createdVersion="7" refreshedVersion="7" minRefreshableVersion="3" recordCount="195" xr:uid="{E4E1A667-1699-4B43-90F2-AE70A98BC9FD}">
  <cacheSource type="worksheet">
    <worksheetSource ref="G4:H199" sheet="32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208333336" createdVersion="7" refreshedVersion="7" minRefreshableVersion="3" recordCount="195" xr:uid="{5B037891-1248-4B91-8887-9183B83141B9}">
  <cacheSource type="worksheet">
    <worksheetSource ref="F4:G199" sheet="32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769097224" createdVersion="7" refreshedVersion="7" minRefreshableVersion="3" recordCount="195" xr:uid="{C706E482-635F-4833-B8E8-058288E20BFA}">
  <cacheSource type="worksheet">
    <worksheetSource ref="G4:H199" sheet="33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1181481482" createdVersion="7" refreshedVersion="7" minRefreshableVersion="3" recordCount="195" xr:uid="{4410EFC5-94C6-43C1-BDC3-C6EF710FD6F5}">
  <cacheSource type="worksheet">
    <worksheetSource ref="F4:G199" sheet="24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998379631" createdVersion="7" refreshedVersion="7" minRefreshableVersion="3" recordCount="195" xr:uid="{AEA47475-8F9F-4A65-82D2-55D4B26CBDA9}">
  <cacheSource type="worksheet">
    <worksheetSource ref="F4:G199" sheet="33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9522569441" createdVersion="7" refreshedVersion="7" minRefreshableVersion="3" recordCount="195" xr:uid="{95A47187-59A3-4C93-BC00-08DEB4FAE57E}">
  <cacheSource type="worksheet">
    <worksheetSource ref="G4:H199" sheet="3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0224884262" createdVersion="7" refreshedVersion="7" minRefreshableVersion="3" recordCount="195" xr:uid="{4006FF6B-55E1-4CBC-8CE8-BC46D5DC517E}">
  <cacheSource type="worksheet">
    <worksheetSource ref="G4:H199" sheet="3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0457175925" createdVersion="7" refreshedVersion="7" minRefreshableVersion="3" recordCount="195" xr:uid="{1C2081CE-46D7-480E-9318-3A45F197382D}">
  <cacheSource type="worksheet">
    <worksheetSource ref="F4:G199" sheet="3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1056134262" createdVersion="7" refreshedVersion="7" minRefreshableVersion="3" recordCount="195" xr:uid="{31AF319E-E583-4977-8668-AE0B50B59542}">
  <cacheSource type="worksheet">
    <worksheetSource ref="G4:H199" sheet="3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1405902779" createdVersion="7" refreshedVersion="7" minRefreshableVersion="3" recordCount="195" xr:uid="{C3D4EC51-4B9D-4033-BBC4-9984A075F8D6}">
  <cacheSource type="worksheet">
    <worksheetSource ref="F4:G199" sheet="3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3041550929" createdVersion="7" refreshedVersion="7" minRefreshableVersion="3" recordCount="195" xr:uid="{A9228486-E77D-4978-91BE-8E14DEA35B38}">
  <cacheSource type="worksheet">
    <worksheetSource ref="G4:H199" sheet="3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3247569444" createdVersion="7" refreshedVersion="7" minRefreshableVersion="3" recordCount="195" xr:uid="{4EBE1DB1-6BEE-4C8C-AF5B-F542A2E61DD9}">
  <cacheSource type="worksheet">
    <worksheetSource ref="F4:G199" sheet="3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6118981478" createdVersion="7" refreshedVersion="7" minRefreshableVersion="3" recordCount="195" xr:uid="{C0C7ED91-4710-4DBC-B4ED-4D4F8D405C14}">
  <cacheSource type="worksheet">
    <worksheetSource ref="G4:H199" sheet="3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7466203705" createdVersion="7" refreshedVersion="7" minRefreshableVersion="3" recordCount="195" xr:uid="{5A7E1A9D-44E4-4858-A63E-1F510E93C805}">
  <cacheSource type="worksheet">
    <worksheetSource ref="F4:G199" sheet="3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1804282404" createdVersion="7" refreshedVersion="7" minRefreshableVersion="3" recordCount="195" xr:uid="{71077757-41AA-41E1-8B06-A1ACED386091}">
  <cacheSource type="worksheet">
    <worksheetSource ref="G4:H199" sheet="2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1540972225" createdVersion="7" refreshedVersion="7" minRefreshableVersion="3" recordCount="195" xr:uid="{4F4BCFBE-356B-4F82-8470-4C06FAFF3B42}">
  <cacheSource type="worksheet">
    <worksheetSource ref="G4:H199" sheet="3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1753356482" createdVersion="7" refreshedVersion="7" minRefreshableVersion="3" recordCount="195" xr:uid="{BE528AA4-5EBF-490D-A5AC-915267674B7F}">
  <cacheSource type="worksheet">
    <worksheetSource ref="F4:G199" sheet="3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2659837962" createdVersion="7" refreshedVersion="7" minRefreshableVersion="3" recordCount="195" xr:uid="{1FD8A957-3EAE-480C-8DF4-CD6F4EC4BA18}">
  <cacheSource type="worksheet">
    <worksheetSource ref="G4:H199" sheet="4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2887615737" createdVersion="7" refreshedVersion="7" minRefreshableVersion="3" recordCount="195" xr:uid="{F272788E-6679-4C13-9A1B-D046CF034BF7}">
  <cacheSource type="worksheet">
    <worksheetSource ref="F4:G199" sheet="4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3970486112" createdVersion="7" refreshedVersion="7" minRefreshableVersion="3" recordCount="195" xr:uid="{8832B62F-816B-425D-BDF3-53694A0BD421}">
  <cacheSource type="worksheet">
    <worksheetSource ref="G4:H199" sheet="41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1837963" createdVersion="7" refreshedVersion="7" minRefreshableVersion="3" recordCount="195" xr:uid="{413D93DD-56A5-47FF-8469-670F1DDF0766}">
  <cacheSource type="worksheet">
    <worksheetSource ref="F4:G199" sheet="41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762847224" createdVersion="7" refreshedVersion="7" minRefreshableVersion="3" recordCount="195" xr:uid="{634245BC-C0EE-4CC2-964F-770644EA887F}">
  <cacheSource type="worksheet">
    <worksheetSource ref="G4:H199" sheet="42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991666668" createdVersion="7" refreshedVersion="7" minRefreshableVersion="3" recordCount="195" xr:uid="{9FD5D6F7-E4B7-4AFF-92B7-3C42A39D0B2C}">
  <cacheSource type="worksheet">
    <worksheetSource ref="F4:G199" sheet="42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5644675926" createdVersion="7" refreshedVersion="7" minRefreshableVersion="3" recordCount="195" xr:uid="{7AB8C3ED-3F1B-4251-9ED7-3F9FC75981A2}">
  <cacheSource type="worksheet">
    <worksheetSource ref="G4:H199" sheet="43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5877199073" createdVersion="7" refreshedVersion="7" minRefreshableVersion="3" recordCount="195" xr:uid="{D1173F06-C49D-4745-9EA6-706796861479}">
  <cacheSource type="worksheet">
    <worksheetSource ref="F4:G199" sheet="43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2025925928" createdVersion="7" refreshedVersion="7" minRefreshableVersion="3" recordCount="195" xr:uid="{2E053A69-975C-4BBE-9B4E-D16A4EC78CD8}">
  <cacheSource type="worksheet">
    <worksheetSource ref="F4:G199" sheet="2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6458333337" createdVersion="7" refreshedVersion="7" minRefreshableVersion="3" recordCount="195" xr:uid="{5B6392FC-13F7-432F-BE4E-2EC0612B8EB6}">
  <cacheSource type="worksheet">
    <worksheetSource ref="G4:H199" sheet="4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667638889" createdVersion="7" refreshedVersion="7" minRefreshableVersion="3" recordCount="195" xr:uid="{088C1721-E2B6-48FD-8AA8-CA63153813CD}">
  <cacheSource type="worksheet">
    <worksheetSource ref="F4:G199" sheet="44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7263541665" createdVersion="7" refreshedVersion="7" minRefreshableVersion="3" recordCount="195" xr:uid="{70094868-8097-4C86-98F4-6989E4C90EE7}">
  <cacheSource type="worksheet">
    <worksheetSource ref="G4:H199" sheet="4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7471180557" createdVersion="7" refreshedVersion="7" minRefreshableVersion="3" recordCount="195" xr:uid="{57810EF7-07B3-4459-98DE-DD71AB46FB58}">
  <cacheSource type="worksheet">
    <worksheetSource ref="F4:G199" sheet="4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015162035" createdVersion="7" refreshedVersion="7" minRefreshableVersion="3" recordCount="195" xr:uid="{02CF4888-EF95-4D28-ADDE-22DCFB9D9049}">
  <cacheSource type="worksheet">
    <worksheetSource ref="G4:H199" sheet="4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260532406" createdVersion="7" refreshedVersion="7" minRefreshableVersion="3" recordCount="195" xr:uid="{3EF576CF-A235-4AC2-AB1E-51F92E244582}">
  <cacheSource type="worksheet">
    <worksheetSource ref="F4:G199" sheet="4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808333332" createdVersion="7" refreshedVersion="7" minRefreshableVersion="3" recordCount="195" xr:uid="{54334F08-8D9F-4E03-AAF2-6467D16807C4}">
  <cacheSource type="worksheet">
    <worksheetSource ref="G4:H199" sheet="4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029166664" createdVersion="7" refreshedVersion="7" minRefreshableVersion="3" recordCount="195" xr:uid="{FBFC4A18-E5C1-4686-9D81-12548DB93FE6}">
  <cacheSource type="worksheet">
    <worksheetSource ref="F4:G199" sheet="4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531481482" createdVersion="7" refreshedVersion="7" minRefreshableVersion="3" recordCount="195" xr:uid="{8308003F-FFFF-47F9-ADAB-F22C8B558379}">
  <cacheSource type="worksheet">
    <worksheetSource ref="G4:H199" sheet="4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751157406" createdVersion="7" refreshedVersion="7" minRefreshableVersion="3" recordCount="195" xr:uid="{6AC3467B-42FA-4341-AB90-E58B14F9926C}">
  <cacheSource type="worksheet">
    <worksheetSource ref="F4:G199" sheet="4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2892939813" createdVersion="7" refreshedVersion="7" minRefreshableVersion="3" recordCount="195" xr:uid="{7D761B4E-6A28-455C-A413-9E20D3BA7632}">
  <cacheSource type="worksheet">
    <worksheetSource ref="G4:H199" sheet="2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0341550929" createdVersion="7" refreshedVersion="7" minRefreshableVersion="3" recordCount="195" xr:uid="{4670ADC1-B971-4F9C-AB97-BF51FF0BB8BD}">
  <cacheSource type="worksheet">
    <worksheetSource ref="G4:H199" sheet="4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0554050925" createdVersion="7" refreshedVersion="7" minRefreshableVersion="3" recordCount="195" xr:uid="{2A005014-72E9-433A-9FA1-6170A8B54790}">
  <cacheSource type="worksheet">
    <worksheetSource ref="F4:G199" sheet="4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108877315" createdVersion="7" refreshedVersion="7" minRefreshableVersion="3" recordCount="195" xr:uid="{51E023C1-6F63-40AC-82D8-C76B0319965C}">
  <cacheSource type="worksheet">
    <worksheetSource ref="G4:H199" sheet="5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1286111112" createdVersion="7" refreshedVersion="7" minRefreshableVersion="3" recordCount="195" xr:uid="{E4453107-98BE-4969-B1F9-8C56F6BDC97E}">
  <cacheSource type="worksheet">
    <worksheetSource ref="F4:G199" sheet="5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493055557" createdVersion="7" refreshedVersion="7" minRefreshableVersion="3" recordCount="195" xr:uid="{C6332438-5EAB-4D65-9E6A-6D7F87F168FF}">
  <cacheSource type="worksheet">
    <worksheetSource ref="F4:G199" sheet="13a"/>
  </cacheSource>
  <cacheFields count="2">
    <cacheField name="Cat." numFmtId="2">
      <sharedItems containsBlank="1" count="6">
        <e v="#N/A"/>
        <m u="1"/>
        <s v="E" u="1"/>
        <s v="B" u="1"/>
        <s v="G" u="1"/>
        <s v="C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609259257" createdVersion="7" refreshedVersion="7" minRefreshableVersion="3" recordCount="195" xr:uid="{2F08ABE4-8ED9-40A4-87FC-089F61DA9485}">
  <cacheSource type="worksheet">
    <worksheetSource ref="G4:H199" sheet="14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635416667" createdVersion="7" refreshedVersion="7" minRefreshableVersion="3" recordCount="195" xr:uid="{F831EA3A-5C1A-4AF3-8A53-5DA100085229}">
  <cacheSource type="worksheet">
    <worksheetSource ref="F4:G199" sheet="14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839583333" createdVersion="7" refreshedVersion="7" minRefreshableVersion="3" recordCount="195" xr:uid="{23E425AF-7BE3-4545-9030-9DCCAC6F9E79}">
  <cacheSource type="worksheet">
    <worksheetSource ref="G4:H199" sheet="15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864004627" createdVersion="7" refreshedVersion="7" minRefreshableVersion="3" recordCount="195" xr:uid="{3428B20D-78B5-4D69-8AC6-C28E37F325BD}">
  <cacheSource type="worksheet">
    <worksheetSource ref="F4:G199" sheet="15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072800927" createdVersion="7" refreshedVersion="7" minRefreshableVersion="3" recordCount="195" xr:uid="{447AE017-F08C-4955-AD0E-837565F58781}">
  <cacheSource type="worksheet">
    <worksheetSource ref="G4:H199" sheet="16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4">
        <m/>
        <s v="Linoleum" u="1"/>
        <s v="Tapijt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099421297" createdVersion="7" refreshedVersion="7" minRefreshableVersion="3" recordCount="195" xr:uid="{4B2594DA-1CAC-467F-846D-925C6ADEDA21}">
  <cacheSource type="worksheet">
    <worksheetSource ref="F4:G199" sheet="2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093750002" createdVersion="7" refreshedVersion="7" minRefreshableVersion="3" recordCount="195" xr:uid="{F7683F73-2F03-4A9E-8C6E-1AD3035315EE}">
  <cacheSource type="worksheet">
    <worksheetSource ref="F4:G199" sheet="16a"/>
  </cacheSource>
  <cacheFields count="2">
    <cacheField name="Cat." numFmtId="2">
      <sharedItems containsBlank="1" count="6">
        <e v="#N/A"/>
        <m u="1"/>
        <s v="D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177546297" createdVersion="7" refreshedVersion="7" minRefreshableVersion="3" recordCount="195" xr:uid="{BC6577D8-FD6C-4FB7-A932-7CDEF3AA1F80}">
  <cacheSource type="worksheet">
    <worksheetSource ref="G4:H199" sheet="17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207638886" createdVersion="7" refreshedVersion="7" minRefreshableVersion="3" recordCount="195" xr:uid="{65C195D6-A7EA-40BB-B3E3-FD76A812D6E9}">
  <cacheSource type="worksheet">
    <worksheetSource ref="F4:G199" sheet="17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52013889" createdVersion="7" refreshedVersion="7" minRefreshableVersion="3" recordCount="195" xr:uid="{DDF157D0-3078-4CBF-9F53-7BF1421B9A86}">
  <cacheSource type="worksheet">
    <worksheetSource ref="G4:H199" sheet="18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6">
        <m/>
        <s v="Linoleum" u="1"/>
        <s v="Sportvloer" u="1"/>
        <s v="Gietvloer" u="1"/>
        <s v="Tapijt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543171298" createdVersion="7" refreshedVersion="7" minRefreshableVersion="3" recordCount="195" xr:uid="{82C3F314-96CA-43DC-B98D-5D0ACAAC737E}">
  <cacheSource type="worksheet">
    <worksheetSource ref="F4:G199" sheet="18a"/>
  </cacheSource>
  <cacheFields count="2">
    <cacheField name="Cat." numFmtId="2">
      <sharedItems containsBlank="1" count="6">
        <e v="#N/A"/>
        <m u="1"/>
        <s v="I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625115744" createdVersion="7" refreshedVersion="7" minRefreshableVersion="3" recordCount="195" xr:uid="{B312BD4E-A14B-48C8-A22F-F2458E3AE78C}">
  <cacheSource type="worksheet">
    <worksheetSource ref="G4:H199" sheet="19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648379629" createdVersion="7" refreshedVersion="7" minRefreshableVersion="3" recordCount="195" xr:uid="{5EF633AF-EB6B-4E60-B2E3-407C1FC05C99}">
  <cacheSource type="worksheet">
    <worksheetSource ref="F4:G199" sheet="19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894328701" createdVersion="7" refreshedVersion="7" minRefreshableVersion="3" recordCount="195" xr:uid="{C07B0F20-547E-4BCC-8C37-BA1678BE1D32}">
  <cacheSource type="worksheet">
    <worksheetSource ref="G4:H199" sheet="20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915624999" createdVersion="7" refreshedVersion="7" minRefreshableVersion="3" recordCount="195" xr:uid="{3F959EA2-A0C0-48F5-9CCC-AC36C71CD747}">
  <cacheSource type="worksheet">
    <worksheetSource ref="F4:G199" sheet="20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09664352" createdVersion="7" refreshedVersion="7" minRefreshableVersion="3" recordCount="195" xr:uid="{57363ECB-6893-4B0B-9A87-EFD4BA255BB5}">
  <cacheSource type="worksheet">
    <worksheetSource ref="G4:H199" sheet="21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722106481" createdVersion="7" refreshedVersion="7" minRefreshableVersion="3" recordCount="195" xr:uid="{D1B11071-4F56-43F9-B746-40E1006F31D6}">
  <cacheSource type="worksheet">
    <worksheetSource ref="G4:H199" sheet="2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115856479" createdVersion="7" refreshedVersion="7" minRefreshableVersion="3" recordCount="195" xr:uid="{F3307BC4-10D5-47D5-89F0-E2C7C56E001D}">
  <cacheSource type="worksheet">
    <worksheetSource ref="F4:G199" sheet="21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328587966" createdVersion="7" refreshedVersion="7" minRefreshableVersion="3" recordCount="195" xr:uid="{7AE9368C-5556-4025-BB26-7B7F8E917FBF}">
  <cacheSource type="worksheet">
    <worksheetSource ref="G4:H199" sheet="22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353356483" createdVersion="7" refreshedVersion="7" minRefreshableVersion="3" recordCount="195" xr:uid="{3164D898-0EF9-45AF-AE4E-C14A9FB9DBCA}">
  <cacheSource type="worksheet">
    <worksheetSource ref="F4:G199" sheet="22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566898148" createdVersion="7" refreshedVersion="7" minRefreshableVersion="3" recordCount="195" xr:uid="{C769F322-809E-4F81-978E-74A31A874604}">
  <cacheSource type="worksheet">
    <worksheetSource ref="G4:H199" sheet="23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589120371" createdVersion="7" refreshedVersion="7" minRefreshableVersion="3" recordCount="195" xr:uid="{A2D2041E-3146-4D1F-9228-43295737DA34}">
  <cacheSource type="worksheet">
    <worksheetSource ref="F4:G199" sheet="23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51502893519" createdVersion="7" refreshedVersion="7" minRefreshableVersion="3" recordCount="195" xr:uid="{2EEF4613-B78E-4D01-B976-FFFCA7A10108}">
  <cacheSource type="worksheet">
    <worksheetSource ref="G4:H199" sheet="13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6">
        <m/>
        <s v="Linoleum" u="1"/>
        <s v="Metaal" u="1"/>
        <s v="Hout" u="1"/>
        <s v="Steen" u="1"/>
        <s v="Marm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387025463" createdVersion="7" refreshedVersion="7" minRefreshableVersion="3" recordCount="195" xr:uid="{C2D3A341-3D7E-49D9-B10F-7AAEA4BA4C6A}">
  <cacheSource type="worksheet">
    <worksheetSource ref="G4:H199" sheet="12a"/>
  </cacheSource>
  <cacheFields count="2">
    <cacheField name="m2" numFmtId="2">
      <sharedItems containsString="0" containsBlank="1" containsNumber="1" minValue="5.6" maxValue="59.2"/>
    </cacheField>
    <cacheField name="vloerafwerking" numFmtId="2">
      <sharedItems containsBlank="1" count="8">
        <s v="Inloopmat"/>
        <s v="Tapijt"/>
        <s v="Linoleum"/>
        <m/>
        <s v="Gietvloer"/>
        <s v="Hout" u="1"/>
        <s v="PVC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3916435184" createdVersion="7" refreshedVersion="7" minRefreshableVersion="3" recordCount="195" xr:uid="{CDF2286F-7C50-479F-98DE-5DDC9F6D4214}">
  <cacheSource type="worksheet">
    <worksheetSource ref="F4:G199" sheet="12a"/>
  </cacheSource>
  <cacheFields count="2">
    <cacheField name="Cat." numFmtId="2">
      <sharedItems containsBlank="1" count="8">
        <s v="E"/>
        <s v="G"/>
        <s v="A"/>
        <m/>
        <s v="B"/>
        <s v="D" u="1"/>
        <e v="#N/A" u="1"/>
        <s v="C" u="1"/>
      </sharedItems>
    </cacheField>
    <cacheField name="m2" numFmtId="2">
      <sharedItems containsString="0" containsBlank="1" containsNumber="1" minValue="5.6" maxValue="59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3962962961" createdVersion="7" refreshedVersion="7" minRefreshableVersion="3" recordCount="196" xr:uid="{E823756B-5FCB-4C37-9A8C-5F770B38BA29}">
  <cacheSource type="worksheet">
    <worksheetSource ref="F4:G200" sheet="11a"/>
  </cacheSource>
  <cacheFields count="2">
    <cacheField name="Cat." numFmtId="2">
      <sharedItems containsBlank="1" count="5">
        <s v="B"/>
        <s v="K"/>
        <s v="D"/>
        <m/>
        <e v="#N/A" u="1"/>
      </sharedItems>
    </cacheField>
    <cacheField name="m2" numFmtId="2">
      <sharedItems containsString="0" containsBlank="1" containsNumber="1" minValue="4.75" maxValue="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3989583333" createdVersion="7" refreshedVersion="7" minRefreshableVersion="3" recordCount="196" xr:uid="{5AC40F30-D019-4B13-928E-E517B6FCD353}">
  <cacheSource type="worksheet">
    <worksheetSource ref="G4:H200" sheet="11a"/>
  </cacheSource>
  <cacheFields count="2">
    <cacheField name="m2" numFmtId="2">
      <sharedItems containsString="0" containsBlank="1" containsNumber="1" minValue="4.75" maxValue="93"/>
    </cacheField>
    <cacheField name="vloerafwerking" numFmtId="2">
      <sharedItems containsBlank="1" count="3">
        <s v="Tapijt"/>
        <s v="Linoleum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951851849" createdVersion="7" refreshedVersion="7" minRefreshableVersion="3" recordCount="195" xr:uid="{514E59CB-F2A9-40B6-960D-5A550228617A}">
  <cacheSource type="worksheet">
    <worksheetSource ref="F4:G199" sheet="2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037615742" createdVersion="7" refreshedVersion="7" minRefreshableVersion="3" recordCount="195" xr:uid="{5D622D89-D565-48F2-972F-8AE05693BEAB}">
  <cacheSource type="worksheet">
    <worksheetSource ref="F4:G199" sheet="10a"/>
  </cacheSource>
  <cacheFields count="2">
    <cacheField name="Cat." numFmtId="2">
      <sharedItems containsBlank="1" count="12">
        <s v="E"/>
        <s v="G"/>
        <s v="H"/>
        <s v="A"/>
        <s v="C"/>
        <m/>
        <s v="B"/>
        <s v="D"/>
        <s v="I" u="1"/>
        <e v="#N/A" u="1"/>
        <s v="F" u="1"/>
        <s v="K" u="1"/>
      </sharedItems>
    </cacheField>
    <cacheField name="m2" numFmtId="2">
      <sharedItems containsString="0" containsBlank="1" containsNumber="1" containsInteger="1" minValue="4" maxValue="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065277776" createdVersion="7" refreshedVersion="7" minRefreshableVersion="3" recordCount="195" xr:uid="{F02654FC-725A-4BBC-B08E-58131E459C58}">
  <cacheSource type="worksheet">
    <worksheetSource ref="G4:H199" sheet="10a"/>
  </cacheSource>
  <cacheFields count="2">
    <cacheField name="m2" numFmtId="2">
      <sharedItems containsString="0" containsBlank="1" containsNumber="1" containsInteger="1" minValue="4" maxValue="94"/>
    </cacheField>
    <cacheField name="vloerafwerking" numFmtId="2">
      <sharedItems containsBlank="1" count="9">
        <s v="Inloopmat"/>
        <s v="Gietvloer"/>
        <s v="Linoleum"/>
        <s v="Steen"/>
        <s v="PVC"/>
        <m/>
        <s v="Tapijt"/>
        <s v="Hout" u="1"/>
        <s v="Spor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101273146" createdVersion="7" refreshedVersion="7" minRefreshableVersion="3" recordCount="195" xr:uid="{05437E94-5B80-4E9E-9D14-6582AFD80C6C}">
  <cacheSource type="worksheet">
    <worksheetSource ref="F4:G199" sheet="9a"/>
  </cacheSource>
  <cacheFields count="2">
    <cacheField name="Cat." numFmtId="2">
      <sharedItems containsBlank="1" count="7">
        <s v="E"/>
        <s v="B"/>
        <s v="A"/>
        <s v="G"/>
        <m/>
        <e v="#N/A" u="1"/>
        <s v="F" u="1"/>
      </sharedItems>
    </cacheField>
    <cacheField name="m2" numFmtId="2">
      <sharedItems containsString="0" containsBlank="1" containsNumber="1" minValue="1.3" maxValue="1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125925924" createdVersion="7" refreshedVersion="7" minRefreshableVersion="3" recordCount="195" xr:uid="{5FD8EAD8-E055-4BA1-A6FF-834E248FAACC}">
  <cacheSource type="worksheet">
    <worksheetSource ref="G4:H199" sheet="9a"/>
  </cacheSource>
  <cacheFields count="2">
    <cacheField name="m2" numFmtId="2">
      <sharedItems containsString="0" containsBlank="1" containsNumber="1" minValue="1.3" maxValue="115"/>
    </cacheField>
    <cacheField name="vloerafwerking" numFmtId="2">
      <sharedItems containsBlank="1" count="5">
        <s v="Inloopmat"/>
        <s v="Tapijt"/>
        <s v="Linoleum"/>
        <s v="Stee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164120372" createdVersion="7" refreshedVersion="7" minRefreshableVersion="3" recordCount="197" xr:uid="{B0B4F87A-7DD5-4C20-8A67-E979ADCBE733}">
  <cacheSource type="worksheet">
    <worksheetSource ref="F4:G201" sheet="8a"/>
  </cacheSource>
  <cacheFields count="2">
    <cacheField name="Cat." numFmtId="2">
      <sharedItems containsBlank="1" count="9">
        <s v="B"/>
        <s v="G"/>
        <s v="A"/>
        <s v="K"/>
        <s v="E"/>
        <m/>
        <s v="D" u="1"/>
        <e v="#N/A" u="1"/>
        <s v="F" u="1"/>
      </sharedItems>
    </cacheField>
    <cacheField name="m2" numFmtId="2">
      <sharedItems containsString="0" containsBlank="1" containsNumber="1" containsInteger="1" minValue="5" maxValue="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216782407" createdVersion="7" refreshedVersion="7" minRefreshableVersion="3" recordCount="197" xr:uid="{48FF8874-7539-42E6-BD64-3C35176F763E}">
  <cacheSource type="worksheet">
    <worksheetSource ref="G4:H201" sheet="8a"/>
  </cacheSource>
  <cacheFields count="2">
    <cacheField name="m2" numFmtId="2">
      <sharedItems containsString="0" containsBlank="1" containsNumber="1" containsInteger="1" minValue="5" maxValue="54"/>
    </cacheField>
    <cacheField name="vloerafwerking" numFmtId="2">
      <sharedItems containsBlank="1" count="8">
        <s v="Tapijt"/>
        <s v="Linoleum"/>
        <s v="Gietvloer"/>
        <s v="Hout"/>
        <s v="Inloopmat"/>
        <s v="Steen"/>
        <m/>
        <s v="Metaal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263425923" createdVersion="7" refreshedVersion="7" minRefreshableVersion="3" recordCount="191" xr:uid="{D9359129-C5AD-495A-8311-FF4D5C07B766}">
  <cacheSource type="worksheet">
    <worksheetSource ref="F4:G195" sheet="7a"/>
  </cacheSource>
  <cacheFields count="2">
    <cacheField name="Cat." numFmtId="2">
      <sharedItems containsBlank="1" count="11">
        <s v="E"/>
        <s v="B"/>
        <s v="G"/>
        <m/>
        <s v="A"/>
        <s v="D"/>
        <s v="H"/>
        <s v="F" u="1"/>
        <e v="#N/A" u="1"/>
        <s v="K" u="1"/>
        <s v="I" u="1"/>
      </sharedItems>
    </cacheField>
    <cacheField name="m2" numFmtId="0">
      <sharedItems containsString="0" containsBlank="1" containsNumber="1" minValue="0" maxValue="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285648145" createdVersion="7" refreshedVersion="7" minRefreshableVersion="3" recordCount="191" xr:uid="{BD4FC38A-AFEE-45E3-849C-01DA3A050B33}">
  <cacheSource type="worksheet">
    <worksheetSource ref="G4:H195" sheet="7a"/>
  </cacheSource>
  <cacheFields count="2">
    <cacheField name="m2" numFmtId="0">
      <sharedItems containsString="0" containsBlank="1" containsNumber="1" minValue="0" maxValue="80"/>
    </cacheField>
    <cacheField name="vloerafwerking" numFmtId="2">
      <sharedItems containsBlank="1" count="7">
        <s v="Inloopmat"/>
        <s v="Steen"/>
        <s v="Tapijt"/>
        <s v="Gietvloer"/>
        <m/>
        <s v="Linoleum"/>
        <s v="Spor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333217592" createdVersion="7" refreshedVersion="7" minRefreshableVersion="3" recordCount="195" xr:uid="{4297431C-327A-4281-8634-7832A50F2183}">
  <cacheSource type="worksheet">
    <worksheetSource ref="F4:G199" sheet="6a"/>
  </cacheSource>
  <cacheFields count="2">
    <cacheField name="Cat." numFmtId="2">
      <sharedItems containsBlank="1" containsMixedTypes="1" containsNumber="1" containsInteger="1" minValue="0" maxValue="0" count="8">
        <s v="E"/>
        <s v="B"/>
        <s v="G"/>
        <m/>
        <s v="A"/>
        <s v="H"/>
        <s v="D"/>
        <n v="0" u="1"/>
      </sharedItems>
    </cacheField>
    <cacheField name="m2" numFmtId="2">
      <sharedItems containsString="0" containsBlank="1" containsNumber="1" containsInteger="1" minValue="3" maxValue="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354282406" createdVersion="7" refreshedVersion="7" minRefreshableVersion="3" recordCount="195" xr:uid="{9C6B521B-EBE7-4F6E-9B39-B4620A843A0A}">
  <cacheSource type="worksheet">
    <worksheetSource ref="G4:H199" sheet="6a"/>
  </cacheSource>
  <cacheFields count="2">
    <cacheField name="m2" numFmtId="2">
      <sharedItems containsString="0" containsBlank="1" containsNumber="1" containsInteger="1" minValue="3" maxValue="84"/>
    </cacheField>
    <cacheField name="vloerafwerking" numFmtId="2">
      <sharedItems containsBlank="1" count="7">
        <s v="Inloopmat"/>
        <s v="Tapijt"/>
        <s v="Gietvloer"/>
        <s v="Linoleum"/>
        <m/>
        <s v="PVC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4645717595" createdVersion="7" refreshedVersion="7" minRefreshableVersion="3" recordCount="195" xr:uid="{D18BEBFE-D44A-4698-9374-94031715F9EA}">
  <cacheSource type="worksheet">
    <worksheetSource ref="G4:H199" sheet="2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39386574" createdVersion="7" refreshedVersion="7" minRefreshableVersion="3" recordCount="195" xr:uid="{460BE530-58F7-4F77-8814-A4CB8238AABF}">
  <cacheSource type="worksheet">
    <worksheetSource ref="F4:G199" sheet="5a"/>
  </cacheSource>
  <cacheFields count="2">
    <cacheField name="Cat." numFmtId="2">
      <sharedItems containsBlank="1" count="10">
        <s v="E"/>
        <s v="B"/>
        <s v="G"/>
        <m/>
        <s v="H"/>
        <s v="D"/>
        <s v="A"/>
        <s v="I" u="1"/>
        <e v="#N/A" u="1"/>
        <s v="F" u="1"/>
      </sharedItems>
    </cacheField>
    <cacheField name="m2" numFmtId="2">
      <sharedItems containsString="0" containsBlank="1" containsNumber="1" containsInteger="1" minValue="4" maxValue="3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416898148" createdVersion="7" refreshedVersion="7" minRefreshableVersion="3" recordCount="195" xr:uid="{2FD49540-FA85-4E77-A511-993481876E97}">
  <cacheSource type="worksheet">
    <worksheetSource ref="G4:H199" sheet="5a"/>
  </cacheSource>
  <cacheFields count="2">
    <cacheField name="m2" numFmtId="2">
      <sharedItems containsString="0" containsBlank="1" containsNumber="1" containsInteger="1" minValue="4" maxValue="303"/>
    </cacheField>
    <cacheField name="vloerafwerking" numFmtId="2">
      <sharedItems containsBlank="1" count="7">
        <s v="Inloopmat"/>
        <s v="PVC"/>
        <s v="Linoleum"/>
        <s v="Gietvloer"/>
        <m/>
        <s v="Sportvloer"/>
        <s v="Tapij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459374999" createdVersion="7" refreshedVersion="7" minRefreshableVersion="3" recordCount="194" xr:uid="{43E67E3D-6E0B-4B6D-B67F-337E8F027592}">
  <cacheSource type="worksheet">
    <worksheetSource ref="F4:G198" sheet="4a"/>
  </cacheSource>
  <cacheFields count="2">
    <cacheField name="Cat." numFmtId="2">
      <sharedItems containsBlank="1" count="11">
        <s v="E"/>
        <s v="A"/>
        <s v="G"/>
        <m/>
        <s v="C"/>
        <s v="D"/>
        <s v="B"/>
        <s v="H"/>
        <s v="I" u="1"/>
        <e v="#N/A" u="1"/>
        <s v="F" u="1"/>
      </sharedItems>
    </cacheField>
    <cacheField name="m2" numFmtId="2">
      <sharedItems containsString="0" containsBlank="1" containsNumber="1" containsInteger="1" minValue="2" maxValue="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479398151" createdVersion="7" refreshedVersion="7" minRefreshableVersion="3" recordCount="194" xr:uid="{77041903-869F-47D1-A93B-DB46EF018ED0}">
  <cacheSource type="worksheet">
    <worksheetSource ref="G4:H198" sheet="4a"/>
  </cacheSource>
  <cacheFields count="2">
    <cacheField name="m2" numFmtId="2">
      <sharedItems containsString="0" containsBlank="1" containsNumber="1" containsInteger="1" minValue="2" maxValue="66"/>
    </cacheField>
    <cacheField name="vloerafwerking" numFmtId="2">
      <sharedItems containsBlank="1" count="9">
        <s v="Inloopmat"/>
        <s v="PVC"/>
        <s v="Linoleum"/>
        <s v="Gietvloer"/>
        <s v="Tapijt"/>
        <m/>
        <s v="Steen"/>
        <s v="Hout"/>
        <s v="Spor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533101849" createdVersion="7" refreshedVersion="7" minRefreshableVersion="3" recordCount="195" xr:uid="{E3463D8C-509A-4E1C-A974-807B851017EF}">
  <cacheSource type="worksheet">
    <worksheetSource ref="F4:G199" sheet="3a"/>
  </cacheSource>
  <cacheFields count="2">
    <cacheField name="Cat." numFmtId="2">
      <sharedItems containsBlank="1" count="11">
        <s v="E"/>
        <s v="G"/>
        <s v="A"/>
        <m/>
        <s v="B"/>
        <s v="D"/>
        <s v="H"/>
        <s v="I" u="1"/>
        <e v="#N/A" u="1"/>
        <s v="F" u="1"/>
        <s v="C" u="1"/>
      </sharedItems>
    </cacheField>
    <cacheField name="m2" numFmtId="2">
      <sharedItems containsString="0" containsBlank="1" containsNumber="1" minValue="1.5" maxValue="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554629632" createdVersion="7" refreshedVersion="7" minRefreshableVersion="3" recordCount="195" xr:uid="{3E323E56-7D1C-417F-B5C6-805C091D889C}">
  <cacheSource type="worksheet">
    <worksheetSource ref="G4:H199" sheet="3a"/>
  </cacheSource>
  <cacheFields count="2">
    <cacheField name="m2" numFmtId="2">
      <sharedItems containsString="0" containsBlank="1" containsNumber="1" minValue="1.5" maxValue="72"/>
    </cacheField>
    <cacheField name="vloerafwerking" numFmtId="2">
      <sharedItems containsBlank="1" count="7">
        <s v="Inloopmat"/>
        <s v="Linoleum"/>
        <s v="Gietvloer"/>
        <m/>
        <s v="Tapijt"/>
        <s v="Sportvloer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591666664" createdVersion="7" refreshedVersion="7" minRefreshableVersion="3" recordCount="195" xr:uid="{1C31F425-CF3C-4BA9-B7AA-82616AC91A68}">
  <cacheSource type="worksheet">
    <worksheetSource ref="F4:G199" sheet="2a"/>
  </cacheSource>
  <cacheFields count="2">
    <cacheField name="Cat." numFmtId="2">
      <sharedItems containsBlank="1" count="12">
        <s v="E"/>
        <s v="G"/>
        <s v="A"/>
        <m/>
        <s v="H"/>
        <s v="B"/>
        <s v="D" u="1"/>
        <s v="J" u="1"/>
        <e v="#N/A" u="1"/>
        <s v="F" u="1"/>
        <s v="K" u="1"/>
        <s v="C" u="1"/>
      </sharedItems>
    </cacheField>
    <cacheField name="m2" numFmtId="2">
      <sharedItems containsString="0" containsBlank="1" containsNumber="1" minValue="3.1" maxValue="74.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610185184" createdVersion="7" refreshedVersion="7" minRefreshableVersion="3" recordCount="195" xr:uid="{8F76DEC2-C811-416E-BFA0-8F39FF7B8812}">
  <cacheSource type="worksheet">
    <worksheetSource ref="G4:H199" sheet="2a"/>
  </cacheSource>
  <cacheFields count="2">
    <cacheField name="m2" numFmtId="2">
      <sharedItems containsString="0" containsBlank="1" containsNumber="1" minValue="3.1" maxValue="74.7"/>
    </cacheField>
    <cacheField name="vloerafwerking" numFmtId="2">
      <sharedItems containsBlank="1" count="8">
        <s v="Linoleum"/>
        <m/>
        <s v="Tapijt"/>
        <s v="Hout" u="1"/>
        <s v="PVC" u="1"/>
        <s v="Gietvloer" u="1"/>
        <s v="Metaal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648495371" createdVersion="7" refreshedVersion="7" minRefreshableVersion="3" recordCount="195" xr:uid="{630177CA-4E71-4AA2-89B5-A56ED794EB85}">
  <cacheSource type="worksheet">
    <worksheetSource ref="F4:G199" sheet="1a"/>
  </cacheSource>
  <cacheFields count="2">
    <cacheField name="Cat." numFmtId="2">
      <sharedItems containsBlank="1" count="13">
        <s v="E"/>
        <s v="B"/>
        <s v="A"/>
        <s v="G"/>
        <m/>
        <s v="J" u="1"/>
        <s v="C" u="1"/>
        <s v="H" u="1"/>
        <s v="F" u="1"/>
        <e v="#N/A" u="1"/>
        <s v="K" u="1"/>
        <s v="D" u="1"/>
        <s v="I" u="1"/>
      </sharedItems>
    </cacheField>
    <cacheField name="m2" numFmtId="2">
      <sharedItems containsString="0" containsBlank="1" containsNumber="1" containsInteger="1" minValue="2" maxValue="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2.434668402777" createdVersion="7" refreshedVersion="7" minRefreshableVersion="3" recordCount="195" xr:uid="{54F6B3F9-73A8-47E4-9A4D-CC233BD185F6}">
  <cacheSource type="worksheet">
    <worksheetSource ref="G4:H199" sheet="1a"/>
  </cacheSource>
  <cacheFields count="2">
    <cacheField name="m2" numFmtId="2">
      <sharedItems containsString="0" containsBlank="1" containsNumber="1" containsInteger="1" minValue="2" maxValue="86"/>
    </cacheField>
    <cacheField name="vloerafwerking" numFmtId="2">
      <sharedItems containsBlank="1" count="11">
        <s v="Inloopmat"/>
        <s v="Gietvloer"/>
        <s v="Linoleum"/>
        <m/>
        <s v="Rubber" u="1"/>
        <s v="PVC" u="1"/>
        <s v="Tegel" u="1"/>
        <s v="Tapijt" u="1"/>
        <s v="Pulastic" u="1"/>
        <s v="Marmer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16.899999999999999"/>
    <x v="0"/>
  </r>
  <r>
    <n v="15.2"/>
    <x v="1"/>
  </r>
  <r>
    <n v="5.6"/>
    <x v="2"/>
  </r>
  <r>
    <n v="52.5"/>
    <x v="2"/>
  </r>
  <r>
    <m/>
    <x v="3"/>
  </r>
  <r>
    <n v="11.7"/>
    <x v="1"/>
  </r>
  <r>
    <n v="7.3"/>
    <x v="1"/>
  </r>
  <r>
    <n v="58.2"/>
    <x v="2"/>
  </r>
  <r>
    <n v="48.9"/>
    <x v="2"/>
  </r>
  <r>
    <n v="59.2"/>
    <x v="2"/>
  </r>
  <r>
    <n v="7.5"/>
    <x v="4"/>
  </r>
  <r>
    <n v="7.5"/>
    <x v="4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Cache/pivotCacheRecords7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16.899999999999999"/>
  </r>
  <r>
    <x v="0"/>
    <n v="15.2"/>
  </r>
  <r>
    <x v="1"/>
    <n v="5.6"/>
  </r>
  <r>
    <x v="2"/>
    <n v="52.5"/>
  </r>
  <r>
    <x v="3"/>
    <m/>
  </r>
  <r>
    <x v="4"/>
    <n v="11.7"/>
  </r>
  <r>
    <x v="0"/>
    <n v="7.3"/>
  </r>
  <r>
    <x v="2"/>
    <n v="58.2"/>
  </r>
  <r>
    <x v="2"/>
    <n v="48.9"/>
  </r>
  <r>
    <x v="0"/>
    <n v="59.2"/>
  </r>
  <r>
    <x v="1"/>
    <n v="7.5"/>
  </r>
  <r>
    <x v="1"/>
    <n v="7.5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7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n v="34"/>
  </r>
  <r>
    <x v="0"/>
    <n v="31"/>
  </r>
  <r>
    <x v="0"/>
    <n v="31"/>
  </r>
  <r>
    <x v="0"/>
    <n v="43"/>
  </r>
  <r>
    <x v="0"/>
    <n v="4.75"/>
  </r>
  <r>
    <x v="0"/>
    <n v="4.75"/>
  </r>
  <r>
    <x v="0"/>
    <n v="4.75"/>
  </r>
  <r>
    <x v="0"/>
    <n v="4.75"/>
  </r>
  <r>
    <x v="0"/>
    <n v="4.75"/>
  </r>
  <r>
    <x v="0"/>
    <n v="4.75"/>
  </r>
  <r>
    <x v="0"/>
    <n v="93"/>
  </r>
  <r>
    <x v="0"/>
    <n v="25"/>
  </r>
  <r>
    <x v="0"/>
    <n v="16"/>
  </r>
  <r>
    <x v="1"/>
    <n v="17"/>
  </r>
  <r>
    <x v="2"/>
    <n v="12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7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n v="34"/>
    <x v="0"/>
  </r>
  <r>
    <n v="31"/>
    <x v="0"/>
  </r>
  <r>
    <n v="31"/>
    <x v="0"/>
  </r>
  <r>
    <n v="43"/>
    <x v="0"/>
  </r>
  <r>
    <n v="4.75"/>
    <x v="0"/>
  </r>
  <r>
    <n v="4.75"/>
    <x v="0"/>
  </r>
  <r>
    <n v="4.75"/>
    <x v="0"/>
  </r>
  <r>
    <n v="4.75"/>
    <x v="0"/>
  </r>
  <r>
    <n v="4.75"/>
    <x v="0"/>
  </r>
  <r>
    <n v="4.75"/>
    <x v="0"/>
  </r>
  <r>
    <n v="93"/>
    <x v="0"/>
  </r>
  <r>
    <n v="25"/>
    <x v="0"/>
  </r>
  <r>
    <n v="16"/>
    <x v="0"/>
  </r>
  <r>
    <n v="17"/>
    <x v="0"/>
  </r>
  <r>
    <n v="12"/>
    <x v="1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5"/>
  </r>
  <r>
    <x v="1"/>
    <n v="9"/>
  </r>
  <r>
    <x v="2"/>
    <n v="92"/>
  </r>
  <r>
    <x v="3"/>
    <n v="44"/>
  </r>
  <r>
    <x v="3"/>
    <n v="12"/>
  </r>
  <r>
    <x v="0"/>
    <n v="30"/>
  </r>
  <r>
    <x v="0"/>
    <n v="22"/>
  </r>
  <r>
    <x v="2"/>
    <n v="44"/>
  </r>
  <r>
    <x v="2"/>
    <n v="12"/>
  </r>
  <r>
    <x v="3"/>
    <n v="58"/>
  </r>
  <r>
    <x v="3"/>
    <n v="56"/>
  </r>
  <r>
    <x v="0"/>
    <n v="14"/>
  </r>
  <r>
    <x v="1"/>
    <n v="7"/>
  </r>
  <r>
    <x v="1"/>
    <n v="7"/>
  </r>
  <r>
    <x v="0"/>
    <n v="25"/>
  </r>
  <r>
    <x v="3"/>
    <n v="56"/>
  </r>
  <r>
    <x v="0"/>
    <n v="93"/>
  </r>
  <r>
    <x v="3"/>
    <n v="58"/>
  </r>
  <r>
    <x v="3"/>
    <n v="56"/>
  </r>
  <r>
    <x v="4"/>
    <n v="52"/>
  </r>
  <r>
    <x v="5"/>
    <m/>
  </r>
  <r>
    <x v="1"/>
    <n v="10"/>
  </r>
  <r>
    <x v="5"/>
    <m/>
  </r>
  <r>
    <x v="6"/>
    <n v="94"/>
  </r>
  <r>
    <x v="7"/>
    <n v="5"/>
  </r>
  <r>
    <x v="6"/>
    <n v="36"/>
  </r>
  <r>
    <x v="6"/>
    <n v="14"/>
  </r>
  <r>
    <x v="6"/>
    <n v="11"/>
  </r>
  <r>
    <x v="0"/>
    <n v="5"/>
  </r>
  <r>
    <x v="5"/>
    <m/>
  </r>
  <r>
    <x v="1"/>
    <n v="4"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</pivotCacheRecords>
</file>

<file path=xl/pivotCache/pivotCacheRecords8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5"/>
    <x v="0"/>
  </r>
  <r>
    <n v="9"/>
    <x v="1"/>
  </r>
  <r>
    <n v="92"/>
    <x v="2"/>
  </r>
  <r>
    <n v="44"/>
    <x v="2"/>
  </r>
  <r>
    <n v="12"/>
    <x v="3"/>
  </r>
  <r>
    <n v="30"/>
    <x v="2"/>
  </r>
  <r>
    <n v="22"/>
    <x v="2"/>
  </r>
  <r>
    <n v="44"/>
    <x v="2"/>
  </r>
  <r>
    <n v="12"/>
    <x v="3"/>
  </r>
  <r>
    <n v="58"/>
    <x v="2"/>
  </r>
  <r>
    <n v="56"/>
    <x v="2"/>
  </r>
  <r>
    <n v="14"/>
    <x v="0"/>
  </r>
  <r>
    <n v="7"/>
    <x v="1"/>
  </r>
  <r>
    <n v="7"/>
    <x v="1"/>
  </r>
  <r>
    <n v="25"/>
    <x v="2"/>
  </r>
  <r>
    <n v="56"/>
    <x v="2"/>
  </r>
  <r>
    <n v="93"/>
    <x v="2"/>
  </r>
  <r>
    <n v="58"/>
    <x v="4"/>
  </r>
  <r>
    <n v="56"/>
    <x v="4"/>
  </r>
  <r>
    <n v="52"/>
    <x v="4"/>
  </r>
  <r>
    <m/>
    <x v="5"/>
  </r>
  <r>
    <n v="10"/>
    <x v="1"/>
  </r>
  <r>
    <m/>
    <x v="5"/>
  </r>
  <r>
    <n v="94"/>
    <x v="2"/>
  </r>
  <r>
    <n v="5"/>
    <x v="1"/>
  </r>
  <r>
    <n v="36"/>
    <x v="6"/>
  </r>
  <r>
    <n v="14"/>
    <x v="6"/>
  </r>
  <r>
    <n v="11"/>
    <x v="6"/>
  </r>
  <r>
    <n v="5"/>
    <x v="2"/>
  </r>
  <r>
    <m/>
    <x v="5"/>
  </r>
  <r>
    <n v="4"/>
    <x v="1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</pivotCacheRecords>
</file>

<file path=xl/pivotCache/pivotCacheRecords8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17.3"/>
  </r>
  <r>
    <x v="1"/>
    <n v="18.3"/>
  </r>
  <r>
    <x v="1"/>
    <n v="14.6"/>
  </r>
  <r>
    <x v="1"/>
    <n v="22.3"/>
  </r>
  <r>
    <x v="0"/>
    <n v="115"/>
  </r>
  <r>
    <x v="2"/>
    <n v="60.6"/>
  </r>
  <r>
    <x v="2"/>
    <n v="59.5"/>
  </r>
  <r>
    <x v="2"/>
    <n v="61"/>
  </r>
  <r>
    <x v="3"/>
    <n v="1.3"/>
  </r>
  <r>
    <x v="3"/>
    <n v="8.6"/>
  </r>
  <r>
    <x v="4"/>
    <m/>
  </r>
  <r>
    <x v="2"/>
    <n v="37.200000000000003"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</pivotCacheRecords>
</file>

<file path=xl/pivotCache/pivotCacheRecords8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17.3"/>
    <x v="0"/>
  </r>
  <r>
    <n v="18.3"/>
    <x v="1"/>
  </r>
  <r>
    <n v="14.6"/>
    <x v="1"/>
  </r>
  <r>
    <n v="22.3"/>
    <x v="1"/>
  </r>
  <r>
    <n v="115"/>
    <x v="2"/>
  </r>
  <r>
    <n v="60.6"/>
    <x v="2"/>
  </r>
  <r>
    <n v="59.5"/>
    <x v="2"/>
  </r>
  <r>
    <n v="61"/>
    <x v="2"/>
  </r>
  <r>
    <n v="1.3"/>
    <x v="3"/>
  </r>
  <r>
    <n v="8.6"/>
    <x v="3"/>
  </r>
  <r>
    <m/>
    <x v="4"/>
  </r>
  <r>
    <n v="37.200000000000003"/>
    <x v="2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8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n v="11"/>
  </r>
  <r>
    <x v="0"/>
    <n v="37"/>
  </r>
  <r>
    <x v="1"/>
    <n v="5"/>
  </r>
  <r>
    <x v="2"/>
    <n v="44"/>
  </r>
  <r>
    <x v="2"/>
    <n v="27"/>
  </r>
  <r>
    <x v="3"/>
    <n v="6"/>
  </r>
  <r>
    <x v="1"/>
    <n v="5"/>
  </r>
  <r>
    <x v="4"/>
    <n v="7"/>
  </r>
  <r>
    <x v="4"/>
    <n v="34"/>
  </r>
  <r>
    <x v="4"/>
    <n v="15"/>
  </r>
  <r>
    <x v="0"/>
    <n v="12"/>
  </r>
  <r>
    <x v="2"/>
    <n v="54"/>
  </r>
  <r>
    <x v="4"/>
    <n v="6"/>
  </r>
  <r>
    <x v="4"/>
    <n v="25"/>
  </r>
  <r>
    <x v="0"/>
    <n v="26"/>
  </r>
  <r>
    <x v="1"/>
    <n v="5"/>
  </r>
  <r>
    <x v="0"/>
    <n v="13"/>
  </r>
  <r>
    <x v="1"/>
    <n v="5"/>
  </r>
  <r>
    <x v="2"/>
    <n v="54"/>
  </r>
  <r>
    <x v="0"/>
    <n v="6"/>
  </r>
  <r>
    <x v="5"/>
    <m/>
  </r>
  <r>
    <x v="2"/>
    <n v="46"/>
  </r>
  <r>
    <x v="3"/>
    <n v="6"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</pivotCacheRecords>
</file>

<file path=xl/pivotCache/pivotCacheRecords8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n v="11"/>
    <x v="0"/>
  </r>
  <r>
    <n v="37"/>
    <x v="1"/>
  </r>
  <r>
    <n v="5"/>
    <x v="2"/>
  </r>
  <r>
    <n v="44"/>
    <x v="1"/>
  </r>
  <r>
    <n v="27"/>
    <x v="1"/>
  </r>
  <r>
    <n v="6"/>
    <x v="1"/>
  </r>
  <r>
    <n v="5"/>
    <x v="1"/>
  </r>
  <r>
    <n v="7"/>
    <x v="3"/>
  </r>
  <r>
    <n v="34"/>
    <x v="1"/>
  </r>
  <r>
    <n v="15"/>
    <x v="4"/>
  </r>
  <r>
    <n v="12"/>
    <x v="0"/>
  </r>
  <r>
    <n v="54"/>
    <x v="1"/>
  </r>
  <r>
    <n v="6"/>
    <x v="5"/>
  </r>
  <r>
    <n v="25"/>
    <x v="5"/>
  </r>
  <r>
    <n v="26"/>
    <x v="1"/>
  </r>
  <r>
    <n v="5"/>
    <x v="2"/>
  </r>
  <r>
    <n v="13"/>
    <x v="0"/>
  </r>
  <r>
    <n v="5"/>
    <x v="2"/>
  </r>
  <r>
    <n v="54"/>
    <x v="1"/>
  </r>
  <r>
    <n v="6"/>
    <x v="1"/>
  </r>
  <r>
    <m/>
    <x v="6"/>
  </r>
  <r>
    <n v="46"/>
    <x v="1"/>
  </r>
  <r>
    <n v="6"/>
    <x v="1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</pivotCacheRecords>
</file>

<file path=xl/pivotCache/pivotCacheRecords8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">
  <r>
    <x v="0"/>
    <n v="4"/>
  </r>
  <r>
    <x v="0"/>
    <n v="34"/>
  </r>
  <r>
    <x v="1"/>
    <n v="12"/>
  </r>
  <r>
    <x v="2"/>
    <n v="2"/>
  </r>
  <r>
    <x v="3"/>
    <n v="0"/>
  </r>
  <r>
    <x v="2"/>
    <n v="5"/>
  </r>
  <r>
    <x v="0"/>
    <n v="10"/>
  </r>
  <r>
    <x v="3"/>
    <n v="0"/>
  </r>
  <r>
    <x v="0"/>
    <n v="16"/>
  </r>
  <r>
    <x v="0"/>
    <n v="1.5"/>
  </r>
  <r>
    <x v="0"/>
    <n v="30"/>
  </r>
  <r>
    <x v="0"/>
    <n v="11"/>
  </r>
  <r>
    <x v="2"/>
    <n v="8"/>
  </r>
  <r>
    <x v="4"/>
    <n v="58"/>
  </r>
  <r>
    <x v="4"/>
    <n v="58"/>
  </r>
  <r>
    <x v="0"/>
    <n v="22"/>
  </r>
  <r>
    <x v="1"/>
    <n v="23"/>
  </r>
  <r>
    <x v="5"/>
    <n v="9"/>
  </r>
  <r>
    <x v="3"/>
    <m/>
  </r>
  <r>
    <x v="0"/>
    <n v="20"/>
  </r>
  <r>
    <x v="3"/>
    <m/>
  </r>
  <r>
    <x v="2"/>
    <n v="5"/>
  </r>
  <r>
    <x v="6"/>
    <n v="80"/>
  </r>
  <r>
    <x v="0"/>
    <n v="7"/>
  </r>
  <r>
    <x v="2"/>
    <n v="5"/>
  </r>
  <r>
    <x v="0"/>
    <n v="36"/>
  </r>
  <r>
    <x v="4"/>
    <n v="70"/>
  </r>
  <r>
    <x v="4"/>
    <n v="70"/>
  </r>
  <r>
    <x v="4"/>
    <n v="4"/>
  </r>
  <r>
    <x v="0"/>
    <n v="5"/>
  </r>
  <r>
    <x v="0"/>
    <n v="7"/>
  </r>
  <r>
    <x v="2"/>
    <n v="7"/>
  </r>
  <r>
    <x v="4"/>
    <n v="58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8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">
  <r>
    <n v="4"/>
    <x v="0"/>
  </r>
  <r>
    <n v="34"/>
    <x v="1"/>
  </r>
  <r>
    <n v="12"/>
    <x v="2"/>
  </r>
  <r>
    <n v="2"/>
    <x v="3"/>
  </r>
  <r>
    <n v="0"/>
    <x v="4"/>
  </r>
  <r>
    <n v="5"/>
    <x v="3"/>
  </r>
  <r>
    <n v="10"/>
    <x v="5"/>
  </r>
  <r>
    <n v="0"/>
    <x v="4"/>
  </r>
  <r>
    <n v="16"/>
    <x v="5"/>
  </r>
  <r>
    <n v="1.5"/>
    <x v="2"/>
  </r>
  <r>
    <n v="30"/>
    <x v="5"/>
  </r>
  <r>
    <n v="11"/>
    <x v="5"/>
  </r>
  <r>
    <n v="8"/>
    <x v="3"/>
  </r>
  <r>
    <n v="58"/>
    <x v="5"/>
  </r>
  <r>
    <n v="58"/>
    <x v="5"/>
  </r>
  <r>
    <n v="22"/>
    <x v="5"/>
  </r>
  <r>
    <n v="23"/>
    <x v="5"/>
  </r>
  <r>
    <n v="9"/>
    <x v="2"/>
  </r>
  <r>
    <m/>
    <x v="4"/>
  </r>
  <r>
    <n v="20"/>
    <x v="5"/>
  </r>
  <r>
    <m/>
    <x v="4"/>
  </r>
  <r>
    <n v="5"/>
    <x v="3"/>
  </r>
  <r>
    <n v="80"/>
    <x v="5"/>
  </r>
  <r>
    <n v="7"/>
    <x v="5"/>
  </r>
  <r>
    <n v="5"/>
    <x v="3"/>
  </r>
  <r>
    <n v="36"/>
    <x v="5"/>
  </r>
  <r>
    <n v="70"/>
    <x v="5"/>
  </r>
  <r>
    <n v="70"/>
    <x v="5"/>
  </r>
  <r>
    <n v="4"/>
    <x v="1"/>
  </r>
  <r>
    <n v="5"/>
    <x v="0"/>
  </r>
  <r>
    <n v="7"/>
    <x v="1"/>
  </r>
  <r>
    <n v="7"/>
    <x v="3"/>
  </r>
  <r>
    <n v="58"/>
    <x v="5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8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6"/>
  </r>
  <r>
    <x v="1"/>
    <n v="15"/>
  </r>
  <r>
    <x v="2"/>
    <n v="8"/>
  </r>
  <r>
    <x v="2"/>
    <n v="7"/>
  </r>
  <r>
    <x v="2"/>
    <n v="5"/>
  </r>
  <r>
    <x v="2"/>
    <n v="5"/>
  </r>
  <r>
    <x v="0"/>
    <n v="5"/>
  </r>
  <r>
    <x v="0"/>
    <n v="21"/>
  </r>
  <r>
    <x v="3"/>
    <m/>
  </r>
  <r>
    <x v="3"/>
    <m/>
  </r>
  <r>
    <x v="3"/>
    <m/>
  </r>
  <r>
    <x v="2"/>
    <n v="3"/>
  </r>
  <r>
    <x v="0"/>
    <n v="3"/>
  </r>
  <r>
    <x v="2"/>
    <n v="5"/>
  </r>
  <r>
    <x v="4"/>
    <n v="70"/>
  </r>
  <r>
    <x v="3"/>
    <m/>
  </r>
  <r>
    <x v="5"/>
    <n v="82"/>
  </r>
  <r>
    <x v="5"/>
    <n v="10"/>
  </r>
  <r>
    <x v="4"/>
    <n v="64"/>
  </r>
  <r>
    <x v="3"/>
    <m/>
  </r>
  <r>
    <x v="0"/>
    <n v="26"/>
  </r>
  <r>
    <x v="6"/>
    <n v="5"/>
  </r>
  <r>
    <x v="4"/>
    <n v="64"/>
  </r>
  <r>
    <x v="0"/>
    <n v="84"/>
  </r>
  <r>
    <x v="4"/>
    <n v="64"/>
  </r>
  <r>
    <x v="4"/>
    <n v="64"/>
  </r>
  <r>
    <x v="0"/>
    <n v="44"/>
  </r>
  <r>
    <x v="4"/>
    <n v="56"/>
  </r>
  <r>
    <x v="0"/>
    <n v="15"/>
  </r>
  <r>
    <x v="0"/>
    <n v="28"/>
  </r>
  <r>
    <x v="4"/>
    <n v="50"/>
  </r>
  <r>
    <x v="2"/>
    <n v="5"/>
  </r>
  <r>
    <x v="1"/>
    <n v="25"/>
  </r>
  <r>
    <x v="4"/>
    <n v="40"/>
  </r>
  <r>
    <x v="3"/>
    <m/>
  </r>
  <r>
    <x v="3"/>
    <m/>
  </r>
  <r>
    <x v="0"/>
    <n v="5"/>
  </r>
  <r>
    <x v="1"/>
    <n v="23"/>
  </r>
  <r>
    <x v="1"/>
    <n v="12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8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6"/>
    <x v="0"/>
  </r>
  <r>
    <n v="15"/>
    <x v="1"/>
  </r>
  <r>
    <n v="8"/>
    <x v="2"/>
  </r>
  <r>
    <n v="7"/>
    <x v="2"/>
  </r>
  <r>
    <n v="5"/>
    <x v="2"/>
  </r>
  <r>
    <n v="5"/>
    <x v="2"/>
  </r>
  <r>
    <n v="5"/>
    <x v="0"/>
  </r>
  <r>
    <n v="21"/>
    <x v="3"/>
  </r>
  <r>
    <m/>
    <x v="4"/>
  </r>
  <r>
    <m/>
    <x v="4"/>
  </r>
  <r>
    <m/>
    <x v="4"/>
  </r>
  <r>
    <n v="3"/>
    <x v="5"/>
  </r>
  <r>
    <n v="3"/>
    <x v="5"/>
  </r>
  <r>
    <n v="5"/>
    <x v="3"/>
  </r>
  <r>
    <n v="70"/>
    <x v="3"/>
  </r>
  <r>
    <m/>
    <x v="4"/>
  </r>
  <r>
    <n v="82"/>
    <x v="3"/>
  </r>
  <r>
    <n v="10"/>
    <x v="3"/>
  </r>
  <r>
    <n v="64"/>
    <x v="3"/>
  </r>
  <r>
    <m/>
    <x v="4"/>
  </r>
  <r>
    <n v="26"/>
    <x v="3"/>
  </r>
  <r>
    <n v="5"/>
    <x v="3"/>
  </r>
  <r>
    <n v="64"/>
    <x v="3"/>
  </r>
  <r>
    <n v="84"/>
    <x v="3"/>
  </r>
  <r>
    <n v="64"/>
    <x v="3"/>
  </r>
  <r>
    <n v="64"/>
    <x v="3"/>
  </r>
  <r>
    <n v="44"/>
    <x v="3"/>
  </r>
  <r>
    <n v="56"/>
    <x v="3"/>
  </r>
  <r>
    <n v="15"/>
    <x v="3"/>
  </r>
  <r>
    <n v="28"/>
    <x v="3"/>
  </r>
  <r>
    <n v="50"/>
    <x v="3"/>
  </r>
  <r>
    <n v="5"/>
    <x v="2"/>
  </r>
  <r>
    <n v="25"/>
    <x v="3"/>
  </r>
  <r>
    <n v="40"/>
    <x v="3"/>
  </r>
  <r>
    <m/>
    <x v="4"/>
  </r>
  <r>
    <m/>
    <x v="4"/>
  </r>
  <r>
    <n v="5"/>
    <x v="3"/>
  </r>
  <r>
    <n v="23"/>
    <x v="3"/>
  </r>
  <r>
    <n v="12"/>
    <x v="3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9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5"/>
  </r>
  <r>
    <x v="1"/>
    <n v="27"/>
  </r>
  <r>
    <x v="1"/>
    <n v="16"/>
  </r>
  <r>
    <x v="1"/>
    <n v="22"/>
  </r>
  <r>
    <x v="2"/>
    <n v="10"/>
  </r>
  <r>
    <x v="0"/>
    <n v="303"/>
  </r>
  <r>
    <x v="3"/>
    <m/>
  </r>
  <r>
    <x v="4"/>
    <n v="92"/>
  </r>
  <r>
    <x v="2"/>
    <n v="4"/>
  </r>
  <r>
    <x v="5"/>
    <n v="4"/>
  </r>
  <r>
    <x v="3"/>
    <m/>
  </r>
  <r>
    <x v="1"/>
    <n v="38"/>
  </r>
  <r>
    <x v="1"/>
    <n v="12"/>
  </r>
  <r>
    <x v="3"/>
    <m/>
  </r>
  <r>
    <x v="6"/>
    <n v="58"/>
  </r>
  <r>
    <x v="2"/>
    <n v="8"/>
  </r>
  <r>
    <x v="2"/>
    <n v="7"/>
  </r>
  <r>
    <x v="6"/>
    <n v="72"/>
  </r>
  <r>
    <x v="3"/>
    <m/>
  </r>
  <r>
    <x v="0"/>
    <n v="7"/>
  </r>
  <r>
    <x v="6"/>
    <n v="52"/>
  </r>
  <r>
    <x v="6"/>
    <n v="57"/>
  </r>
  <r>
    <x v="0"/>
    <n v="6"/>
  </r>
  <r>
    <x v="6"/>
    <n v="57"/>
  </r>
  <r>
    <x v="6"/>
    <n v="57"/>
  </r>
  <r>
    <x v="0"/>
    <n v="13"/>
  </r>
  <r>
    <x v="2"/>
    <n v="7"/>
  </r>
  <r>
    <x v="2"/>
    <n v="7"/>
  </r>
  <r>
    <x v="6"/>
    <n v="57"/>
  </r>
  <r>
    <x v="6"/>
    <n v="57"/>
  </r>
  <r>
    <x v="6"/>
    <n v="57"/>
  </r>
  <r>
    <x v="3"/>
    <m/>
  </r>
  <r>
    <x v="6"/>
    <n v="57"/>
  </r>
  <r>
    <x v="0"/>
    <n v="8"/>
  </r>
  <r>
    <x v="2"/>
    <n v="8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9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5"/>
    <x v="0"/>
  </r>
  <r>
    <n v="27"/>
    <x v="1"/>
  </r>
  <r>
    <n v="16"/>
    <x v="1"/>
  </r>
  <r>
    <n v="22"/>
    <x v="2"/>
  </r>
  <r>
    <n v="10"/>
    <x v="3"/>
  </r>
  <r>
    <n v="303"/>
    <x v="2"/>
  </r>
  <r>
    <m/>
    <x v="4"/>
  </r>
  <r>
    <n v="92"/>
    <x v="5"/>
  </r>
  <r>
    <n v="4"/>
    <x v="3"/>
  </r>
  <r>
    <n v="4"/>
    <x v="2"/>
  </r>
  <r>
    <m/>
    <x v="4"/>
  </r>
  <r>
    <n v="38"/>
    <x v="6"/>
  </r>
  <r>
    <n v="12"/>
    <x v="6"/>
  </r>
  <r>
    <m/>
    <x v="4"/>
  </r>
  <r>
    <n v="58"/>
    <x v="2"/>
  </r>
  <r>
    <n v="8"/>
    <x v="3"/>
  </r>
  <r>
    <n v="7"/>
    <x v="2"/>
  </r>
  <r>
    <n v="72"/>
    <x v="2"/>
  </r>
  <r>
    <m/>
    <x v="4"/>
  </r>
  <r>
    <n v="7"/>
    <x v="0"/>
  </r>
  <r>
    <n v="52"/>
    <x v="2"/>
  </r>
  <r>
    <n v="57"/>
    <x v="2"/>
  </r>
  <r>
    <n v="6"/>
    <x v="0"/>
  </r>
  <r>
    <n v="57"/>
    <x v="2"/>
  </r>
  <r>
    <n v="57"/>
    <x v="2"/>
  </r>
  <r>
    <n v="13"/>
    <x v="0"/>
  </r>
  <r>
    <n v="7"/>
    <x v="3"/>
  </r>
  <r>
    <n v="7"/>
    <x v="3"/>
  </r>
  <r>
    <n v="57"/>
    <x v="2"/>
  </r>
  <r>
    <n v="57"/>
    <x v="2"/>
  </r>
  <r>
    <n v="57"/>
    <x v="2"/>
  </r>
  <r>
    <m/>
    <x v="4"/>
  </r>
  <r>
    <n v="57"/>
    <x v="2"/>
  </r>
  <r>
    <n v="8"/>
    <x v="2"/>
  </r>
  <r>
    <n v="8"/>
    <x v="3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9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x v="0"/>
    <n v="9"/>
  </r>
  <r>
    <x v="0"/>
    <n v="36"/>
  </r>
  <r>
    <x v="1"/>
    <n v="64"/>
  </r>
  <r>
    <x v="2"/>
    <n v="6"/>
  </r>
  <r>
    <x v="3"/>
    <n v="5"/>
  </r>
  <r>
    <x v="4"/>
    <n v="66"/>
  </r>
  <r>
    <x v="3"/>
    <m/>
  </r>
  <r>
    <x v="5"/>
    <n v="8"/>
  </r>
  <r>
    <x v="6"/>
    <n v="21"/>
  </r>
  <r>
    <x v="0"/>
    <n v="3"/>
  </r>
  <r>
    <x v="2"/>
    <n v="4"/>
  </r>
  <r>
    <x v="3"/>
    <m/>
  </r>
  <r>
    <x v="3"/>
    <m/>
  </r>
  <r>
    <x v="3"/>
    <n v="2"/>
  </r>
  <r>
    <x v="6"/>
    <n v="10"/>
  </r>
  <r>
    <x v="0"/>
    <n v="20"/>
  </r>
  <r>
    <x v="0"/>
    <n v="9"/>
  </r>
  <r>
    <x v="0"/>
    <n v="63"/>
  </r>
  <r>
    <x v="1"/>
    <n v="64"/>
  </r>
  <r>
    <x v="0"/>
    <n v="17"/>
  </r>
  <r>
    <x v="2"/>
    <n v="8"/>
  </r>
  <r>
    <x v="3"/>
    <m/>
  </r>
  <r>
    <x v="1"/>
    <n v="64"/>
  </r>
  <r>
    <x v="7"/>
    <n v="12"/>
  </r>
  <r>
    <x v="0"/>
    <n v="18"/>
  </r>
  <r>
    <x v="6"/>
    <n v="14"/>
  </r>
  <r>
    <x v="0"/>
    <n v="17"/>
  </r>
  <r>
    <x v="7"/>
    <n v="62"/>
  </r>
  <r>
    <x v="1"/>
    <n v="49"/>
  </r>
  <r>
    <x v="1"/>
    <n v="44"/>
  </r>
  <r>
    <x v="7"/>
    <n v="12"/>
  </r>
  <r>
    <x v="3"/>
    <m/>
  </r>
  <r>
    <x v="2"/>
    <n v="6"/>
  </r>
  <r>
    <x v="6"/>
    <n v="13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9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n v="9"/>
    <x v="0"/>
  </r>
  <r>
    <n v="36"/>
    <x v="1"/>
  </r>
  <r>
    <n v="64"/>
    <x v="2"/>
  </r>
  <r>
    <n v="6"/>
    <x v="3"/>
  </r>
  <r>
    <n v="5"/>
    <x v="4"/>
  </r>
  <r>
    <n v="66"/>
    <x v="2"/>
  </r>
  <r>
    <m/>
    <x v="5"/>
  </r>
  <r>
    <n v="8"/>
    <x v="2"/>
  </r>
  <r>
    <n v="21"/>
    <x v="2"/>
  </r>
  <r>
    <n v="3"/>
    <x v="2"/>
  </r>
  <r>
    <n v="4"/>
    <x v="3"/>
  </r>
  <r>
    <m/>
    <x v="5"/>
  </r>
  <r>
    <m/>
    <x v="5"/>
  </r>
  <r>
    <n v="2"/>
    <x v="6"/>
  </r>
  <r>
    <n v="10"/>
    <x v="2"/>
  </r>
  <r>
    <n v="20"/>
    <x v="2"/>
  </r>
  <r>
    <n v="9"/>
    <x v="7"/>
  </r>
  <r>
    <n v="63"/>
    <x v="2"/>
  </r>
  <r>
    <n v="64"/>
    <x v="2"/>
  </r>
  <r>
    <n v="17"/>
    <x v="2"/>
  </r>
  <r>
    <n v="8"/>
    <x v="3"/>
  </r>
  <r>
    <m/>
    <x v="5"/>
  </r>
  <r>
    <n v="64"/>
    <x v="2"/>
  </r>
  <r>
    <n v="12"/>
    <x v="4"/>
  </r>
  <r>
    <n v="18"/>
    <x v="2"/>
  </r>
  <r>
    <n v="14"/>
    <x v="2"/>
  </r>
  <r>
    <n v="17"/>
    <x v="0"/>
  </r>
  <r>
    <n v="62"/>
    <x v="2"/>
  </r>
  <r>
    <n v="49"/>
    <x v="2"/>
  </r>
  <r>
    <n v="44"/>
    <x v="4"/>
  </r>
  <r>
    <n v="12"/>
    <x v="4"/>
  </r>
  <r>
    <m/>
    <x v="5"/>
  </r>
  <r>
    <n v="6"/>
    <x v="3"/>
  </r>
  <r>
    <n v="13"/>
    <x v="4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</pivotCacheRecords>
</file>

<file path=xl/pivotCache/pivotCacheRecords9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5"/>
  </r>
  <r>
    <x v="0"/>
    <n v="16"/>
  </r>
  <r>
    <x v="1"/>
    <n v="8"/>
  </r>
  <r>
    <x v="1"/>
    <n v="8"/>
  </r>
  <r>
    <x v="2"/>
    <n v="58"/>
  </r>
  <r>
    <x v="2"/>
    <n v="62"/>
  </r>
  <r>
    <x v="0"/>
    <n v="15"/>
  </r>
  <r>
    <x v="0"/>
    <n v="18"/>
  </r>
  <r>
    <x v="2"/>
    <n v="61"/>
  </r>
  <r>
    <x v="0"/>
    <n v="21"/>
  </r>
  <r>
    <x v="3"/>
    <m/>
  </r>
  <r>
    <x v="4"/>
    <n v="18"/>
  </r>
  <r>
    <x v="3"/>
    <m/>
  </r>
  <r>
    <x v="3"/>
    <m/>
  </r>
  <r>
    <x v="0"/>
    <n v="66"/>
  </r>
  <r>
    <x v="0"/>
    <n v="16"/>
  </r>
  <r>
    <x v="4"/>
    <n v="18"/>
  </r>
  <r>
    <x v="3"/>
    <m/>
  </r>
  <r>
    <x v="4"/>
    <n v="32"/>
  </r>
  <r>
    <x v="5"/>
    <n v="7"/>
  </r>
  <r>
    <x v="0"/>
    <n v="3"/>
  </r>
  <r>
    <x v="1"/>
    <n v="1.5"/>
  </r>
  <r>
    <x v="4"/>
    <n v="12"/>
  </r>
  <r>
    <x v="1"/>
    <n v="2.5"/>
  </r>
  <r>
    <x v="0"/>
    <n v="54"/>
  </r>
  <r>
    <x v="3"/>
    <m/>
  </r>
  <r>
    <x v="6"/>
    <n v="72"/>
  </r>
  <r>
    <x v="1"/>
    <n v="5"/>
  </r>
  <r>
    <x v="2"/>
    <n v="66"/>
  </r>
  <r>
    <x v="2"/>
    <n v="70"/>
  </r>
  <r>
    <x v="1"/>
    <n v="5"/>
  </r>
  <r>
    <x v="0"/>
    <n v="16.899999999999999"/>
  </r>
  <r>
    <x v="0"/>
    <n v="15.2"/>
  </r>
  <r>
    <x v="3"/>
    <m/>
  </r>
  <r>
    <x v="2"/>
    <n v="52.5"/>
  </r>
  <r>
    <x v="3"/>
    <m/>
  </r>
  <r>
    <x v="1"/>
    <n v="7.5"/>
  </r>
  <r>
    <x v="1"/>
    <n v="7.5"/>
  </r>
  <r>
    <x v="0"/>
    <n v="6"/>
  </r>
  <r>
    <x v="0"/>
    <n v="7.3"/>
  </r>
  <r>
    <x v="2"/>
    <n v="58.2"/>
  </r>
  <r>
    <x v="2"/>
    <n v="48.9"/>
  </r>
  <r>
    <x v="0"/>
    <n v="59.2"/>
  </r>
  <r>
    <x v="1"/>
    <n v="5.6"/>
  </r>
  <r>
    <x v="4"/>
    <n v="11.7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9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5"/>
    <x v="0"/>
  </r>
  <r>
    <n v="16"/>
    <x v="1"/>
  </r>
  <r>
    <n v="8"/>
    <x v="2"/>
  </r>
  <r>
    <n v="8"/>
    <x v="2"/>
  </r>
  <r>
    <n v="58"/>
    <x v="1"/>
  </r>
  <r>
    <n v="62"/>
    <x v="1"/>
  </r>
  <r>
    <n v="15"/>
    <x v="1"/>
  </r>
  <r>
    <n v="18"/>
    <x v="1"/>
  </r>
  <r>
    <n v="61"/>
    <x v="1"/>
  </r>
  <r>
    <n v="21"/>
    <x v="1"/>
  </r>
  <r>
    <m/>
    <x v="3"/>
  </r>
  <r>
    <n v="18"/>
    <x v="1"/>
  </r>
  <r>
    <m/>
    <x v="3"/>
  </r>
  <r>
    <m/>
    <x v="3"/>
  </r>
  <r>
    <n v="66"/>
    <x v="1"/>
  </r>
  <r>
    <n v="16"/>
    <x v="1"/>
  </r>
  <r>
    <n v="18"/>
    <x v="1"/>
  </r>
  <r>
    <m/>
    <x v="3"/>
  </r>
  <r>
    <n v="32"/>
    <x v="4"/>
  </r>
  <r>
    <n v="7"/>
    <x v="1"/>
  </r>
  <r>
    <n v="3"/>
    <x v="1"/>
  </r>
  <r>
    <n v="1.5"/>
    <x v="2"/>
  </r>
  <r>
    <n v="12"/>
    <x v="4"/>
  </r>
  <r>
    <n v="2.5"/>
    <x v="2"/>
  </r>
  <r>
    <n v="54"/>
    <x v="1"/>
  </r>
  <r>
    <m/>
    <x v="3"/>
  </r>
  <r>
    <n v="72"/>
    <x v="1"/>
  </r>
  <r>
    <n v="5"/>
    <x v="2"/>
  </r>
  <r>
    <n v="66"/>
    <x v="1"/>
  </r>
  <r>
    <n v="70"/>
    <x v="1"/>
  </r>
  <r>
    <n v="5"/>
    <x v="2"/>
  </r>
  <r>
    <n v="16.899999999999999"/>
    <x v="0"/>
  </r>
  <r>
    <n v="15.2"/>
    <x v="1"/>
  </r>
  <r>
    <m/>
    <x v="3"/>
  </r>
  <r>
    <n v="52.5"/>
    <x v="1"/>
  </r>
  <r>
    <m/>
    <x v="3"/>
  </r>
  <r>
    <n v="7.5"/>
    <x v="2"/>
  </r>
  <r>
    <n v="7.5"/>
    <x v="2"/>
  </r>
  <r>
    <n v="6"/>
    <x v="0"/>
  </r>
  <r>
    <n v="7.3"/>
    <x v="0"/>
  </r>
  <r>
    <n v="58.2"/>
    <x v="1"/>
  </r>
  <r>
    <n v="48.9"/>
    <x v="1"/>
  </r>
  <r>
    <n v="59.2"/>
    <x v="1"/>
  </r>
  <r>
    <n v="5.6"/>
    <x v="1"/>
  </r>
  <r>
    <n v="11.7"/>
    <x v="4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Cache/pivotCacheRecords9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4"/>
  </r>
  <r>
    <x v="1"/>
    <n v="5"/>
  </r>
  <r>
    <x v="0"/>
    <n v="52.9"/>
  </r>
  <r>
    <x v="2"/>
    <n v="69.3"/>
  </r>
  <r>
    <x v="2"/>
    <n v="56.3"/>
  </r>
  <r>
    <x v="0"/>
    <n v="74.7"/>
  </r>
  <r>
    <x v="0"/>
    <n v="28.7"/>
  </r>
  <r>
    <x v="0"/>
    <n v="3.9"/>
  </r>
  <r>
    <x v="3"/>
    <m/>
  </r>
  <r>
    <x v="2"/>
    <n v="56.3"/>
  </r>
  <r>
    <x v="1"/>
    <n v="6.2"/>
  </r>
  <r>
    <x v="2"/>
    <n v="56.3"/>
  </r>
  <r>
    <x v="4"/>
    <n v="58.3"/>
  </r>
  <r>
    <x v="5"/>
    <n v="26.1"/>
  </r>
  <r>
    <x v="1"/>
    <n v="5"/>
  </r>
  <r>
    <x v="1"/>
    <n v="5"/>
  </r>
  <r>
    <x v="5"/>
    <n v="9.8000000000000007"/>
  </r>
  <r>
    <x v="3"/>
    <m/>
  </r>
  <r>
    <x v="3"/>
    <m/>
  </r>
  <r>
    <x v="5"/>
    <n v="18"/>
  </r>
  <r>
    <x v="3"/>
    <m/>
  </r>
  <r>
    <x v="1"/>
    <n v="3.1"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  <r>
    <x v="3"/>
    <m/>
  </r>
</pivotCacheRecords>
</file>

<file path=xl/pivotCache/pivotCacheRecords9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4"/>
    <x v="0"/>
  </r>
  <r>
    <n v="5"/>
    <x v="0"/>
  </r>
  <r>
    <n v="52.9"/>
    <x v="0"/>
  </r>
  <r>
    <n v="69.3"/>
    <x v="0"/>
  </r>
  <r>
    <n v="56.3"/>
    <x v="0"/>
  </r>
  <r>
    <n v="74.7"/>
    <x v="0"/>
  </r>
  <r>
    <n v="28.7"/>
    <x v="0"/>
  </r>
  <r>
    <n v="3.9"/>
    <x v="0"/>
  </r>
  <r>
    <m/>
    <x v="1"/>
  </r>
  <r>
    <n v="56.3"/>
    <x v="0"/>
  </r>
  <r>
    <n v="6.2"/>
    <x v="0"/>
  </r>
  <r>
    <n v="56.3"/>
    <x v="0"/>
  </r>
  <r>
    <n v="58.3"/>
    <x v="0"/>
  </r>
  <r>
    <n v="26.1"/>
    <x v="2"/>
  </r>
  <r>
    <n v="5"/>
    <x v="0"/>
  </r>
  <r>
    <n v="5"/>
    <x v="0"/>
  </r>
  <r>
    <n v="9.8000000000000007"/>
    <x v="2"/>
  </r>
  <r>
    <m/>
    <x v="1"/>
  </r>
  <r>
    <m/>
    <x v="1"/>
  </r>
  <r>
    <n v="18"/>
    <x v="2"/>
  </r>
  <r>
    <m/>
    <x v="1"/>
  </r>
  <r>
    <n v="3.1"/>
    <x v="0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  <r>
    <m/>
    <x v="1"/>
  </r>
</pivotCacheRecords>
</file>

<file path=xl/pivotCache/pivotCacheRecords9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5"/>
  </r>
  <r>
    <x v="0"/>
    <n v="2"/>
  </r>
  <r>
    <x v="0"/>
    <n v="4"/>
  </r>
  <r>
    <x v="1"/>
    <n v="25"/>
  </r>
  <r>
    <x v="0"/>
    <n v="9"/>
  </r>
  <r>
    <x v="1"/>
    <n v="18"/>
  </r>
  <r>
    <x v="1"/>
    <n v="14"/>
  </r>
  <r>
    <x v="0"/>
    <n v="46"/>
  </r>
  <r>
    <x v="2"/>
    <n v="46"/>
  </r>
  <r>
    <x v="0"/>
    <n v="6"/>
  </r>
  <r>
    <x v="2"/>
    <n v="58"/>
  </r>
  <r>
    <x v="2"/>
    <n v="86"/>
  </r>
  <r>
    <x v="0"/>
    <n v="16"/>
  </r>
  <r>
    <x v="3"/>
    <n v="7"/>
  </r>
  <r>
    <x v="2"/>
    <n v="58"/>
  </r>
  <r>
    <x v="4"/>
    <m/>
  </r>
  <r>
    <x v="3"/>
    <n v="5"/>
  </r>
  <r>
    <x v="4"/>
    <m/>
  </r>
  <r>
    <x v="4"/>
    <m/>
  </r>
  <r>
    <x v="0"/>
    <n v="4"/>
  </r>
  <r>
    <x v="3"/>
    <n v="5"/>
  </r>
  <r>
    <x v="2"/>
    <n v="58"/>
  </r>
  <r>
    <x v="3"/>
    <n v="4"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</pivotCacheRecords>
</file>

<file path=xl/pivotCache/pivotCacheRecords9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5"/>
    <x v="0"/>
  </r>
  <r>
    <n v="2"/>
    <x v="1"/>
  </r>
  <r>
    <n v="4"/>
    <x v="1"/>
  </r>
  <r>
    <n v="25"/>
    <x v="2"/>
  </r>
  <r>
    <n v="9"/>
    <x v="2"/>
  </r>
  <r>
    <n v="18"/>
    <x v="2"/>
  </r>
  <r>
    <n v="14"/>
    <x v="2"/>
  </r>
  <r>
    <n v="46"/>
    <x v="1"/>
  </r>
  <r>
    <n v="46"/>
    <x v="2"/>
  </r>
  <r>
    <n v="6"/>
    <x v="2"/>
  </r>
  <r>
    <n v="58"/>
    <x v="2"/>
  </r>
  <r>
    <n v="86"/>
    <x v="2"/>
  </r>
  <r>
    <n v="16"/>
    <x v="1"/>
  </r>
  <r>
    <n v="7"/>
    <x v="1"/>
  </r>
  <r>
    <n v="58"/>
    <x v="2"/>
  </r>
  <r>
    <m/>
    <x v="3"/>
  </r>
  <r>
    <n v="5"/>
    <x v="1"/>
  </r>
  <r>
    <m/>
    <x v="3"/>
  </r>
  <r>
    <m/>
    <x v="3"/>
  </r>
  <r>
    <n v="4"/>
    <x v="1"/>
  </r>
  <r>
    <n v="5"/>
    <x v="1"/>
  </r>
  <r>
    <n v="58"/>
    <x v="2"/>
  </r>
  <r>
    <n v="4"/>
    <x v="1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9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0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8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9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6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7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0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8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8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9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7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6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5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6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6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7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0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9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4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3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6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5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8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7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7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0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9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2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1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4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3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4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5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2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3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1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CCC843-17CD-410D-A614-78670562BCEA}" name="Draaitabel5" cacheId="9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0" firstHeaderRow="1" firstDataRow="1" firstDataCol="1"/>
  <pivotFields count="2">
    <pivotField dataField="1" showAll="0"/>
    <pivotField axis="axisRow" showAll="0">
      <items count="12">
        <item x="1"/>
        <item x="2"/>
        <item m="1" x="10"/>
        <item m="1" x="7"/>
        <item x="3"/>
        <item m="1" x="8"/>
        <item m="1" x="5"/>
        <item m="1" x="9"/>
        <item m="1" x="4"/>
        <item m="1" x="6"/>
        <item x="0"/>
        <item t="default"/>
      </items>
    </pivotField>
  </pivotFields>
  <rowFields count="1">
    <field x="1"/>
  </rowFields>
  <rowItems count="5">
    <i>
      <x/>
    </i>
    <i>
      <x v="1"/>
    </i>
    <i>
      <x v="4"/>
    </i>
    <i>
      <x v="10"/>
    </i>
    <i t="grand">
      <x/>
    </i>
  </rowItems>
  <colItems count="1">
    <i/>
  </colItems>
  <dataFields count="1">
    <dataField name="Som van m2" fld="0" baseField="0" baseItem="0"/>
  </dataFields>
  <formats count="8">
    <format dxfId="54">
      <pivotArea field="1" type="button" dataOnly="0" labelOnly="1" outline="0" axis="axisRow" fieldPosition="0"/>
    </format>
    <format dxfId="53">
      <pivotArea dataOnly="0" labelOnly="1" outline="0" axis="axisValues" fieldPosition="0"/>
    </format>
    <format dxfId="52">
      <pivotArea type="all" dataOnly="0" outline="0" fieldPosition="0"/>
    </format>
    <format dxfId="51">
      <pivotArea outline="0" collapsedLevelsAreSubtotals="1" fieldPosition="0"/>
    </format>
    <format dxfId="50">
      <pivotArea field="1" type="button" dataOnly="0" labelOnly="1" outline="0" axis="axisRow" fieldPosition="0"/>
    </format>
    <format dxfId="49">
      <pivotArea dataOnly="0" labelOnly="1" fieldPosition="0">
        <references count="1">
          <reference field="1" count="0"/>
        </references>
      </pivotArea>
    </format>
    <format dxfId="48">
      <pivotArea dataOnly="0" labelOnly="1" grandRow="1" outline="0" fieldPosition="0"/>
    </format>
    <format dxfId="47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37784-AA58-40BB-99AB-6A08E85786EA}" name="Draaitabel20" cacheId="8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3" firstHeaderRow="1" firstDataRow="1" firstDataCol="1"/>
  <pivotFields count="2">
    <pivotField axis="axisRow" showAll="0">
      <items count="11">
        <item m="1" x="8"/>
        <item m="1" x="7"/>
        <item x="1"/>
        <item x="2"/>
        <item x="0"/>
        <item x="3"/>
        <item x="4"/>
        <item x="5"/>
        <item m="1" x="9"/>
        <item x="6"/>
        <item t="default"/>
      </items>
    </pivotField>
    <pivotField dataField="1" showAll="0"/>
  </pivotFields>
  <rowFields count="1">
    <field x="0"/>
  </rowFields>
  <rowItems count="8">
    <i>
      <x v="2"/>
    </i>
    <i>
      <x v="3"/>
    </i>
    <i>
      <x v="4"/>
    </i>
    <i>
      <x v="5"/>
    </i>
    <i>
      <x v="6"/>
    </i>
    <i>
      <x v="7"/>
    </i>
    <i>
      <x v="9"/>
    </i>
    <i t="grand">
      <x/>
    </i>
  </rowItems>
  <colItems count="1">
    <i/>
  </colItems>
  <dataFields count="1">
    <dataField name="Som van m2" fld="1" baseField="0" baseItem="0"/>
  </dataFields>
  <formats count="2">
    <format dxfId="22">
      <pivotArea field="0" type="button" dataOnly="0" labelOnly="1" outline="0" axis="axisRow" fieldPosition="0"/>
    </format>
    <format dxfId="21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F1C443-EE52-4D8D-ACC9-51F00750C9AE}" name="Draaitabel109" cacheId="5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formats count="6">
    <format dxfId="11">
      <pivotArea field="1" type="button" dataOnly="0" labelOnly="1" outline="0" axis="axisRow" fieldPosition="0"/>
    </format>
    <format dxfId="10">
      <pivotArea dataOnly="0" labelOnly="1" outline="0" axis="axisValues" fieldPosition="0"/>
    </format>
    <format dxfId="9">
      <pivotArea field="1" type="button" dataOnly="0" labelOnly="1" outline="0" axis="axisRow" fieldPosition="0"/>
    </format>
    <format dxfId="8">
      <pivotArea dataOnly="0" labelOnly="1" outline="0" axis="axisValues" fieldPosition="0"/>
    </format>
    <format dxfId="7">
      <pivotArea grandRow="1" outline="0" collapsedLevelsAreSubtotals="1" fieldPosition="0"/>
    </format>
    <format dxfId="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11B318-EB43-48C5-ADF2-A3520B3A381F}" name="Draaitabel22" cacheId="8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3" firstHeaderRow="1" firstDataRow="1" firstDataCol="1"/>
  <pivotFields count="2">
    <pivotField axis="axisRow" showAll="0">
      <items count="9">
        <item x="0"/>
        <item x="1"/>
        <item x="2"/>
        <item x="3"/>
        <item x="4"/>
        <item x="5"/>
        <item x="6"/>
        <item m="1" x="7"/>
        <item t="default"/>
      </items>
    </pivotField>
    <pivotField dataField="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D89F4B-ED71-4B18-94FC-36D321C6068E}" name="Draaitabel21" cacheId="8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2" firstHeaderRow="1" firstDataRow="1" firstDataCol="1"/>
  <pivotFields count="2">
    <pivotField dataField="1" showAll="0"/>
    <pivotField axis="axisRow" showAll="0">
      <items count="8">
        <item x="4"/>
        <item m="1" x="6"/>
        <item x="5"/>
        <item x="1"/>
        <item x="2"/>
        <item x="3"/>
        <item x="0"/>
        <item t="default"/>
      </items>
    </pivotField>
  </pivotFields>
  <rowFields count="1">
    <field x="1"/>
  </rowFields>
  <rowItems count="7">
    <i>
      <x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AB5BF9-EA5A-427E-9F44-EBB4E573E0FC}" name="Draaitabel24" cacheId="8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1:I209" firstHeaderRow="1" firstDataRow="1" firstDataCol="1"/>
  <pivotFields count="2">
    <pivotField axis="axisRow" showAll="0">
      <items count="12">
        <item m="1" x="8"/>
        <item x="0"/>
        <item m="1" x="10"/>
        <item x="2"/>
        <item x="3"/>
        <item x="1"/>
        <item m="1" x="7"/>
        <item x="4"/>
        <item x="5"/>
        <item m="1" x="9"/>
        <item x="6"/>
        <item t="default"/>
      </items>
    </pivotField>
    <pivotField dataField="1" showAll="0"/>
  </pivotFields>
  <rowFields count="1">
    <field x="0"/>
  </rowFields>
  <rowItems count="8">
    <i>
      <x v="1"/>
    </i>
    <i>
      <x v="3"/>
    </i>
    <i>
      <x v="4"/>
    </i>
    <i>
      <x v="5"/>
    </i>
    <i>
      <x v="7"/>
    </i>
    <i>
      <x v="8"/>
    </i>
    <i>
      <x v="10"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F65C38-5F64-4A22-8EA9-EAE7C7279C3F}" name="Draaitabel23" cacheId="8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1:B208" firstHeaderRow="1" firstDataRow="1" firstDataCol="1"/>
  <pivotFields count="2">
    <pivotField dataField="1" showAll="0"/>
    <pivotField axis="axisRow" showAll="0">
      <items count="8">
        <item x="5"/>
        <item x="1"/>
        <item x="2"/>
        <item x="4"/>
        <item m="1" x="6"/>
        <item x="3"/>
        <item x="0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5"/>
    </i>
    <i>
      <x v="6"/>
    </i>
    <i t="grand">
      <x/>
    </i>
  </rowItems>
  <colItems count="1">
    <i/>
  </colItems>
  <dataFields count="1">
    <dataField name="Som van m2" fld="0" baseField="1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DE8260-D7DE-4567-808F-985E150C75DB}" name="Draaitabel25" cacheId="8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7:B215" firstHeaderRow="1" firstDataRow="1" firstDataCol="1"/>
  <pivotFields count="2">
    <pivotField dataField="1" showAll="0"/>
    <pivotField axis="axisRow" showAll="0">
      <items count="9">
        <item x="6"/>
        <item x="0"/>
        <item x="5"/>
        <item m="1" x="7"/>
        <item x="1"/>
        <item x="2"/>
        <item x="3"/>
        <item x="4"/>
        <item t="default"/>
      </items>
    </pivotField>
  </pivotFields>
  <rowFields count="1">
    <field x="1"/>
  </rowFields>
  <rowItems count="8">
    <i>
      <x/>
    </i>
    <i>
      <x v="1"/>
    </i>
    <i>
      <x v="2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7ED46A-8857-4671-8A69-81D730399116}" name="Draaitabel26" cacheId="8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7:I214" firstHeaderRow="1" firstDataRow="1" firstDataCol="1"/>
  <pivotFields count="2">
    <pivotField axis="axisRow" showAll="0">
      <items count="10">
        <item m="1" x="7"/>
        <item x="4"/>
        <item x="3"/>
        <item x="1"/>
        <item x="0"/>
        <item m="1" x="6"/>
        <item x="5"/>
        <item x="2"/>
        <item m="1" x="8"/>
        <item t="default"/>
      </items>
    </pivotField>
    <pivotField dataField="1" showAll="0"/>
  </pivotFields>
  <rowFields count="1">
    <field x="0"/>
  </rowFields>
  <rowItems count="7">
    <i>
      <x v="1"/>
    </i>
    <i>
      <x v="2"/>
    </i>
    <i>
      <x v="3"/>
    </i>
    <i>
      <x v="4"/>
    </i>
    <i>
      <x v="6"/>
    </i>
    <i>
      <x v="7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D4EEA2-A74E-48AE-A942-1CE0DE37C3C1}" name="Draaitabel28" cacheId="8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1" firstHeaderRow="1" firstDataRow="1" firstDataCol="1"/>
  <pivotFields count="2">
    <pivotField axis="axisRow" showAll="0">
      <items count="8">
        <item m="1" x="5"/>
        <item x="0"/>
        <item x="3"/>
        <item x="4"/>
        <item x="1"/>
        <item x="2"/>
        <item m="1" x="6"/>
        <item t="default"/>
      </items>
    </pivotField>
    <pivotField dataField="1" showAll="0"/>
  </pivotFields>
  <rowFields count="1">
    <field x="0"/>
  </rowFields>
  <rowItems count="6"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DF2E9E-B1CD-4605-A2BF-178BCB89ED15}" name="Draaitabel27" cacheId="8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1" firstHeaderRow="1" firstDataRow="1" firstDataCol="1"/>
  <pivotFields count="2">
    <pivotField dataField="1" showAll="0"/>
    <pivotField axis="axisRow" showAll="0">
      <items count="6">
        <item x="4"/>
        <item x="3"/>
        <item x="1"/>
        <item x="2"/>
        <item x="0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576062-7F4F-4FE7-B146-3A0F91328E4E}" name="Draaitabel30" cacheId="7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4" firstHeaderRow="1" firstDataRow="1" firstDataCol="1"/>
  <pivotFields count="2">
    <pivotField axis="axisRow" showAll="0">
      <items count="13">
        <item m="1" x="9"/>
        <item x="0"/>
        <item x="1"/>
        <item m="1" x="8"/>
        <item x="6"/>
        <item x="5"/>
        <item x="2"/>
        <item x="3"/>
        <item x="4"/>
        <item m="1" x="10"/>
        <item x="7"/>
        <item m="1" x="11"/>
        <item t="default"/>
      </items>
    </pivotField>
    <pivotField dataField="1" showAll="0"/>
  </pivotFields>
  <rowFields count="1">
    <field x="0"/>
  </rowFields>
  <rowItems count="9">
    <i>
      <x v="1"/>
    </i>
    <i>
      <x v="2"/>
    </i>
    <i>
      <x v="4"/>
    </i>
    <i>
      <x v="5"/>
    </i>
    <i>
      <x v="6"/>
    </i>
    <i>
      <x v="7"/>
    </i>
    <i>
      <x v="8"/>
    </i>
    <i>
      <x v="10"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C6D27E-382E-49B2-8ACB-1B9DFC31A79F}" name="Draaitabel7" cacheId="9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 fieldListSortAscending="1">
  <location ref="H205:I211" firstHeaderRow="1" firstDataRow="1" firstDataCol="1"/>
  <pivotFields count="2">
    <pivotField axis="axisRow" showAll="0">
      <items count="14">
        <item x="3"/>
        <item m="1" x="9"/>
        <item x="2"/>
        <item x="1"/>
        <item m="1" x="6"/>
        <item m="1" x="11"/>
        <item x="0"/>
        <item m="1" x="8"/>
        <item m="1" x="7"/>
        <item m="1" x="12"/>
        <item m="1" x="5"/>
        <item m="1" x="10"/>
        <item x="4"/>
        <item t="default"/>
      </items>
    </pivotField>
    <pivotField dataField="1" showAll="0"/>
  </pivotFields>
  <rowFields count="1">
    <field x="0"/>
  </rowFields>
  <rowItems count="6">
    <i>
      <x/>
    </i>
    <i>
      <x v="2"/>
    </i>
    <i>
      <x v="3"/>
    </i>
    <i>
      <x v="6"/>
    </i>
    <i>
      <x v="12"/>
    </i>
    <i t="grand">
      <x/>
    </i>
  </rowItems>
  <colItems count="1">
    <i/>
  </colItems>
  <dataFields count="1">
    <dataField name="Som van m2" fld="1" baseField="0" baseItem="0"/>
  </dataFields>
  <formats count="8">
    <format dxfId="62">
      <pivotArea field="0" type="button" dataOnly="0" labelOnly="1" outline="0" axis="axisRow" fieldPosition="0"/>
    </format>
    <format dxfId="61">
      <pivotArea dataOnly="0" labelOnly="1" outline="0" axis="axisValues" fieldPosition="0"/>
    </format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0" type="button" dataOnly="0" labelOnly="1" outline="0" axis="axisRow" fieldPosition="0"/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Row="1" outline="0" fieldPosition="0"/>
    </format>
    <format dxfId="55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9DA06D-6449-4144-AD82-897FA64CC2D9}" name="Draaitabel29" cacheId="8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3" firstHeaderRow="1" firstDataRow="1" firstDataCol="1"/>
  <pivotFields count="2">
    <pivotField dataField="1" showAll="0"/>
    <pivotField axis="axisRow" showAll="0">
      <items count="10">
        <item x="5"/>
        <item x="3"/>
        <item m="1" x="8"/>
        <item m="1" x="7"/>
        <item x="6"/>
        <item x="1"/>
        <item x="2"/>
        <item x="0"/>
        <item x="4"/>
        <item t="default"/>
      </items>
    </pivotField>
  </pivotFields>
  <rowFields count="1">
    <field x="1"/>
  </rowFields>
  <rowItems count="8">
    <i>
      <x/>
    </i>
    <i>
      <x v="1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FB56B-79B6-4A94-B0F5-5E96F8A4C20F}" name="Draaitabel32" cacheId="7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6:I211" firstHeaderRow="1" firstDataRow="1" firstDataCol="1"/>
  <pivotFields count="2">
    <pivotField axis="axisRow" showAll="0">
      <items count="6">
        <item m="1" x="4"/>
        <item x="0"/>
        <item x="1"/>
        <item x="2"/>
        <item x="3"/>
        <item t="default"/>
      </items>
    </pivotField>
    <pivotField dataField="1" showAll="0"/>
  </pivotFields>
  <rowFields count="1">
    <field x="0"/>
  </rowFields>
  <rowItems count="5"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B6833-696D-4377-B776-29752253E1D4}" name="Draaitabel31" cacheId="7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6:B210" firstHeaderRow="1" firstDataRow="1" firstDataCol="1"/>
  <pivotFields count="2">
    <pivotField dataField="1" showAll="0"/>
    <pivotField axis="axisRow" showAll="0">
      <items count="4">
        <item x="2"/>
        <item x="0"/>
        <item x="1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0A2A4-C397-495C-926D-F95F205C352F}" name="Draaitabel34" cacheId="7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1" firstHeaderRow="1" firstDataRow="1" firstDataCol="1"/>
  <pivotFields count="2">
    <pivotField axis="axisRow" showAll="0">
      <items count="9">
        <item m="1" x="6"/>
        <item m="1" x="7"/>
        <item x="0"/>
        <item m="1" x="5"/>
        <item x="4"/>
        <item x="1"/>
        <item x="3"/>
        <item x="2"/>
        <item t="default"/>
      </items>
    </pivotField>
    <pivotField dataField="1" showAll="0"/>
  </pivotFields>
  <rowFields count="1">
    <field x="0"/>
  </rowFields>
  <rowItems count="6">
    <i>
      <x v="2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F596D5-A605-4B41-8884-6F9C076F74B3}" name="Draaitabel33" cacheId="7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1" firstHeaderRow="1" firstDataRow="1" firstDataCol="1"/>
  <pivotFields count="2">
    <pivotField dataField="1" showAll="0"/>
    <pivotField axis="axisRow" showAll="0">
      <items count="9">
        <item x="3"/>
        <item m="1" x="6"/>
        <item m="1" x="5"/>
        <item m="1" x="7"/>
        <item x="2"/>
        <item x="0"/>
        <item x="1"/>
        <item x="4"/>
        <item t="default"/>
      </items>
    </pivotField>
  </pivotFields>
  <rowFields count="1">
    <field x="1"/>
  </rowFields>
  <rowItems count="6">
    <i>
      <x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EF46E2-2A91-4124-8987-594D6243E21F}" name="Draaitabel36" cacheId="5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5"/>
        <item m="1" x="2"/>
        <item m="1" x="4"/>
        <item m="1" x="3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2BF472-6026-4ECC-927A-183B2D1668E1}" name="Draaitabel35" cacheId="7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7">
        <item x="0"/>
        <item m="1" x="4"/>
        <item m="1" x="1"/>
        <item m="1" x="3"/>
        <item m="1" x="5"/>
        <item m="1" x="2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BC9D20-59F1-4B91-B103-AC239696A924}" name="Draaitabel38" cacheId="5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FE2139-B5D3-4EF2-9956-7608C564F959}" name="Draaitabel37" cacheId="5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1D667D-09FB-4CA2-8086-2DA8A8F36EDA}" name="Draaitabel40" cacheId="5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F7EAC1-E7D3-4025-A337-5B9E70B5D5F7}" name="Draaitabel14" cacheId="9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2" firstHeaderRow="1" firstDataRow="1" firstDataCol="1"/>
  <pivotFields count="2">
    <pivotField axis="axisRow" showAll="0">
      <items count="13">
        <item m="1" x="8"/>
        <item m="1" x="7"/>
        <item x="0"/>
        <item x="5"/>
        <item m="1" x="10"/>
        <item m="1" x="6"/>
        <item x="1"/>
        <item m="1" x="11"/>
        <item m="1" x="9"/>
        <item x="2"/>
        <item x="4"/>
        <item x="3"/>
        <item t="default"/>
      </items>
    </pivotField>
    <pivotField dataField="1" showAll="0"/>
  </pivotFields>
  <rowFields count="1">
    <field x="0"/>
  </rowFields>
  <rowItems count="7">
    <i>
      <x v="2"/>
    </i>
    <i>
      <x v="3"/>
    </i>
    <i>
      <x v="6"/>
    </i>
    <i>
      <x v="9"/>
    </i>
    <i>
      <x v="10"/>
    </i>
    <i>
      <x v="11"/>
    </i>
    <i t="grand">
      <x/>
    </i>
  </rowItems>
  <colItems count="1">
    <i/>
  </colItems>
  <dataFields count="1">
    <dataField name="Som van m2" fld="1" baseField="0" baseItem="0" numFmtId="1"/>
  </dataFields>
  <formats count="5">
    <format dxfId="39">
      <pivotArea field="0" type="button" dataOnly="0" labelOnly="1" outline="0" axis="axisRow" fieldPosition="0"/>
    </format>
    <format dxfId="38">
      <pivotArea dataOnly="0" labelOnly="1" outline="0" axis="axisValues" fieldPosition="0"/>
    </format>
    <format dxfId="37">
      <pivotArea outline="0" collapsedLevelsAreSubtotals="1" fieldPosition="0"/>
    </format>
    <format dxfId="36">
      <pivotArea dataOnly="0" labelOnly="1" outline="0" axis="axisValues" fieldPosition="0"/>
    </format>
    <format dxfId="35">
      <pivotArea collapsedLevelsAreSubtotals="1" fieldPosition="0">
        <references count="1">
          <reference field="0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3760AC-0754-4F3D-9698-A634D0EF60B4}" name="Draaitabel39" cacheId="5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7FB431-0AD5-4147-902E-E2F704E1BFB3}" name="Draaitabel42" cacheId="5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4"/>
        <item m="1" x="2"/>
        <item m="1" x="5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181CFA-A168-4ABC-8486-EABA31B5C51E}" name="Draaitabel41" cacheId="5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5">
        <item x="0"/>
        <item m="1" x="2"/>
        <item m="1" x="1"/>
        <item m="1" x="3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65CC59-ABE5-426C-9950-3525ACF6996A}" name="Draaitabel44" cacheId="6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14025E-4EB2-4E98-9B9D-034683CDE261}" name="Draaitabel43" cacheId="6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0A7097-1359-4CFC-B3AD-829B0F4E8344}" name="Draaitabel46" cacheId="6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4"/>
        <item m="1" x="5"/>
        <item m="1" x="2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DD493C-D291-444C-A619-C3235367E3BB}" name="Draaitabel45" cacheId="6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7">
        <item x="0"/>
        <item m="1" x="4"/>
        <item m="1" x="5"/>
        <item m="1" x="1"/>
        <item m="1" x="3"/>
        <item m="1" x="2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DF38CB-7E0E-4A43-9CCF-6219730957F7}" name="Draaitabel48" cacheId="6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52794B-0DAD-4D72-9903-B5FE3926DE59}" name="Draaitabel47" cacheId="6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E4916D-E426-453E-939C-3292A5378450}" name="Draaitabel50" cacheId="6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A05255-290F-473E-A6F3-B3EA25C475E3}" name="Draaitabel13" cacheId="9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9" firstHeaderRow="1" firstDataRow="1" firstDataCol="1"/>
  <pivotFields count="2">
    <pivotField dataField="1" showAll="0"/>
    <pivotField axis="axisRow" showAll="0">
      <items count="9">
        <item x="1"/>
        <item m="1" x="7"/>
        <item x="2"/>
        <item x="0"/>
        <item m="1" x="6"/>
        <item m="1" x="4"/>
        <item m="1" x="3"/>
        <item m="1" x="5"/>
        <item t="default"/>
      </items>
    </pivotField>
  </pivotFields>
  <rowFields count="1">
    <field x="1"/>
  </rowFields>
  <rowItems count="4">
    <i>
      <x/>
    </i>
    <i>
      <x v="2"/>
    </i>
    <i>
      <x v="3"/>
    </i>
    <i t="grand">
      <x/>
    </i>
  </rowItems>
  <colItems count="1">
    <i/>
  </colItems>
  <dataFields count="1">
    <dataField name="Som van m2" fld="0" baseField="1" baseItem="0"/>
  </dataFields>
  <formats count="6">
    <format dxfId="45">
      <pivotArea field="1" type="button" dataOnly="0" labelOnly="1" outline="0" axis="axisRow" fieldPosition="0"/>
    </format>
    <format dxfId="44">
      <pivotArea dataOnly="0" labelOnly="1" outline="0" axis="axisValues" fieldPosition="0"/>
    </format>
    <format dxfId="43">
      <pivotArea field="1" type="button" dataOnly="0" labelOnly="1" outline="0" axis="axisRow" fieldPosition="0"/>
    </format>
    <format dxfId="42">
      <pivotArea dataOnly="0" labelOnly="1" fieldPosition="0">
        <references count="1">
          <reference field="1" count="0"/>
        </references>
      </pivotArea>
    </format>
    <format dxfId="41">
      <pivotArea dataOnly="0" labelOnly="1" grandRow="1" outline="0" fieldPosition="0"/>
    </format>
    <format dxfId="40">
      <pivotArea collapsedLevelsAreSubtotals="1" fieldPosition="0">
        <references count="1">
          <reference field="1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56C3D5-EC2E-4C15-81F9-442E78BACEB2}" name="Draaitabel49" cacheId="6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7018B1-D78B-4E43-B941-A0B25CEA97C6}" name="Draaitabel52" cacheId="6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498F41-3EC5-42C2-A62C-3BE4A91DDD15}" name="Draaitabel51" cacheId="6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2C3075-1F32-4430-AB37-03EED23E13CC}" name="Draaitabel54" cacheId="7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81F400-264D-4322-9AB9-1327335589DF}" name="Draaitabel53" cacheId="7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54A1E8-5327-4325-9178-0E3A17350CE3}" name="Draaitabel56" cacheId="7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034F16-395C-4A54-861C-8171543AD95F}" name="Draaitabel55" cacheId="7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1E9973-C049-4811-A00D-DD3A4FAE938F}" name="Draaitabel58" cacheId="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B1C3BB-3D12-4EB0-9779-4BC587D00A73}" name="Draaitabel57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428DCB-0D24-4634-9794-256F39CFA571}" name="Draaitabel60" cacheId="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3E1D7A-D7FC-48A5-86AB-C4CB217B7E71}" name="Draaitabel16" cacheId="9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3" firstHeaderRow="1" firstDataRow="1" firstDataCol="1"/>
  <pivotFields count="2">
    <pivotField axis="axisRow" showAll="0">
      <items count="12">
        <item m="1" x="8"/>
        <item m="1" x="7"/>
        <item x="0"/>
        <item x="1"/>
        <item x="3"/>
        <item x="2"/>
        <item m="1" x="9"/>
        <item x="4"/>
        <item x="5"/>
        <item x="6"/>
        <item m="1" x="10"/>
        <item t="default"/>
      </items>
    </pivotField>
    <pivotField dataField="1" showAll="0"/>
  </pivotFields>
  <rowFields count="1">
    <field x="0"/>
  </rowFields>
  <rowItems count="8">
    <i>
      <x v="2"/>
    </i>
    <i>
      <x v="3"/>
    </i>
    <i>
      <x v="4"/>
    </i>
    <i>
      <x v="5"/>
    </i>
    <i>
      <x v="7"/>
    </i>
    <i>
      <x v="8"/>
    </i>
    <i>
      <x v="9"/>
    </i>
    <i t="grand">
      <x/>
    </i>
  </rowItems>
  <colItems count="1">
    <i/>
  </colItems>
  <dataFields count="1">
    <dataField name="Som van m2" fld="1" baseField="0" baseItem="1"/>
  </dataFields>
  <formats count="2">
    <format dxfId="30">
      <pivotArea field="0" type="button" dataOnly="0" labelOnly="1" outline="0" axis="axisRow" fieldPosition="0"/>
    </format>
    <format dxfId="29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91E396-FE7C-44D2-A02C-D4901E96DA63}" name="Draaitabel59" cacheId="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0D10CB-7828-4DE9-93E3-910FB870515D}" name="Draaitabel62" cacheId="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244DC2-F4AA-42CB-B74C-16997A649ED3}" name="Draaitabel61" cacheId="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57168D-5E54-4AEA-98EF-C2D2CACDA4C9}" name="Draaitabel64" cacheId="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FC480E-66CB-4D94-9C51-A331BC88AB28}" name="Draaitabel63" cacheId="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D9F2F-1479-4A00-953D-F40B38C494C4}" name="Draaitabel66" cacheId="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7D2AFA-E5B9-49FA-ABE5-D3FD73D5F550}" name="Draaitabel65" cacheId="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12438F-D984-4540-A067-6081F4B9EDD4}" name="Draaitabel68" cacheId="1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6FFF32-A75E-4FD3-8281-50277453BBB1}" name="Draaitabel67" cacheId="1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EF829A-D873-4D86-8C2A-0E4ACDA54260}" name="Draaitabel70" cacheId="1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BA4B93-5AB8-4B12-B474-0CC90CEB653B}" name="Draaitabel15" cacheId="9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1" firstHeaderRow="1" firstDataRow="1" firstDataCol="1"/>
  <pivotFields count="2">
    <pivotField dataField="1" showAll="0"/>
    <pivotField axis="axisRow" showAll="0">
      <items count="8">
        <item x="3"/>
        <item m="1" x="5"/>
        <item m="1" x="6"/>
        <item x="4"/>
        <item x="1"/>
        <item x="2"/>
        <item x="0"/>
        <item t="default"/>
      </items>
    </pivotField>
  </pivotFields>
  <rowFields count="1">
    <field x="1"/>
  </rowFields>
  <rowItems count="6">
    <i>
      <x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 van m2" fld="0" baseField="1" baseItem="0"/>
  </dataFields>
  <formats count="3">
    <format dxfId="33">
      <pivotArea field="1" type="button" dataOnly="0" labelOnly="1" outline="0" axis="axisRow" fieldPosition="0"/>
    </format>
    <format dxfId="32">
      <pivotArea dataOnly="0" labelOnly="1" outline="0" axis="axisValues" fieldPosition="0"/>
    </format>
    <format dxfId="31">
      <pivotArea collapsedLevelsAreSubtotals="1" fieldPosition="0">
        <references count="1">
          <reference field="1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3D737C-E539-4067-A1C6-7DD0AB2B3CB9}" name="Draaitabel69" cacheId="1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831837-E3EA-43B7-9DE2-41E7151C60EF}" name="Draaitabel72" cacheId="1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BCC208-6B20-4B0E-8BC6-96BE52948F06}" name="Draaitabel71" cacheId="1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15E77D-F7AC-484F-833D-9D6102B9D710}" name="Draaitabel74" cacheId="1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E6A7B-7380-4CEC-AD04-FC0FAE2BAC54}" name="Draaitabel73" cacheId="1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E843A5-3CA4-4F7A-8050-18CFC9FC9318}" name="Draaitabel76" cacheId="1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D19E9E-C156-425C-A9D8-FC588F53CBE1}" name="Draaitabel75" cacheId="1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B9AC0B-B0E3-47CE-A8B2-C846BF5127B1}" name="Draaitabel78" cacheId="2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78F522-B453-4188-8880-FE7A8AF9C886}" name="Draaitabel77" cacheId="2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ACA96E-A339-4EA0-AA15-18E3D3AC7F5B}" name="Draaitabel80" cacheId="2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AB30A-652E-435D-9D45-70D6BDD3A049}" name="Draaitabel18" cacheId="9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4:I213" firstHeaderRow="1" firstDataRow="1" firstDataCol="1"/>
  <pivotFields count="2">
    <pivotField axis="axisRow" showAll="0">
      <items count="12">
        <item m="1" x="9"/>
        <item x="0"/>
        <item x="2"/>
        <item m="1" x="8"/>
        <item x="3"/>
        <item x="1"/>
        <item m="1" x="10"/>
        <item x="4"/>
        <item x="5"/>
        <item x="6"/>
        <item x="7"/>
        <item t="default"/>
      </items>
    </pivotField>
    <pivotField dataField="1" showAll="0"/>
  </pivotFields>
  <rowFields count="1">
    <field x="0"/>
  </rowFields>
  <rowItems count="9">
    <i>
      <x v="1"/>
    </i>
    <i>
      <x v="2"/>
    </i>
    <i>
      <x v="4"/>
    </i>
    <i>
      <x v="5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om van m2" fld="1" baseField="0" baseItem="1"/>
  </dataFields>
  <formats count="2">
    <format dxfId="25">
      <pivotArea field="0" type="button" dataOnly="0" labelOnly="1" outline="0" axis="axisRow" fieldPosition="0"/>
    </format>
    <format dxfId="24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345331-C055-4E87-BF92-626B36AAF33E}" name="Draaitabel79" cacheId="2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A8278C-1E37-4483-8E34-38638BCEC8B2}" name="Draaitabel82" cacheId="2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F9F5D8-C77B-47E2-A125-08E199FBF4EE}" name="Draaitabel81" cacheId="2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661AE-6D9A-4F76-8911-5CF8EA83A37E}" name="Draaitabel84" cacheId="2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8AF58D-4975-4AA7-B7E7-32018A611091}" name="Draaitabel83" cacheId="2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63B678-F1B4-4DA8-BB6B-190F441B26BD}" name="Draaitabel86" cacheId="2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B1F080-018B-494E-8AE1-2EA89E23ED94}" name="Draaitabel85" cacheId="2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0A4051-AB26-4140-9843-12FBF2FCB8E9}" name="Draaitabel88" cacheId="3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E4E4C-7B8F-4548-8D5E-441A7C47C493}" name="Draaitabel87" cacheId="2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7372A5-7D7D-462E-8C7F-EE4BA6C9FADE}" name="Draaitabel90" cacheId="3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3C4DE5-3468-4F31-BD40-B141EE6D94D7}" name="Draaitabel17" cacheId="9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4:B213" firstHeaderRow="1" firstDataRow="1" firstDataCol="1"/>
  <pivotFields count="2">
    <pivotField dataField="1" showAll="0"/>
    <pivotField axis="axisRow" showAll="0">
      <items count="10">
        <item x="5"/>
        <item x="6"/>
        <item m="1" x="8"/>
        <item x="4"/>
        <item x="2"/>
        <item x="3"/>
        <item x="7"/>
        <item x="0"/>
        <item x="1"/>
        <item t="default"/>
      </items>
    </pivotField>
  </pivotFields>
  <rowFields count="1">
    <field x="1"/>
  </rowFields>
  <rowItems count="9">
    <i>
      <x/>
    </i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0" baseField="1" baseItem="0"/>
  </dataFields>
  <formats count="2">
    <format dxfId="27">
      <pivotArea field="1" type="button" dataOnly="0" labelOnly="1" outline="0" axis="axisRow" fieldPosition="0"/>
    </format>
    <format dxfId="26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708F61-195A-497C-AC25-69F6D6F4B40B}" name="Draaitabel89" cacheId="3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274DC-844F-4D80-B776-E270F62B969E}" name="Draaitabel92" cacheId="3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CE563B-46F0-4E18-B364-F152A19A36BB}" name="Draaitabel91" cacheId="3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D16F82-E956-4AE1-9407-F48C9E593955}" name="Draaitabel94" cacheId="3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D31F0D-E799-42BC-AA86-C37257E92156}" name="Draaitabel93" cacheId="3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4E6B8F-8EC1-464D-B474-72CA1A79620C}" name="Draaitabel96" cacheId="3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E12EA0-3597-469B-98D1-4A0743D07351}" name="Draaitabel95" cacheId="3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71A561-BC34-4C64-B097-48A241B7482E}" name="Draaitabel98" cacheId="4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3CCBF6-5A12-4ED9-A6D0-D59F5F17DFF1}" name="Draaitabel97" cacheId="3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5C5C8C-ADE0-45F2-90E7-F995AAD8C537}" name="Draaitabel100" cacheId="4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79EA1D-0674-4517-B927-9072DE3762CC}" name="Draaitabel19" cacheId="9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3" firstHeaderRow="1" firstDataRow="1" firstDataCol="1"/>
  <pivotFields count="2">
    <pivotField dataField="1" showAll="0"/>
    <pivotField axis="axisRow" showAll="0">
      <items count="8">
        <item x="4"/>
        <item x="5"/>
        <item x="3"/>
        <item x="6"/>
        <item x="2"/>
        <item x="0"/>
        <item x="1"/>
        <item t="default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 van m2" fld="0" baseField="1" baseItem="0"/>
  </dataFields>
  <formats count="2">
    <format dxfId="20">
      <pivotArea field="1" type="button" dataOnly="0" labelOnly="1" outline="0" axis="axisRow" fieldPosition="0"/>
    </format>
    <format dxfId="19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EF905B-90D3-43F7-A2C6-118038D75DE9}" name="Draaitabel99" cacheId="4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2D274F-4BBE-40FD-97DF-D68A3ED75DCF}" name="Draaitabel102" cacheId="4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93F31E-54DF-4E05-9AC7-72CFD0D833CB}" name="Draaitabel101" cacheId="4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121F4-6A6A-48D6-83B2-1CDB6A314021}" name="Draaitabel104" cacheId="4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084C24-3733-4883-AEC4-72A0BDB2182D}" name="Draaitabel103" cacheId="4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6D2264-0CD7-4F8A-8F09-AD1AF5B75CA7}" name="Draaitabel106" cacheId="4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D09980-51B0-4C2C-AF61-3EBC3BCAD511}" name="Draaitabel105" cacheId="4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C6CCD5-9391-4A39-A417-AC8E63A79322}" name="Draaitabel108" cacheId="5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CEF3F3-D0B1-444E-BDD3-E8F5CA0F2872}" name="Draaitabel107" cacheId="4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FA6A0-4FC1-451F-B075-7C715CE7CD9D}" name="Draaitabel110" cacheId="5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formats count="6">
    <format dxfId="5">
      <pivotArea field="0" type="button" dataOnly="0" labelOnly="1" outline="0" axis="axisRow" fieldPosition="0"/>
    </format>
    <format dxfId="4">
      <pivotArea dataOnly="0" labelOnly="1" outline="0" axis="axisValues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field="0" type="button" dataOnly="0" labelOnly="1" outline="0" axis="axisRow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9.v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1.bin"/><Relationship Id="rId2" Type="http://schemas.openxmlformats.org/officeDocument/2006/relationships/pivotTable" Target="../pivotTables/pivotTable96.xml"/><Relationship Id="rId1" Type="http://schemas.openxmlformats.org/officeDocument/2006/relationships/pivotTable" Target="../pivotTables/pivotTable95.xml"/><Relationship Id="rId4" Type="http://schemas.openxmlformats.org/officeDocument/2006/relationships/vmlDrawing" Target="../drawings/vmlDrawing100.vm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1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ivotTable" Target="../pivotTables/pivotTable98.xml"/><Relationship Id="rId1" Type="http://schemas.openxmlformats.org/officeDocument/2006/relationships/pivotTable" Target="../pivotTables/pivotTable97.xml"/><Relationship Id="rId4" Type="http://schemas.openxmlformats.org/officeDocument/2006/relationships/vmlDrawing" Target="../drawings/vmlDrawing102.vm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3.v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5.bin"/><Relationship Id="rId2" Type="http://schemas.openxmlformats.org/officeDocument/2006/relationships/pivotTable" Target="../pivotTables/pivotTable100.xml"/><Relationship Id="rId1" Type="http://schemas.openxmlformats.org/officeDocument/2006/relationships/pivotTable" Target="../pivotTables/pivotTable99.xml"/><Relationship Id="rId4" Type="http://schemas.openxmlformats.org/officeDocument/2006/relationships/vmlDrawing" Target="../drawings/vmlDrawing104.vm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5.v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6.vml"/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vmlDrawing" Target="../drawings/vmlDrawing9.v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2.vml"/><Relationship Id="rId4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4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4" Type="http://schemas.openxmlformats.org/officeDocument/2006/relationships/vmlDrawing" Target="../drawings/vmlDrawing18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westra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4" Type="http://schemas.openxmlformats.org/officeDocument/2006/relationships/vmlDrawing" Target="../drawings/vmlDrawing20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Relationship Id="rId4" Type="http://schemas.openxmlformats.org/officeDocument/2006/relationships/vmlDrawing" Target="../drawings/vmlDrawing22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4" Type="http://schemas.openxmlformats.org/officeDocument/2006/relationships/vmlDrawing" Target="../drawings/vmlDrawing24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Relationship Id="rId4" Type="http://schemas.openxmlformats.org/officeDocument/2006/relationships/vmlDrawing" Target="../drawings/vmlDrawing26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Relationship Id="rId4" Type="http://schemas.openxmlformats.org/officeDocument/2006/relationships/vmlDrawing" Target="../drawings/vmlDrawing28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4" Type="http://schemas.openxmlformats.org/officeDocument/2006/relationships/vmlDrawing" Target="../drawings/vmlDrawing30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ivotTable" Target="../pivotTables/pivotTable28.xml"/><Relationship Id="rId1" Type="http://schemas.openxmlformats.org/officeDocument/2006/relationships/pivotTable" Target="../pivotTables/pivotTable27.xml"/><Relationship Id="rId4" Type="http://schemas.openxmlformats.org/officeDocument/2006/relationships/vmlDrawing" Target="../drawings/vmlDrawing32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Relationship Id="rId4" Type="http://schemas.openxmlformats.org/officeDocument/2006/relationships/vmlDrawing" Target="../drawings/vmlDrawing34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Relationship Id="rId4" Type="http://schemas.openxmlformats.org/officeDocument/2006/relationships/vmlDrawing" Target="../drawings/vmlDrawing36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4" Type="http://schemas.openxmlformats.org/officeDocument/2006/relationships/vmlDrawing" Target="../drawings/vmlDrawing38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ivotTable" Target="../pivotTables/pivotTable36.xml"/><Relationship Id="rId1" Type="http://schemas.openxmlformats.org/officeDocument/2006/relationships/pivotTable" Target="../pivotTables/pivotTable35.xml"/><Relationship Id="rId4" Type="http://schemas.openxmlformats.org/officeDocument/2006/relationships/vmlDrawing" Target="../drawings/vmlDrawing40.v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ivotTable" Target="../pivotTables/pivotTable38.xml"/><Relationship Id="rId1" Type="http://schemas.openxmlformats.org/officeDocument/2006/relationships/pivotTable" Target="../pivotTables/pivotTable37.xml"/><Relationship Id="rId4" Type="http://schemas.openxmlformats.org/officeDocument/2006/relationships/vmlDrawing" Target="../drawings/vmlDrawing42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ivotTable" Target="../pivotTables/pivotTable40.xml"/><Relationship Id="rId1" Type="http://schemas.openxmlformats.org/officeDocument/2006/relationships/pivotTable" Target="../pivotTables/pivotTable39.xml"/><Relationship Id="rId4" Type="http://schemas.openxmlformats.org/officeDocument/2006/relationships/vmlDrawing" Target="../drawings/vmlDrawing44.v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ivotTable" Target="../pivotTables/pivotTable42.xml"/><Relationship Id="rId1" Type="http://schemas.openxmlformats.org/officeDocument/2006/relationships/pivotTable" Target="../pivotTables/pivotTable41.xml"/><Relationship Id="rId4" Type="http://schemas.openxmlformats.org/officeDocument/2006/relationships/vmlDrawing" Target="../drawings/vmlDrawing46.v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ivotTable" Target="../pivotTables/pivotTable44.xml"/><Relationship Id="rId1" Type="http://schemas.openxmlformats.org/officeDocument/2006/relationships/pivotTable" Target="../pivotTables/pivotTable43.xml"/><Relationship Id="rId4" Type="http://schemas.openxmlformats.org/officeDocument/2006/relationships/vmlDrawing" Target="../drawings/vmlDrawing48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ivotTable" Target="../pivotTables/pivotTable46.xml"/><Relationship Id="rId1" Type="http://schemas.openxmlformats.org/officeDocument/2006/relationships/pivotTable" Target="../pivotTables/pivotTable45.xml"/><Relationship Id="rId4" Type="http://schemas.openxmlformats.org/officeDocument/2006/relationships/vmlDrawing" Target="../drawings/vmlDrawing50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ivotTable" Target="../pivotTables/pivotTable48.xml"/><Relationship Id="rId1" Type="http://schemas.openxmlformats.org/officeDocument/2006/relationships/pivotTable" Target="../pivotTables/pivotTable47.xml"/><Relationship Id="rId4" Type="http://schemas.openxmlformats.org/officeDocument/2006/relationships/vmlDrawing" Target="../drawings/vmlDrawing52.v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ivotTable" Target="../pivotTables/pivotTable50.xml"/><Relationship Id="rId1" Type="http://schemas.openxmlformats.org/officeDocument/2006/relationships/pivotTable" Target="../pivotTables/pivotTable49.xml"/><Relationship Id="rId4" Type="http://schemas.openxmlformats.org/officeDocument/2006/relationships/vmlDrawing" Target="../drawings/vmlDrawing54.v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ivotTable" Target="../pivotTables/pivotTable52.xml"/><Relationship Id="rId1" Type="http://schemas.openxmlformats.org/officeDocument/2006/relationships/pivotTable" Target="../pivotTables/pivotTable51.xml"/><Relationship Id="rId4" Type="http://schemas.openxmlformats.org/officeDocument/2006/relationships/vmlDrawing" Target="../drawings/vmlDrawing56.v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ivotTable" Target="../pivotTables/pivotTable54.xml"/><Relationship Id="rId1" Type="http://schemas.openxmlformats.org/officeDocument/2006/relationships/pivotTable" Target="../pivotTables/pivotTable53.xml"/><Relationship Id="rId4" Type="http://schemas.openxmlformats.org/officeDocument/2006/relationships/vmlDrawing" Target="../drawings/vmlDrawing58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.bin"/><Relationship Id="rId2" Type="http://schemas.openxmlformats.org/officeDocument/2006/relationships/pivotTable" Target="../pivotTables/pivotTable56.xml"/><Relationship Id="rId1" Type="http://schemas.openxmlformats.org/officeDocument/2006/relationships/pivotTable" Target="../pivotTables/pivotTable55.xml"/><Relationship Id="rId4" Type="http://schemas.openxmlformats.org/officeDocument/2006/relationships/vmlDrawing" Target="../drawings/vmlDrawing60.v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ivotTable" Target="../pivotTables/pivotTable58.xml"/><Relationship Id="rId1" Type="http://schemas.openxmlformats.org/officeDocument/2006/relationships/pivotTable" Target="../pivotTables/pivotTable57.xml"/><Relationship Id="rId4" Type="http://schemas.openxmlformats.org/officeDocument/2006/relationships/vmlDrawing" Target="../drawings/vmlDrawing62.v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ivotTable" Target="../pivotTables/pivotTable60.xml"/><Relationship Id="rId1" Type="http://schemas.openxmlformats.org/officeDocument/2006/relationships/pivotTable" Target="../pivotTables/pivotTable59.xml"/><Relationship Id="rId4" Type="http://schemas.openxmlformats.org/officeDocument/2006/relationships/vmlDrawing" Target="../drawings/vmlDrawing64.v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ivotTable" Target="../pivotTables/pivotTable62.xml"/><Relationship Id="rId1" Type="http://schemas.openxmlformats.org/officeDocument/2006/relationships/pivotTable" Target="../pivotTables/pivotTable61.xml"/><Relationship Id="rId4" Type="http://schemas.openxmlformats.org/officeDocument/2006/relationships/vmlDrawing" Target="../drawings/vmlDrawing66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ivotTable" Target="../pivotTables/pivotTable64.xml"/><Relationship Id="rId1" Type="http://schemas.openxmlformats.org/officeDocument/2006/relationships/pivotTable" Target="../pivotTables/pivotTable63.xml"/><Relationship Id="rId4" Type="http://schemas.openxmlformats.org/officeDocument/2006/relationships/vmlDrawing" Target="../drawings/vmlDrawing68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5.v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ivotTable" Target="../pivotTables/pivotTable66.xml"/><Relationship Id="rId1" Type="http://schemas.openxmlformats.org/officeDocument/2006/relationships/pivotTable" Target="../pivotTables/pivotTable65.xml"/><Relationship Id="rId4" Type="http://schemas.openxmlformats.org/officeDocument/2006/relationships/vmlDrawing" Target="../drawings/vmlDrawing70.v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ivotTable" Target="../pivotTables/pivotTable68.xml"/><Relationship Id="rId1" Type="http://schemas.openxmlformats.org/officeDocument/2006/relationships/pivotTable" Target="../pivotTables/pivotTable67.xml"/><Relationship Id="rId4" Type="http://schemas.openxmlformats.org/officeDocument/2006/relationships/vmlDrawing" Target="../drawings/vmlDrawing72.v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ivotTable" Target="../pivotTables/pivotTable70.xml"/><Relationship Id="rId1" Type="http://schemas.openxmlformats.org/officeDocument/2006/relationships/pivotTable" Target="../pivotTables/pivotTable69.xml"/><Relationship Id="rId4" Type="http://schemas.openxmlformats.org/officeDocument/2006/relationships/vmlDrawing" Target="../drawings/vmlDrawing74.v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pivotTable" Target="../pivotTables/pivotTable72.xml"/><Relationship Id="rId1" Type="http://schemas.openxmlformats.org/officeDocument/2006/relationships/pivotTable" Target="../pivotTables/pivotTable71.xml"/><Relationship Id="rId4" Type="http://schemas.openxmlformats.org/officeDocument/2006/relationships/vmlDrawing" Target="../drawings/vmlDrawing76.v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ivotTable" Target="../pivotTables/pivotTable74.xml"/><Relationship Id="rId1" Type="http://schemas.openxmlformats.org/officeDocument/2006/relationships/pivotTable" Target="../pivotTables/pivotTable73.xml"/><Relationship Id="rId4" Type="http://schemas.openxmlformats.org/officeDocument/2006/relationships/vmlDrawing" Target="../drawings/vmlDrawing78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pivotTable" Target="../pivotTables/pivotTable76.xml"/><Relationship Id="rId1" Type="http://schemas.openxmlformats.org/officeDocument/2006/relationships/pivotTable" Target="../pivotTables/pivotTable75.xml"/><Relationship Id="rId4" Type="http://schemas.openxmlformats.org/officeDocument/2006/relationships/vmlDrawing" Target="../drawings/vmlDrawing80.vm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ivotTable" Target="../pivotTables/pivotTable78.xml"/><Relationship Id="rId1" Type="http://schemas.openxmlformats.org/officeDocument/2006/relationships/pivotTable" Target="../pivotTables/pivotTable77.xml"/><Relationship Id="rId4" Type="http://schemas.openxmlformats.org/officeDocument/2006/relationships/vmlDrawing" Target="../drawings/vmlDrawing82.v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pivotTable" Target="../pivotTables/pivotTable80.xml"/><Relationship Id="rId1" Type="http://schemas.openxmlformats.org/officeDocument/2006/relationships/pivotTable" Target="../pivotTables/pivotTable79.xml"/><Relationship Id="rId4" Type="http://schemas.openxmlformats.org/officeDocument/2006/relationships/vmlDrawing" Target="../drawings/vmlDrawing84.v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ivotTable" Target="../pivotTables/pivotTable82.xml"/><Relationship Id="rId1" Type="http://schemas.openxmlformats.org/officeDocument/2006/relationships/pivotTable" Target="../pivotTables/pivotTable81.xml"/><Relationship Id="rId4" Type="http://schemas.openxmlformats.org/officeDocument/2006/relationships/vmlDrawing" Target="../drawings/vmlDrawing86.v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ivotTable" Target="../pivotTables/pivotTable84.xml"/><Relationship Id="rId1" Type="http://schemas.openxmlformats.org/officeDocument/2006/relationships/pivotTable" Target="../pivotTables/pivotTable83.xml"/><Relationship Id="rId4" Type="http://schemas.openxmlformats.org/officeDocument/2006/relationships/vmlDrawing" Target="../drawings/vmlDrawing8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vmlDrawing" Target="../drawings/vmlDrawing7.v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ivotTable" Target="../pivotTables/pivotTable86.xml"/><Relationship Id="rId1" Type="http://schemas.openxmlformats.org/officeDocument/2006/relationships/pivotTable" Target="../pivotTables/pivotTable85.xml"/><Relationship Id="rId4" Type="http://schemas.openxmlformats.org/officeDocument/2006/relationships/vmlDrawing" Target="../drawings/vmlDrawing90.v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ivotTable" Target="../pivotTables/pivotTable88.xml"/><Relationship Id="rId1" Type="http://schemas.openxmlformats.org/officeDocument/2006/relationships/pivotTable" Target="../pivotTables/pivotTable87.xml"/><Relationship Id="rId4" Type="http://schemas.openxmlformats.org/officeDocument/2006/relationships/vmlDrawing" Target="../drawings/vmlDrawing92.vm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3.v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ivotTable" Target="../pivotTables/pivotTable90.xml"/><Relationship Id="rId1" Type="http://schemas.openxmlformats.org/officeDocument/2006/relationships/pivotTable" Target="../pivotTables/pivotTable89.xml"/><Relationship Id="rId4" Type="http://schemas.openxmlformats.org/officeDocument/2006/relationships/vmlDrawing" Target="../drawings/vmlDrawing94.v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5.v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7.bin"/><Relationship Id="rId2" Type="http://schemas.openxmlformats.org/officeDocument/2006/relationships/pivotTable" Target="../pivotTables/pivotTable92.xml"/><Relationship Id="rId1" Type="http://schemas.openxmlformats.org/officeDocument/2006/relationships/pivotTable" Target="../pivotTables/pivotTable91.xml"/><Relationship Id="rId4" Type="http://schemas.openxmlformats.org/officeDocument/2006/relationships/vmlDrawing" Target="../drawings/vmlDrawing96.v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7.v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ivotTable" Target="../pivotTables/pivotTable94.xml"/><Relationship Id="rId1" Type="http://schemas.openxmlformats.org/officeDocument/2006/relationships/pivotTable" Target="../pivotTables/pivotTable93.xml"/><Relationship Id="rId4" Type="http://schemas.openxmlformats.org/officeDocument/2006/relationships/vmlDrawing" Target="../drawings/vmlDrawing9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6E8E-5650-49CD-B20F-4140D0DB2C46}">
  <dimension ref="A1:Y10008"/>
  <sheetViews>
    <sheetView topLeftCell="J1" workbookViewId="0">
      <selection activeCell="R12" sqref="R12"/>
    </sheetView>
  </sheetViews>
  <sheetFormatPr defaultRowHeight="15" x14ac:dyDescent="0.25"/>
  <cols>
    <col min="1" max="1" width="9.140625" style="59"/>
    <col min="2" max="2" width="14.85546875" bestFit="1" customWidth="1"/>
    <col min="11" max="11" width="17.5703125" bestFit="1" customWidth="1"/>
    <col min="16" max="16" width="26.7109375" bestFit="1" customWidth="1"/>
    <col min="17" max="17" width="23.140625" customWidth="1"/>
    <col min="18" max="18" width="10.5703125" bestFit="1" customWidth="1"/>
    <col min="21" max="21" width="12.7109375" bestFit="1" customWidth="1"/>
    <col min="22" max="22" width="11.5703125" bestFit="1" customWidth="1"/>
  </cols>
  <sheetData>
    <row r="1" spans="2:25" ht="15.75" thickBot="1" x14ac:dyDescent="0.3">
      <c r="B1" s="386" t="s">
        <v>137</v>
      </c>
      <c r="K1" s="386" t="s">
        <v>176</v>
      </c>
      <c r="P1" s="386" t="s">
        <v>241</v>
      </c>
      <c r="Q1" s="386" t="s">
        <v>242</v>
      </c>
      <c r="U1" t="s">
        <v>243</v>
      </c>
      <c r="V1" t="s">
        <v>244</v>
      </c>
    </row>
    <row r="2" spans="2:25" x14ac:dyDescent="0.25">
      <c r="B2" s="7" t="s">
        <v>163</v>
      </c>
      <c r="K2" s="7" t="s">
        <v>132</v>
      </c>
      <c r="P2" s="7" t="s">
        <v>132</v>
      </c>
      <c r="Q2" s="7" t="s">
        <v>132</v>
      </c>
      <c r="U2" s="389" t="s">
        <v>13</v>
      </c>
      <c r="V2" s="390" t="s">
        <v>245</v>
      </c>
    </row>
    <row r="3" spans="2:25" x14ac:dyDescent="0.25">
      <c r="B3" s="7" t="s">
        <v>204</v>
      </c>
      <c r="K3" s="7" t="s">
        <v>182</v>
      </c>
      <c r="P3" s="7" t="s">
        <v>210</v>
      </c>
      <c r="Q3" s="7" t="s">
        <v>180</v>
      </c>
      <c r="U3" s="391" t="s">
        <v>246</v>
      </c>
      <c r="V3" s="392">
        <v>100</v>
      </c>
      <c r="X3">
        <v>1</v>
      </c>
      <c r="Y3" s="395">
        <f>$V$3</f>
        <v>100</v>
      </c>
    </row>
    <row r="4" spans="2:25" x14ac:dyDescent="0.25">
      <c r="B4" s="7" t="s">
        <v>138</v>
      </c>
      <c r="K4" s="7" t="s">
        <v>131</v>
      </c>
      <c r="P4" s="7" t="s">
        <v>212</v>
      </c>
      <c r="Q4" s="7" t="s">
        <v>180</v>
      </c>
      <c r="U4" s="391" t="s">
        <v>247</v>
      </c>
      <c r="V4" s="392">
        <v>125</v>
      </c>
      <c r="X4">
        <v>2</v>
      </c>
      <c r="Y4" s="395">
        <f t="shared" ref="Y4:Y72" si="0">$V$3</f>
        <v>100</v>
      </c>
    </row>
    <row r="5" spans="2:25" x14ac:dyDescent="0.25">
      <c r="B5" s="7" t="s">
        <v>143</v>
      </c>
      <c r="K5" s="7" t="s">
        <v>135</v>
      </c>
      <c r="P5" s="7" t="s">
        <v>182</v>
      </c>
      <c r="Q5" s="7" t="s">
        <v>182</v>
      </c>
      <c r="U5" s="391" t="s">
        <v>248</v>
      </c>
      <c r="V5" s="392">
        <v>150</v>
      </c>
      <c r="X5">
        <v>3</v>
      </c>
      <c r="Y5" s="395">
        <f t="shared" si="0"/>
        <v>100</v>
      </c>
    </row>
    <row r="6" spans="2:25" x14ac:dyDescent="0.25">
      <c r="B6" s="7" t="s">
        <v>205</v>
      </c>
      <c r="J6" s="59"/>
      <c r="K6" s="7" t="s">
        <v>180</v>
      </c>
      <c r="P6" s="7" t="s">
        <v>223</v>
      </c>
      <c r="Q6" s="7" t="s">
        <v>177</v>
      </c>
      <c r="U6" s="391" t="s">
        <v>249</v>
      </c>
      <c r="V6" s="392">
        <v>200</v>
      </c>
      <c r="X6">
        <v>4</v>
      </c>
      <c r="Y6" s="395">
        <f t="shared" si="0"/>
        <v>100</v>
      </c>
    </row>
    <row r="7" spans="2:25" x14ac:dyDescent="0.25">
      <c r="B7" s="7" t="s">
        <v>141</v>
      </c>
      <c r="J7" s="59"/>
      <c r="K7" s="7" t="s">
        <v>136</v>
      </c>
      <c r="P7" s="7" t="s">
        <v>219</v>
      </c>
      <c r="Q7" s="7" t="s">
        <v>177</v>
      </c>
      <c r="U7" s="391" t="s">
        <v>250</v>
      </c>
      <c r="V7" s="392">
        <v>250</v>
      </c>
      <c r="X7" s="59">
        <v>5</v>
      </c>
      <c r="Y7" s="395">
        <f t="shared" si="0"/>
        <v>100</v>
      </c>
    </row>
    <row r="8" spans="2:25" x14ac:dyDescent="0.25">
      <c r="B8" s="7" t="s">
        <v>142</v>
      </c>
      <c r="J8" s="59"/>
      <c r="K8" s="7" t="s">
        <v>179</v>
      </c>
      <c r="P8" s="7" t="s">
        <v>211</v>
      </c>
      <c r="Q8" s="7" t="s">
        <v>180</v>
      </c>
      <c r="U8" s="391" t="s">
        <v>251</v>
      </c>
      <c r="V8" s="392">
        <v>350</v>
      </c>
      <c r="X8" s="59">
        <v>6</v>
      </c>
      <c r="Y8" s="395">
        <f t="shared" si="0"/>
        <v>100</v>
      </c>
    </row>
    <row r="9" spans="2:25" x14ac:dyDescent="0.25">
      <c r="B9" s="7" t="s">
        <v>144</v>
      </c>
      <c r="J9" s="59"/>
      <c r="K9" s="7" t="s">
        <v>177</v>
      </c>
      <c r="P9" s="7" t="s">
        <v>217</v>
      </c>
      <c r="Q9" s="7" t="s">
        <v>180</v>
      </c>
      <c r="U9" s="391" t="s">
        <v>252</v>
      </c>
      <c r="V9" s="392">
        <v>425</v>
      </c>
      <c r="X9" s="59">
        <v>7</v>
      </c>
      <c r="Y9" s="395">
        <f t="shared" si="0"/>
        <v>100</v>
      </c>
    </row>
    <row r="10" spans="2:25" s="59" customFormat="1" ht="15.75" thickBot="1" x14ac:dyDescent="0.3">
      <c r="B10" s="7" t="s">
        <v>222</v>
      </c>
      <c r="K10" s="7" t="s">
        <v>168</v>
      </c>
      <c r="P10" s="7" t="s">
        <v>226</v>
      </c>
      <c r="Q10" s="7" t="s">
        <v>181</v>
      </c>
      <c r="U10" s="393" t="s">
        <v>253</v>
      </c>
      <c r="V10" s="394" t="s">
        <v>254</v>
      </c>
      <c r="X10" s="59">
        <v>8</v>
      </c>
      <c r="Y10" s="395">
        <f t="shared" si="0"/>
        <v>100</v>
      </c>
    </row>
    <row r="11" spans="2:25" s="59" customFormat="1" x14ac:dyDescent="0.25">
      <c r="B11" s="7" t="s">
        <v>140</v>
      </c>
      <c r="K11" s="7" t="s">
        <v>183</v>
      </c>
      <c r="P11" s="7" t="s">
        <v>190</v>
      </c>
      <c r="Q11" s="7" t="s">
        <v>168</v>
      </c>
      <c r="X11" s="59">
        <v>9</v>
      </c>
      <c r="Y11" s="395">
        <f t="shared" si="0"/>
        <v>100</v>
      </c>
    </row>
    <row r="12" spans="2:25" s="59" customFormat="1" x14ac:dyDescent="0.25">
      <c r="B12" s="7" t="s">
        <v>295</v>
      </c>
      <c r="K12" s="7"/>
      <c r="P12" s="7" t="s">
        <v>357</v>
      </c>
      <c r="Q12" s="7" t="s">
        <v>183</v>
      </c>
      <c r="Y12" s="395"/>
    </row>
    <row r="13" spans="2:25" s="59" customFormat="1" x14ac:dyDescent="0.25">
      <c r="B13" s="7" t="s">
        <v>139</v>
      </c>
      <c r="K13" s="7" t="s">
        <v>130</v>
      </c>
      <c r="P13" s="7" t="s">
        <v>220</v>
      </c>
      <c r="Q13" s="7" t="s">
        <v>180</v>
      </c>
      <c r="X13" s="59">
        <v>10</v>
      </c>
      <c r="Y13" s="395">
        <f t="shared" si="0"/>
        <v>100</v>
      </c>
    </row>
    <row r="14" spans="2:25" x14ac:dyDescent="0.25">
      <c r="B14" s="7" t="s">
        <v>145</v>
      </c>
      <c r="K14" s="7" t="s">
        <v>181</v>
      </c>
      <c r="P14" s="7" t="s">
        <v>198</v>
      </c>
      <c r="Q14" s="7" t="s">
        <v>181</v>
      </c>
      <c r="X14" s="59">
        <v>11</v>
      </c>
      <c r="Y14" s="395">
        <f t="shared" si="0"/>
        <v>100</v>
      </c>
    </row>
    <row r="15" spans="2:25" x14ac:dyDescent="0.25">
      <c r="P15" s="7" t="s">
        <v>197</v>
      </c>
      <c r="Q15" s="7" t="s">
        <v>131</v>
      </c>
      <c r="X15" s="59">
        <v>12</v>
      </c>
      <c r="Y15" s="395">
        <f t="shared" si="0"/>
        <v>100</v>
      </c>
    </row>
    <row r="16" spans="2:25" x14ac:dyDescent="0.25">
      <c r="P16" s="7" t="s">
        <v>131</v>
      </c>
      <c r="Q16" s="7" t="s">
        <v>131</v>
      </c>
      <c r="X16" s="59">
        <v>13</v>
      </c>
      <c r="Y16" s="395">
        <f t="shared" si="0"/>
        <v>100</v>
      </c>
    </row>
    <row r="17" spans="16:25" x14ac:dyDescent="0.25">
      <c r="P17" s="7" t="s">
        <v>188</v>
      </c>
      <c r="Q17" s="7" t="s">
        <v>181</v>
      </c>
      <c r="X17" s="59">
        <v>14</v>
      </c>
      <c r="Y17" s="395">
        <f t="shared" si="0"/>
        <v>100</v>
      </c>
    </row>
    <row r="18" spans="16:25" x14ac:dyDescent="0.25">
      <c r="P18" s="7" t="s">
        <v>206</v>
      </c>
      <c r="Q18" s="7" t="s">
        <v>181</v>
      </c>
      <c r="X18" s="59">
        <v>15</v>
      </c>
      <c r="Y18" s="395">
        <f t="shared" si="0"/>
        <v>100</v>
      </c>
    </row>
    <row r="19" spans="16:25" s="59" customFormat="1" x14ac:dyDescent="0.25">
      <c r="P19" s="7" t="s">
        <v>293</v>
      </c>
      <c r="Q19" s="7" t="s">
        <v>180</v>
      </c>
      <c r="Y19" s="395"/>
    </row>
    <row r="20" spans="16:25" x14ac:dyDescent="0.25">
      <c r="P20" s="7" t="s">
        <v>193</v>
      </c>
      <c r="Q20" s="7" t="s">
        <v>130</v>
      </c>
      <c r="X20" s="59">
        <v>16</v>
      </c>
      <c r="Y20" s="395">
        <f t="shared" si="0"/>
        <v>100</v>
      </c>
    </row>
    <row r="21" spans="16:25" s="59" customFormat="1" x14ac:dyDescent="0.25">
      <c r="P21" s="7" t="s">
        <v>189</v>
      </c>
      <c r="Q21" s="7" t="s">
        <v>181</v>
      </c>
      <c r="X21" s="59">
        <v>17</v>
      </c>
      <c r="Y21" s="395">
        <f t="shared" si="0"/>
        <v>100</v>
      </c>
    </row>
    <row r="22" spans="16:25" s="59" customFormat="1" x14ac:dyDescent="0.25">
      <c r="P22" s="7" t="s">
        <v>135</v>
      </c>
      <c r="Q22" s="7" t="s">
        <v>135</v>
      </c>
      <c r="X22" s="59">
        <v>18</v>
      </c>
      <c r="Y22" s="395">
        <f t="shared" si="0"/>
        <v>100</v>
      </c>
    </row>
    <row r="23" spans="16:25" s="59" customFormat="1" x14ac:dyDescent="0.25">
      <c r="P23" s="7" t="s">
        <v>180</v>
      </c>
      <c r="Q23" s="7" t="s">
        <v>180</v>
      </c>
      <c r="X23" s="59">
        <v>19</v>
      </c>
      <c r="Y23" s="395">
        <f t="shared" si="0"/>
        <v>100</v>
      </c>
    </row>
    <row r="24" spans="16:25" s="59" customFormat="1" x14ac:dyDescent="0.25">
      <c r="P24" s="7" t="s">
        <v>292</v>
      </c>
      <c r="Q24" s="7" t="s">
        <v>182</v>
      </c>
      <c r="Y24" s="395"/>
    </row>
    <row r="25" spans="16:25" s="59" customFormat="1" x14ac:dyDescent="0.25">
      <c r="P25" s="7" t="s">
        <v>136</v>
      </c>
      <c r="Q25" s="7" t="s">
        <v>136</v>
      </c>
      <c r="X25" s="59">
        <v>20</v>
      </c>
      <c r="Y25" s="395">
        <f t="shared" si="0"/>
        <v>100</v>
      </c>
    </row>
    <row r="26" spans="16:25" s="59" customFormat="1" x14ac:dyDescent="0.25">
      <c r="P26" s="7" t="s">
        <v>192</v>
      </c>
      <c r="Q26" s="7" t="s">
        <v>181</v>
      </c>
      <c r="X26" s="59">
        <v>21</v>
      </c>
      <c r="Y26" s="395">
        <f t="shared" si="0"/>
        <v>100</v>
      </c>
    </row>
    <row r="27" spans="16:25" s="59" customFormat="1" x14ac:dyDescent="0.25">
      <c r="P27" s="7" t="s">
        <v>290</v>
      </c>
      <c r="Q27" s="7" t="s">
        <v>181</v>
      </c>
      <c r="Y27" s="395"/>
    </row>
    <row r="28" spans="16:25" s="59" customFormat="1" x14ac:dyDescent="0.25">
      <c r="P28" s="7" t="s">
        <v>179</v>
      </c>
      <c r="Q28" s="7" t="s">
        <v>179</v>
      </c>
      <c r="X28" s="59">
        <v>22</v>
      </c>
      <c r="Y28" s="395">
        <f t="shared" si="0"/>
        <v>100</v>
      </c>
    </row>
    <row r="29" spans="16:25" s="59" customFormat="1" x14ac:dyDescent="0.25">
      <c r="P29" s="7" t="s">
        <v>201</v>
      </c>
      <c r="Q29" s="7" t="s">
        <v>181</v>
      </c>
      <c r="X29" s="59">
        <v>23</v>
      </c>
      <c r="Y29" s="395">
        <f t="shared" si="0"/>
        <v>100</v>
      </c>
    </row>
    <row r="30" spans="16:25" s="59" customFormat="1" x14ac:dyDescent="0.25">
      <c r="P30" s="7" t="s">
        <v>199</v>
      </c>
      <c r="Q30" s="7" t="s">
        <v>132</v>
      </c>
      <c r="X30" s="59">
        <v>24</v>
      </c>
      <c r="Y30" s="395">
        <f t="shared" si="0"/>
        <v>100</v>
      </c>
    </row>
    <row r="31" spans="16:25" s="59" customFormat="1" x14ac:dyDescent="0.25">
      <c r="P31" s="7" t="s">
        <v>195</v>
      </c>
      <c r="Q31" s="7" t="s">
        <v>168</v>
      </c>
      <c r="X31" s="59">
        <v>25</v>
      </c>
      <c r="Y31" s="395">
        <f t="shared" si="0"/>
        <v>100</v>
      </c>
    </row>
    <row r="32" spans="16:25" s="59" customFormat="1" x14ac:dyDescent="0.25">
      <c r="P32" s="7" t="s">
        <v>209</v>
      </c>
      <c r="Q32" s="7" t="s">
        <v>181</v>
      </c>
      <c r="X32" s="59">
        <v>26</v>
      </c>
      <c r="Y32" s="395">
        <f t="shared" si="0"/>
        <v>100</v>
      </c>
    </row>
    <row r="33" spans="16:25" s="59" customFormat="1" x14ac:dyDescent="0.25">
      <c r="P33" s="7" t="s">
        <v>187</v>
      </c>
      <c r="Q33" s="7" t="s">
        <v>136</v>
      </c>
      <c r="X33" s="59">
        <v>27</v>
      </c>
      <c r="Y33" s="395">
        <f t="shared" si="0"/>
        <v>100</v>
      </c>
    </row>
    <row r="34" spans="16:25" s="59" customFormat="1" x14ac:dyDescent="0.25">
      <c r="P34" s="7" t="s">
        <v>291</v>
      </c>
      <c r="Q34" s="7" t="s">
        <v>180</v>
      </c>
      <c r="Y34" s="395"/>
    </row>
    <row r="35" spans="16:25" x14ac:dyDescent="0.25">
      <c r="P35" s="7" t="s">
        <v>208</v>
      </c>
      <c r="Q35" s="7" t="s">
        <v>181</v>
      </c>
      <c r="X35" s="59">
        <v>28</v>
      </c>
      <c r="Y35" s="395">
        <f t="shared" si="0"/>
        <v>100</v>
      </c>
    </row>
    <row r="36" spans="16:25" x14ac:dyDescent="0.25">
      <c r="P36" s="7" t="s">
        <v>216</v>
      </c>
      <c r="Q36" s="7" t="s">
        <v>180</v>
      </c>
      <c r="X36" s="59">
        <v>29</v>
      </c>
      <c r="Y36" s="395">
        <f t="shared" si="0"/>
        <v>100</v>
      </c>
    </row>
    <row r="37" spans="16:25" s="59" customFormat="1" x14ac:dyDescent="0.25">
      <c r="P37" s="7" t="s">
        <v>202</v>
      </c>
      <c r="Q37" s="7" t="s">
        <v>180</v>
      </c>
      <c r="X37" s="59">
        <v>30</v>
      </c>
      <c r="Y37" s="395">
        <f t="shared" si="0"/>
        <v>100</v>
      </c>
    </row>
    <row r="38" spans="16:25" s="59" customFormat="1" x14ac:dyDescent="0.25">
      <c r="P38" s="7" t="s">
        <v>215</v>
      </c>
      <c r="Q38" s="7" t="s">
        <v>181</v>
      </c>
      <c r="X38" s="59">
        <v>31</v>
      </c>
      <c r="Y38" s="395">
        <f t="shared" si="0"/>
        <v>100</v>
      </c>
    </row>
    <row r="39" spans="16:25" s="59" customFormat="1" x14ac:dyDescent="0.25">
      <c r="P39" s="7" t="s">
        <v>221</v>
      </c>
      <c r="Q39" s="7" t="s">
        <v>180</v>
      </c>
      <c r="X39" s="59">
        <v>32</v>
      </c>
      <c r="Y39" s="395">
        <f t="shared" si="0"/>
        <v>100</v>
      </c>
    </row>
    <row r="40" spans="16:25" s="59" customFormat="1" x14ac:dyDescent="0.25">
      <c r="P40" s="7" t="s">
        <v>225</v>
      </c>
      <c r="Q40" s="7" t="s">
        <v>180</v>
      </c>
      <c r="X40" s="59">
        <v>33</v>
      </c>
      <c r="Y40" s="395">
        <f t="shared" si="0"/>
        <v>100</v>
      </c>
    </row>
    <row r="41" spans="16:25" s="59" customFormat="1" x14ac:dyDescent="0.25">
      <c r="P41" s="7" t="s">
        <v>183</v>
      </c>
      <c r="Q41" s="7" t="s">
        <v>183</v>
      </c>
      <c r="X41" s="59">
        <v>34</v>
      </c>
      <c r="Y41" s="395">
        <f t="shared" si="0"/>
        <v>100</v>
      </c>
    </row>
    <row r="42" spans="16:25" s="59" customFormat="1" x14ac:dyDescent="0.25">
      <c r="P42" s="7" t="s">
        <v>130</v>
      </c>
      <c r="Q42" s="7" t="s">
        <v>130</v>
      </c>
      <c r="X42" s="59">
        <v>35</v>
      </c>
      <c r="Y42" s="395">
        <f t="shared" si="0"/>
        <v>100</v>
      </c>
    </row>
    <row r="43" spans="16:25" s="59" customFormat="1" x14ac:dyDescent="0.25">
      <c r="P43" s="7" t="s">
        <v>218</v>
      </c>
      <c r="Q43" s="7" t="s">
        <v>177</v>
      </c>
      <c r="X43" s="59">
        <v>36</v>
      </c>
      <c r="Y43" s="395">
        <f t="shared" si="0"/>
        <v>100</v>
      </c>
    </row>
    <row r="44" spans="16:25" s="59" customFormat="1" x14ac:dyDescent="0.25">
      <c r="P44" s="7" t="s">
        <v>194</v>
      </c>
      <c r="Q44" s="7" t="s">
        <v>130</v>
      </c>
      <c r="X44" s="59">
        <v>37</v>
      </c>
      <c r="Y44" s="395">
        <f t="shared" si="0"/>
        <v>100</v>
      </c>
    </row>
    <row r="45" spans="16:25" s="59" customFormat="1" x14ac:dyDescent="0.25">
      <c r="P45" s="7" t="s">
        <v>191</v>
      </c>
      <c r="Q45" s="7" t="s">
        <v>168</v>
      </c>
      <c r="X45" s="59">
        <v>38</v>
      </c>
      <c r="Y45" s="395">
        <f t="shared" si="0"/>
        <v>100</v>
      </c>
    </row>
    <row r="46" spans="16:25" s="59" customFormat="1" x14ac:dyDescent="0.25">
      <c r="P46" s="7" t="s">
        <v>200</v>
      </c>
      <c r="Q46" s="7" t="s">
        <v>181</v>
      </c>
      <c r="X46" s="59">
        <v>39</v>
      </c>
      <c r="Y46" s="395">
        <f t="shared" si="0"/>
        <v>100</v>
      </c>
    </row>
    <row r="47" spans="16:25" s="59" customFormat="1" x14ac:dyDescent="0.25">
      <c r="P47" s="7" t="s">
        <v>207</v>
      </c>
      <c r="Q47" s="7" t="s">
        <v>181</v>
      </c>
      <c r="X47" s="59">
        <v>40</v>
      </c>
      <c r="Y47" s="395">
        <f t="shared" si="0"/>
        <v>100</v>
      </c>
    </row>
    <row r="48" spans="16:25" s="59" customFormat="1" x14ac:dyDescent="0.25">
      <c r="P48" s="7" t="s">
        <v>214</v>
      </c>
      <c r="Q48" s="7" t="s">
        <v>136</v>
      </c>
      <c r="X48" s="59">
        <v>41</v>
      </c>
      <c r="Y48" s="395">
        <f t="shared" si="0"/>
        <v>100</v>
      </c>
    </row>
    <row r="49" spans="16:25" s="59" customFormat="1" x14ac:dyDescent="0.25">
      <c r="P49" s="7" t="s">
        <v>213</v>
      </c>
      <c r="Q49" s="7" t="s">
        <v>180</v>
      </c>
      <c r="X49" s="59">
        <v>42</v>
      </c>
      <c r="Y49" s="395">
        <f t="shared" si="0"/>
        <v>100</v>
      </c>
    </row>
    <row r="50" spans="16:25" s="59" customFormat="1" x14ac:dyDescent="0.25">
      <c r="P50" s="7" t="s">
        <v>186</v>
      </c>
      <c r="Q50" s="7" t="s">
        <v>180</v>
      </c>
      <c r="X50" s="59">
        <v>43</v>
      </c>
      <c r="Y50" s="395">
        <f t="shared" si="0"/>
        <v>100</v>
      </c>
    </row>
    <row r="51" spans="16:25" s="59" customFormat="1" x14ac:dyDescent="0.25">
      <c r="P51" s="7" t="s">
        <v>224</v>
      </c>
      <c r="Q51" s="7" t="s">
        <v>181</v>
      </c>
      <c r="X51" s="59">
        <v>44</v>
      </c>
      <c r="Y51" s="395">
        <f t="shared" si="0"/>
        <v>100</v>
      </c>
    </row>
    <row r="52" spans="16:25" x14ac:dyDescent="0.25">
      <c r="P52" s="7" t="s">
        <v>203</v>
      </c>
      <c r="Q52" s="7" t="s">
        <v>132</v>
      </c>
      <c r="X52" s="59">
        <v>45</v>
      </c>
      <c r="Y52" s="395">
        <f t="shared" si="0"/>
        <v>100</v>
      </c>
    </row>
    <row r="53" spans="16:25" x14ac:dyDescent="0.25">
      <c r="X53" s="59">
        <v>46</v>
      </c>
      <c r="Y53" s="395">
        <f t="shared" si="0"/>
        <v>100</v>
      </c>
    </row>
    <row r="54" spans="16:25" x14ac:dyDescent="0.25">
      <c r="X54" s="59">
        <v>47</v>
      </c>
      <c r="Y54" s="395">
        <f t="shared" si="0"/>
        <v>100</v>
      </c>
    </row>
    <row r="55" spans="16:25" x14ac:dyDescent="0.25">
      <c r="X55" s="59">
        <v>48</v>
      </c>
      <c r="Y55" s="395">
        <f t="shared" si="0"/>
        <v>100</v>
      </c>
    </row>
    <row r="56" spans="16:25" x14ac:dyDescent="0.25">
      <c r="X56" s="59">
        <v>49</v>
      </c>
      <c r="Y56" s="395">
        <f t="shared" si="0"/>
        <v>100</v>
      </c>
    </row>
    <row r="57" spans="16:25" x14ac:dyDescent="0.25">
      <c r="X57" s="59">
        <v>50</v>
      </c>
      <c r="Y57" s="395">
        <f t="shared" si="0"/>
        <v>100</v>
      </c>
    </row>
    <row r="58" spans="16:25" x14ac:dyDescent="0.25">
      <c r="X58" s="59">
        <v>51</v>
      </c>
      <c r="Y58" s="395">
        <f t="shared" si="0"/>
        <v>100</v>
      </c>
    </row>
    <row r="59" spans="16:25" x14ac:dyDescent="0.25">
      <c r="X59" s="59">
        <v>52</v>
      </c>
      <c r="Y59" s="395">
        <f t="shared" si="0"/>
        <v>100</v>
      </c>
    </row>
    <row r="60" spans="16:25" x14ac:dyDescent="0.25">
      <c r="X60" s="59">
        <v>53</v>
      </c>
      <c r="Y60" s="395">
        <f t="shared" si="0"/>
        <v>100</v>
      </c>
    </row>
    <row r="61" spans="16:25" x14ac:dyDescent="0.25">
      <c r="X61" s="59">
        <v>54</v>
      </c>
      <c r="Y61" s="395">
        <f t="shared" si="0"/>
        <v>100</v>
      </c>
    </row>
    <row r="62" spans="16:25" x14ac:dyDescent="0.25">
      <c r="X62" s="59">
        <v>55</v>
      </c>
      <c r="Y62" s="395">
        <f t="shared" si="0"/>
        <v>100</v>
      </c>
    </row>
    <row r="63" spans="16:25" x14ac:dyDescent="0.25">
      <c r="X63" s="59">
        <v>56</v>
      </c>
      <c r="Y63" s="395">
        <f t="shared" si="0"/>
        <v>100</v>
      </c>
    </row>
    <row r="64" spans="16:25" x14ac:dyDescent="0.25">
      <c r="X64" s="59">
        <v>57</v>
      </c>
      <c r="Y64" s="395">
        <f t="shared" si="0"/>
        <v>100</v>
      </c>
    </row>
    <row r="65" spans="24:25" x14ac:dyDescent="0.25">
      <c r="X65" s="59">
        <v>58</v>
      </c>
      <c r="Y65" s="395">
        <f t="shared" si="0"/>
        <v>100</v>
      </c>
    </row>
    <row r="66" spans="24:25" x14ac:dyDescent="0.25">
      <c r="X66" s="59">
        <v>59</v>
      </c>
      <c r="Y66" s="395">
        <f t="shared" si="0"/>
        <v>100</v>
      </c>
    </row>
    <row r="67" spans="24:25" x14ac:dyDescent="0.25">
      <c r="X67" s="59">
        <v>60</v>
      </c>
      <c r="Y67" s="395">
        <f t="shared" si="0"/>
        <v>100</v>
      </c>
    </row>
    <row r="68" spans="24:25" x14ac:dyDescent="0.25">
      <c r="X68" s="59">
        <v>61</v>
      </c>
      <c r="Y68" s="395">
        <f t="shared" si="0"/>
        <v>100</v>
      </c>
    </row>
    <row r="69" spans="24:25" x14ac:dyDescent="0.25">
      <c r="X69" s="59">
        <v>62</v>
      </c>
      <c r="Y69" s="395">
        <f t="shared" si="0"/>
        <v>100</v>
      </c>
    </row>
    <row r="70" spans="24:25" x14ac:dyDescent="0.25">
      <c r="X70" s="59">
        <v>63</v>
      </c>
      <c r="Y70" s="395">
        <f t="shared" si="0"/>
        <v>100</v>
      </c>
    </row>
    <row r="71" spans="24:25" x14ac:dyDescent="0.25">
      <c r="X71" s="59">
        <v>64</v>
      </c>
      <c r="Y71" s="395">
        <f t="shared" si="0"/>
        <v>100</v>
      </c>
    </row>
    <row r="72" spans="24:25" x14ac:dyDescent="0.25">
      <c r="X72" s="59">
        <v>65</v>
      </c>
      <c r="Y72" s="395">
        <f t="shared" si="0"/>
        <v>100</v>
      </c>
    </row>
    <row r="73" spans="24:25" x14ac:dyDescent="0.25">
      <c r="X73" s="59">
        <v>66</v>
      </c>
      <c r="Y73" s="395">
        <f t="shared" ref="Y73:Y136" si="1">$V$3</f>
        <v>100</v>
      </c>
    </row>
    <row r="74" spans="24:25" x14ac:dyDescent="0.25">
      <c r="X74" s="59">
        <v>67</v>
      </c>
      <c r="Y74" s="395">
        <f t="shared" si="1"/>
        <v>100</v>
      </c>
    </row>
    <row r="75" spans="24:25" x14ac:dyDescent="0.25">
      <c r="X75" s="59">
        <v>68</v>
      </c>
      <c r="Y75" s="395">
        <f t="shared" si="1"/>
        <v>100</v>
      </c>
    </row>
    <row r="76" spans="24:25" x14ac:dyDescent="0.25">
      <c r="X76" s="59">
        <v>69</v>
      </c>
      <c r="Y76" s="395">
        <f t="shared" si="1"/>
        <v>100</v>
      </c>
    </row>
    <row r="77" spans="24:25" x14ac:dyDescent="0.25">
      <c r="X77" s="59">
        <v>70</v>
      </c>
      <c r="Y77" s="395">
        <f t="shared" si="1"/>
        <v>100</v>
      </c>
    </row>
    <row r="78" spans="24:25" x14ac:dyDescent="0.25">
      <c r="X78" s="59">
        <v>71</v>
      </c>
      <c r="Y78" s="395">
        <f t="shared" si="1"/>
        <v>100</v>
      </c>
    </row>
    <row r="79" spans="24:25" x14ac:dyDescent="0.25">
      <c r="X79" s="59">
        <v>72</v>
      </c>
      <c r="Y79" s="395">
        <f t="shared" si="1"/>
        <v>100</v>
      </c>
    </row>
    <row r="80" spans="24:25" x14ac:dyDescent="0.25">
      <c r="X80" s="59">
        <v>73</v>
      </c>
      <c r="Y80" s="395">
        <f t="shared" si="1"/>
        <v>100</v>
      </c>
    </row>
    <row r="81" spans="24:25" x14ac:dyDescent="0.25">
      <c r="X81" s="59">
        <v>74</v>
      </c>
      <c r="Y81" s="395">
        <f t="shared" si="1"/>
        <v>100</v>
      </c>
    </row>
    <row r="82" spans="24:25" x14ac:dyDescent="0.25">
      <c r="X82" s="59">
        <v>75</v>
      </c>
      <c r="Y82" s="395">
        <f t="shared" si="1"/>
        <v>100</v>
      </c>
    </row>
    <row r="83" spans="24:25" x14ac:dyDescent="0.25">
      <c r="X83" s="59">
        <v>76</v>
      </c>
      <c r="Y83" s="395">
        <f t="shared" si="1"/>
        <v>100</v>
      </c>
    </row>
    <row r="84" spans="24:25" x14ac:dyDescent="0.25">
      <c r="X84" s="59">
        <v>77</v>
      </c>
      <c r="Y84" s="395">
        <f t="shared" si="1"/>
        <v>100</v>
      </c>
    </row>
    <row r="85" spans="24:25" x14ac:dyDescent="0.25">
      <c r="X85" s="59">
        <v>78</v>
      </c>
      <c r="Y85" s="395">
        <f t="shared" si="1"/>
        <v>100</v>
      </c>
    </row>
    <row r="86" spans="24:25" x14ac:dyDescent="0.25">
      <c r="X86" s="59">
        <v>79</v>
      </c>
      <c r="Y86" s="395">
        <f t="shared" si="1"/>
        <v>100</v>
      </c>
    </row>
    <row r="87" spans="24:25" x14ac:dyDescent="0.25">
      <c r="X87" s="59">
        <v>80</v>
      </c>
      <c r="Y87" s="395">
        <f t="shared" si="1"/>
        <v>100</v>
      </c>
    </row>
    <row r="88" spans="24:25" x14ac:dyDescent="0.25">
      <c r="X88" s="59">
        <v>81</v>
      </c>
      <c r="Y88" s="395">
        <f t="shared" si="1"/>
        <v>100</v>
      </c>
    </row>
    <row r="89" spans="24:25" x14ac:dyDescent="0.25">
      <c r="X89" s="59">
        <v>82</v>
      </c>
      <c r="Y89" s="395">
        <f t="shared" si="1"/>
        <v>100</v>
      </c>
    </row>
    <row r="90" spans="24:25" x14ac:dyDescent="0.25">
      <c r="X90" s="59">
        <v>83</v>
      </c>
      <c r="Y90" s="395">
        <f t="shared" si="1"/>
        <v>100</v>
      </c>
    </row>
    <row r="91" spans="24:25" x14ac:dyDescent="0.25">
      <c r="X91" s="59">
        <v>84</v>
      </c>
      <c r="Y91" s="395">
        <f t="shared" si="1"/>
        <v>100</v>
      </c>
    </row>
    <row r="92" spans="24:25" x14ac:dyDescent="0.25">
      <c r="X92" s="59">
        <v>85</v>
      </c>
      <c r="Y92" s="395">
        <f t="shared" si="1"/>
        <v>100</v>
      </c>
    </row>
    <row r="93" spans="24:25" x14ac:dyDescent="0.25">
      <c r="X93" s="59">
        <v>86</v>
      </c>
      <c r="Y93" s="395">
        <f t="shared" si="1"/>
        <v>100</v>
      </c>
    </row>
    <row r="94" spans="24:25" x14ac:dyDescent="0.25">
      <c r="X94" s="59">
        <v>87</v>
      </c>
      <c r="Y94" s="395">
        <f t="shared" si="1"/>
        <v>100</v>
      </c>
    </row>
    <row r="95" spans="24:25" x14ac:dyDescent="0.25">
      <c r="X95" s="59">
        <v>88</v>
      </c>
      <c r="Y95" s="395">
        <f t="shared" si="1"/>
        <v>100</v>
      </c>
    </row>
    <row r="96" spans="24:25" x14ac:dyDescent="0.25">
      <c r="X96" s="59">
        <v>89</v>
      </c>
      <c r="Y96" s="395">
        <f t="shared" si="1"/>
        <v>100</v>
      </c>
    </row>
    <row r="97" spans="24:25" x14ac:dyDescent="0.25">
      <c r="X97" s="59">
        <v>90</v>
      </c>
      <c r="Y97" s="395">
        <f t="shared" si="1"/>
        <v>100</v>
      </c>
    </row>
    <row r="98" spans="24:25" x14ac:dyDescent="0.25">
      <c r="X98" s="59">
        <v>91</v>
      </c>
      <c r="Y98" s="395">
        <f t="shared" si="1"/>
        <v>100</v>
      </c>
    </row>
    <row r="99" spans="24:25" x14ac:dyDescent="0.25">
      <c r="X99" s="59">
        <v>92</v>
      </c>
      <c r="Y99" s="395">
        <f t="shared" si="1"/>
        <v>100</v>
      </c>
    </row>
    <row r="100" spans="24:25" x14ac:dyDescent="0.25">
      <c r="X100" s="59">
        <v>93</v>
      </c>
      <c r="Y100" s="395">
        <f t="shared" si="1"/>
        <v>100</v>
      </c>
    </row>
    <row r="101" spans="24:25" x14ac:dyDescent="0.25">
      <c r="X101" s="59">
        <v>94</v>
      </c>
      <c r="Y101" s="395">
        <f t="shared" si="1"/>
        <v>100</v>
      </c>
    </row>
    <row r="102" spans="24:25" x14ac:dyDescent="0.25">
      <c r="X102" s="59">
        <v>95</v>
      </c>
      <c r="Y102" s="395">
        <f t="shared" si="1"/>
        <v>100</v>
      </c>
    </row>
    <row r="103" spans="24:25" x14ac:dyDescent="0.25">
      <c r="X103" s="59">
        <v>96</v>
      </c>
      <c r="Y103" s="395">
        <f t="shared" si="1"/>
        <v>100</v>
      </c>
    </row>
    <row r="104" spans="24:25" x14ac:dyDescent="0.25">
      <c r="X104" s="59">
        <v>97</v>
      </c>
      <c r="Y104" s="395">
        <f t="shared" si="1"/>
        <v>100</v>
      </c>
    </row>
    <row r="105" spans="24:25" x14ac:dyDescent="0.25">
      <c r="X105" s="59">
        <v>98</v>
      </c>
      <c r="Y105" s="395">
        <f t="shared" si="1"/>
        <v>100</v>
      </c>
    </row>
    <row r="106" spans="24:25" x14ac:dyDescent="0.25">
      <c r="X106" s="59">
        <v>99</v>
      </c>
      <c r="Y106" s="395">
        <f t="shared" si="1"/>
        <v>100</v>
      </c>
    </row>
    <row r="107" spans="24:25" x14ac:dyDescent="0.25">
      <c r="X107" s="59">
        <v>100</v>
      </c>
      <c r="Y107" s="395">
        <f t="shared" si="1"/>
        <v>100</v>
      </c>
    </row>
    <row r="108" spans="24:25" x14ac:dyDescent="0.25">
      <c r="X108" s="59">
        <v>101</v>
      </c>
      <c r="Y108" s="395">
        <f t="shared" si="1"/>
        <v>100</v>
      </c>
    </row>
    <row r="109" spans="24:25" x14ac:dyDescent="0.25">
      <c r="X109" s="59">
        <v>102</v>
      </c>
      <c r="Y109" s="395">
        <f t="shared" si="1"/>
        <v>100</v>
      </c>
    </row>
    <row r="110" spans="24:25" x14ac:dyDescent="0.25">
      <c r="X110" s="59">
        <v>103</v>
      </c>
      <c r="Y110" s="395">
        <f t="shared" si="1"/>
        <v>100</v>
      </c>
    </row>
    <row r="111" spans="24:25" x14ac:dyDescent="0.25">
      <c r="X111" s="59">
        <v>104</v>
      </c>
      <c r="Y111" s="395">
        <f t="shared" si="1"/>
        <v>100</v>
      </c>
    </row>
    <row r="112" spans="24:25" x14ac:dyDescent="0.25">
      <c r="X112" s="59">
        <v>105</v>
      </c>
      <c r="Y112" s="395">
        <f t="shared" si="1"/>
        <v>100</v>
      </c>
    </row>
    <row r="113" spans="24:25" x14ac:dyDescent="0.25">
      <c r="X113" s="59">
        <v>106</v>
      </c>
      <c r="Y113" s="395">
        <f t="shared" si="1"/>
        <v>100</v>
      </c>
    </row>
    <row r="114" spans="24:25" x14ac:dyDescent="0.25">
      <c r="X114" s="59">
        <v>107</v>
      </c>
      <c r="Y114" s="395">
        <f t="shared" si="1"/>
        <v>100</v>
      </c>
    </row>
    <row r="115" spans="24:25" x14ac:dyDescent="0.25">
      <c r="X115" s="59">
        <v>108</v>
      </c>
      <c r="Y115" s="395">
        <f t="shared" si="1"/>
        <v>100</v>
      </c>
    </row>
    <row r="116" spans="24:25" x14ac:dyDescent="0.25">
      <c r="X116" s="59">
        <v>109</v>
      </c>
      <c r="Y116" s="395">
        <f t="shared" si="1"/>
        <v>100</v>
      </c>
    </row>
    <row r="117" spans="24:25" x14ac:dyDescent="0.25">
      <c r="X117" s="59">
        <v>110</v>
      </c>
      <c r="Y117" s="395">
        <f t="shared" si="1"/>
        <v>100</v>
      </c>
    </row>
    <row r="118" spans="24:25" x14ac:dyDescent="0.25">
      <c r="X118" s="59">
        <v>111</v>
      </c>
      <c r="Y118" s="395">
        <f t="shared" si="1"/>
        <v>100</v>
      </c>
    </row>
    <row r="119" spans="24:25" x14ac:dyDescent="0.25">
      <c r="X119" s="59">
        <v>112</v>
      </c>
      <c r="Y119" s="395">
        <f t="shared" si="1"/>
        <v>100</v>
      </c>
    </row>
    <row r="120" spans="24:25" x14ac:dyDescent="0.25">
      <c r="X120" s="59">
        <v>113</v>
      </c>
      <c r="Y120" s="395">
        <f t="shared" si="1"/>
        <v>100</v>
      </c>
    </row>
    <row r="121" spans="24:25" x14ac:dyDescent="0.25">
      <c r="X121" s="59">
        <v>114</v>
      </c>
      <c r="Y121" s="395">
        <f t="shared" si="1"/>
        <v>100</v>
      </c>
    </row>
    <row r="122" spans="24:25" x14ac:dyDescent="0.25">
      <c r="X122" s="59">
        <v>115</v>
      </c>
      <c r="Y122" s="395">
        <f t="shared" si="1"/>
        <v>100</v>
      </c>
    </row>
    <row r="123" spans="24:25" x14ac:dyDescent="0.25">
      <c r="X123" s="59">
        <v>116</v>
      </c>
      <c r="Y123" s="395">
        <f t="shared" si="1"/>
        <v>100</v>
      </c>
    </row>
    <row r="124" spans="24:25" x14ac:dyDescent="0.25">
      <c r="X124" s="59">
        <v>117</v>
      </c>
      <c r="Y124" s="395">
        <f t="shared" si="1"/>
        <v>100</v>
      </c>
    </row>
    <row r="125" spans="24:25" x14ac:dyDescent="0.25">
      <c r="X125" s="59">
        <v>118</v>
      </c>
      <c r="Y125" s="395">
        <f t="shared" si="1"/>
        <v>100</v>
      </c>
    </row>
    <row r="126" spans="24:25" x14ac:dyDescent="0.25">
      <c r="X126" s="59">
        <v>119</v>
      </c>
      <c r="Y126" s="395">
        <f t="shared" si="1"/>
        <v>100</v>
      </c>
    </row>
    <row r="127" spans="24:25" x14ac:dyDescent="0.25">
      <c r="X127" s="59">
        <v>120</v>
      </c>
      <c r="Y127" s="395">
        <f t="shared" si="1"/>
        <v>100</v>
      </c>
    </row>
    <row r="128" spans="24:25" x14ac:dyDescent="0.25">
      <c r="X128" s="59">
        <v>121</v>
      </c>
      <c r="Y128" s="395">
        <f t="shared" si="1"/>
        <v>100</v>
      </c>
    </row>
    <row r="129" spans="24:25" x14ac:dyDescent="0.25">
      <c r="X129" s="59">
        <v>122</v>
      </c>
      <c r="Y129" s="395">
        <f t="shared" si="1"/>
        <v>100</v>
      </c>
    </row>
    <row r="130" spans="24:25" x14ac:dyDescent="0.25">
      <c r="X130" s="59">
        <v>123</v>
      </c>
      <c r="Y130" s="395">
        <f t="shared" si="1"/>
        <v>100</v>
      </c>
    </row>
    <row r="131" spans="24:25" x14ac:dyDescent="0.25">
      <c r="X131" s="59">
        <v>124</v>
      </c>
      <c r="Y131" s="395">
        <f t="shared" si="1"/>
        <v>100</v>
      </c>
    </row>
    <row r="132" spans="24:25" x14ac:dyDescent="0.25">
      <c r="X132" s="59">
        <v>125</v>
      </c>
      <c r="Y132" s="395">
        <f t="shared" si="1"/>
        <v>100</v>
      </c>
    </row>
    <row r="133" spans="24:25" x14ac:dyDescent="0.25">
      <c r="X133" s="59">
        <v>126</v>
      </c>
      <c r="Y133" s="395">
        <f t="shared" si="1"/>
        <v>100</v>
      </c>
    </row>
    <row r="134" spans="24:25" x14ac:dyDescent="0.25">
      <c r="X134" s="59">
        <v>127</v>
      </c>
      <c r="Y134" s="395">
        <f t="shared" si="1"/>
        <v>100</v>
      </c>
    </row>
    <row r="135" spans="24:25" x14ac:dyDescent="0.25">
      <c r="X135" s="59">
        <v>128</v>
      </c>
      <c r="Y135" s="395">
        <f t="shared" si="1"/>
        <v>100</v>
      </c>
    </row>
    <row r="136" spans="24:25" x14ac:dyDescent="0.25">
      <c r="X136" s="59">
        <v>129</v>
      </c>
      <c r="Y136" s="395">
        <f t="shared" si="1"/>
        <v>100</v>
      </c>
    </row>
    <row r="137" spans="24:25" x14ac:dyDescent="0.25">
      <c r="X137" s="59">
        <v>130</v>
      </c>
      <c r="Y137" s="395">
        <f t="shared" ref="Y137:Y200" si="2">$V$3</f>
        <v>100</v>
      </c>
    </row>
    <row r="138" spans="24:25" x14ac:dyDescent="0.25">
      <c r="X138" s="59">
        <v>131</v>
      </c>
      <c r="Y138" s="395">
        <f t="shared" si="2"/>
        <v>100</v>
      </c>
    </row>
    <row r="139" spans="24:25" x14ac:dyDescent="0.25">
      <c r="X139" s="59">
        <v>132</v>
      </c>
      <c r="Y139" s="395">
        <f t="shared" si="2"/>
        <v>100</v>
      </c>
    </row>
    <row r="140" spans="24:25" x14ac:dyDescent="0.25">
      <c r="X140" s="59">
        <v>133</v>
      </c>
      <c r="Y140" s="395">
        <f t="shared" si="2"/>
        <v>100</v>
      </c>
    </row>
    <row r="141" spans="24:25" x14ac:dyDescent="0.25">
      <c r="X141" s="59">
        <v>134</v>
      </c>
      <c r="Y141" s="395">
        <f t="shared" si="2"/>
        <v>100</v>
      </c>
    </row>
    <row r="142" spans="24:25" x14ac:dyDescent="0.25">
      <c r="X142" s="59">
        <v>135</v>
      </c>
      <c r="Y142" s="395">
        <f t="shared" si="2"/>
        <v>100</v>
      </c>
    </row>
    <row r="143" spans="24:25" x14ac:dyDescent="0.25">
      <c r="X143" s="59">
        <v>136</v>
      </c>
      <c r="Y143" s="395">
        <f t="shared" si="2"/>
        <v>100</v>
      </c>
    </row>
    <row r="144" spans="24:25" x14ac:dyDescent="0.25">
      <c r="X144" s="59">
        <v>137</v>
      </c>
      <c r="Y144" s="395">
        <f t="shared" si="2"/>
        <v>100</v>
      </c>
    </row>
    <row r="145" spans="24:25" x14ac:dyDescent="0.25">
      <c r="X145" s="59">
        <v>138</v>
      </c>
      <c r="Y145" s="395">
        <f t="shared" si="2"/>
        <v>100</v>
      </c>
    </row>
    <row r="146" spans="24:25" x14ac:dyDescent="0.25">
      <c r="X146" s="59">
        <v>139</v>
      </c>
      <c r="Y146" s="395">
        <f t="shared" si="2"/>
        <v>100</v>
      </c>
    </row>
    <row r="147" spans="24:25" x14ac:dyDescent="0.25">
      <c r="X147" s="59">
        <v>140</v>
      </c>
      <c r="Y147" s="395">
        <f t="shared" si="2"/>
        <v>100</v>
      </c>
    </row>
    <row r="148" spans="24:25" x14ac:dyDescent="0.25">
      <c r="X148" s="59">
        <v>141</v>
      </c>
      <c r="Y148" s="395">
        <f t="shared" si="2"/>
        <v>100</v>
      </c>
    </row>
    <row r="149" spans="24:25" x14ac:dyDescent="0.25">
      <c r="X149" s="59">
        <v>142</v>
      </c>
      <c r="Y149" s="395">
        <f t="shared" si="2"/>
        <v>100</v>
      </c>
    </row>
    <row r="150" spans="24:25" x14ac:dyDescent="0.25">
      <c r="X150" s="59">
        <v>143</v>
      </c>
      <c r="Y150" s="395">
        <f t="shared" si="2"/>
        <v>100</v>
      </c>
    </row>
    <row r="151" spans="24:25" x14ac:dyDescent="0.25">
      <c r="X151" s="59">
        <v>144</v>
      </c>
      <c r="Y151" s="395">
        <f t="shared" si="2"/>
        <v>100</v>
      </c>
    </row>
    <row r="152" spans="24:25" x14ac:dyDescent="0.25">
      <c r="X152" s="59">
        <v>145</v>
      </c>
      <c r="Y152" s="395">
        <f t="shared" si="2"/>
        <v>100</v>
      </c>
    </row>
    <row r="153" spans="24:25" x14ac:dyDescent="0.25">
      <c r="X153" s="59">
        <v>146</v>
      </c>
      <c r="Y153" s="395">
        <f t="shared" si="2"/>
        <v>100</v>
      </c>
    </row>
    <row r="154" spans="24:25" x14ac:dyDescent="0.25">
      <c r="X154" s="59">
        <v>147</v>
      </c>
      <c r="Y154" s="395">
        <f t="shared" si="2"/>
        <v>100</v>
      </c>
    </row>
    <row r="155" spans="24:25" x14ac:dyDescent="0.25">
      <c r="X155" s="59">
        <v>148</v>
      </c>
      <c r="Y155" s="395">
        <f t="shared" si="2"/>
        <v>100</v>
      </c>
    </row>
    <row r="156" spans="24:25" x14ac:dyDescent="0.25">
      <c r="X156" s="59">
        <v>149</v>
      </c>
      <c r="Y156" s="395">
        <f t="shared" si="2"/>
        <v>100</v>
      </c>
    </row>
    <row r="157" spans="24:25" x14ac:dyDescent="0.25">
      <c r="X157" s="59">
        <v>150</v>
      </c>
      <c r="Y157" s="395">
        <f t="shared" si="2"/>
        <v>100</v>
      </c>
    </row>
    <row r="158" spans="24:25" x14ac:dyDescent="0.25">
      <c r="X158" s="59">
        <v>151</v>
      </c>
      <c r="Y158" s="395">
        <f t="shared" si="2"/>
        <v>100</v>
      </c>
    </row>
    <row r="159" spans="24:25" x14ac:dyDescent="0.25">
      <c r="X159" s="59">
        <v>152</v>
      </c>
      <c r="Y159" s="395">
        <f t="shared" si="2"/>
        <v>100</v>
      </c>
    </row>
    <row r="160" spans="24:25" x14ac:dyDescent="0.25">
      <c r="X160" s="59">
        <v>153</v>
      </c>
      <c r="Y160" s="395">
        <f t="shared" si="2"/>
        <v>100</v>
      </c>
    </row>
    <row r="161" spans="24:25" x14ac:dyDescent="0.25">
      <c r="X161" s="59">
        <v>154</v>
      </c>
      <c r="Y161" s="395">
        <f t="shared" si="2"/>
        <v>100</v>
      </c>
    </row>
    <row r="162" spans="24:25" x14ac:dyDescent="0.25">
      <c r="X162" s="59">
        <v>155</v>
      </c>
      <c r="Y162" s="395">
        <f t="shared" si="2"/>
        <v>100</v>
      </c>
    </row>
    <row r="163" spans="24:25" x14ac:dyDescent="0.25">
      <c r="X163" s="59">
        <v>156</v>
      </c>
      <c r="Y163" s="395">
        <f t="shared" si="2"/>
        <v>100</v>
      </c>
    </row>
    <row r="164" spans="24:25" x14ac:dyDescent="0.25">
      <c r="X164" s="59">
        <v>157</v>
      </c>
      <c r="Y164" s="395">
        <f t="shared" si="2"/>
        <v>100</v>
      </c>
    </row>
    <row r="165" spans="24:25" x14ac:dyDescent="0.25">
      <c r="X165" s="59">
        <v>158</v>
      </c>
      <c r="Y165" s="395">
        <f t="shared" si="2"/>
        <v>100</v>
      </c>
    </row>
    <row r="166" spans="24:25" x14ac:dyDescent="0.25">
      <c r="X166" s="59">
        <v>159</v>
      </c>
      <c r="Y166" s="395">
        <f t="shared" si="2"/>
        <v>100</v>
      </c>
    </row>
    <row r="167" spans="24:25" x14ac:dyDescent="0.25">
      <c r="X167" s="59">
        <v>160</v>
      </c>
      <c r="Y167" s="395">
        <f t="shared" si="2"/>
        <v>100</v>
      </c>
    </row>
    <row r="168" spans="24:25" x14ac:dyDescent="0.25">
      <c r="X168" s="59">
        <v>161</v>
      </c>
      <c r="Y168" s="395">
        <f t="shared" si="2"/>
        <v>100</v>
      </c>
    </row>
    <row r="169" spans="24:25" x14ac:dyDescent="0.25">
      <c r="X169" s="59">
        <v>162</v>
      </c>
      <c r="Y169" s="395">
        <f t="shared" si="2"/>
        <v>100</v>
      </c>
    </row>
    <row r="170" spans="24:25" x14ac:dyDescent="0.25">
      <c r="X170" s="59">
        <v>163</v>
      </c>
      <c r="Y170" s="395">
        <f t="shared" si="2"/>
        <v>100</v>
      </c>
    </row>
    <row r="171" spans="24:25" x14ac:dyDescent="0.25">
      <c r="X171" s="59">
        <v>164</v>
      </c>
      <c r="Y171" s="395">
        <f t="shared" si="2"/>
        <v>100</v>
      </c>
    </row>
    <row r="172" spans="24:25" x14ac:dyDescent="0.25">
      <c r="X172" s="59">
        <v>165</v>
      </c>
      <c r="Y172" s="395">
        <f t="shared" si="2"/>
        <v>100</v>
      </c>
    </row>
    <row r="173" spans="24:25" x14ac:dyDescent="0.25">
      <c r="X173" s="59">
        <v>166</v>
      </c>
      <c r="Y173" s="395">
        <f t="shared" si="2"/>
        <v>100</v>
      </c>
    </row>
    <row r="174" spans="24:25" x14ac:dyDescent="0.25">
      <c r="X174" s="59">
        <v>167</v>
      </c>
      <c r="Y174" s="395">
        <f t="shared" si="2"/>
        <v>100</v>
      </c>
    </row>
    <row r="175" spans="24:25" x14ac:dyDescent="0.25">
      <c r="X175" s="59">
        <v>168</v>
      </c>
      <c r="Y175" s="395">
        <f t="shared" si="2"/>
        <v>100</v>
      </c>
    </row>
    <row r="176" spans="24:25" x14ac:dyDescent="0.25">
      <c r="X176" s="59">
        <v>169</v>
      </c>
      <c r="Y176" s="395">
        <f t="shared" si="2"/>
        <v>100</v>
      </c>
    </row>
    <row r="177" spans="24:25" x14ac:dyDescent="0.25">
      <c r="X177" s="59">
        <v>170</v>
      </c>
      <c r="Y177" s="395">
        <f t="shared" si="2"/>
        <v>100</v>
      </c>
    </row>
    <row r="178" spans="24:25" x14ac:dyDescent="0.25">
      <c r="X178" s="59">
        <v>171</v>
      </c>
      <c r="Y178" s="395">
        <f t="shared" si="2"/>
        <v>100</v>
      </c>
    </row>
    <row r="179" spans="24:25" x14ac:dyDescent="0.25">
      <c r="X179" s="59">
        <v>172</v>
      </c>
      <c r="Y179" s="395">
        <f t="shared" si="2"/>
        <v>100</v>
      </c>
    </row>
    <row r="180" spans="24:25" x14ac:dyDescent="0.25">
      <c r="X180" s="59">
        <v>173</v>
      </c>
      <c r="Y180" s="395">
        <f t="shared" si="2"/>
        <v>100</v>
      </c>
    </row>
    <row r="181" spans="24:25" x14ac:dyDescent="0.25">
      <c r="X181" s="59">
        <v>174</v>
      </c>
      <c r="Y181" s="395">
        <f t="shared" si="2"/>
        <v>100</v>
      </c>
    </row>
    <row r="182" spans="24:25" x14ac:dyDescent="0.25">
      <c r="X182" s="59">
        <v>175</v>
      </c>
      <c r="Y182" s="395">
        <f t="shared" si="2"/>
        <v>100</v>
      </c>
    </row>
    <row r="183" spans="24:25" x14ac:dyDescent="0.25">
      <c r="X183" s="59">
        <v>176</v>
      </c>
      <c r="Y183" s="395">
        <f t="shared" si="2"/>
        <v>100</v>
      </c>
    </row>
    <row r="184" spans="24:25" x14ac:dyDescent="0.25">
      <c r="X184" s="59">
        <v>177</v>
      </c>
      <c r="Y184" s="395">
        <f t="shared" si="2"/>
        <v>100</v>
      </c>
    </row>
    <row r="185" spans="24:25" x14ac:dyDescent="0.25">
      <c r="X185" s="59">
        <v>178</v>
      </c>
      <c r="Y185" s="395">
        <f t="shared" si="2"/>
        <v>100</v>
      </c>
    </row>
    <row r="186" spans="24:25" x14ac:dyDescent="0.25">
      <c r="X186" s="59">
        <v>179</v>
      </c>
      <c r="Y186" s="395">
        <f t="shared" si="2"/>
        <v>100</v>
      </c>
    </row>
    <row r="187" spans="24:25" x14ac:dyDescent="0.25">
      <c r="X187" s="59">
        <v>180</v>
      </c>
      <c r="Y187" s="395">
        <f t="shared" si="2"/>
        <v>100</v>
      </c>
    </row>
    <row r="188" spans="24:25" x14ac:dyDescent="0.25">
      <c r="X188" s="59">
        <v>181</v>
      </c>
      <c r="Y188" s="395">
        <f t="shared" si="2"/>
        <v>100</v>
      </c>
    </row>
    <row r="189" spans="24:25" x14ac:dyDescent="0.25">
      <c r="X189" s="59">
        <v>182</v>
      </c>
      <c r="Y189" s="395">
        <f t="shared" si="2"/>
        <v>100</v>
      </c>
    </row>
    <row r="190" spans="24:25" x14ac:dyDescent="0.25">
      <c r="X190" s="59">
        <v>183</v>
      </c>
      <c r="Y190" s="395">
        <f t="shared" si="2"/>
        <v>100</v>
      </c>
    </row>
    <row r="191" spans="24:25" x14ac:dyDescent="0.25">
      <c r="X191" s="59">
        <v>184</v>
      </c>
      <c r="Y191" s="395">
        <f t="shared" si="2"/>
        <v>100</v>
      </c>
    </row>
    <row r="192" spans="24:25" x14ac:dyDescent="0.25">
      <c r="X192" s="59">
        <v>185</v>
      </c>
      <c r="Y192" s="395">
        <f t="shared" si="2"/>
        <v>100</v>
      </c>
    </row>
    <row r="193" spans="24:25" x14ac:dyDescent="0.25">
      <c r="X193" s="59">
        <v>186</v>
      </c>
      <c r="Y193" s="395">
        <f t="shared" si="2"/>
        <v>100</v>
      </c>
    </row>
    <row r="194" spans="24:25" x14ac:dyDescent="0.25">
      <c r="X194" s="59">
        <v>187</v>
      </c>
      <c r="Y194" s="395">
        <f t="shared" si="2"/>
        <v>100</v>
      </c>
    </row>
    <row r="195" spans="24:25" x14ac:dyDescent="0.25">
      <c r="X195" s="59">
        <v>188</v>
      </c>
      <c r="Y195" s="395">
        <f t="shared" si="2"/>
        <v>100</v>
      </c>
    </row>
    <row r="196" spans="24:25" x14ac:dyDescent="0.25">
      <c r="X196" s="59">
        <v>189</v>
      </c>
      <c r="Y196" s="395">
        <f t="shared" si="2"/>
        <v>100</v>
      </c>
    </row>
    <row r="197" spans="24:25" x14ac:dyDescent="0.25">
      <c r="X197" s="59">
        <v>190</v>
      </c>
      <c r="Y197" s="395">
        <f t="shared" si="2"/>
        <v>100</v>
      </c>
    </row>
    <row r="198" spans="24:25" x14ac:dyDescent="0.25">
      <c r="X198" s="59">
        <v>191</v>
      </c>
      <c r="Y198" s="395">
        <f t="shared" si="2"/>
        <v>100</v>
      </c>
    </row>
    <row r="199" spans="24:25" x14ac:dyDescent="0.25">
      <c r="X199" s="59">
        <v>192</v>
      </c>
      <c r="Y199" s="395">
        <f t="shared" si="2"/>
        <v>100</v>
      </c>
    </row>
    <row r="200" spans="24:25" x14ac:dyDescent="0.25">
      <c r="X200" s="59">
        <v>193</v>
      </c>
      <c r="Y200" s="395">
        <f t="shared" si="2"/>
        <v>100</v>
      </c>
    </row>
    <row r="201" spans="24:25" x14ac:dyDescent="0.25">
      <c r="X201" s="59">
        <v>194</v>
      </c>
      <c r="Y201" s="395">
        <f t="shared" ref="Y201:Y264" si="3">$V$3</f>
        <v>100</v>
      </c>
    </row>
    <row r="202" spans="24:25" x14ac:dyDescent="0.25">
      <c r="X202" s="59">
        <v>195</v>
      </c>
      <c r="Y202" s="395">
        <f t="shared" si="3"/>
        <v>100</v>
      </c>
    </row>
    <row r="203" spans="24:25" x14ac:dyDescent="0.25">
      <c r="X203" s="59">
        <v>196</v>
      </c>
      <c r="Y203" s="395">
        <f t="shared" si="3"/>
        <v>100</v>
      </c>
    </row>
    <row r="204" spans="24:25" x14ac:dyDescent="0.25">
      <c r="X204" s="59">
        <v>197</v>
      </c>
      <c r="Y204" s="395">
        <f t="shared" si="3"/>
        <v>100</v>
      </c>
    </row>
    <row r="205" spans="24:25" x14ac:dyDescent="0.25">
      <c r="X205" s="59">
        <v>198</v>
      </c>
      <c r="Y205" s="395">
        <f t="shared" si="3"/>
        <v>100</v>
      </c>
    </row>
    <row r="206" spans="24:25" x14ac:dyDescent="0.25">
      <c r="X206" s="59">
        <v>199</v>
      </c>
      <c r="Y206" s="395">
        <f t="shared" si="3"/>
        <v>100</v>
      </c>
    </row>
    <row r="207" spans="24:25" x14ac:dyDescent="0.25">
      <c r="X207" s="59">
        <v>200</v>
      </c>
      <c r="Y207" s="395">
        <f t="shared" si="3"/>
        <v>100</v>
      </c>
    </row>
    <row r="208" spans="24:25" x14ac:dyDescent="0.25">
      <c r="X208" s="59">
        <v>201</v>
      </c>
      <c r="Y208" s="395">
        <f t="shared" si="3"/>
        <v>100</v>
      </c>
    </row>
    <row r="209" spans="24:25" x14ac:dyDescent="0.25">
      <c r="X209" s="59">
        <v>202</v>
      </c>
      <c r="Y209" s="395">
        <f t="shared" si="3"/>
        <v>100</v>
      </c>
    </row>
    <row r="210" spans="24:25" x14ac:dyDescent="0.25">
      <c r="X210" s="59">
        <v>203</v>
      </c>
      <c r="Y210" s="395">
        <f t="shared" si="3"/>
        <v>100</v>
      </c>
    </row>
    <row r="211" spans="24:25" x14ac:dyDescent="0.25">
      <c r="X211" s="59">
        <v>204</v>
      </c>
      <c r="Y211" s="395">
        <f t="shared" si="3"/>
        <v>100</v>
      </c>
    </row>
    <row r="212" spans="24:25" x14ac:dyDescent="0.25">
      <c r="X212" s="59">
        <v>205</v>
      </c>
      <c r="Y212" s="395">
        <f t="shared" si="3"/>
        <v>100</v>
      </c>
    </row>
    <row r="213" spans="24:25" x14ac:dyDescent="0.25">
      <c r="X213" s="59">
        <v>206</v>
      </c>
      <c r="Y213" s="395">
        <f t="shared" si="3"/>
        <v>100</v>
      </c>
    </row>
    <row r="214" spans="24:25" x14ac:dyDescent="0.25">
      <c r="X214" s="59">
        <v>207</v>
      </c>
      <c r="Y214" s="395">
        <f t="shared" si="3"/>
        <v>100</v>
      </c>
    </row>
    <row r="215" spans="24:25" x14ac:dyDescent="0.25">
      <c r="X215" s="59">
        <v>208</v>
      </c>
      <c r="Y215" s="395">
        <f t="shared" si="3"/>
        <v>100</v>
      </c>
    </row>
    <row r="216" spans="24:25" x14ac:dyDescent="0.25">
      <c r="X216" s="59">
        <v>209</v>
      </c>
      <c r="Y216" s="395">
        <f t="shared" si="3"/>
        <v>100</v>
      </c>
    </row>
    <row r="217" spans="24:25" x14ac:dyDescent="0.25">
      <c r="X217" s="59">
        <v>210</v>
      </c>
      <c r="Y217" s="395">
        <f t="shared" si="3"/>
        <v>100</v>
      </c>
    </row>
    <row r="218" spans="24:25" x14ac:dyDescent="0.25">
      <c r="X218" s="59">
        <v>211</v>
      </c>
      <c r="Y218" s="395">
        <f t="shared" si="3"/>
        <v>100</v>
      </c>
    </row>
    <row r="219" spans="24:25" x14ac:dyDescent="0.25">
      <c r="X219" s="59">
        <v>212</v>
      </c>
      <c r="Y219" s="395">
        <f t="shared" si="3"/>
        <v>100</v>
      </c>
    </row>
    <row r="220" spans="24:25" x14ac:dyDescent="0.25">
      <c r="X220" s="59">
        <v>213</v>
      </c>
      <c r="Y220" s="395">
        <f t="shared" si="3"/>
        <v>100</v>
      </c>
    </row>
    <row r="221" spans="24:25" x14ac:dyDescent="0.25">
      <c r="X221" s="59">
        <v>214</v>
      </c>
      <c r="Y221" s="395">
        <f t="shared" si="3"/>
        <v>100</v>
      </c>
    </row>
    <row r="222" spans="24:25" x14ac:dyDescent="0.25">
      <c r="X222" s="59">
        <v>215</v>
      </c>
      <c r="Y222" s="395">
        <f t="shared" si="3"/>
        <v>100</v>
      </c>
    </row>
    <row r="223" spans="24:25" x14ac:dyDescent="0.25">
      <c r="X223" s="59">
        <v>216</v>
      </c>
      <c r="Y223" s="395">
        <f t="shared" si="3"/>
        <v>100</v>
      </c>
    </row>
    <row r="224" spans="24:25" x14ac:dyDescent="0.25">
      <c r="X224" s="59">
        <v>217</v>
      </c>
      <c r="Y224" s="395">
        <f t="shared" si="3"/>
        <v>100</v>
      </c>
    </row>
    <row r="225" spans="24:25" x14ac:dyDescent="0.25">
      <c r="X225" s="59">
        <v>218</v>
      </c>
      <c r="Y225" s="395">
        <f t="shared" si="3"/>
        <v>100</v>
      </c>
    </row>
    <row r="226" spans="24:25" x14ac:dyDescent="0.25">
      <c r="X226" s="59">
        <v>219</v>
      </c>
      <c r="Y226" s="395">
        <f t="shared" si="3"/>
        <v>100</v>
      </c>
    </row>
    <row r="227" spans="24:25" x14ac:dyDescent="0.25">
      <c r="X227" s="59">
        <v>220</v>
      </c>
      <c r="Y227" s="395">
        <f t="shared" si="3"/>
        <v>100</v>
      </c>
    </row>
    <row r="228" spans="24:25" x14ac:dyDescent="0.25">
      <c r="X228" s="59">
        <v>221</v>
      </c>
      <c r="Y228" s="395">
        <f t="shared" si="3"/>
        <v>100</v>
      </c>
    </row>
    <row r="229" spans="24:25" x14ac:dyDescent="0.25">
      <c r="X229" s="59">
        <v>222</v>
      </c>
      <c r="Y229" s="395">
        <f t="shared" si="3"/>
        <v>100</v>
      </c>
    </row>
    <row r="230" spans="24:25" x14ac:dyDescent="0.25">
      <c r="X230" s="59">
        <v>223</v>
      </c>
      <c r="Y230" s="395">
        <f t="shared" si="3"/>
        <v>100</v>
      </c>
    </row>
    <row r="231" spans="24:25" x14ac:dyDescent="0.25">
      <c r="X231" s="59">
        <v>224</v>
      </c>
      <c r="Y231" s="395">
        <f t="shared" si="3"/>
        <v>100</v>
      </c>
    </row>
    <row r="232" spans="24:25" x14ac:dyDescent="0.25">
      <c r="X232" s="59">
        <v>225</v>
      </c>
      <c r="Y232" s="395">
        <f t="shared" si="3"/>
        <v>100</v>
      </c>
    </row>
    <row r="233" spans="24:25" x14ac:dyDescent="0.25">
      <c r="X233" s="59">
        <v>226</v>
      </c>
      <c r="Y233" s="395">
        <f t="shared" si="3"/>
        <v>100</v>
      </c>
    </row>
    <row r="234" spans="24:25" x14ac:dyDescent="0.25">
      <c r="X234" s="59">
        <v>227</v>
      </c>
      <c r="Y234" s="395">
        <f t="shared" si="3"/>
        <v>100</v>
      </c>
    </row>
    <row r="235" spans="24:25" x14ac:dyDescent="0.25">
      <c r="X235" s="59">
        <v>228</v>
      </c>
      <c r="Y235" s="395">
        <f t="shared" si="3"/>
        <v>100</v>
      </c>
    </row>
    <row r="236" spans="24:25" x14ac:dyDescent="0.25">
      <c r="X236" s="59">
        <v>229</v>
      </c>
      <c r="Y236" s="395">
        <f t="shared" si="3"/>
        <v>100</v>
      </c>
    </row>
    <row r="237" spans="24:25" x14ac:dyDescent="0.25">
      <c r="X237" s="59">
        <v>230</v>
      </c>
      <c r="Y237" s="395">
        <f t="shared" si="3"/>
        <v>100</v>
      </c>
    </row>
    <row r="238" spans="24:25" x14ac:dyDescent="0.25">
      <c r="X238" s="59">
        <v>231</v>
      </c>
      <c r="Y238" s="395">
        <f t="shared" si="3"/>
        <v>100</v>
      </c>
    </row>
    <row r="239" spans="24:25" x14ac:dyDescent="0.25">
      <c r="X239" s="59">
        <v>232</v>
      </c>
      <c r="Y239" s="395">
        <f t="shared" si="3"/>
        <v>100</v>
      </c>
    </row>
    <row r="240" spans="24:25" x14ac:dyDescent="0.25">
      <c r="X240" s="59">
        <v>233</v>
      </c>
      <c r="Y240" s="395">
        <f t="shared" si="3"/>
        <v>100</v>
      </c>
    </row>
    <row r="241" spans="24:25" x14ac:dyDescent="0.25">
      <c r="X241" s="59">
        <v>234</v>
      </c>
      <c r="Y241" s="395">
        <f t="shared" si="3"/>
        <v>100</v>
      </c>
    </row>
    <row r="242" spans="24:25" x14ac:dyDescent="0.25">
      <c r="X242" s="59">
        <v>235</v>
      </c>
      <c r="Y242" s="395">
        <f t="shared" si="3"/>
        <v>100</v>
      </c>
    </row>
    <row r="243" spans="24:25" x14ac:dyDescent="0.25">
      <c r="X243" s="59">
        <v>236</v>
      </c>
      <c r="Y243" s="395">
        <f t="shared" si="3"/>
        <v>100</v>
      </c>
    </row>
    <row r="244" spans="24:25" x14ac:dyDescent="0.25">
      <c r="X244" s="59">
        <v>237</v>
      </c>
      <c r="Y244" s="395">
        <f t="shared" si="3"/>
        <v>100</v>
      </c>
    </row>
    <row r="245" spans="24:25" x14ac:dyDescent="0.25">
      <c r="X245" s="59">
        <v>238</v>
      </c>
      <c r="Y245" s="395">
        <f t="shared" si="3"/>
        <v>100</v>
      </c>
    </row>
    <row r="246" spans="24:25" x14ac:dyDescent="0.25">
      <c r="X246" s="59">
        <v>239</v>
      </c>
      <c r="Y246" s="395">
        <f t="shared" si="3"/>
        <v>100</v>
      </c>
    </row>
    <row r="247" spans="24:25" x14ac:dyDescent="0.25">
      <c r="X247" s="59">
        <v>240</v>
      </c>
      <c r="Y247" s="395">
        <f t="shared" si="3"/>
        <v>100</v>
      </c>
    </row>
    <row r="248" spans="24:25" x14ac:dyDescent="0.25">
      <c r="X248" s="59">
        <v>241</v>
      </c>
      <c r="Y248" s="395">
        <f t="shared" si="3"/>
        <v>100</v>
      </c>
    </row>
    <row r="249" spans="24:25" x14ac:dyDescent="0.25">
      <c r="X249" s="59">
        <v>242</v>
      </c>
      <c r="Y249" s="395">
        <f t="shared" si="3"/>
        <v>100</v>
      </c>
    </row>
    <row r="250" spans="24:25" x14ac:dyDescent="0.25">
      <c r="X250" s="59">
        <v>243</v>
      </c>
      <c r="Y250" s="395">
        <f t="shared" si="3"/>
        <v>100</v>
      </c>
    </row>
    <row r="251" spans="24:25" x14ac:dyDescent="0.25">
      <c r="X251" s="59">
        <v>244</v>
      </c>
      <c r="Y251" s="395">
        <f t="shared" si="3"/>
        <v>100</v>
      </c>
    </row>
    <row r="252" spans="24:25" x14ac:dyDescent="0.25">
      <c r="X252" s="59">
        <v>245</v>
      </c>
      <c r="Y252" s="395">
        <f t="shared" si="3"/>
        <v>100</v>
      </c>
    </row>
    <row r="253" spans="24:25" x14ac:dyDescent="0.25">
      <c r="X253" s="59">
        <v>246</v>
      </c>
      <c r="Y253" s="395">
        <f t="shared" si="3"/>
        <v>100</v>
      </c>
    </row>
    <row r="254" spans="24:25" x14ac:dyDescent="0.25">
      <c r="X254" s="59">
        <v>247</v>
      </c>
      <c r="Y254" s="395">
        <f t="shared" si="3"/>
        <v>100</v>
      </c>
    </row>
    <row r="255" spans="24:25" x14ac:dyDescent="0.25">
      <c r="X255" s="59">
        <v>248</v>
      </c>
      <c r="Y255" s="395">
        <f t="shared" si="3"/>
        <v>100</v>
      </c>
    </row>
    <row r="256" spans="24:25" x14ac:dyDescent="0.25">
      <c r="X256" s="59">
        <v>249</v>
      </c>
      <c r="Y256" s="395">
        <f t="shared" si="3"/>
        <v>100</v>
      </c>
    </row>
    <row r="257" spans="24:25" x14ac:dyDescent="0.25">
      <c r="X257" s="59">
        <v>250</v>
      </c>
      <c r="Y257" s="395">
        <f t="shared" si="3"/>
        <v>100</v>
      </c>
    </row>
    <row r="258" spans="24:25" x14ac:dyDescent="0.25">
      <c r="X258" s="59">
        <v>251</v>
      </c>
      <c r="Y258" s="395">
        <f t="shared" si="3"/>
        <v>100</v>
      </c>
    </row>
    <row r="259" spans="24:25" x14ac:dyDescent="0.25">
      <c r="X259" s="59">
        <v>252</v>
      </c>
      <c r="Y259" s="395">
        <f t="shared" si="3"/>
        <v>100</v>
      </c>
    </row>
    <row r="260" spans="24:25" x14ac:dyDescent="0.25">
      <c r="X260" s="59">
        <v>253</v>
      </c>
      <c r="Y260" s="395">
        <f t="shared" si="3"/>
        <v>100</v>
      </c>
    </row>
    <row r="261" spans="24:25" x14ac:dyDescent="0.25">
      <c r="X261" s="59">
        <v>254</v>
      </c>
      <c r="Y261" s="395">
        <f t="shared" si="3"/>
        <v>100</v>
      </c>
    </row>
    <row r="262" spans="24:25" x14ac:dyDescent="0.25">
      <c r="X262" s="59">
        <v>255</v>
      </c>
      <c r="Y262" s="395">
        <f t="shared" si="3"/>
        <v>100</v>
      </c>
    </row>
    <row r="263" spans="24:25" x14ac:dyDescent="0.25">
      <c r="X263" s="59">
        <v>256</v>
      </c>
      <c r="Y263" s="395">
        <f t="shared" si="3"/>
        <v>100</v>
      </c>
    </row>
    <row r="264" spans="24:25" x14ac:dyDescent="0.25">
      <c r="X264" s="59">
        <v>257</v>
      </c>
      <c r="Y264" s="395">
        <f t="shared" si="3"/>
        <v>100</v>
      </c>
    </row>
    <row r="265" spans="24:25" x14ac:dyDescent="0.25">
      <c r="X265" s="59">
        <v>258</v>
      </c>
      <c r="Y265" s="395">
        <f t="shared" ref="Y265:Y328" si="4">$V$3</f>
        <v>100</v>
      </c>
    </row>
    <row r="266" spans="24:25" x14ac:dyDescent="0.25">
      <c r="X266" s="59">
        <v>259</v>
      </c>
      <c r="Y266" s="395">
        <f t="shared" si="4"/>
        <v>100</v>
      </c>
    </row>
    <row r="267" spans="24:25" x14ac:dyDescent="0.25">
      <c r="X267" s="59">
        <v>260</v>
      </c>
      <c r="Y267" s="395">
        <f t="shared" si="4"/>
        <v>100</v>
      </c>
    </row>
    <row r="268" spans="24:25" x14ac:dyDescent="0.25">
      <c r="X268" s="59">
        <v>261</v>
      </c>
      <c r="Y268" s="395">
        <f t="shared" si="4"/>
        <v>100</v>
      </c>
    </row>
    <row r="269" spans="24:25" x14ac:dyDescent="0.25">
      <c r="X269" s="59">
        <v>262</v>
      </c>
      <c r="Y269" s="395">
        <f t="shared" si="4"/>
        <v>100</v>
      </c>
    </row>
    <row r="270" spans="24:25" x14ac:dyDescent="0.25">
      <c r="X270" s="59">
        <v>263</v>
      </c>
      <c r="Y270" s="395">
        <f t="shared" si="4"/>
        <v>100</v>
      </c>
    </row>
    <row r="271" spans="24:25" x14ac:dyDescent="0.25">
      <c r="X271" s="59">
        <v>264</v>
      </c>
      <c r="Y271" s="395">
        <f t="shared" si="4"/>
        <v>100</v>
      </c>
    </row>
    <row r="272" spans="24:25" x14ac:dyDescent="0.25">
      <c r="X272" s="59">
        <v>265</v>
      </c>
      <c r="Y272" s="395">
        <f t="shared" si="4"/>
        <v>100</v>
      </c>
    </row>
    <row r="273" spans="24:25" x14ac:dyDescent="0.25">
      <c r="X273" s="59">
        <v>266</v>
      </c>
      <c r="Y273" s="395">
        <f t="shared" si="4"/>
        <v>100</v>
      </c>
    </row>
    <row r="274" spans="24:25" x14ac:dyDescent="0.25">
      <c r="X274" s="59">
        <v>267</v>
      </c>
      <c r="Y274" s="395">
        <f t="shared" si="4"/>
        <v>100</v>
      </c>
    </row>
    <row r="275" spans="24:25" x14ac:dyDescent="0.25">
      <c r="X275" s="59">
        <v>268</v>
      </c>
      <c r="Y275" s="395">
        <f t="shared" si="4"/>
        <v>100</v>
      </c>
    </row>
    <row r="276" spans="24:25" x14ac:dyDescent="0.25">
      <c r="X276" s="59">
        <v>269</v>
      </c>
      <c r="Y276" s="395">
        <f t="shared" si="4"/>
        <v>100</v>
      </c>
    </row>
    <row r="277" spans="24:25" x14ac:dyDescent="0.25">
      <c r="X277" s="59">
        <v>270</v>
      </c>
      <c r="Y277" s="395">
        <f t="shared" si="4"/>
        <v>100</v>
      </c>
    </row>
    <row r="278" spans="24:25" x14ac:dyDescent="0.25">
      <c r="X278" s="59">
        <v>271</v>
      </c>
      <c r="Y278" s="395">
        <f t="shared" si="4"/>
        <v>100</v>
      </c>
    </row>
    <row r="279" spans="24:25" x14ac:dyDescent="0.25">
      <c r="X279" s="59">
        <v>272</v>
      </c>
      <c r="Y279" s="395">
        <f t="shared" si="4"/>
        <v>100</v>
      </c>
    </row>
    <row r="280" spans="24:25" x14ac:dyDescent="0.25">
      <c r="X280" s="59">
        <v>273</v>
      </c>
      <c r="Y280" s="395">
        <f t="shared" si="4"/>
        <v>100</v>
      </c>
    </row>
    <row r="281" spans="24:25" x14ac:dyDescent="0.25">
      <c r="X281" s="59">
        <v>274</v>
      </c>
      <c r="Y281" s="395">
        <f t="shared" si="4"/>
        <v>100</v>
      </c>
    </row>
    <row r="282" spans="24:25" x14ac:dyDescent="0.25">
      <c r="X282" s="59">
        <v>275</v>
      </c>
      <c r="Y282" s="395">
        <f t="shared" si="4"/>
        <v>100</v>
      </c>
    </row>
    <row r="283" spans="24:25" x14ac:dyDescent="0.25">
      <c r="X283" s="59">
        <v>276</v>
      </c>
      <c r="Y283" s="395">
        <f t="shared" si="4"/>
        <v>100</v>
      </c>
    </row>
    <row r="284" spans="24:25" x14ac:dyDescent="0.25">
      <c r="X284" s="59">
        <v>277</v>
      </c>
      <c r="Y284" s="395">
        <f t="shared" si="4"/>
        <v>100</v>
      </c>
    </row>
    <row r="285" spans="24:25" x14ac:dyDescent="0.25">
      <c r="X285" s="59">
        <v>278</v>
      </c>
      <c r="Y285" s="395">
        <f t="shared" si="4"/>
        <v>100</v>
      </c>
    </row>
    <row r="286" spans="24:25" x14ac:dyDescent="0.25">
      <c r="X286" s="59">
        <v>279</v>
      </c>
      <c r="Y286" s="395">
        <f t="shared" si="4"/>
        <v>100</v>
      </c>
    </row>
    <row r="287" spans="24:25" x14ac:dyDescent="0.25">
      <c r="X287" s="59">
        <v>280</v>
      </c>
      <c r="Y287" s="395">
        <f t="shared" si="4"/>
        <v>100</v>
      </c>
    </row>
    <row r="288" spans="24:25" x14ac:dyDescent="0.25">
      <c r="X288" s="59">
        <v>281</v>
      </c>
      <c r="Y288" s="395">
        <f t="shared" si="4"/>
        <v>100</v>
      </c>
    </row>
    <row r="289" spans="24:25" x14ac:dyDescent="0.25">
      <c r="X289" s="59">
        <v>282</v>
      </c>
      <c r="Y289" s="395">
        <f t="shared" si="4"/>
        <v>100</v>
      </c>
    </row>
    <row r="290" spans="24:25" x14ac:dyDescent="0.25">
      <c r="X290" s="59">
        <v>283</v>
      </c>
      <c r="Y290" s="395">
        <f t="shared" si="4"/>
        <v>100</v>
      </c>
    </row>
    <row r="291" spans="24:25" x14ac:dyDescent="0.25">
      <c r="X291" s="59">
        <v>284</v>
      </c>
      <c r="Y291" s="395">
        <f t="shared" si="4"/>
        <v>100</v>
      </c>
    </row>
    <row r="292" spans="24:25" x14ac:dyDescent="0.25">
      <c r="X292" s="59">
        <v>285</v>
      </c>
      <c r="Y292" s="395">
        <f t="shared" si="4"/>
        <v>100</v>
      </c>
    </row>
    <row r="293" spans="24:25" x14ac:dyDescent="0.25">
      <c r="X293" s="59">
        <v>286</v>
      </c>
      <c r="Y293" s="395">
        <f t="shared" si="4"/>
        <v>100</v>
      </c>
    </row>
    <row r="294" spans="24:25" x14ac:dyDescent="0.25">
      <c r="X294" s="59">
        <v>287</v>
      </c>
      <c r="Y294" s="395">
        <f t="shared" si="4"/>
        <v>100</v>
      </c>
    </row>
    <row r="295" spans="24:25" x14ac:dyDescent="0.25">
      <c r="X295" s="59">
        <v>288</v>
      </c>
      <c r="Y295" s="395">
        <f t="shared" si="4"/>
        <v>100</v>
      </c>
    </row>
    <row r="296" spans="24:25" x14ac:dyDescent="0.25">
      <c r="X296" s="59">
        <v>289</v>
      </c>
      <c r="Y296" s="395">
        <f t="shared" si="4"/>
        <v>100</v>
      </c>
    </row>
    <row r="297" spans="24:25" x14ac:dyDescent="0.25">
      <c r="X297" s="59">
        <v>290</v>
      </c>
      <c r="Y297" s="395">
        <f t="shared" si="4"/>
        <v>100</v>
      </c>
    </row>
    <row r="298" spans="24:25" x14ac:dyDescent="0.25">
      <c r="X298" s="59">
        <v>291</v>
      </c>
      <c r="Y298" s="395">
        <f t="shared" si="4"/>
        <v>100</v>
      </c>
    </row>
    <row r="299" spans="24:25" x14ac:dyDescent="0.25">
      <c r="X299" s="59">
        <v>292</v>
      </c>
      <c r="Y299" s="395">
        <f t="shared" si="4"/>
        <v>100</v>
      </c>
    </row>
    <row r="300" spans="24:25" x14ac:dyDescent="0.25">
      <c r="X300" s="59">
        <v>293</v>
      </c>
      <c r="Y300" s="395">
        <f t="shared" si="4"/>
        <v>100</v>
      </c>
    </row>
    <row r="301" spans="24:25" x14ac:dyDescent="0.25">
      <c r="X301" s="59">
        <v>294</v>
      </c>
      <c r="Y301" s="395">
        <f t="shared" si="4"/>
        <v>100</v>
      </c>
    </row>
    <row r="302" spans="24:25" x14ac:dyDescent="0.25">
      <c r="X302" s="59">
        <v>295</v>
      </c>
      <c r="Y302" s="395">
        <f t="shared" si="4"/>
        <v>100</v>
      </c>
    </row>
    <row r="303" spans="24:25" x14ac:dyDescent="0.25">
      <c r="X303" s="59">
        <v>296</v>
      </c>
      <c r="Y303" s="395">
        <f t="shared" si="4"/>
        <v>100</v>
      </c>
    </row>
    <row r="304" spans="24:25" x14ac:dyDescent="0.25">
      <c r="X304" s="59">
        <v>297</v>
      </c>
      <c r="Y304" s="395">
        <f t="shared" si="4"/>
        <v>100</v>
      </c>
    </row>
    <row r="305" spans="24:25" x14ac:dyDescent="0.25">
      <c r="X305" s="59">
        <v>298</v>
      </c>
      <c r="Y305" s="395">
        <f t="shared" si="4"/>
        <v>100</v>
      </c>
    </row>
    <row r="306" spans="24:25" x14ac:dyDescent="0.25">
      <c r="X306" s="59">
        <v>299</v>
      </c>
      <c r="Y306" s="395">
        <f t="shared" si="4"/>
        <v>100</v>
      </c>
    </row>
    <row r="307" spans="24:25" x14ac:dyDescent="0.25">
      <c r="X307" s="59">
        <v>300</v>
      </c>
      <c r="Y307" s="395">
        <f t="shared" si="4"/>
        <v>100</v>
      </c>
    </row>
    <row r="308" spans="24:25" x14ac:dyDescent="0.25">
      <c r="X308" s="59">
        <v>301</v>
      </c>
      <c r="Y308" s="395">
        <f t="shared" si="4"/>
        <v>100</v>
      </c>
    </row>
    <row r="309" spans="24:25" x14ac:dyDescent="0.25">
      <c r="X309" s="59">
        <v>302</v>
      </c>
      <c r="Y309" s="395">
        <f t="shared" si="4"/>
        <v>100</v>
      </c>
    </row>
    <row r="310" spans="24:25" x14ac:dyDescent="0.25">
      <c r="X310" s="59">
        <v>303</v>
      </c>
      <c r="Y310" s="395">
        <f t="shared" si="4"/>
        <v>100</v>
      </c>
    </row>
    <row r="311" spans="24:25" x14ac:dyDescent="0.25">
      <c r="X311" s="59">
        <v>304</v>
      </c>
      <c r="Y311" s="395">
        <f t="shared" si="4"/>
        <v>100</v>
      </c>
    </row>
    <row r="312" spans="24:25" x14ac:dyDescent="0.25">
      <c r="X312" s="59">
        <v>305</v>
      </c>
      <c r="Y312" s="395">
        <f t="shared" si="4"/>
        <v>100</v>
      </c>
    </row>
    <row r="313" spans="24:25" x14ac:dyDescent="0.25">
      <c r="X313" s="59">
        <v>306</v>
      </c>
      <c r="Y313" s="395">
        <f t="shared" si="4"/>
        <v>100</v>
      </c>
    </row>
    <row r="314" spans="24:25" x14ac:dyDescent="0.25">
      <c r="X314" s="59">
        <v>307</v>
      </c>
      <c r="Y314" s="395">
        <f t="shared" si="4"/>
        <v>100</v>
      </c>
    </row>
    <row r="315" spans="24:25" x14ac:dyDescent="0.25">
      <c r="X315" s="59">
        <v>308</v>
      </c>
      <c r="Y315" s="395">
        <f t="shared" si="4"/>
        <v>100</v>
      </c>
    </row>
    <row r="316" spans="24:25" x14ac:dyDescent="0.25">
      <c r="X316" s="59">
        <v>309</v>
      </c>
      <c r="Y316" s="395">
        <f t="shared" si="4"/>
        <v>100</v>
      </c>
    </row>
    <row r="317" spans="24:25" x14ac:dyDescent="0.25">
      <c r="X317" s="59">
        <v>310</v>
      </c>
      <c r="Y317" s="395">
        <f t="shared" si="4"/>
        <v>100</v>
      </c>
    </row>
    <row r="318" spans="24:25" x14ac:dyDescent="0.25">
      <c r="X318" s="59">
        <v>311</v>
      </c>
      <c r="Y318" s="395">
        <f t="shared" si="4"/>
        <v>100</v>
      </c>
    </row>
    <row r="319" spans="24:25" x14ac:dyDescent="0.25">
      <c r="X319" s="59">
        <v>312</v>
      </c>
      <c r="Y319" s="395">
        <f t="shared" si="4"/>
        <v>100</v>
      </c>
    </row>
    <row r="320" spans="24:25" x14ac:dyDescent="0.25">
      <c r="X320" s="59">
        <v>313</v>
      </c>
      <c r="Y320" s="395">
        <f t="shared" si="4"/>
        <v>100</v>
      </c>
    </row>
    <row r="321" spans="24:25" x14ac:dyDescent="0.25">
      <c r="X321" s="59">
        <v>314</v>
      </c>
      <c r="Y321" s="395">
        <f t="shared" si="4"/>
        <v>100</v>
      </c>
    </row>
    <row r="322" spans="24:25" x14ac:dyDescent="0.25">
      <c r="X322" s="59">
        <v>315</v>
      </c>
      <c r="Y322" s="395">
        <f t="shared" si="4"/>
        <v>100</v>
      </c>
    </row>
    <row r="323" spans="24:25" x14ac:dyDescent="0.25">
      <c r="X323" s="59">
        <v>316</v>
      </c>
      <c r="Y323" s="395">
        <f t="shared" si="4"/>
        <v>100</v>
      </c>
    </row>
    <row r="324" spans="24:25" x14ac:dyDescent="0.25">
      <c r="X324" s="59">
        <v>317</v>
      </c>
      <c r="Y324" s="395">
        <f t="shared" si="4"/>
        <v>100</v>
      </c>
    </row>
    <row r="325" spans="24:25" x14ac:dyDescent="0.25">
      <c r="X325" s="59">
        <v>318</v>
      </c>
      <c r="Y325" s="395">
        <f t="shared" si="4"/>
        <v>100</v>
      </c>
    </row>
    <row r="326" spans="24:25" x14ac:dyDescent="0.25">
      <c r="X326" s="59">
        <v>319</v>
      </c>
      <c r="Y326" s="395">
        <f t="shared" si="4"/>
        <v>100</v>
      </c>
    </row>
    <row r="327" spans="24:25" x14ac:dyDescent="0.25">
      <c r="X327" s="59">
        <v>320</v>
      </c>
      <c r="Y327" s="395">
        <f t="shared" si="4"/>
        <v>100</v>
      </c>
    </row>
    <row r="328" spans="24:25" x14ac:dyDescent="0.25">
      <c r="X328" s="59">
        <v>321</v>
      </c>
      <c r="Y328" s="395">
        <f t="shared" si="4"/>
        <v>100</v>
      </c>
    </row>
    <row r="329" spans="24:25" x14ac:dyDescent="0.25">
      <c r="X329" s="59">
        <v>322</v>
      </c>
      <c r="Y329" s="395">
        <f t="shared" ref="Y329:Y392" si="5">$V$3</f>
        <v>100</v>
      </c>
    </row>
    <row r="330" spans="24:25" x14ac:dyDescent="0.25">
      <c r="X330" s="59">
        <v>323</v>
      </c>
      <c r="Y330" s="395">
        <f t="shared" si="5"/>
        <v>100</v>
      </c>
    </row>
    <row r="331" spans="24:25" x14ac:dyDescent="0.25">
      <c r="X331" s="59">
        <v>324</v>
      </c>
      <c r="Y331" s="395">
        <f t="shared" si="5"/>
        <v>100</v>
      </c>
    </row>
    <row r="332" spans="24:25" x14ac:dyDescent="0.25">
      <c r="X332" s="59">
        <v>325</v>
      </c>
      <c r="Y332" s="395">
        <f t="shared" si="5"/>
        <v>100</v>
      </c>
    </row>
    <row r="333" spans="24:25" x14ac:dyDescent="0.25">
      <c r="X333" s="59">
        <v>326</v>
      </c>
      <c r="Y333" s="395">
        <f t="shared" si="5"/>
        <v>100</v>
      </c>
    </row>
    <row r="334" spans="24:25" x14ac:dyDescent="0.25">
      <c r="X334" s="59">
        <v>327</v>
      </c>
      <c r="Y334" s="395">
        <f t="shared" si="5"/>
        <v>100</v>
      </c>
    </row>
    <row r="335" spans="24:25" x14ac:dyDescent="0.25">
      <c r="X335" s="59">
        <v>328</v>
      </c>
      <c r="Y335" s="395">
        <f t="shared" si="5"/>
        <v>100</v>
      </c>
    </row>
    <row r="336" spans="24:25" x14ac:dyDescent="0.25">
      <c r="X336" s="59">
        <v>329</v>
      </c>
      <c r="Y336" s="395">
        <f t="shared" si="5"/>
        <v>100</v>
      </c>
    </row>
    <row r="337" spans="24:25" x14ac:dyDescent="0.25">
      <c r="X337" s="59">
        <v>330</v>
      </c>
      <c r="Y337" s="395">
        <f t="shared" si="5"/>
        <v>100</v>
      </c>
    </row>
    <row r="338" spans="24:25" x14ac:dyDescent="0.25">
      <c r="X338" s="59">
        <v>331</v>
      </c>
      <c r="Y338" s="395">
        <f t="shared" si="5"/>
        <v>100</v>
      </c>
    </row>
    <row r="339" spans="24:25" x14ac:dyDescent="0.25">
      <c r="X339" s="59">
        <v>332</v>
      </c>
      <c r="Y339" s="395">
        <f t="shared" si="5"/>
        <v>100</v>
      </c>
    </row>
    <row r="340" spans="24:25" x14ac:dyDescent="0.25">
      <c r="X340" s="59">
        <v>333</v>
      </c>
      <c r="Y340" s="395">
        <f t="shared" si="5"/>
        <v>100</v>
      </c>
    </row>
    <row r="341" spans="24:25" x14ac:dyDescent="0.25">
      <c r="X341" s="59">
        <v>334</v>
      </c>
      <c r="Y341" s="395">
        <f t="shared" si="5"/>
        <v>100</v>
      </c>
    </row>
    <row r="342" spans="24:25" x14ac:dyDescent="0.25">
      <c r="X342" s="59">
        <v>335</v>
      </c>
      <c r="Y342" s="395">
        <f t="shared" si="5"/>
        <v>100</v>
      </c>
    </row>
    <row r="343" spans="24:25" x14ac:dyDescent="0.25">
      <c r="X343" s="59">
        <v>336</v>
      </c>
      <c r="Y343" s="395">
        <f t="shared" si="5"/>
        <v>100</v>
      </c>
    </row>
    <row r="344" spans="24:25" x14ac:dyDescent="0.25">
      <c r="X344" s="59">
        <v>337</v>
      </c>
      <c r="Y344" s="395">
        <f t="shared" si="5"/>
        <v>100</v>
      </c>
    </row>
    <row r="345" spans="24:25" x14ac:dyDescent="0.25">
      <c r="X345" s="59">
        <v>338</v>
      </c>
      <c r="Y345" s="395">
        <f t="shared" si="5"/>
        <v>100</v>
      </c>
    </row>
    <row r="346" spans="24:25" x14ac:dyDescent="0.25">
      <c r="X346" s="59">
        <v>339</v>
      </c>
      <c r="Y346" s="395">
        <f t="shared" si="5"/>
        <v>100</v>
      </c>
    </row>
    <row r="347" spans="24:25" x14ac:dyDescent="0.25">
      <c r="X347" s="59">
        <v>340</v>
      </c>
      <c r="Y347" s="395">
        <f t="shared" si="5"/>
        <v>100</v>
      </c>
    </row>
    <row r="348" spans="24:25" x14ac:dyDescent="0.25">
      <c r="X348" s="59">
        <v>341</v>
      </c>
      <c r="Y348" s="395">
        <f t="shared" si="5"/>
        <v>100</v>
      </c>
    </row>
    <row r="349" spans="24:25" x14ac:dyDescent="0.25">
      <c r="X349" s="59">
        <v>342</v>
      </c>
      <c r="Y349" s="395">
        <f t="shared" si="5"/>
        <v>100</v>
      </c>
    </row>
    <row r="350" spans="24:25" x14ac:dyDescent="0.25">
      <c r="X350" s="59">
        <v>343</v>
      </c>
      <c r="Y350" s="395">
        <f t="shared" si="5"/>
        <v>100</v>
      </c>
    </row>
    <row r="351" spans="24:25" x14ac:dyDescent="0.25">
      <c r="X351" s="59">
        <v>344</v>
      </c>
      <c r="Y351" s="395">
        <f t="shared" si="5"/>
        <v>100</v>
      </c>
    </row>
    <row r="352" spans="24:25" x14ac:dyDescent="0.25">
      <c r="X352" s="59">
        <v>345</v>
      </c>
      <c r="Y352" s="395">
        <f t="shared" si="5"/>
        <v>100</v>
      </c>
    </row>
    <row r="353" spans="24:25" x14ac:dyDescent="0.25">
      <c r="X353" s="59">
        <v>346</v>
      </c>
      <c r="Y353" s="395">
        <f t="shared" si="5"/>
        <v>100</v>
      </c>
    </row>
    <row r="354" spans="24:25" x14ac:dyDescent="0.25">
      <c r="X354" s="59">
        <v>347</v>
      </c>
      <c r="Y354" s="395">
        <f t="shared" si="5"/>
        <v>100</v>
      </c>
    </row>
    <row r="355" spans="24:25" x14ac:dyDescent="0.25">
      <c r="X355" s="59">
        <v>348</v>
      </c>
      <c r="Y355" s="395">
        <f t="shared" si="5"/>
        <v>100</v>
      </c>
    </row>
    <row r="356" spans="24:25" x14ac:dyDescent="0.25">
      <c r="X356" s="59">
        <v>349</v>
      </c>
      <c r="Y356" s="395">
        <f t="shared" si="5"/>
        <v>100</v>
      </c>
    </row>
    <row r="357" spans="24:25" x14ac:dyDescent="0.25">
      <c r="X357" s="59">
        <v>350</v>
      </c>
      <c r="Y357" s="395">
        <f t="shared" si="5"/>
        <v>100</v>
      </c>
    </row>
    <row r="358" spans="24:25" x14ac:dyDescent="0.25">
      <c r="X358" s="59">
        <v>351</v>
      </c>
      <c r="Y358" s="395">
        <f t="shared" si="5"/>
        <v>100</v>
      </c>
    </row>
    <row r="359" spans="24:25" x14ac:dyDescent="0.25">
      <c r="X359" s="59">
        <v>352</v>
      </c>
      <c r="Y359" s="395">
        <f t="shared" si="5"/>
        <v>100</v>
      </c>
    </row>
    <row r="360" spans="24:25" x14ac:dyDescent="0.25">
      <c r="X360" s="59">
        <v>353</v>
      </c>
      <c r="Y360" s="395">
        <f t="shared" si="5"/>
        <v>100</v>
      </c>
    </row>
    <row r="361" spans="24:25" x14ac:dyDescent="0.25">
      <c r="X361" s="59">
        <v>354</v>
      </c>
      <c r="Y361" s="395">
        <f t="shared" si="5"/>
        <v>100</v>
      </c>
    </row>
    <row r="362" spans="24:25" x14ac:dyDescent="0.25">
      <c r="X362" s="59">
        <v>355</v>
      </c>
      <c r="Y362" s="395">
        <f t="shared" si="5"/>
        <v>100</v>
      </c>
    </row>
    <row r="363" spans="24:25" x14ac:dyDescent="0.25">
      <c r="X363" s="59">
        <v>356</v>
      </c>
      <c r="Y363" s="395">
        <f t="shared" si="5"/>
        <v>100</v>
      </c>
    </row>
    <row r="364" spans="24:25" x14ac:dyDescent="0.25">
      <c r="X364" s="59">
        <v>357</v>
      </c>
      <c r="Y364" s="395">
        <f t="shared" si="5"/>
        <v>100</v>
      </c>
    </row>
    <row r="365" spans="24:25" x14ac:dyDescent="0.25">
      <c r="X365" s="59">
        <v>358</v>
      </c>
      <c r="Y365" s="395">
        <f t="shared" si="5"/>
        <v>100</v>
      </c>
    </row>
    <row r="366" spans="24:25" x14ac:dyDescent="0.25">
      <c r="X366" s="59">
        <v>359</v>
      </c>
      <c r="Y366" s="395">
        <f t="shared" si="5"/>
        <v>100</v>
      </c>
    </row>
    <row r="367" spans="24:25" x14ac:dyDescent="0.25">
      <c r="X367" s="59">
        <v>360</v>
      </c>
      <c r="Y367" s="395">
        <f t="shared" si="5"/>
        <v>100</v>
      </c>
    </row>
    <row r="368" spans="24:25" x14ac:dyDescent="0.25">
      <c r="X368" s="59">
        <v>361</v>
      </c>
      <c r="Y368" s="395">
        <f t="shared" si="5"/>
        <v>100</v>
      </c>
    </row>
    <row r="369" spans="24:25" x14ac:dyDescent="0.25">
      <c r="X369" s="59">
        <v>362</v>
      </c>
      <c r="Y369" s="395">
        <f t="shared" si="5"/>
        <v>100</v>
      </c>
    </row>
    <row r="370" spans="24:25" x14ac:dyDescent="0.25">
      <c r="X370" s="59">
        <v>363</v>
      </c>
      <c r="Y370" s="395">
        <f t="shared" si="5"/>
        <v>100</v>
      </c>
    </row>
    <row r="371" spans="24:25" x14ac:dyDescent="0.25">
      <c r="X371" s="59">
        <v>364</v>
      </c>
      <c r="Y371" s="395">
        <f t="shared" si="5"/>
        <v>100</v>
      </c>
    </row>
    <row r="372" spans="24:25" x14ac:dyDescent="0.25">
      <c r="X372" s="59">
        <v>365</v>
      </c>
      <c r="Y372" s="395">
        <f t="shared" si="5"/>
        <v>100</v>
      </c>
    </row>
    <row r="373" spans="24:25" x14ac:dyDescent="0.25">
      <c r="X373" s="59">
        <v>366</v>
      </c>
      <c r="Y373" s="395">
        <f t="shared" si="5"/>
        <v>100</v>
      </c>
    </row>
    <row r="374" spans="24:25" x14ac:dyDescent="0.25">
      <c r="X374" s="59">
        <v>367</v>
      </c>
      <c r="Y374" s="395">
        <f t="shared" si="5"/>
        <v>100</v>
      </c>
    </row>
    <row r="375" spans="24:25" x14ac:dyDescent="0.25">
      <c r="X375" s="59">
        <v>368</v>
      </c>
      <c r="Y375" s="395">
        <f t="shared" si="5"/>
        <v>100</v>
      </c>
    </row>
    <row r="376" spans="24:25" x14ac:dyDescent="0.25">
      <c r="X376" s="59">
        <v>369</v>
      </c>
      <c r="Y376" s="395">
        <f t="shared" si="5"/>
        <v>100</v>
      </c>
    </row>
    <row r="377" spans="24:25" x14ac:dyDescent="0.25">
      <c r="X377" s="59">
        <v>370</v>
      </c>
      <c r="Y377" s="395">
        <f t="shared" si="5"/>
        <v>100</v>
      </c>
    </row>
    <row r="378" spans="24:25" x14ac:dyDescent="0.25">
      <c r="X378" s="59">
        <v>371</v>
      </c>
      <c r="Y378" s="395">
        <f t="shared" si="5"/>
        <v>100</v>
      </c>
    </row>
    <row r="379" spans="24:25" x14ac:dyDescent="0.25">
      <c r="X379" s="59">
        <v>372</v>
      </c>
      <c r="Y379" s="395">
        <f t="shared" si="5"/>
        <v>100</v>
      </c>
    </row>
    <row r="380" spans="24:25" x14ac:dyDescent="0.25">
      <c r="X380" s="59">
        <v>373</v>
      </c>
      <c r="Y380" s="395">
        <f t="shared" si="5"/>
        <v>100</v>
      </c>
    </row>
    <row r="381" spans="24:25" x14ac:dyDescent="0.25">
      <c r="X381" s="59">
        <v>374</v>
      </c>
      <c r="Y381" s="395">
        <f t="shared" si="5"/>
        <v>100</v>
      </c>
    </row>
    <row r="382" spans="24:25" x14ac:dyDescent="0.25">
      <c r="X382" s="59">
        <v>375</v>
      </c>
      <c r="Y382" s="395">
        <f t="shared" si="5"/>
        <v>100</v>
      </c>
    </row>
    <row r="383" spans="24:25" x14ac:dyDescent="0.25">
      <c r="X383" s="59">
        <v>376</v>
      </c>
      <c r="Y383" s="395">
        <f t="shared" si="5"/>
        <v>100</v>
      </c>
    </row>
    <row r="384" spans="24:25" x14ac:dyDescent="0.25">
      <c r="X384" s="59">
        <v>377</v>
      </c>
      <c r="Y384" s="395">
        <f t="shared" si="5"/>
        <v>100</v>
      </c>
    </row>
    <row r="385" spans="24:25" x14ac:dyDescent="0.25">
      <c r="X385" s="59">
        <v>378</v>
      </c>
      <c r="Y385" s="395">
        <f t="shared" si="5"/>
        <v>100</v>
      </c>
    </row>
    <row r="386" spans="24:25" x14ac:dyDescent="0.25">
      <c r="X386" s="59">
        <v>379</v>
      </c>
      <c r="Y386" s="395">
        <f t="shared" si="5"/>
        <v>100</v>
      </c>
    </row>
    <row r="387" spans="24:25" x14ac:dyDescent="0.25">
      <c r="X387" s="59">
        <v>380</v>
      </c>
      <c r="Y387" s="395">
        <f t="shared" si="5"/>
        <v>100</v>
      </c>
    </row>
    <row r="388" spans="24:25" x14ac:dyDescent="0.25">
      <c r="X388" s="59">
        <v>381</v>
      </c>
      <c r="Y388" s="395">
        <f t="shared" si="5"/>
        <v>100</v>
      </c>
    </row>
    <row r="389" spans="24:25" x14ac:dyDescent="0.25">
      <c r="X389" s="59">
        <v>382</v>
      </c>
      <c r="Y389" s="395">
        <f t="shared" si="5"/>
        <v>100</v>
      </c>
    </row>
    <row r="390" spans="24:25" x14ac:dyDescent="0.25">
      <c r="X390" s="59">
        <v>383</v>
      </c>
      <c r="Y390" s="395">
        <f t="shared" si="5"/>
        <v>100</v>
      </c>
    </row>
    <row r="391" spans="24:25" x14ac:dyDescent="0.25">
      <c r="X391" s="59">
        <v>384</v>
      </c>
      <c r="Y391" s="395">
        <f t="shared" si="5"/>
        <v>100</v>
      </c>
    </row>
    <row r="392" spans="24:25" x14ac:dyDescent="0.25">
      <c r="X392" s="59">
        <v>385</v>
      </c>
      <c r="Y392" s="395">
        <f t="shared" si="5"/>
        <v>100</v>
      </c>
    </row>
    <row r="393" spans="24:25" x14ac:dyDescent="0.25">
      <c r="X393" s="59">
        <v>386</v>
      </c>
      <c r="Y393" s="395">
        <f t="shared" ref="Y393:Y456" si="6">$V$3</f>
        <v>100</v>
      </c>
    </row>
    <row r="394" spans="24:25" x14ac:dyDescent="0.25">
      <c r="X394" s="59">
        <v>387</v>
      </c>
      <c r="Y394" s="395">
        <f t="shared" si="6"/>
        <v>100</v>
      </c>
    </row>
    <row r="395" spans="24:25" x14ac:dyDescent="0.25">
      <c r="X395" s="59">
        <v>388</v>
      </c>
      <c r="Y395" s="395">
        <f t="shared" si="6"/>
        <v>100</v>
      </c>
    </row>
    <row r="396" spans="24:25" x14ac:dyDescent="0.25">
      <c r="X396" s="59">
        <v>389</v>
      </c>
      <c r="Y396" s="395">
        <f t="shared" si="6"/>
        <v>100</v>
      </c>
    </row>
    <row r="397" spans="24:25" x14ac:dyDescent="0.25">
      <c r="X397" s="59">
        <v>390</v>
      </c>
      <c r="Y397" s="395">
        <f t="shared" si="6"/>
        <v>100</v>
      </c>
    </row>
    <row r="398" spans="24:25" x14ac:dyDescent="0.25">
      <c r="X398" s="59">
        <v>391</v>
      </c>
      <c r="Y398" s="395">
        <f t="shared" si="6"/>
        <v>100</v>
      </c>
    </row>
    <row r="399" spans="24:25" x14ac:dyDescent="0.25">
      <c r="X399" s="59">
        <v>392</v>
      </c>
      <c r="Y399" s="395">
        <f t="shared" si="6"/>
        <v>100</v>
      </c>
    </row>
    <row r="400" spans="24:25" x14ac:dyDescent="0.25">
      <c r="X400" s="59">
        <v>393</v>
      </c>
      <c r="Y400" s="395">
        <f t="shared" si="6"/>
        <v>100</v>
      </c>
    </row>
    <row r="401" spans="24:25" x14ac:dyDescent="0.25">
      <c r="X401" s="59">
        <v>394</v>
      </c>
      <c r="Y401" s="395">
        <f t="shared" si="6"/>
        <v>100</v>
      </c>
    </row>
    <row r="402" spans="24:25" x14ac:dyDescent="0.25">
      <c r="X402" s="59">
        <v>395</v>
      </c>
      <c r="Y402" s="395">
        <f t="shared" si="6"/>
        <v>100</v>
      </c>
    </row>
    <row r="403" spans="24:25" x14ac:dyDescent="0.25">
      <c r="X403" s="59">
        <v>396</v>
      </c>
      <c r="Y403" s="395">
        <f t="shared" si="6"/>
        <v>100</v>
      </c>
    </row>
    <row r="404" spans="24:25" x14ac:dyDescent="0.25">
      <c r="X404" s="59">
        <v>397</v>
      </c>
      <c r="Y404" s="395">
        <f t="shared" si="6"/>
        <v>100</v>
      </c>
    </row>
    <row r="405" spans="24:25" x14ac:dyDescent="0.25">
      <c r="X405" s="59">
        <v>398</v>
      </c>
      <c r="Y405" s="395">
        <f t="shared" si="6"/>
        <v>100</v>
      </c>
    </row>
    <row r="406" spans="24:25" x14ac:dyDescent="0.25">
      <c r="X406" s="59">
        <v>399</v>
      </c>
      <c r="Y406" s="395">
        <f t="shared" si="6"/>
        <v>100</v>
      </c>
    </row>
    <row r="407" spans="24:25" x14ac:dyDescent="0.25">
      <c r="X407" s="59">
        <v>400</v>
      </c>
      <c r="Y407" s="395">
        <f t="shared" si="6"/>
        <v>100</v>
      </c>
    </row>
    <row r="408" spans="24:25" x14ac:dyDescent="0.25">
      <c r="X408" s="59">
        <v>401</v>
      </c>
      <c r="Y408" s="395">
        <f t="shared" si="6"/>
        <v>100</v>
      </c>
    </row>
    <row r="409" spans="24:25" x14ac:dyDescent="0.25">
      <c r="X409" s="59">
        <v>402</v>
      </c>
      <c r="Y409" s="395">
        <f t="shared" si="6"/>
        <v>100</v>
      </c>
    </row>
    <row r="410" spans="24:25" x14ac:dyDescent="0.25">
      <c r="X410" s="59">
        <v>403</v>
      </c>
      <c r="Y410" s="395">
        <f t="shared" si="6"/>
        <v>100</v>
      </c>
    </row>
    <row r="411" spans="24:25" x14ac:dyDescent="0.25">
      <c r="X411" s="59">
        <v>404</v>
      </c>
      <c r="Y411" s="395">
        <f t="shared" si="6"/>
        <v>100</v>
      </c>
    </row>
    <row r="412" spans="24:25" x14ac:dyDescent="0.25">
      <c r="X412" s="59">
        <v>405</v>
      </c>
      <c r="Y412" s="395">
        <f t="shared" si="6"/>
        <v>100</v>
      </c>
    </row>
    <row r="413" spans="24:25" x14ac:dyDescent="0.25">
      <c r="X413" s="59">
        <v>406</v>
      </c>
      <c r="Y413" s="395">
        <f t="shared" si="6"/>
        <v>100</v>
      </c>
    </row>
    <row r="414" spans="24:25" x14ac:dyDescent="0.25">
      <c r="X414" s="59">
        <v>407</v>
      </c>
      <c r="Y414" s="395">
        <f t="shared" si="6"/>
        <v>100</v>
      </c>
    </row>
    <row r="415" spans="24:25" x14ac:dyDescent="0.25">
      <c r="X415" s="59">
        <v>408</v>
      </c>
      <c r="Y415" s="395">
        <f t="shared" si="6"/>
        <v>100</v>
      </c>
    </row>
    <row r="416" spans="24:25" x14ac:dyDescent="0.25">
      <c r="X416" s="59">
        <v>409</v>
      </c>
      <c r="Y416" s="395">
        <f t="shared" si="6"/>
        <v>100</v>
      </c>
    </row>
    <row r="417" spans="24:25" x14ac:dyDescent="0.25">
      <c r="X417" s="59">
        <v>410</v>
      </c>
      <c r="Y417" s="395">
        <f t="shared" si="6"/>
        <v>100</v>
      </c>
    </row>
    <row r="418" spans="24:25" x14ac:dyDescent="0.25">
      <c r="X418" s="59">
        <v>411</v>
      </c>
      <c r="Y418" s="395">
        <f t="shared" si="6"/>
        <v>100</v>
      </c>
    </row>
    <row r="419" spans="24:25" x14ac:dyDescent="0.25">
      <c r="X419" s="59">
        <v>412</v>
      </c>
      <c r="Y419" s="395">
        <f t="shared" si="6"/>
        <v>100</v>
      </c>
    </row>
    <row r="420" spans="24:25" x14ac:dyDescent="0.25">
      <c r="X420" s="59">
        <v>413</v>
      </c>
      <c r="Y420" s="395">
        <f t="shared" si="6"/>
        <v>100</v>
      </c>
    </row>
    <row r="421" spans="24:25" x14ac:dyDescent="0.25">
      <c r="X421" s="59">
        <v>414</v>
      </c>
      <c r="Y421" s="395">
        <f t="shared" si="6"/>
        <v>100</v>
      </c>
    </row>
    <row r="422" spans="24:25" x14ac:dyDescent="0.25">
      <c r="X422" s="59">
        <v>415</v>
      </c>
      <c r="Y422" s="395">
        <f t="shared" si="6"/>
        <v>100</v>
      </c>
    </row>
    <row r="423" spans="24:25" x14ac:dyDescent="0.25">
      <c r="X423" s="59">
        <v>416</v>
      </c>
      <c r="Y423" s="395">
        <f t="shared" si="6"/>
        <v>100</v>
      </c>
    </row>
    <row r="424" spans="24:25" x14ac:dyDescent="0.25">
      <c r="X424" s="59">
        <v>417</v>
      </c>
      <c r="Y424" s="395">
        <f t="shared" si="6"/>
        <v>100</v>
      </c>
    </row>
    <row r="425" spans="24:25" x14ac:dyDescent="0.25">
      <c r="X425" s="59">
        <v>418</v>
      </c>
      <c r="Y425" s="395">
        <f t="shared" si="6"/>
        <v>100</v>
      </c>
    </row>
    <row r="426" spans="24:25" x14ac:dyDescent="0.25">
      <c r="X426" s="59">
        <v>419</v>
      </c>
      <c r="Y426" s="395">
        <f t="shared" si="6"/>
        <v>100</v>
      </c>
    </row>
    <row r="427" spans="24:25" x14ac:dyDescent="0.25">
      <c r="X427" s="59">
        <v>420</v>
      </c>
      <c r="Y427" s="395">
        <f t="shared" si="6"/>
        <v>100</v>
      </c>
    </row>
    <row r="428" spans="24:25" x14ac:dyDescent="0.25">
      <c r="X428" s="59">
        <v>421</v>
      </c>
      <c r="Y428" s="395">
        <f t="shared" si="6"/>
        <v>100</v>
      </c>
    </row>
    <row r="429" spans="24:25" x14ac:dyDescent="0.25">
      <c r="X429" s="59">
        <v>422</v>
      </c>
      <c r="Y429" s="395">
        <f t="shared" si="6"/>
        <v>100</v>
      </c>
    </row>
    <row r="430" spans="24:25" x14ac:dyDescent="0.25">
      <c r="X430" s="59">
        <v>423</v>
      </c>
      <c r="Y430" s="395">
        <f t="shared" si="6"/>
        <v>100</v>
      </c>
    </row>
    <row r="431" spans="24:25" x14ac:dyDescent="0.25">
      <c r="X431" s="59">
        <v>424</v>
      </c>
      <c r="Y431" s="395">
        <f t="shared" si="6"/>
        <v>100</v>
      </c>
    </row>
    <row r="432" spans="24:25" x14ac:dyDescent="0.25">
      <c r="X432" s="59">
        <v>425</v>
      </c>
      <c r="Y432" s="395">
        <f t="shared" si="6"/>
        <v>100</v>
      </c>
    </row>
    <row r="433" spans="24:25" x14ac:dyDescent="0.25">
      <c r="X433" s="59">
        <v>426</v>
      </c>
      <c r="Y433" s="395">
        <f t="shared" si="6"/>
        <v>100</v>
      </c>
    </row>
    <row r="434" spans="24:25" x14ac:dyDescent="0.25">
      <c r="X434" s="59">
        <v>427</v>
      </c>
      <c r="Y434" s="395">
        <f t="shared" si="6"/>
        <v>100</v>
      </c>
    </row>
    <row r="435" spans="24:25" x14ac:dyDescent="0.25">
      <c r="X435" s="59">
        <v>428</v>
      </c>
      <c r="Y435" s="395">
        <f t="shared" si="6"/>
        <v>100</v>
      </c>
    </row>
    <row r="436" spans="24:25" x14ac:dyDescent="0.25">
      <c r="X436" s="59">
        <v>429</v>
      </c>
      <c r="Y436" s="395">
        <f t="shared" si="6"/>
        <v>100</v>
      </c>
    </row>
    <row r="437" spans="24:25" x14ac:dyDescent="0.25">
      <c r="X437" s="59">
        <v>430</v>
      </c>
      <c r="Y437" s="395">
        <f t="shared" si="6"/>
        <v>100</v>
      </c>
    </row>
    <row r="438" spans="24:25" x14ac:dyDescent="0.25">
      <c r="X438" s="59">
        <v>431</v>
      </c>
      <c r="Y438" s="395">
        <f t="shared" si="6"/>
        <v>100</v>
      </c>
    </row>
    <row r="439" spans="24:25" x14ac:dyDescent="0.25">
      <c r="X439" s="59">
        <v>432</v>
      </c>
      <c r="Y439" s="395">
        <f t="shared" si="6"/>
        <v>100</v>
      </c>
    </row>
    <row r="440" spans="24:25" x14ac:dyDescent="0.25">
      <c r="X440" s="59">
        <v>433</v>
      </c>
      <c r="Y440" s="395">
        <f t="shared" si="6"/>
        <v>100</v>
      </c>
    </row>
    <row r="441" spans="24:25" x14ac:dyDescent="0.25">
      <c r="X441" s="59">
        <v>434</v>
      </c>
      <c r="Y441" s="395">
        <f t="shared" si="6"/>
        <v>100</v>
      </c>
    </row>
    <row r="442" spans="24:25" x14ac:dyDescent="0.25">
      <c r="X442" s="59">
        <v>435</v>
      </c>
      <c r="Y442" s="395">
        <f t="shared" si="6"/>
        <v>100</v>
      </c>
    </row>
    <row r="443" spans="24:25" x14ac:dyDescent="0.25">
      <c r="X443" s="59">
        <v>436</v>
      </c>
      <c r="Y443" s="395">
        <f t="shared" si="6"/>
        <v>100</v>
      </c>
    </row>
    <row r="444" spans="24:25" x14ac:dyDescent="0.25">
      <c r="X444" s="59">
        <v>437</v>
      </c>
      <c r="Y444" s="395">
        <f t="shared" si="6"/>
        <v>100</v>
      </c>
    </row>
    <row r="445" spans="24:25" x14ac:dyDescent="0.25">
      <c r="X445" s="59">
        <v>438</v>
      </c>
      <c r="Y445" s="395">
        <f t="shared" si="6"/>
        <v>100</v>
      </c>
    </row>
    <row r="446" spans="24:25" x14ac:dyDescent="0.25">
      <c r="X446" s="59">
        <v>439</v>
      </c>
      <c r="Y446" s="395">
        <f t="shared" si="6"/>
        <v>100</v>
      </c>
    </row>
    <row r="447" spans="24:25" x14ac:dyDescent="0.25">
      <c r="X447" s="59">
        <v>440</v>
      </c>
      <c r="Y447" s="395">
        <f t="shared" si="6"/>
        <v>100</v>
      </c>
    </row>
    <row r="448" spans="24:25" x14ac:dyDescent="0.25">
      <c r="X448" s="59">
        <v>441</v>
      </c>
      <c r="Y448" s="395">
        <f t="shared" si="6"/>
        <v>100</v>
      </c>
    </row>
    <row r="449" spans="24:25" x14ac:dyDescent="0.25">
      <c r="X449" s="59">
        <v>442</v>
      </c>
      <c r="Y449" s="395">
        <f t="shared" si="6"/>
        <v>100</v>
      </c>
    </row>
    <row r="450" spans="24:25" x14ac:dyDescent="0.25">
      <c r="X450" s="59">
        <v>443</v>
      </c>
      <c r="Y450" s="395">
        <f t="shared" si="6"/>
        <v>100</v>
      </c>
    </row>
    <row r="451" spans="24:25" x14ac:dyDescent="0.25">
      <c r="X451" s="59">
        <v>444</v>
      </c>
      <c r="Y451" s="395">
        <f t="shared" si="6"/>
        <v>100</v>
      </c>
    </row>
    <row r="452" spans="24:25" x14ac:dyDescent="0.25">
      <c r="X452" s="59">
        <v>445</v>
      </c>
      <c r="Y452" s="395">
        <f t="shared" si="6"/>
        <v>100</v>
      </c>
    </row>
    <row r="453" spans="24:25" x14ac:dyDescent="0.25">
      <c r="X453" s="59">
        <v>446</v>
      </c>
      <c r="Y453" s="395">
        <f t="shared" si="6"/>
        <v>100</v>
      </c>
    </row>
    <row r="454" spans="24:25" x14ac:dyDescent="0.25">
      <c r="X454" s="59">
        <v>447</v>
      </c>
      <c r="Y454" s="395">
        <f t="shared" si="6"/>
        <v>100</v>
      </c>
    </row>
    <row r="455" spans="24:25" x14ac:dyDescent="0.25">
      <c r="X455" s="59">
        <v>448</v>
      </c>
      <c r="Y455" s="395">
        <f t="shared" si="6"/>
        <v>100</v>
      </c>
    </row>
    <row r="456" spans="24:25" x14ac:dyDescent="0.25">
      <c r="X456" s="59">
        <v>449</v>
      </c>
      <c r="Y456" s="395">
        <f t="shared" si="6"/>
        <v>100</v>
      </c>
    </row>
    <row r="457" spans="24:25" x14ac:dyDescent="0.25">
      <c r="X457" s="59">
        <v>450</v>
      </c>
      <c r="Y457" s="395">
        <f t="shared" ref="Y457:Y520" si="7">$V$3</f>
        <v>100</v>
      </c>
    </row>
    <row r="458" spans="24:25" x14ac:dyDescent="0.25">
      <c r="X458" s="59">
        <v>451</v>
      </c>
      <c r="Y458" s="395">
        <f t="shared" si="7"/>
        <v>100</v>
      </c>
    </row>
    <row r="459" spans="24:25" x14ac:dyDescent="0.25">
      <c r="X459" s="59">
        <v>452</v>
      </c>
      <c r="Y459" s="395">
        <f t="shared" si="7"/>
        <v>100</v>
      </c>
    </row>
    <row r="460" spans="24:25" x14ac:dyDescent="0.25">
      <c r="X460" s="59">
        <v>453</v>
      </c>
      <c r="Y460" s="395">
        <f t="shared" si="7"/>
        <v>100</v>
      </c>
    </row>
    <row r="461" spans="24:25" x14ac:dyDescent="0.25">
      <c r="X461" s="59">
        <v>454</v>
      </c>
      <c r="Y461" s="395">
        <f t="shared" si="7"/>
        <v>100</v>
      </c>
    </row>
    <row r="462" spans="24:25" x14ac:dyDescent="0.25">
      <c r="X462" s="59">
        <v>455</v>
      </c>
      <c r="Y462" s="395">
        <f t="shared" si="7"/>
        <v>100</v>
      </c>
    </row>
    <row r="463" spans="24:25" x14ac:dyDescent="0.25">
      <c r="X463" s="59">
        <v>456</v>
      </c>
      <c r="Y463" s="395">
        <f t="shared" si="7"/>
        <v>100</v>
      </c>
    </row>
    <row r="464" spans="24:25" x14ac:dyDescent="0.25">
      <c r="X464" s="59">
        <v>457</v>
      </c>
      <c r="Y464" s="395">
        <f t="shared" si="7"/>
        <v>100</v>
      </c>
    </row>
    <row r="465" spans="24:25" x14ac:dyDescent="0.25">
      <c r="X465" s="59">
        <v>458</v>
      </c>
      <c r="Y465" s="395">
        <f t="shared" si="7"/>
        <v>100</v>
      </c>
    </row>
    <row r="466" spans="24:25" x14ac:dyDescent="0.25">
      <c r="X466" s="59">
        <v>459</v>
      </c>
      <c r="Y466" s="395">
        <f t="shared" si="7"/>
        <v>100</v>
      </c>
    </row>
    <row r="467" spans="24:25" x14ac:dyDescent="0.25">
      <c r="X467" s="59">
        <v>460</v>
      </c>
      <c r="Y467" s="395">
        <f t="shared" si="7"/>
        <v>100</v>
      </c>
    </row>
    <row r="468" spans="24:25" x14ac:dyDescent="0.25">
      <c r="X468" s="59">
        <v>461</v>
      </c>
      <c r="Y468" s="395">
        <f t="shared" si="7"/>
        <v>100</v>
      </c>
    </row>
    <row r="469" spans="24:25" x14ac:dyDescent="0.25">
      <c r="X469" s="59">
        <v>462</v>
      </c>
      <c r="Y469" s="395">
        <f t="shared" si="7"/>
        <v>100</v>
      </c>
    </row>
    <row r="470" spans="24:25" x14ac:dyDescent="0.25">
      <c r="X470" s="59">
        <v>463</v>
      </c>
      <c r="Y470" s="395">
        <f t="shared" si="7"/>
        <v>100</v>
      </c>
    </row>
    <row r="471" spans="24:25" x14ac:dyDescent="0.25">
      <c r="X471" s="59">
        <v>464</v>
      </c>
      <c r="Y471" s="395">
        <f t="shared" si="7"/>
        <v>100</v>
      </c>
    </row>
    <row r="472" spans="24:25" x14ac:dyDescent="0.25">
      <c r="X472" s="59">
        <v>465</v>
      </c>
      <c r="Y472" s="395">
        <f t="shared" si="7"/>
        <v>100</v>
      </c>
    </row>
    <row r="473" spans="24:25" x14ac:dyDescent="0.25">
      <c r="X473" s="59">
        <v>466</v>
      </c>
      <c r="Y473" s="395">
        <f t="shared" si="7"/>
        <v>100</v>
      </c>
    </row>
    <row r="474" spans="24:25" x14ac:dyDescent="0.25">
      <c r="X474" s="59">
        <v>467</v>
      </c>
      <c r="Y474" s="395">
        <f t="shared" si="7"/>
        <v>100</v>
      </c>
    </row>
    <row r="475" spans="24:25" x14ac:dyDescent="0.25">
      <c r="X475" s="59">
        <v>468</v>
      </c>
      <c r="Y475" s="395">
        <f t="shared" si="7"/>
        <v>100</v>
      </c>
    </row>
    <row r="476" spans="24:25" x14ac:dyDescent="0.25">
      <c r="X476" s="59">
        <v>469</v>
      </c>
      <c r="Y476" s="395">
        <f t="shared" si="7"/>
        <v>100</v>
      </c>
    </row>
    <row r="477" spans="24:25" x14ac:dyDescent="0.25">
      <c r="X477" s="59">
        <v>470</v>
      </c>
      <c r="Y477" s="395">
        <f t="shared" si="7"/>
        <v>100</v>
      </c>
    </row>
    <row r="478" spans="24:25" x14ac:dyDescent="0.25">
      <c r="X478" s="59">
        <v>471</v>
      </c>
      <c r="Y478" s="395">
        <f t="shared" si="7"/>
        <v>100</v>
      </c>
    </row>
    <row r="479" spans="24:25" x14ac:dyDescent="0.25">
      <c r="X479" s="59">
        <v>472</v>
      </c>
      <c r="Y479" s="395">
        <f t="shared" si="7"/>
        <v>100</v>
      </c>
    </row>
    <row r="480" spans="24:25" x14ac:dyDescent="0.25">
      <c r="X480" s="59">
        <v>473</v>
      </c>
      <c r="Y480" s="395">
        <f t="shared" si="7"/>
        <v>100</v>
      </c>
    </row>
    <row r="481" spans="24:25" x14ac:dyDescent="0.25">
      <c r="X481" s="59">
        <v>474</v>
      </c>
      <c r="Y481" s="395">
        <f t="shared" si="7"/>
        <v>100</v>
      </c>
    </row>
    <row r="482" spans="24:25" x14ac:dyDescent="0.25">
      <c r="X482" s="59">
        <v>475</v>
      </c>
      <c r="Y482" s="395">
        <f t="shared" si="7"/>
        <v>100</v>
      </c>
    </row>
    <row r="483" spans="24:25" x14ac:dyDescent="0.25">
      <c r="X483" s="59">
        <v>476</v>
      </c>
      <c r="Y483" s="395">
        <f t="shared" si="7"/>
        <v>100</v>
      </c>
    </row>
    <row r="484" spans="24:25" x14ac:dyDescent="0.25">
      <c r="X484" s="59">
        <v>477</v>
      </c>
      <c r="Y484" s="395">
        <f t="shared" si="7"/>
        <v>100</v>
      </c>
    </row>
    <row r="485" spans="24:25" x14ac:dyDescent="0.25">
      <c r="X485" s="59">
        <v>478</v>
      </c>
      <c r="Y485" s="395">
        <f t="shared" si="7"/>
        <v>100</v>
      </c>
    </row>
    <row r="486" spans="24:25" x14ac:dyDescent="0.25">
      <c r="X486" s="59">
        <v>479</v>
      </c>
      <c r="Y486" s="395">
        <f t="shared" si="7"/>
        <v>100</v>
      </c>
    </row>
    <row r="487" spans="24:25" x14ac:dyDescent="0.25">
      <c r="X487" s="59">
        <v>480</v>
      </c>
      <c r="Y487" s="395">
        <f t="shared" si="7"/>
        <v>100</v>
      </c>
    </row>
    <row r="488" spans="24:25" x14ac:dyDescent="0.25">
      <c r="X488" s="59">
        <v>481</v>
      </c>
      <c r="Y488" s="395">
        <f t="shared" si="7"/>
        <v>100</v>
      </c>
    </row>
    <row r="489" spans="24:25" x14ac:dyDescent="0.25">
      <c r="X489" s="59">
        <v>482</v>
      </c>
      <c r="Y489" s="395">
        <f t="shared" si="7"/>
        <v>100</v>
      </c>
    </row>
    <row r="490" spans="24:25" x14ac:dyDescent="0.25">
      <c r="X490" s="59">
        <v>483</v>
      </c>
      <c r="Y490" s="395">
        <f t="shared" si="7"/>
        <v>100</v>
      </c>
    </row>
    <row r="491" spans="24:25" x14ac:dyDescent="0.25">
      <c r="X491" s="59">
        <v>484</v>
      </c>
      <c r="Y491" s="395">
        <f t="shared" si="7"/>
        <v>100</v>
      </c>
    </row>
    <row r="492" spans="24:25" x14ac:dyDescent="0.25">
      <c r="X492" s="59">
        <v>485</v>
      </c>
      <c r="Y492" s="395">
        <f t="shared" si="7"/>
        <v>100</v>
      </c>
    </row>
    <row r="493" spans="24:25" x14ac:dyDescent="0.25">
      <c r="X493" s="59">
        <v>486</v>
      </c>
      <c r="Y493" s="395">
        <f t="shared" si="7"/>
        <v>100</v>
      </c>
    </row>
    <row r="494" spans="24:25" x14ac:dyDescent="0.25">
      <c r="X494" s="59">
        <v>487</v>
      </c>
      <c r="Y494" s="395">
        <f t="shared" si="7"/>
        <v>100</v>
      </c>
    </row>
    <row r="495" spans="24:25" x14ac:dyDescent="0.25">
      <c r="X495" s="59">
        <v>488</v>
      </c>
      <c r="Y495" s="395">
        <f t="shared" si="7"/>
        <v>100</v>
      </c>
    </row>
    <row r="496" spans="24:25" x14ac:dyDescent="0.25">
      <c r="X496" s="59">
        <v>489</v>
      </c>
      <c r="Y496" s="395">
        <f t="shared" si="7"/>
        <v>100</v>
      </c>
    </row>
    <row r="497" spans="24:25" x14ac:dyDescent="0.25">
      <c r="X497" s="59">
        <v>490</v>
      </c>
      <c r="Y497" s="395">
        <f t="shared" si="7"/>
        <v>100</v>
      </c>
    </row>
    <row r="498" spans="24:25" x14ac:dyDescent="0.25">
      <c r="X498" s="59">
        <v>491</v>
      </c>
      <c r="Y498" s="395">
        <f t="shared" si="7"/>
        <v>100</v>
      </c>
    </row>
    <row r="499" spans="24:25" x14ac:dyDescent="0.25">
      <c r="X499" s="59">
        <v>492</v>
      </c>
      <c r="Y499" s="395">
        <f t="shared" si="7"/>
        <v>100</v>
      </c>
    </row>
    <row r="500" spans="24:25" x14ac:dyDescent="0.25">
      <c r="X500" s="59">
        <v>493</v>
      </c>
      <c r="Y500" s="395">
        <f t="shared" si="7"/>
        <v>100</v>
      </c>
    </row>
    <row r="501" spans="24:25" x14ac:dyDescent="0.25">
      <c r="X501" s="59">
        <v>494</v>
      </c>
      <c r="Y501" s="395">
        <f t="shared" si="7"/>
        <v>100</v>
      </c>
    </row>
    <row r="502" spans="24:25" x14ac:dyDescent="0.25">
      <c r="X502" s="59">
        <v>495</v>
      </c>
      <c r="Y502" s="395">
        <f t="shared" si="7"/>
        <v>100</v>
      </c>
    </row>
    <row r="503" spans="24:25" x14ac:dyDescent="0.25">
      <c r="X503" s="59">
        <v>496</v>
      </c>
      <c r="Y503" s="395">
        <f t="shared" si="7"/>
        <v>100</v>
      </c>
    </row>
    <row r="504" spans="24:25" x14ac:dyDescent="0.25">
      <c r="X504" s="59">
        <v>497</v>
      </c>
      <c r="Y504" s="395">
        <f t="shared" si="7"/>
        <v>100</v>
      </c>
    </row>
    <row r="505" spans="24:25" x14ac:dyDescent="0.25">
      <c r="X505" s="59">
        <v>498</v>
      </c>
      <c r="Y505" s="395">
        <f t="shared" si="7"/>
        <v>100</v>
      </c>
    </row>
    <row r="506" spans="24:25" x14ac:dyDescent="0.25">
      <c r="X506" s="59">
        <v>499</v>
      </c>
      <c r="Y506" s="395">
        <f t="shared" si="7"/>
        <v>100</v>
      </c>
    </row>
    <row r="507" spans="24:25" x14ac:dyDescent="0.25">
      <c r="X507" s="59">
        <v>500</v>
      </c>
      <c r="Y507" s="395">
        <f t="shared" si="7"/>
        <v>100</v>
      </c>
    </row>
    <row r="508" spans="24:25" x14ac:dyDescent="0.25">
      <c r="X508" s="59">
        <v>501</v>
      </c>
      <c r="Y508" s="395">
        <f t="shared" si="7"/>
        <v>100</v>
      </c>
    </row>
    <row r="509" spans="24:25" x14ac:dyDescent="0.25">
      <c r="X509" s="59">
        <v>502</v>
      </c>
      <c r="Y509" s="395">
        <f t="shared" si="7"/>
        <v>100</v>
      </c>
    </row>
    <row r="510" spans="24:25" x14ac:dyDescent="0.25">
      <c r="X510" s="59">
        <v>503</v>
      </c>
      <c r="Y510" s="395">
        <f t="shared" si="7"/>
        <v>100</v>
      </c>
    </row>
    <row r="511" spans="24:25" x14ac:dyDescent="0.25">
      <c r="X511" s="59">
        <v>504</v>
      </c>
      <c r="Y511" s="395">
        <f t="shared" si="7"/>
        <v>100</v>
      </c>
    </row>
    <row r="512" spans="24:25" x14ac:dyDescent="0.25">
      <c r="X512" s="59">
        <v>505</v>
      </c>
      <c r="Y512" s="395">
        <f t="shared" si="7"/>
        <v>100</v>
      </c>
    </row>
    <row r="513" spans="24:25" x14ac:dyDescent="0.25">
      <c r="X513" s="59">
        <v>506</v>
      </c>
      <c r="Y513" s="395">
        <f t="shared" si="7"/>
        <v>100</v>
      </c>
    </row>
    <row r="514" spans="24:25" x14ac:dyDescent="0.25">
      <c r="X514" s="59">
        <v>507</v>
      </c>
      <c r="Y514" s="395">
        <f t="shared" si="7"/>
        <v>100</v>
      </c>
    </row>
    <row r="515" spans="24:25" x14ac:dyDescent="0.25">
      <c r="X515" s="59">
        <v>508</v>
      </c>
      <c r="Y515" s="395">
        <f t="shared" si="7"/>
        <v>100</v>
      </c>
    </row>
    <row r="516" spans="24:25" x14ac:dyDescent="0.25">
      <c r="X516" s="59">
        <v>509</v>
      </c>
      <c r="Y516" s="395">
        <f t="shared" si="7"/>
        <v>100</v>
      </c>
    </row>
    <row r="517" spans="24:25" x14ac:dyDescent="0.25">
      <c r="X517" s="59">
        <v>510</v>
      </c>
      <c r="Y517" s="395">
        <f t="shared" si="7"/>
        <v>100</v>
      </c>
    </row>
    <row r="518" spans="24:25" x14ac:dyDescent="0.25">
      <c r="X518" s="59">
        <v>511</v>
      </c>
      <c r="Y518" s="395">
        <f t="shared" si="7"/>
        <v>100</v>
      </c>
    </row>
    <row r="519" spans="24:25" x14ac:dyDescent="0.25">
      <c r="X519" s="59">
        <v>512</v>
      </c>
      <c r="Y519" s="395">
        <f t="shared" si="7"/>
        <v>100</v>
      </c>
    </row>
    <row r="520" spans="24:25" x14ac:dyDescent="0.25">
      <c r="X520" s="59">
        <v>513</v>
      </c>
      <c r="Y520" s="395">
        <f t="shared" si="7"/>
        <v>100</v>
      </c>
    </row>
    <row r="521" spans="24:25" x14ac:dyDescent="0.25">
      <c r="X521" s="59">
        <v>514</v>
      </c>
      <c r="Y521" s="395">
        <f t="shared" ref="Y521:Y584" si="8">$V$3</f>
        <v>100</v>
      </c>
    </row>
    <row r="522" spans="24:25" x14ac:dyDescent="0.25">
      <c r="X522" s="59">
        <v>515</v>
      </c>
      <c r="Y522" s="395">
        <f t="shared" si="8"/>
        <v>100</v>
      </c>
    </row>
    <row r="523" spans="24:25" x14ac:dyDescent="0.25">
      <c r="X523" s="59">
        <v>516</v>
      </c>
      <c r="Y523" s="395">
        <f t="shared" si="8"/>
        <v>100</v>
      </c>
    </row>
    <row r="524" spans="24:25" x14ac:dyDescent="0.25">
      <c r="X524" s="59">
        <v>517</v>
      </c>
      <c r="Y524" s="395">
        <f t="shared" si="8"/>
        <v>100</v>
      </c>
    </row>
    <row r="525" spans="24:25" x14ac:dyDescent="0.25">
      <c r="X525" s="59">
        <v>518</v>
      </c>
      <c r="Y525" s="395">
        <f t="shared" si="8"/>
        <v>100</v>
      </c>
    </row>
    <row r="526" spans="24:25" x14ac:dyDescent="0.25">
      <c r="X526" s="59">
        <v>519</v>
      </c>
      <c r="Y526" s="395">
        <f t="shared" si="8"/>
        <v>100</v>
      </c>
    </row>
    <row r="527" spans="24:25" x14ac:dyDescent="0.25">
      <c r="X527" s="59">
        <v>520</v>
      </c>
      <c r="Y527" s="395">
        <f t="shared" si="8"/>
        <v>100</v>
      </c>
    </row>
    <row r="528" spans="24:25" x14ac:dyDescent="0.25">
      <c r="X528" s="59">
        <v>521</v>
      </c>
      <c r="Y528" s="395">
        <f t="shared" si="8"/>
        <v>100</v>
      </c>
    </row>
    <row r="529" spans="24:25" x14ac:dyDescent="0.25">
      <c r="X529" s="59">
        <v>522</v>
      </c>
      <c r="Y529" s="395">
        <f t="shared" si="8"/>
        <v>100</v>
      </c>
    </row>
    <row r="530" spans="24:25" x14ac:dyDescent="0.25">
      <c r="X530" s="59">
        <v>523</v>
      </c>
      <c r="Y530" s="395">
        <f t="shared" si="8"/>
        <v>100</v>
      </c>
    </row>
    <row r="531" spans="24:25" x14ac:dyDescent="0.25">
      <c r="X531" s="59">
        <v>524</v>
      </c>
      <c r="Y531" s="395">
        <f t="shared" si="8"/>
        <v>100</v>
      </c>
    </row>
    <row r="532" spans="24:25" x14ac:dyDescent="0.25">
      <c r="X532" s="59">
        <v>525</v>
      </c>
      <c r="Y532" s="395">
        <f t="shared" si="8"/>
        <v>100</v>
      </c>
    </row>
    <row r="533" spans="24:25" x14ac:dyDescent="0.25">
      <c r="X533" s="59">
        <v>526</v>
      </c>
      <c r="Y533" s="395">
        <f t="shared" si="8"/>
        <v>100</v>
      </c>
    </row>
    <row r="534" spans="24:25" x14ac:dyDescent="0.25">
      <c r="X534" s="59">
        <v>527</v>
      </c>
      <c r="Y534" s="395">
        <f t="shared" si="8"/>
        <v>100</v>
      </c>
    </row>
    <row r="535" spans="24:25" x14ac:dyDescent="0.25">
      <c r="X535" s="59">
        <v>528</v>
      </c>
      <c r="Y535" s="395">
        <f t="shared" si="8"/>
        <v>100</v>
      </c>
    </row>
    <row r="536" spans="24:25" x14ac:dyDescent="0.25">
      <c r="X536" s="59">
        <v>529</v>
      </c>
      <c r="Y536" s="395">
        <f t="shared" si="8"/>
        <v>100</v>
      </c>
    </row>
    <row r="537" spans="24:25" x14ac:dyDescent="0.25">
      <c r="X537" s="59">
        <v>530</v>
      </c>
      <c r="Y537" s="395">
        <f t="shared" si="8"/>
        <v>100</v>
      </c>
    </row>
    <row r="538" spans="24:25" x14ac:dyDescent="0.25">
      <c r="X538" s="59">
        <v>531</v>
      </c>
      <c r="Y538" s="395">
        <f t="shared" si="8"/>
        <v>100</v>
      </c>
    </row>
    <row r="539" spans="24:25" x14ac:dyDescent="0.25">
      <c r="X539" s="59">
        <v>532</v>
      </c>
      <c r="Y539" s="395">
        <f t="shared" si="8"/>
        <v>100</v>
      </c>
    </row>
    <row r="540" spans="24:25" x14ac:dyDescent="0.25">
      <c r="X540" s="59">
        <v>533</v>
      </c>
      <c r="Y540" s="395">
        <f t="shared" si="8"/>
        <v>100</v>
      </c>
    </row>
    <row r="541" spans="24:25" x14ac:dyDescent="0.25">
      <c r="X541" s="59">
        <v>534</v>
      </c>
      <c r="Y541" s="395">
        <f t="shared" si="8"/>
        <v>100</v>
      </c>
    </row>
    <row r="542" spans="24:25" x14ac:dyDescent="0.25">
      <c r="X542" s="59">
        <v>535</v>
      </c>
      <c r="Y542" s="395">
        <f t="shared" si="8"/>
        <v>100</v>
      </c>
    </row>
    <row r="543" spans="24:25" x14ac:dyDescent="0.25">
      <c r="X543" s="59">
        <v>536</v>
      </c>
      <c r="Y543" s="395">
        <f t="shared" si="8"/>
        <v>100</v>
      </c>
    </row>
    <row r="544" spans="24:25" x14ac:dyDescent="0.25">
      <c r="X544" s="59">
        <v>537</v>
      </c>
      <c r="Y544" s="395">
        <f t="shared" si="8"/>
        <v>100</v>
      </c>
    </row>
    <row r="545" spans="24:25" x14ac:dyDescent="0.25">
      <c r="X545" s="59">
        <v>538</v>
      </c>
      <c r="Y545" s="395">
        <f t="shared" si="8"/>
        <v>100</v>
      </c>
    </row>
    <row r="546" spans="24:25" x14ac:dyDescent="0.25">
      <c r="X546" s="59">
        <v>539</v>
      </c>
      <c r="Y546" s="395">
        <f t="shared" si="8"/>
        <v>100</v>
      </c>
    </row>
    <row r="547" spans="24:25" x14ac:dyDescent="0.25">
      <c r="X547" s="59">
        <v>540</v>
      </c>
      <c r="Y547" s="395">
        <f t="shared" si="8"/>
        <v>100</v>
      </c>
    </row>
    <row r="548" spans="24:25" x14ac:dyDescent="0.25">
      <c r="X548" s="59">
        <v>541</v>
      </c>
      <c r="Y548" s="395">
        <f t="shared" si="8"/>
        <v>100</v>
      </c>
    </row>
    <row r="549" spans="24:25" x14ac:dyDescent="0.25">
      <c r="X549" s="59">
        <v>542</v>
      </c>
      <c r="Y549" s="395">
        <f t="shared" si="8"/>
        <v>100</v>
      </c>
    </row>
    <row r="550" spans="24:25" x14ac:dyDescent="0.25">
      <c r="X550" s="59">
        <v>543</v>
      </c>
      <c r="Y550" s="395">
        <f t="shared" si="8"/>
        <v>100</v>
      </c>
    </row>
    <row r="551" spans="24:25" x14ac:dyDescent="0.25">
      <c r="X551" s="59">
        <v>544</v>
      </c>
      <c r="Y551" s="395">
        <f t="shared" si="8"/>
        <v>100</v>
      </c>
    </row>
    <row r="552" spans="24:25" x14ac:dyDescent="0.25">
      <c r="X552" s="59">
        <v>545</v>
      </c>
      <c r="Y552" s="395">
        <f t="shared" si="8"/>
        <v>100</v>
      </c>
    </row>
    <row r="553" spans="24:25" x14ac:dyDescent="0.25">
      <c r="X553" s="59">
        <v>546</v>
      </c>
      <c r="Y553" s="395">
        <f t="shared" si="8"/>
        <v>100</v>
      </c>
    </row>
    <row r="554" spans="24:25" x14ac:dyDescent="0.25">
      <c r="X554" s="59">
        <v>547</v>
      </c>
      <c r="Y554" s="395">
        <f t="shared" si="8"/>
        <v>100</v>
      </c>
    </row>
    <row r="555" spans="24:25" x14ac:dyDescent="0.25">
      <c r="X555" s="59">
        <v>548</v>
      </c>
      <c r="Y555" s="395">
        <f t="shared" si="8"/>
        <v>100</v>
      </c>
    </row>
    <row r="556" spans="24:25" x14ac:dyDescent="0.25">
      <c r="X556" s="59">
        <v>549</v>
      </c>
      <c r="Y556" s="395">
        <f t="shared" si="8"/>
        <v>100</v>
      </c>
    </row>
    <row r="557" spans="24:25" x14ac:dyDescent="0.25">
      <c r="X557" s="59">
        <v>550</v>
      </c>
      <c r="Y557" s="395">
        <f t="shared" si="8"/>
        <v>100</v>
      </c>
    </row>
    <row r="558" spans="24:25" x14ac:dyDescent="0.25">
      <c r="X558" s="59">
        <v>551</v>
      </c>
      <c r="Y558" s="395">
        <f t="shared" si="8"/>
        <v>100</v>
      </c>
    </row>
    <row r="559" spans="24:25" x14ac:dyDescent="0.25">
      <c r="X559" s="59">
        <v>552</v>
      </c>
      <c r="Y559" s="395">
        <f t="shared" si="8"/>
        <v>100</v>
      </c>
    </row>
    <row r="560" spans="24:25" x14ac:dyDescent="0.25">
      <c r="X560" s="59">
        <v>553</v>
      </c>
      <c r="Y560" s="395">
        <f t="shared" si="8"/>
        <v>100</v>
      </c>
    </row>
    <row r="561" spans="24:25" x14ac:dyDescent="0.25">
      <c r="X561" s="59">
        <v>554</v>
      </c>
      <c r="Y561" s="395">
        <f t="shared" si="8"/>
        <v>100</v>
      </c>
    </row>
    <row r="562" spans="24:25" x14ac:dyDescent="0.25">
      <c r="X562" s="59">
        <v>555</v>
      </c>
      <c r="Y562" s="395">
        <f t="shared" si="8"/>
        <v>100</v>
      </c>
    </row>
    <row r="563" spans="24:25" x14ac:dyDescent="0.25">
      <c r="X563" s="59">
        <v>556</v>
      </c>
      <c r="Y563" s="395">
        <f t="shared" si="8"/>
        <v>100</v>
      </c>
    </row>
    <row r="564" spans="24:25" x14ac:dyDescent="0.25">
      <c r="X564" s="59">
        <v>557</v>
      </c>
      <c r="Y564" s="395">
        <f t="shared" si="8"/>
        <v>100</v>
      </c>
    </row>
    <row r="565" spans="24:25" x14ac:dyDescent="0.25">
      <c r="X565" s="59">
        <v>558</v>
      </c>
      <c r="Y565" s="395">
        <f t="shared" si="8"/>
        <v>100</v>
      </c>
    </row>
    <row r="566" spans="24:25" x14ac:dyDescent="0.25">
      <c r="X566" s="59">
        <v>559</v>
      </c>
      <c r="Y566" s="395">
        <f t="shared" si="8"/>
        <v>100</v>
      </c>
    </row>
    <row r="567" spans="24:25" x14ac:dyDescent="0.25">
      <c r="X567" s="59">
        <v>560</v>
      </c>
      <c r="Y567" s="395">
        <f t="shared" si="8"/>
        <v>100</v>
      </c>
    </row>
    <row r="568" spans="24:25" x14ac:dyDescent="0.25">
      <c r="X568" s="59">
        <v>561</v>
      </c>
      <c r="Y568" s="395">
        <f t="shared" si="8"/>
        <v>100</v>
      </c>
    </row>
    <row r="569" spans="24:25" x14ac:dyDescent="0.25">
      <c r="X569" s="59">
        <v>562</v>
      </c>
      <c r="Y569" s="395">
        <f t="shared" si="8"/>
        <v>100</v>
      </c>
    </row>
    <row r="570" spans="24:25" x14ac:dyDescent="0.25">
      <c r="X570" s="59">
        <v>563</v>
      </c>
      <c r="Y570" s="395">
        <f t="shared" si="8"/>
        <v>100</v>
      </c>
    </row>
    <row r="571" spans="24:25" x14ac:dyDescent="0.25">
      <c r="X571" s="59">
        <v>564</v>
      </c>
      <c r="Y571" s="395">
        <f t="shared" si="8"/>
        <v>100</v>
      </c>
    </row>
    <row r="572" spans="24:25" x14ac:dyDescent="0.25">
      <c r="X572" s="59">
        <v>565</v>
      </c>
      <c r="Y572" s="395">
        <f t="shared" si="8"/>
        <v>100</v>
      </c>
    </row>
    <row r="573" spans="24:25" x14ac:dyDescent="0.25">
      <c r="X573" s="59">
        <v>566</v>
      </c>
      <c r="Y573" s="395">
        <f t="shared" si="8"/>
        <v>100</v>
      </c>
    </row>
    <row r="574" spans="24:25" x14ac:dyDescent="0.25">
      <c r="X574" s="59">
        <v>567</v>
      </c>
      <c r="Y574" s="395">
        <f t="shared" si="8"/>
        <v>100</v>
      </c>
    </row>
    <row r="575" spans="24:25" x14ac:dyDescent="0.25">
      <c r="X575" s="59">
        <v>568</v>
      </c>
      <c r="Y575" s="395">
        <f t="shared" si="8"/>
        <v>100</v>
      </c>
    </row>
    <row r="576" spans="24:25" x14ac:dyDescent="0.25">
      <c r="X576" s="59">
        <v>569</v>
      </c>
      <c r="Y576" s="395">
        <f t="shared" si="8"/>
        <v>100</v>
      </c>
    </row>
    <row r="577" spans="24:25" x14ac:dyDescent="0.25">
      <c r="X577" s="59">
        <v>570</v>
      </c>
      <c r="Y577" s="395">
        <f t="shared" si="8"/>
        <v>100</v>
      </c>
    </row>
    <row r="578" spans="24:25" x14ac:dyDescent="0.25">
      <c r="X578" s="59">
        <v>571</v>
      </c>
      <c r="Y578" s="395">
        <f t="shared" si="8"/>
        <v>100</v>
      </c>
    </row>
    <row r="579" spans="24:25" x14ac:dyDescent="0.25">
      <c r="X579" s="59">
        <v>572</v>
      </c>
      <c r="Y579" s="395">
        <f t="shared" si="8"/>
        <v>100</v>
      </c>
    </row>
    <row r="580" spans="24:25" x14ac:dyDescent="0.25">
      <c r="X580" s="59">
        <v>573</v>
      </c>
      <c r="Y580" s="395">
        <f t="shared" si="8"/>
        <v>100</v>
      </c>
    </row>
    <row r="581" spans="24:25" x14ac:dyDescent="0.25">
      <c r="X581" s="59">
        <v>574</v>
      </c>
      <c r="Y581" s="395">
        <f t="shared" si="8"/>
        <v>100</v>
      </c>
    </row>
    <row r="582" spans="24:25" x14ac:dyDescent="0.25">
      <c r="X582" s="59">
        <v>575</v>
      </c>
      <c r="Y582" s="395">
        <f t="shared" si="8"/>
        <v>100</v>
      </c>
    </row>
    <row r="583" spans="24:25" x14ac:dyDescent="0.25">
      <c r="X583" s="59">
        <v>576</v>
      </c>
      <c r="Y583" s="395">
        <f t="shared" si="8"/>
        <v>100</v>
      </c>
    </row>
    <row r="584" spans="24:25" x14ac:dyDescent="0.25">
      <c r="X584" s="59">
        <v>577</v>
      </c>
      <c r="Y584" s="395">
        <f t="shared" si="8"/>
        <v>100</v>
      </c>
    </row>
    <row r="585" spans="24:25" x14ac:dyDescent="0.25">
      <c r="X585" s="59">
        <v>578</v>
      </c>
      <c r="Y585" s="395">
        <f t="shared" ref="Y585:Y648" si="9">$V$3</f>
        <v>100</v>
      </c>
    </row>
    <row r="586" spans="24:25" x14ac:dyDescent="0.25">
      <c r="X586" s="59">
        <v>579</v>
      </c>
      <c r="Y586" s="395">
        <f t="shared" si="9"/>
        <v>100</v>
      </c>
    </row>
    <row r="587" spans="24:25" x14ac:dyDescent="0.25">
      <c r="X587" s="59">
        <v>580</v>
      </c>
      <c r="Y587" s="395">
        <f t="shared" si="9"/>
        <v>100</v>
      </c>
    </row>
    <row r="588" spans="24:25" x14ac:dyDescent="0.25">
      <c r="X588" s="59">
        <v>581</v>
      </c>
      <c r="Y588" s="395">
        <f t="shared" si="9"/>
        <v>100</v>
      </c>
    </row>
    <row r="589" spans="24:25" x14ac:dyDescent="0.25">
      <c r="X589" s="59">
        <v>582</v>
      </c>
      <c r="Y589" s="395">
        <f t="shared" si="9"/>
        <v>100</v>
      </c>
    </row>
    <row r="590" spans="24:25" x14ac:dyDescent="0.25">
      <c r="X590" s="59">
        <v>583</v>
      </c>
      <c r="Y590" s="395">
        <f t="shared" si="9"/>
        <v>100</v>
      </c>
    </row>
    <row r="591" spans="24:25" x14ac:dyDescent="0.25">
      <c r="X591" s="59">
        <v>584</v>
      </c>
      <c r="Y591" s="395">
        <f t="shared" si="9"/>
        <v>100</v>
      </c>
    </row>
    <row r="592" spans="24:25" x14ac:dyDescent="0.25">
      <c r="X592" s="59">
        <v>585</v>
      </c>
      <c r="Y592" s="395">
        <f t="shared" si="9"/>
        <v>100</v>
      </c>
    </row>
    <row r="593" spans="24:25" x14ac:dyDescent="0.25">
      <c r="X593" s="59">
        <v>586</v>
      </c>
      <c r="Y593" s="395">
        <f t="shared" si="9"/>
        <v>100</v>
      </c>
    </row>
    <row r="594" spans="24:25" x14ac:dyDescent="0.25">
      <c r="X594" s="59">
        <v>587</v>
      </c>
      <c r="Y594" s="395">
        <f t="shared" si="9"/>
        <v>100</v>
      </c>
    </row>
    <row r="595" spans="24:25" x14ac:dyDescent="0.25">
      <c r="X595" s="59">
        <v>588</v>
      </c>
      <c r="Y595" s="395">
        <f t="shared" si="9"/>
        <v>100</v>
      </c>
    </row>
    <row r="596" spans="24:25" x14ac:dyDescent="0.25">
      <c r="X596" s="59">
        <v>589</v>
      </c>
      <c r="Y596" s="395">
        <f t="shared" si="9"/>
        <v>100</v>
      </c>
    </row>
    <row r="597" spans="24:25" x14ac:dyDescent="0.25">
      <c r="X597" s="59">
        <v>590</v>
      </c>
      <c r="Y597" s="395">
        <f t="shared" si="9"/>
        <v>100</v>
      </c>
    </row>
    <row r="598" spans="24:25" x14ac:dyDescent="0.25">
      <c r="X598" s="59">
        <v>591</v>
      </c>
      <c r="Y598" s="395">
        <f t="shared" si="9"/>
        <v>100</v>
      </c>
    </row>
    <row r="599" spans="24:25" x14ac:dyDescent="0.25">
      <c r="X599" s="59">
        <v>592</v>
      </c>
      <c r="Y599" s="395">
        <f t="shared" si="9"/>
        <v>100</v>
      </c>
    </row>
    <row r="600" spans="24:25" x14ac:dyDescent="0.25">
      <c r="X600" s="59">
        <v>593</v>
      </c>
      <c r="Y600" s="395">
        <f t="shared" si="9"/>
        <v>100</v>
      </c>
    </row>
    <row r="601" spans="24:25" x14ac:dyDescent="0.25">
      <c r="X601" s="59">
        <v>594</v>
      </c>
      <c r="Y601" s="395">
        <f t="shared" si="9"/>
        <v>100</v>
      </c>
    </row>
    <row r="602" spans="24:25" x14ac:dyDescent="0.25">
      <c r="X602" s="59">
        <v>595</v>
      </c>
      <c r="Y602" s="395">
        <f t="shared" si="9"/>
        <v>100</v>
      </c>
    </row>
    <row r="603" spans="24:25" x14ac:dyDescent="0.25">
      <c r="X603" s="59">
        <v>596</v>
      </c>
      <c r="Y603" s="395">
        <f t="shared" si="9"/>
        <v>100</v>
      </c>
    </row>
    <row r="604" spans="24:25" x14ac:dyDescent="0.25">
      <c r="X604" s="59">
        <v>597</v>
      </c>
      <c r="Y604" s="395">
        <f t="shared" si="9"/>
        <v>100</v>
      </c>
    </row>
    <row r="605" spans="24:25" x14ac:dyDescent="0.25">
      <c r="X605" s="59">
        <v>598</v>
      </c>
      <c r="Y605" s="395">
        <f t="shared" si="9"/>
        <v>100</v>
      </c>
    </row>
    <row r="606" spans="24:25" x14ac:dyDescent="0.25">
      <c r="X606" s="59">
        <v>599</v>
      </c>
      <c r="Y606" s="395">
        <f t="shared" si="9"/>
        <v>100</v>
      </c>
    </row>
    <row r="607" spans="24:25" x14ac:dyDescent="0.25">
      <c r="X607" s="59">
        <v>600</v>
      </c>
      <c r="Y607" s="395">
        <f t="shared" si="9"/>
        <v>100</v>
      </c>
    </row>
    <row r="608" spans="24:25" x14ac:dyDescent="0.25">
      <c r="X608" s="59">
        <v>601</v>
      </c>
      <c r="Y608" s="395">
        <f t="shared" si="9"/>
        <v>100</v>
      </c>
    </row>
    <row r="609" spans="24:25" x14ac:dyDescent="0.25">
      <c r="X609" s="59">
        <v>602</v>
      </c>
      <c r="Y609" s="395">
        <f t="shared" si="9"/>
        <v>100</v>
      </c>
    </row>
    <row r="610" spans="24:25" x14ac:dyDescent="0.25">
      <c r="X610" s="59">
        <v>603</v>
      </c>
      <c r="Y610" s="395">
        <f t="shared" si="9"/>
        <v>100</v>
      </c>
    </row>
    <row r="611" spans="24:25" x14ac:dyDescent="0.25">
      <c r="X611" s="59">
        <v>604</v>
      </c>
      <c r="Y611" s="395">
        <f t="shared" si="9"/>
        <v>100</v>
      </c>
    </row>
    <row r="612" spans="24:25" x14ac:dyDescent="0.25">
      <c r="X612" s="59">
        <v>605</v>
      </c>
      <c r="Y612" s="395">
        <f t="shared" si="9"/>
        <v>100</v>
      </c>
    </row>
    <row r="613" spans="24:25" x14ac:dyDescent="0.25">
      <c r="X613" s="59">
        <v>606</v>
      </c>
      <c r="Y613" s="395">
        <f t="shared" si="9"/>
        <v>100</v>
      </c>
    </row>
    <row r="614" spans="24:25" x14ac:dyDescent="0.25">
      <c r="X614" s="59">
        <v>607</v>
      </c>
      <c r="Y614" s="395">
        <f t="shared" si="9"/>
        <v>100</v>
      </c>
    </row>
    <row r="615" spans="24:25" x14ac:dyDescent="0.25">
      <c r="X615" s="59">
        <v>608</v>
      </c>
      <c r="Y615" s="395">
        <f t="shared" si="9"/>
        <v>100</v>
      </c>
    </row>
    <row r="616" spans="24:25" x14ac:dyDescent="0.25">
      <c r="X616" s="59">
        <v>609</v>
      </c>
      <c r="Y616" s="395">
        <f t="shared" si="9"/>
        <v>100</v>
      </c>
    </row>
    <row r="617" spans="24:25" x14ac:dyDescent="0.25">
      <c r="X617" s="59">
        <v>610</v>
      </c>
      <c r="Y617" s="395">
        <f t="shared" si="9"/>
        <v>100</v>
      </c>
    </row>
    <row r="618" spans="24:25" x14ac:dyDescent="0.25">
      <c r="X618" s="59">
        <v>611</v>
      </c>
      <c r="Y618" s="395">
        <f t="shared" si="9"/>
        <v>100</v>
      </c>
    </row>
    <row r="619" spans="24:25" x14ac:dyDescent="0.25">
      <c r="X619" s="59">
        <v>612</v>
      </c>
      <c r="Y619" s="395">
        <f t="shared" si="9"/>
        <v>100</v>
      </c>
    </row>
    <row r="620" spans="24:25" x14ac:dyDescent="0.25">
      <c r="X620" s="59">
        <v>613</v>
      </c>
      <c r="Y620" s="395">
        <f t="shared" si="9"/>
        <v>100</v>
      </c>
    </row>
    <row r="621" spans="24:25" x14ac:dyDescent="0.25">
      <c r="X621" s="59">
        <v>614</v>
      </c>
      <c r="Y621" s="395">
        <f t="shared" si="9"/>
        <v>100</v>
      </c>
    </row>
    <row r="622" spans="24:25" x14ac:dyDescent="0.25">
      <c r="X622" s="59">
        <v>615</v>
      </c>
      <c r="Y622" s="395">
        <f t="shared" si="9"/>
        <v>100</v>
      </c>
    </row>
    <row r="623" spans="24:25" x14ac:dyDescent="0.25">
      <c r="X623" s="59">
        <v>616</v>
      </c>
      <c r="Y623" s="395">
        <f t="shared" si="9"/>
        <v>100</v>
      </c>
    </row>
    <row r="624" spans="24:25" x14ac:dyDescent="0.25">
      <c r="X624" s="59">
        <v>617</v>
      </c>
      <c r="Y624" s="395">
        <f t="shared" si="9"/>
        <v>100</v>
      </c>
    </row>
    <row r="625" spans="24:25" x14ac:dyDescent="0.25">
      <c r="X625" s="59">
        <v>618</v>
      </c>
      <c r="Y625" s="395">
        <f t="shared" si="9"/>
        <v>100</v>
      </c>
    </row>
    <row r="626" spans="24:25" x14ac:dyDescent="0.25">
      <c r="X626" s="59">
        <v>619</v>
      </c>
      <c r="Y626" s="395">
        <f t="shared" si="9"/>
        <v>100</v>
      </c>
    </row>
    <row r="627" spans="24:25" x14ac:dyDescent="0.25">
      <c r="X627" s="59">
        <v>620</v>
      </c>
      <c r="Y627" s="395">
        <f t="shared" si="9"/>
        <v>100</v>
      </c>
    </row>
    <row r="628" spans="24:25" x14ac:dyDescent="0.25">
      <c r="X628" s="59">
        <v>621</v>
      </c>
      <c r="Y628" s="395">
        <f t="shared" si="9"/>
        <v>100</v>
      </c>
    </row>
    <row r="629" spans="24:25" x14ac:dyDescent="0.25">
      <c r="X629" s="59">
        <v>622</v>
      </c>
      <c r="Y629" s="395">
        <f t="shared" si="9"/>
        <v>100</v>
      </c>
    </row>
    <row r="630" spans="24:25" x14ac:dyDescent="0.25">
      <c r="X630" s="59">
        <v>623</v>
      </c>
      <c r="Y630" s="395">
        <f t="shared" si="9"/>
        <v>100</v>
      </c>
    </row>
    <row r="631" spans="24:25" x14ac:dyDescent="0.25">
      <c r="X631" s="59">
        <v>624</v>
      </c>
      <c r="Y631" s="395">
        <f t="shared" si="9"/>
        <v>100</v>
      </c>
    </row>
    <row r="632" spans="24:25" x14ac:dyDescent="0.25">
      <c r="X632" s="59">
        <v>625</v>
      </c>
      <c r="Y632" s="395">
        <f t="shared" si="9"/>
        <v>100</v>
      </c>
    </row>
    <row r="633" spans="24:25" x14ac:dyDescent="0.25">
      <c r="X633" s="59">
        <v>626</v>
      </c>
      <c r="Y633" s="395">
        <f t="shared" si="9"/>
        <v>100</v>
      </c>
    </row>
    <row r="634" spans="24:25" x14ac:dyDescent="0.25">
      <c r="X634" s="59">
        <v>627</v>
      </c>
      <c r="Y634" s="395">
        <f t="shared" si="9"/>
        <v>100</v>
      </c>
    </row>
    <row r="635" spans="24:25" x14ac:dyDescent="0.25">
      <c r="X635" s="59">
        <v>628</v>
      </c>
      <c r="Y635" s="395">
        <f t="shared" si="9"/>
        <v>100</v>
      </c>
    </row>
    <row r="636" spans="24:25" x14ac:dyDescent="0.25">
      <c r="X636" s="59">
        <v>629</v>
      </c>
      <c r="Y636" s="395">
        <f t="shared" si="9"/>
        <v>100</v>
      </c>
    </row>
    <row r="637" spans="24:25" x14ac:dyDescent="0.25">
      <c r="X637" s="59">
        <v>630</v>
      </c>
      <c r="Y637" s="395">
        <f t="shared" si="9"/>
        <v>100</v>
      </c>
    </row>
    <row r="638" spans="24:25" x14ac:dyDescent="0.25">
      <c r="X638" s="59">
        <v>631</v>
      </c>
      <c r="Y638" s="395">
        <f t="shared" si="9"/>
        <v>100</v>
      </c>
    </row>
    <row r="639" spans="24:25" x14ac:dyDescent="0.25">
      <c r="X639" s="59">
        <v>632</v>
      </c>
      <c r="Y639" s="395">
        <f t="shared" si="9"/>
        <v>100</v>
      </c>
    </row>
    <row r="640" spans="24:25" x14ac:dyDescent="0.25">
      <c r="X640" s="59">
        <v>633</v>
      </c>
      <c r="Y640" s="395">
        <f t="shared" si="9"/>
        <v>100</v>
      </c>
    </row>
    <row r="641" spans="24:25" x14ac:dyDescent="0.25">
      <c r="X641" s="59">
        <v>634</v>
      </c>
      <c r="Y641" s="395">
        <f t="shared" si="9"/>
        <v>100</v>
      </c>
    </row>
    <row r="642" spans="24:25" x14ac:dyDescent="0.25">
      <c r="X642" s="59">
        <v>635</v>
      </c>
      <c r="Y642" s="395">
        <f t="shared" si="9"/>
        <v>100</v>
      </c>
    </row>
    <row r="643" spans="24:25" x14ac:dyDescent="0.25">
      <c r="X643" s="59">
        <v>636</v>
      </c>
      <c r="Y643" s="395">
        <f t="shared" si="9"/>
        <v>100</v>
      </c>
    </row>
    <row r="644" spans="24:25" x14ac:dyDescent="0.25">
      <c r="X644" s="59">
        <v>637</v>
      </c>
      <c r="Y644" s="395">
        <f t="shared" si="9"/>
        <v>100</v>
      </c>
    </row>
    <row r="645" spans="24:25" x14ac:dyDescent="0.25">
      <c r="X645" s="59">
        <v>638</v>
      </c>
      <c r="Y645" s="395">
        <f t="shared" si="9"/>
        <v>100</v>
      </c>
    </row>
    <row r="646" spans="24:25" x14ac:dyDescent="0.25">
      <c r="X646" s="59">
        <v>639</v>
      </c>
      <c r="Y646" s="395">
        <f t="shared" si="9"/>
        <v>100</v>
      </c>
    </row>
    <row r="647" spans="24:25" x14ac:dyDescent="0.25">
      <c r="X647" s="59">
        <v>640</v>
      </c>
      <c r="Y647" s="395">
        <f t="shared" si="9"/>
        <v>100</v>
      </c>
    </row>
    <row r="648" spans="24:25" x14ac:dyDescent="0.25">
      <c r="X648" s="59">
        <v>641</v>
      </c>
      <c r="Y648" s="395">
        <f t="shared" si="9"/>
        <v>100</v>
      </c>
    </row>
    <row r="649" spans="24:25" x14ac:dyDescent="0.25">
      <c r="X649" s="59">
        <v>642</v>
      </c>
      <c r="Y649" s="395">
        <f t="shared" ref="Y649:Y712" si="10">$V$3</f>
        <v>100</v>
      </c>
    </row>
    <row r="650" spans="24:25" x14ac:dyDescent="0.25">
      <c r="X650" s="59">
        <v>643</v>
      </c>
      <c r="Y650" s="395">
        <f t="shared" si="10"/>
        <v>100</v>
      </c>
    </row>
    <row r="651" spans="24:25" x14ac:dyDescent="0.25">
      <c r="X651" s="59">
        <v>644</v>
      </c>
      <c r="Y651" s="395">
        <f t="shared" si="10"/>
        <v>100</v>
      </c>
    </row>
    <row r="652" spans="24:25" x14ac:dyDescent="0.25">
      <c r="X652" s="59">
        <v>645</v>
      </c>
      <c r="Y652" s="395">
        <f t="shared" si="10"/>
        <v>100</v>
      </c>
    </row>
    <row r="653" spans="24:25" x14ac:dyDescent="0.25">
      <c r="X653" s="59">
        <v>646</v>
      </c>
      <c r="Y653" s="395">
        <f t="shared" si="10"/>
        <v>100</v>
      </c>
    </row>
    <row r="654" spans="24:25" x14ac:dyDescent="0.25">
      <c r="X654" s="59">
        <v>647</v>
      </c>
      <c r="Y654" s="395">
        <f t="shared" si="10"/>
        <v>100</v>
      </c>
    </row>
    <row r="655" spans="24:25" x14ac:dyDescent="0.25">
      <c r="X655" s="59">
        <v>648</v>
      </c>
      <c r="Y655" s="395">
        <f t="shared" si="10"/>
        <v>100</v>
      </c>
    </row>
    <row r="656" spans="24:25" x14ac:dyDescent="0.25">
      <c r="X656" s="59">
        <v>649</v>
      </c>
      <c r="Y656" s="395">
        <f t="shared" si="10"/>
        <v>100</v>
      </c>
    </row>
    <row r="657" spans="24:25" x14ac:dyDescent="0.25">
      <c r="X657" s="59">
        <v>650</v>
      </c>
      <c r="Y657" s="395">
        <f t="shared" si="10"/>
        <v>100</v>
      </c>
    </row>
    <row r="658" spans="24:25" x14ac:dyDescent="0.25">
      <c r="X658" s="59">
        <v>651</v>
      </c>
      <c r="Y658" s="395">
        <f t="shared" si="10"/>
        <v>100</v>
      </c>
    </row>
    <row r="659" spans="24:25" x14ac:dyDescent="0.25">
      <c r="X659" s="59">
        <v>652</v>
      </c>
      <c r="Y659" s="395">
        <f t="shared" si="10"/>
        <v>100</v>
      </c>
    </row>
    <row r="660" spans="24:25" x14ac:dyDescent="0.25">
      <c r="X660" s="59">
        <v>653</v>
      </c>
      <c r="Y660" s="395">
        <f t="shared" si="10"/>
        <v>100</v>
      </c>
    </row>
    <row r="661" spans="24:25" x14ac:dyDescent="0.25">
      <c r="X661" s="59">
        <v>654</v>
      </c>
      <c r="Y661" s="395">
        <f t="shared" si="10"/>
        <v>100</v>
      </c>
    </row>
    <row r="662" spans="24:25" x14ac:dyDescent="0.25">
      <c r="X662" s="59">
        <v>655</v>
      </c>
      <c r="Y662" s="395">
        <f t="shared" si="10"/>
        <v>100</v>
      </c>
    </row>
    <row r="663" spans="24:25" x14ac:dyDescent="0.25">
      <c r="X663" s="59">
        <v>656</v>
      </c>
      <c r="Y663" s="395">
        <f t="shared" si="10"/>
        <v>100</v>
      </c>
    </row>
    <row r="664" spans="24:25" x14ac:dyDescent="0.25">
      <c r="X664" s="59">
        <v>657</v>
      </c>
      <c r="Y664" s="395">
        <f t="shared" si="10"/>
        <v>100</v>
      </c>
    </row>
    <row r="665" spans="24:25" x14ac:dyDescent="0.25">
      <c r="X665" s="59">
        <v>658</v>
      </c>
      <c r="Y665" s="395">
        <f t="shared" si="10"/>
        <v>100</v>
      </c>
    </row>
    <row r="666" spans="24:25" x14ac:dyDescent="0.25">
      <c r="X666" s="59">
        <v>659</v>
      </c>
      <c r="Y666" s="395">
        <f t="shared" si="10"/>
        <v>100</v>
      </c>
    </row>
    <row r="667" spans="24:25" x14ac:dyDescent="0.25">
      <c r="X667" s="59">
        <v>660</v>
      </c>
      <c r="Y667" s="395">
        <f t="shared" si="10"/>
        <v>100</v>
      </c>
    </row>
    <row r="668" spans="24:25" x14ac:dyDescent="0.25">
      <c r="X668" s="59">
        <v>661</v>
      </c>
      <c r="Y668" s="395">
        <f t="shared" si="10"/>
        <v>100</v>
      </c>
    </row>
    <row r="669" spans="24:25" x14ac:dyDescent="0.25">
      <c r="X669" s="59">
        <v>662</v>
      </c>
      <c r="Y669" s="395">
        <f t="shared" si="10"/>
        <v>100</v>
      </c>
    </row>
    <row r="670" spans="24:25" x14ac:dyDescent="0.25">
      <c r="X670" s="59">
        <v>663</v>
      </c>
      <c r="Y670" s="395">
        <f t="shared" si="10"/>
        <v>100</v>
      </c>
    </row>
    <row r="671" spans="24:25" x14ac:dyDescent="0.25">
      <c r="X671" s="59">
        <v>664</v>
      </c>
      <c r="Y671" s="395">
        <f t="shared" si="10"/>
        <v>100</v>
      </c>
    </row>
    <row r="672" spans="24:25" x14ac:dyDescent="0.25">
      <c r="X672" s="59">
        <v>665</v>
      </c>
      <c r="Y672" s="395">
        <f t="shared" si="10"/>
        <v>100</v>
      </c>
    </row>
    <row r="673" spans="24:25" x14ac:dyDescent="0.25">
      <c r="X673" s="59">
        <v>666</v>
      </c>
      <c r="Y673" s="395">
        <f t="shared" si="10"/>
        <v>100</v>
      </c>
    </row>
    <row r="674" spans="24:25" x14ac:dyDescent="0.25">
      <c r="X674" s="59">
        <v>667</v>
      </c>
      <c r="Y674" s="395">
        <f t="shared" si="10"/>
        <v>100</v>
      </c>
    </row>
    <row r="675" spans="24:25" x14ac:dyDescent="0.25">
      <c r="X675" s="59">
        <v>668</v>
      </c>
      <c r="Y675" s="395">
        <f t="shared" si="10"/>
        <v>100</v>
      </c>
    </row>
    <row r="676" spans="24:25" x14ac:dyDescent="0.25">
      <c r="X676" s="59">
        <v>669</v>
      </c>
      <c r="Y676" s="395">
        <f t="shared" si="10"/>
        <v>100</v>
      </c>
    </row>
    <row r="677" spans="24:25" x14ac:dyDescent="0.25">
      <c r="X677" s="59">
        <v>670</v>
      </c>
      <c r="Y677" s="395">
        <f t="shared" si="10"/>
        <v>100</v>
      </c>
    </row>
    <row r="678" spans="24:25" x14ac:dyDescent="0.25">
      <c r="X678" s="59">
        <v>671</v>
      </c>
      <c r="Y678" s="395">
        <f t="shared" si="10"/>
        <v>100</v>
      </c>
    </row>
    <row r="679" spans="24:25" x14ac:dyDescent="0.25">
      <c r="X679" s="59">
        <v>672</v>
      </c>
      <c r="Y679" s="395">
        <f t="shared" si="10"/>
        <v>100</v>
      </c>
    </row>
    <row r="680" spans="24:25" x14ac:dyDescent="0.25">
      <c r="X680" s="59">
        <v>673</v>
      </c>
      <c r="Y680" s="395">
        <f t="shared" si="10"/>
        <v>100</v>
      </c>
    </row>
    <row r="681" spans="24:25" x14ac:dyDescent="0.25">
      <c r="X681" s="59">
        <v>674</v>
      </c>
      <c r="Y681" s="395">
        <f t="shared" si="10"/>
        <v>100</v>
      </c>
    </row>
    <row r="682" spans="24:25" x14ac:dyDescent="0.25">
      <c r="X682" s="59">
        <v>675</v>
      </c>
      <c r="Y682" s="395">
        <f t="shared" si="10"/>
        <v>100</v>
      </c>
    </row>
    <row r="683" spans="24:25" x14ac:dyDescent="0.25">
      <c r="X683" s="59">
        <v>676</v>
      </c>
      <c r="Y683" s="395">
        <f t="shared" si="10"/>
        <v>100</v>
      </c>
    </row>
    <row r="684" spans="24:25" x14ac:dyDescent="0.25">
      <c r="X684" s="59">
        <v>677</v>
      </c>
      <c r="Y684" s="395">
        <f t="shared" si="10"/>
        <v>100</v>
      </c>
    </row>
    <row r="685" spans="24:25" x14ac:dyDescent="0.25">
      <c r="X685" s="59">
        <v>678</v>
      </c>
      <c r="Y685" s="395">
        <f t="shared" si="10"/>
        <v>100</v>
      </c>
    </row>
    <row r="686" spans="24:25" x14ac:dyDescent="0.25">
      <c r="X686" s="59">
        <v>679</v>
      </c>
      <c r="Y686" s="395">
        <f t="shared" si="10"/>
        <v>100</v>
      </c>
    </row>
    <row r="687" spans="24:25" x14ac:dyDescent="0.25">
      <c r="X687" s="59">
        <v>680</v>
      </c>
      <c r="Y687" s="395">
        <f t="shared" si="10"/>
        <v>100</v>
      </c>
    </row>
    <row r="688" spans="24:25" x14ac:dyDescent="0.25">
      <c r="X688" s="59">
        <v>681</v>
      </c>
      <c r="Y688" s="395">
        <f t="shared" si="10"/>
        <v>100</v>
      </c>
    </row>
    <row r="689" spans="24:25" x14ac:dyDescent="0.25">
      <c r="X689" s="59">
        <v>682</v>
      </c>
      <c r="Y689" s="395">
        <f t="shared" si="10"/>
        <v>100</v>
      </c>
    </row>
    <row r="690" spans="24:25" x14ac:dyDescent="0.25">
      <c r="X690" s="59">
        <v>683</v>
      </c>
      <c r="Y690" s="395">
        <f t="shared" si="10"/>
        <v>100</v>
      </c>
    </row>
    <row r="691" spans="24:25" x14ac:dyDescent="0.25">
      <c r="X691" s="59">
        <v>684</v>
      </c>
      <c r="Y691" s="395">
        <f t="shared" si="10"/>
        <v>100</v>
      </c>
    </row>
    <row r="692" spans="24:25" x14ac:dyDescent="0.25">
      <c r="X692" s="59">
        <v>685</v>
      </c>
      <c r="Y692" s="395">
        <f t="shared" si="10"/>
        <v>100</v>
      </c>
    </row>
    <row r="693" spans="24:25" x14ac:dyDescent="0.25">
      <c r="X693" s="59">
        <v>686</v>
      </c>
      <c r="Y693" s="395">
        <f t="shared" si="10"/>
        <v>100</v>
      </c>
    </row>
    <row r="694" spans="24:25" x14ac:dyDescent="0.25">
      <c r="X694" s="59">
        <v>687</v>
      </c>
      <c r="Y694" s="395">
        <f t="shared" si="10"/>
        <v>100</v>
      </c>
    </row>
    <row r="695" spans="24:25" x14ac:dyDescent="0.25">
      <c r="X695" s="59">
        <v>688</v>
      </c>
      <c r="Y695" s="395">
        <f t="shared" si="10"/>
        <v>100</v>
      </c>
    </row>
    <row r="696" spans="24:25" x14ac:dyDescent="0.25">
      <c r="X696" s="59">
        <v>689</v>
      </c>
      <c r="Y696" s="395">
        <f t="shared" si="10"/>
        <v>100</v>
      </c>
    </row>
    <row r="697" spans="24:25" x14ac:dyDescent="0.25">
      <c r="X697" s="59">
        <v>690</v>
      </c>
      <c r="Y697" s="395">
        <f t="shared" si="10"/>
        <v>100</v>
      </c>
    </row>
    <row r="698" spans="24:25" x14ac:dyDescent="0.25">
      <c r="X698" s="59">
        <v>691</v>
      </c>
      <c r="Y698" s="395">
        <f t="shared" si="10"/>
        <v>100</v>
      </c>
    </row>
    <row r="699" spans="24:25" x14ac:dyDescent="0.25">
      <c r="X699" s="59">
        <v>692</v>
      </c>
      <c r="Y699" s="395">
        <f t="shared" si="10"/>
        <v>100</v>
      </c>
    </row>
    <row r="700" spans="24:25" x14ac:dyDescent="0.25">
      <c r="X700" s="59">
        <v>693</v>
      </c>
      <c r="Y700" s="395">
        <f t="shared" si="10"/>
        <v>100</v>
      </c>
    </row>
    <row r="701" spans="24:25" x14ac:dyDescent="0.25">
      <c r="X701" s="59">
        <v>694</v>
      </c>
      <c r="Y701" s="395">
        <f t="shared" si="10"/>
        <v>100</v>
      </c>
    </row>
    <row r="702" spans="24:25" x14ac:dyDescent="0.25">
      <c r="X702" s="59">
        <v>695</v>
      </c>
      <c r="Y702" s="395">
        <f t="shared" si="10"/>
        <v>100</v>
      </c>
    </row>
    <row r="703" spans="24:25" x14ac:dyDescent="0.25">
      <c r="X703" s="59">
        <v>696</v>
      </c>
      <c r="Y703" s="395">
        <f t="shared" si="10"/>
        <v>100</v>
      </c>
    </row>
    <row r="704" spans="24:25" x14ac:dyDescent="0.25">
      <c r="X704" s="59">
        <v>697</v>
      </c>
      <c r="Y704" s="395">
        <f t="shared" si="10"/>
        <v>100</v>
      </c>
    </row>
    <row r="705" spans="24:25" x14ac:dyDescent="0.25">
      <c r="X705" s="59">
        <v>698</v>
      </c>
      <c r="Y705" s="395">
        <f t="shared" si="10"/>
        <v>100</v>
      </c>
    </row>
    <row r="706" spans="24:25" x14ac:dyDescent="0.25">
      <c r="X706" s="59">
        <v>699</v>
      </c>
      <c r="Y706" s="395">
        <f t="shared" si="10"/>
        <v>100</v>
      </c>
    </row>
    <row r="707" spans="24:25" x14ac:dyDescent="0.25">
      <c r="X707" s="59">
        <v>700</v>
      </c>
      <c r="Y707" s="395">
        <f t="shared" si="10"/>
        <v>100</v>
      </c>
    </row>
    <row r="708" spans="24:25" x14ac:dyDescent="0.25">
      <c r="X708" s="59">
        <v>701</v>
      </c>
      <c r="Y708" s="395">
        <f t="shared" si="10"/>
        <v>100</v>
      </c>
    </row>
    <row r="709" spans="24:25" x14ac:dyDescent="0.25">
      <c r="X709" s="59">
        <v>702</v>
      </c>
      <c r="Y709" s="395">
        <f t="shared" si="10"/>
        <v>100</v>
      </c>
    </row>
    <row r="710" spans="24:25" x14ac:dyDescent="0.25">
      <c r="X710" s="59">
        <v>703</v>
      </c>
      <c r="Y710" s="395">
        <f t="shared" si="10"/>
        <v>100</v>
      </c>
    </row>
    <row r="711" spans="24:25" x14ac:dyDescent="0.25">
      <c r="X711" s="59">
        <v>704</v>
      </c>
      <c r="Y711" s="395">
        <f t="shared" si="10"/>
        <v>100</v>
      </c>
    </row>
    <row r="712" spans="24:25" x14ac:dyDescent="0.25">
      <c r="X712" s="59">
        <v>705</v>
      </c>
      <c r="Y712" s="395">
        <f t="shared" si="10"/>
        <v>100</v>
      </c>
    </row>
    <row r="713" spans="24:25" x14ac:dyDescent="0.25">
      <c r="X713" s="59">
        <v>706</v>
      </c>
      <c r="Y713" s="395">
        <f t="shared" ref="Y713:Y757" si="11">$V$3</f>
        <v>100</v>
      </c>
    </row>
    <row r="714" spans="24:25" x14ac:dyDescent="0.25">
      <c r="X714" s="59">
        <v>707</v>
      </c>
      <c r="Y714" s="395">
        <f t="shared" si="11"/>
        <v>100</v>
      </c>
    </row>
    <row r="715" spans="24:25" x14ac:dyDescent="0.25">
      <c r="X715" s="59">
        <v>708</v>
      </c>
      <c r="Y715" s="395">
        <f t="shared" si="11"/>
        <v>100</v>
      </c>
    </row>
    <row r="716" spans="24:25" x14ac:dyDescent="0.25">
      <c r="X716" s="59">
        <v>709</v>
      </c>
      <c r="Y716" s="395">
        <f t="shared" si="11"/>
        <v>100</v>
      </c>
    </row>
    <row r="717" spans="24:25" x14ac:dyDescent="0.25">
      <c r="X717" s="59">
        <v>710</v>
      </c>
      <c r="Y717" s="395">
        <f t="shared" si="11"/>
        <v>100</v>
      </c>
    </row>
    <row r="718" spans="24:25" x14ac:dyDescent="0.25">
      <c r="X718" s="59">
        <v>711</v>
      </c>
      <c r="Y718" s="395">
        <f t="shared" si="11"/>
        <v>100</v>
      </c>
    </row>
    <row r="719" spans="24:25" x14ac:dyDescent="0.25">
      <c r="X719" s="59">
        <v>712</v>
      </c>
      <c r="Y719" s="395">
        <f t="shared" si="11"/>
        <v>100</v>
      </c>
    </row>
    <row r="720" spans="24:25" x14ac:dyDescent="0.25">
      <c r="X720" s="59">
        <v>713</v>
      </c>
      <c r="Y720" s="395">
        <f t="shared" si="11"/>
        <v>100</v>
      </c>
    </row>
    <row r="721" spans="24:25" x14ac:dyDescent="0.25">
      <c r="X721" s="59">
        <v>714</v>
      </c>
      <c r="Y721" s="395">
        <f t="shared" si="11"/>
        <v>100</v>
      </c>
    </row>
    <row r="722" spans="24:25" x14ac:dyDescent="0.25">
      <c r="X722" s="59">
        <v>715</v>
      </c>
      <c r="Y722" s="395">
        <f t="shared" si="11"/>
        <v>100</v>
      </c>
    </row>
    <row r="723" spans="24:25" x14ac:dyDescent="0.25">
      <c r="X723" s="59">
        <v>716</v>
      </c>
      <c r="Y723" s="395">
        <f t="shared" si="11"/>
        <v>100</v>
      </c>
    </row>
    <row r="724" spans="24:25" x14ac:dyDescent="0.25">
      <c r="X724" s="59">
        <v>717</v>
      </c>
      <c r="Y724" s="395">
        <f t="shared" si="11"/>
        <v>100</v>
      </c>
    </row>
    <row r="725" spans="24:25" x14ac:dyDescent="0.25">
      <c r="X725" s="59">
        <v>718</v>
      </c>
      <c r="Y725" s="395">
        <f t="shared" si="11"/>
        <v>100</v>
      </c>
    </row>
    <row r="726" spans="24:25" x14ac:dyDescent="0.25">
      <c r="X726" s="59">
        <v>719</v>
      </c>
      <c r="Y726" s="395">
        <f t="shared" si="11"/>
        <v>100</v>
      </c>
    </row>
    <row r="727" spans="24:25" x14ac:dyDescent="0.25">
      <c r="X727" s="59">
        <v>720</v>
      </c>
      <c r="Y727" s="395">
        <f t="shared" si="11"/>
        <v>100</v>
      </c>
    </row>
    <row r="728" spans="24:25" x14ac:dyDescent="0.25">
      <c r="X728" s="59">
        <v>721</v>
      </c>
      <c r="Y728" s="395">
        <f t="shared" si="11"/>
        <v>100</v>
      </c>
    </row>
    <row r="729" spans="24:25" x14ac:dyDescent="0.25">
      <c r="X729" s="59">
        <v>722</v>
      </c>
      <c r="Y729" s="395">
        <f t="shared" si="11"/>
        <v>100</v>
      </c>
    </row>
    <row r="730" spans="24:25" x14ac:dyDescent="0.25">
      <c r="X730" s="59">
        <v>723</v>
      </c>
      <c r="Y730" s="395">
        <f t="shared" si="11"/>
        <v>100</v>
      </c>
    </row>
    <row r="731" spans="24:25" x14ac:dyDescent="0.25">
      <c r="X731" s="59">
        <v>724</v>
      </c>
      <c r="Y731" s="395">
        <f t="shared" si="11"/>
        <v>100</v>
      </c>
    </row>
    <row r="732" spans="24:25" x14ac:dyDescent="0.25">
      <c r="X732" s="59">
        <v>725</v>
      </c>
      <c r="Y732" s="395">
        <f t="shared" si="11"/>
        <v>100</v>
      </c>
    </row>
    <row r="733" spans="24:25" x14ac:dyDescent="0.25">
      <c r="X733" s="59">
        <v>726</v>
      </c>
      <c r="Y733" s="395">
        <f t="shared" si="11"/>
        <v>100</v>
      </c>
    </row>
    <row r="734" spans="24:25" x14ac:dyDescent="0.25">
      <c r="X734" s="59">
        <v>727</v>
      </c>
      <c r="Y734" s="395">
        <f t="shared" si="11"/>
        <v>100</v>
      </c>
    </row>
    <row r="735" spans="24:25" x14ac:dyDescent="0.25">
      <c r="X735" s="59">
        <v>728</v>
      </c>
      <c r="Y735" s="395">
        <f t="shared" si="11"/>
        <v>100</v>
      </c>
    </row>
    <row r="736" spans="24:25" x14ac:dyDescent="0.25">
      <c r="X736" s="59">
        <v>729</v>
      </c>
      <c r="Y736" s="395">
        <f t="shared" si="11"/>
        <v>100</v>
      </c>
    </row>
    <row r="737" spans="24:25" x14ac:dyDescent="0.25">
      <c r="X737" s="59">
        <v>730</v>
      </c>
      <c r="Y737" s="395">
        <f t="shared" si="11"/>
        <v>100</v>
      </c>
    </row>
    <row r="738" spans="24:25" x14ac:dyDescent="0.25">
      <c r="X738" s="59">
        <v>731</v>
      </c>
      <c r="Y738" s="395">
        <f t="shared" si="11"/>
        <v>100</v>
      </c>
    </row>
    <row r="739" spans="24:25" x14ac:dyDescent="0.25">
      <c r="X739" s="59">
        <v>732</v>
      </c>
      <c r="Y739" s="395">
        <f t="shared" si="11"/>
        <v>100</v>
      </c>
    </row>
    <row r="740" spans="24:25" x14ac:dyDescent="0.25">
      <c r="X740" s="59">
        <v>733</v>
      </c>
      <c r="Y740" s="395">
        <f t="shared" si="11"/>
        <v>100</v>
      </c>
    </row>
    <row r="741" spans="24:25" x14ac:dyDescent="0.25">
      <c r="X741" s="59">
        <v>734</v>
      </c>
      <c r="Y741" s="395">
        <f t="shared" si="11"/>
        <v>100</v>
      </c>
    </row>
    <row r="742" spans="24:25" x14ac:dyDescent="0.25">
      <c r="X742" s="59">
        <v>735</v>
      </c>
      <c r="Y742" s="395">
        <f t="shared" si="11"/>
        <v>100</v>
      </c>
    </row>
    <row r="743" spans="24:25" x14ac:dyDescent="0.25">
      <c r="X743" s="59">
        <v>736</v>
      </c>
      <c r="Y743" s="395">
        <f t="shared" si="11"/>
        <v>100</v>
      </c>
    </row>
    <row r="744" spans="24:25" x14ac:dyDescent="0.25">
      <c r="X744" s="59">
        <v>737</v>
      </c>
      <c r="Y744" s="395">
        <f t="shared" si="11"/>
        <v>100</v>
      </c>
    </row>
    <row r="745" spans="24:25" x14ac:dyDescent="0.25">
      <c r="X745" s="59">
        <v>738</v>
      </c>
      <c r="Y745" s="395">
        <f t="shared" si="11"/>
        <v>100</v>
      </c>
    </row>
    <row r="746" spans="24:25" x14ac:dyDescent="0.25">
      <c r="X746" s="59">
        <v>739</v>
      </c>
      <c r="Y746" s="395">
        <f t="shared" si="11"/>
        <v>100</v>
      </c>
    </row>
    <row r="747" spans="24:25" x14ac:dyDescent="0.25">
      <c r="X747" s="59">
        <v>740</v>
      </c>
      <c r="Y747" s="395">
        <f t="shared" si="11"/>
        <v>100</v>
      </c>
    </row>
    <row r="748" spans="24:25" x14ac:dyDescent="0.25">
      <c r="X748" s="59">
        <v>741</v>
      </c>
      <c r="Y748" s="395">
        <f t="shared" si="11"/>
        <v>100</v>
      </c>
    </row>
    <row r="749" spans="24:25" x14ac:dyDescent="0.25">
      <c r="X749" s="59">
        <v>742</v>
      </c>
      <c r="Y749" s="395">
        <f t="shared" si="11"/>
        <v>100</v>
      </c>
    </row>
    <row r="750" spans="24:25" x14ac:dyDescent="0.25">
      <c r="X750" s="59">
        <v>743</v>
      </c>
      <c r="Y750" s="395">
        <f t="shared" si="11"/>
        <v>100</v>
      </c>
    </row>
    <row r="751" spans="24:25" x14ac:dyDescent="0.25">
      <c r="X751" s="59">
        <v>744</v>
      </c>
      <c r="Y751" s="395">
        <f t="shared" si="11"/>
        <v>100</v>
      </c>
    </row>
    <row r="752" spans="24:25" x14ac:dyDescent="0.25">
      <c r="X752" s="59">
        <v>745</v>
      </c>
      <c r="Y752" s="395">
        <f t="shared" si="11"/>
        <v>100</v>
      </c>
    </row>
    <row r="753" spans="24:25" x14ac:dyDescent="0.25">
      <c r="X753" s="59">
        <v>746</v>
      </c>
      <c r="Y753" s="395">
        <f t="shared" si="11"/>
        <v>100</v>
      </c>
    </row>
    <row r="754" spans="24:25" x14ac:dyDescent="0.25">
      <c r="X754" s="59">
        <v>747</v>
      </c>
      <c r="Y754" s="395">
        <f t="shared" si="11"/>
        <v>100</v>
      </c>
    </row>
    <row r="755" spans="24:25" x14ac:dyDescent="0.25">
      <c r="X755" s="59">
        <v>748</v>
      </c>
      <c r="Y755" s="395">
        <f t="shared" si="11"/>
        <v>100</v>
      </c>
    </row>
    <row r="756" spans="24:25" x14ac:dyDescent="0.25">
      <c r="X756" s="59">
        <v>749</v>
      </c>
      <c r="Y756" s="395">
        <f t="shared" si="11"/>
        <v>100</v>
      </c>
    </row>
    <row r="757" spans="24:25" x14ac:dyDescent="0.25">
      <c r="X757" s="59">
        <v>750</v>
      </c>
      <c r="Y757" s="395">
        <f t="shared" si="11"/>
        <v>100</v>
      </c>
    </row>
    <row r="758" spans="24:25" x14ac:dyDescent="0.25">
      <c r="X758" s="59">
        <v>751</v>
      </c>
      <c r="Y758" s="395">
        <f>$V$4</f>
        <v>125</v>
      </c>
    </row>
    <row r="759" spans="24:25" x14ac:dyDescent="0.25">
      <c r="X759" s="59">
        <v>752</v>
      </c>
      <c r="Y759" s="395">
        <f t="shared" ref="Y759:Y822" si="12">$V$4</f>
        <v>125</v>
      </c>
    </row>
    <row r="760" spans="24:25" x14ac:dyDescent="0.25">
      <c r="X760" s="59">
        <v>753</v>
      </c>
      <c r="Y760" s="395">
        <f t="shared" si="12"/>
        <v>125</v>
      </c>
    </row>
    <row r="761" spans="24:25" x14ac:dyDescent="0.25">
      <c r="X761" s="59">
        <v>754</v>
      </c>
      <c r="Y761" s="395">
        <f t="shared" si="12"/>
        <v>125</v>
      </c>
    </row>
    <row r="762" spans="24:25" x14ac:dyDescent="0.25">
      <c r="X762" s="59">
        <v>755</v>
      </c>
      <c r="Y762" s="395">
        <f t="shared" si="12"/>
        <v>125</v>
      </c>
    </row>
    <row r="763" spans="24:25" x14ac:dyDescent="0.25">
      <c r="X763" s="59">
        <v>756</v>
      </c>
      <c r="Y763" s="395">
        <f t="shared" si="12"/>
        <v>125</v>
      </c>
    </row>
    <row r="764" spans="24:25" x14ac:dyDescent="0.25">
      <c r="X764" s="59">
        <v>757</v>
      </c>
      <c r="Y764" s="395">
        <f t="shared" si="12"/>
        <v>125</v>
      </c>
    </row>
    <row r="765" spans="24:25" x14ac:dyDescent="0.25">
      <c r="X765" s="59">
        <v>758</v>
      </c>
      <c r="Y765" s="395">
        <f t="shared" si="12"/>
        <v>125</v>
      </c>
    </row>
    <row r="766" spans="24:25" x14ac:dyDescent="0.25">
      <c r="X766" s="59">
        <v>759</v>
      </c>
      <c r="Y766" s="395">
        <f t="shared" si="12"/>
        <v>125</v>
      </c>
    </row>
    <row r="767" spans="24:25" x14ac:dyDescent="0.25">
      <c r="X767" s="59">
        <v>760</v>
      </c>
      <c r="Y767" s="395">
        <f t="shared" si="12"/>
        <v>125</v>
      </c>
    </row>
    <row r="768" spans="24:25" x14ac:dyDescent="0.25">
      <c r="X768" s="59">
        <v>761</v>
      </c>
      <c r="Y768" s="395">
        <f t="shared" si="12"/>
        <v>125</v>
      </c>
    </row>
    <row r="769" spans="24:25" x14ac:dyDescent="0.25">
      <c r="X769" s="59">
        <v>762</v>
      </c>
      <c r="Y769" s="395">
        <f t="shared" si="12"/>
        <v>125</v>
      </c>
    </row>
    <row r="770" spans="24:25" x14ac:dyDescent="0.25">
      <c r="X770" s="59">
        <v>763</v>
      </c>
      <c r="Y770" s="395">
        <f t="shared" si="12"/>
        <v>125</v>
      </c>
    </row>
    <row r="771" spans="24:25" x14ac:dyDescent="0.25">
      <c r="X771" s="59">
        <v>764</v>
      </c>
      <c r="Y771" s="395">
        <f t="shared" si="12"/>
        <v>125</v>
      </c>
    </row>
    <row r="772" spans="24:25" x14ac:dyDescent="0.25">
      <c r="X772" s="59">
        <v>765</v>
      </c>
      <c r="Y772" s="395">
        <f t="shared" si="12"/>
        <v>125</v>
      </c>
    </row>
    <row r="773" spans="24:25" x14ac:dyDescent="0.25">
      <c r="X773" s="59">
        <v>766</v>
      </c>
      <c r="Y773" s="395">
        <f t="shared" si="12"/>
        <v>125</v>
      </c>
    </row>
    <row r="774" spans="24:25" x14ac:dyDescent="0.25">
      <c r="X774" s="59">
        <v>767</v>
      </c>
      <c r="Y774" s="395">
        <f t="shared" si="12"/>
        <v>125</v>
      </c>
    </row>
    <row r="775" spans="24:25" x14ac:dyDescent="0.25">
      <c r="X775" s="59">
        <v>768</v>
      </c>
      <c r="Y775" s="395">
        <f t="shared" si="12"/>
        <v>125</v>
      </c>
    </row>
    <row r="776" spans="24:25" x14ac:dyDescent="0.25">
      <c r="X776" s="59">
        <v>769</v>
      </c>
      <c r="Y776" s="395">
        <f t="shared" si="12"/>
        <v>125</v>
      </c>
    </row>
    <row r="777" spans="24:25" x14ac:dyDescent="0.25">
      <c r="X777" s="59">
        <v>770</v>
      </c>
      <c r="Y777" s="395">
        <f t="shared" si="12"/>
        <v>125</v>
      </c>
    </row>
    <row r="778" spans="24:25" x14ac:dyDescent="0.25">
      <c r="X778" s="59">
        <v>771</v>
      </c>
      <c r="Y778" s="395">
        <f t="shared" si="12"/>
        <v>125</v>
      </c>
    </row>
    <row r="779" spans="24:25" x14ac:dyDescent="0.25">
      <c r="X779" s="59">
        <v>772</v>
      </c>
      <c r="Y779" s="395">
        <f t="shared" si="12"/>
        <v>125</v>
      </c>
    </row>
    <row r="780" spans="24:25" x14ac:dyDescent="0.25">
      <c r="X780" s="59">
        <v>773</v>
      </c>
      <c r="Y780" s="395">
        <f t="shared" si="12"/>
        <v>125</v>
      </c>
    </row>
    <row r="781" spans="24:25" x14ac:dyDescent="0.25">
      <c r="X781" s="59">
        <v>774</v>
      </c>
      <c r="Y781" s="395">
        <f t="shared" si="12"/>
        <v>125</v>
      </c>
    </row>
    <row r="782" spans="24:25" x14ac:dyDescent="0.25">
      <c r="X782" s="59">
        <v>775</v>
      </c>
      <c r="Y782" s="395">
        <f t="shared" si="12"/>
        <v>125</v>
      </c>
    </row>
    <row r="783" spans="24:25" x14ac:dyDescent="0.25">
      <c r="X783" s="59">
        <v>776</v>
      </c>
      <c r="Y783" s="395">
        <f t="shared" si="12"/>
        <v>125</v>
      </c>
    </row>
    <row r="784" spans="24:25" x14ac:dyDescent="0.25">
      <c r="X784" s="59">
        <v>777</v>
      </c>
      <c r="Y784" s="395">
        <f t="shared" si="12"/>
        <v>125</v>
      </c>
    </row>
    <row r="785" spans="24:25" x14ac:dyDescent="0.25">
      <c r="X785" s="59">
        <v>778</v>
      </c>
      <c r="Y785" s="395">
        <f t="shared" si="12"/>
        <v>125</v>
      </c>
    </row>
    <row r="786" spans="24:25" x14ac:dyDescent="0.25">
      <c r="X786" s="59">
        <v>779</v>
      </c>
      <c r="Y786" s="395">
        <f t="shared" si="12"/>
        <v>125</v>
      </c>
    </row>
    <row r="787" spans="24:25" x14ac:dyDescent="0.25">
      <c r="X787" s="59">
        <v>780</v>
      </c>
      <c r="Y787" s="395">
        <f t="shared" si="12"/>
        <v>125</v>
      </c>
    </row>
    <row r="788" spans="24:25" x14ac:dyDescent="0.25">
      <c r="X788" s="59">
        <v>781</v>
      </c>
      <c r="Y788" s="395">
        <f t="shared" si="12"/>
        <v>125</v>
      </c>
    </row>
    <row r="789" spans="24:25" x14ac:dyDescent="0.25">
      <c r="X789" s="59">
        <v>782</v>
      </c>
      <c r="Y789" s="395">
        <f t="shared" si="12"/>
        <v>125</v>
      </c>
    </row>
    <row r="790" spans="24:25" x14ac:dyDescent="0.25">
      <c r="X790" s="59">
        <v>783</v>
      </c>
      <c r="Y790" s="395">
        <f t="shared" si="12"/>
        <v>125</v>
      </c>
    </row>
    <row r="791" spans="24:25" x14ac:dyDescent="0.25">
      <c r="X791" s="59">
        <v>784</v>
      </c>
      <c r="Y791" s="395">
        <f t="shared" si="12"/>
        <v>125</v>
      </c>
    </row>
    <row r="792" spans="24:25" x14ac:dyDescent="0.25">
      <c r="X792" s="59">
        <v>785</v>
      </c>
      <c r="Y792" s="395">
        <f t="shared" si="12"/>
        <v>125</v>
      </c>
    </row>
    <row r="793" spans="24:25" x14ac:dyDescent="0.25">
      <c r="X793" s="59">
        <v>786</v>
      </c>
      <c r="Y793" s="395">
        <f t="shared" si="12"/>
        <v>125</v>
      </c>
    </row>
    <row r="794" spans="24:25" x14ac:dyDescent="0.25">
      <c r="X794" s="59">
        <v>787</v>
      </c>
      <c r="Y794" s="395">
        <f t="shared" si="12"/>
        <v>125</v>
      </c>
    </row>
    <row r="795" spans="24:25" x14ac:dyDescent="0.25">
      <c r="X795" s="59">
        <v>788</v>
      </c>
      <c r="Y795" s="395">
        <f t="shared" si="12"/>
        <v>125</v>
      </c>
    </row>
    <row r="796" spans="24:25" x14ac:dyDescent="0.25">
      <c r="X796" s="59">
        <v>789</v>
      </c>
      <c r="Y796" s="395">
        <f t="shared" si="12"/>
        <v>125</v>
      </c>
    </row>
    <row r="797" spans="24:25" x14ac:dyDescent="0.25">
      <c r="X797" s="59">
        <v>790</v>
      </c>
      <c r="Y797" s="395">
        <f t="shared" si="12"/>
        <v>125</v>
      </c>
    </row>
    <row r="798" spans="24:25" x14ac:dyDescent="0.25">
      <c r="X798" s="59">
        <v>791</v>
      </c>
      <c r="Y798" s="395">
        <f t="shared" si="12"/>
        <v>125</v>
      </c>
    </row>
    <row r="799" spans="24:25" x14ac:dyDescent="0.25">
      <c r="X799" s="59">
        <v>792</v>
      </c>
      <c r="Y799" s="395">
        <f t="shared" si="12"/>
        <v>125</v>
      </c>
    </row>
    <row r="800" spans="24:25" x14ac:dyDescent="0.25">
      <c r="X800" s="59">
        <v>793</v>
      </c>
      <c r="Y800" s="395">
        <f t="shared" si="12"/>
        <v>125</v>
      </c>
    </row>
    <row r="801" spans="24:25" x14ac:dyDescent="0.25">
      <c r="X801" s="59">
        <v>794</v>
      </c>
      <c r="Y801" s="395">
        <f t="shared" si="12"/>
        <v>125</v>
      </c>
    </row>
    <row r="802" spans="24:25" x14ac:dyDescent="0.25">
      <c r="X802" s="59">
        <v>795</v>
      </c>
      <c r="Y802" s="395">
        <f t="shared" si="12"/>
        <v>125</v>
      </c>
    </row>
    <row r="803" spans="24:25" x14ac:dyDescent="0.25">
      <c r="X803" s="59">
        <v>796</v>
      </c>
      <c r="Y803" s="395">
        <f t="shared" si="12"/>
        <v>125</v>
      </c>
    </row>
    <row r="804" spans="24:25" x14ac:dyDescent="0.25">
      <c r="X804" s="59">
        <v>797</v>
      </c>
      <c r="Y804" s="395">
        <f t="shared" si="12"/>
        <v>125</v>
      </c>
    </row>
    <row r="805" spans="24:25" x14ac:dyDescent="0.25">
      <c r="X805" s="59">
        <v>798</v>
      </c>
      <c r="Y805" s="395">
        <f t="shared" si="12"/>
        <v>125</v>
      </c>
    </row>
    <row r="806" spans="24:25" x14ac:dyDescent="0.25">
      <c r="X806" s="59">
        <v>799</v>
      </c>
      <c r="Y806" s="395">
        <f t="shared" si="12"/>
        <v>125</v>
      </c>
    </row>
    <row r="807" spans="24:25" x14ac:dyDescent="0.25">
      <c r="X807" s="59">
        <v>800</v>
      </c>
      <c r="Y807" s="395">
        <f t="shared" si="12"/>
        <v>125</v>
      </c>
    </row>
    <row r="808" spans="24:25" x14ac:dyDescent="0.25">
      <c r="X808" s="59">
        <v>801</v>
      </c>
      <c r="Y808" s="395">
        <f t="shared" si="12"/>
        <v>125</v>
      </c>
    </row>
    <row r="809" spans="24:25" x14ac:dyDescent="0.25">
      <c r="X809" s="59">
        <v>802</v>
      </c>
      <c r="Y809" s="395">
        <f t="shared" si="12"/>
        <v>125</v>
      </c>
    </row>
    <row r="810" spans="24:25" x14ac:dyDescent="0.25">
      <c r="X810" s="59">
        <v>803</v>
      </c>
      <c r="Y810" s="395">
        <f t="shared" si="12"/>
        <v>125</v>
      </c>
    </row>
    <row r="811" spans="24:25" x14ac:dyDescent="0.25">
      <c r="X811" s="59">
        <v>804</v>
      </c>
      <c r="Y811" s="395">
        <f t="shared" si="12"/>
        <v>125</v>
      </c>
    </row>
    <row r="812" spans="24:25" x14ac:dyDescent="0.25">
      <c r="X812" s="59">
        <v>805</v>
      </c>
      <c r="Y812" s="395">
        <f t="shared" si="12"/>
        <v>125</v>
      </c>
    </row>
    <row r="813" spans="24:25" x14ac:dyDescent="0.25">
      <c r="X813" s="59">
        <v>806</v>
      </c>
      <c r="Y813" s="395">
        <f t="shared" si="12"/>
        <v>125</v>
      </c>
    </row>
    <row r="814" spans="24:25" x14ac:dyDescent="0.25">
      <c r="X814" s="59">
        <v>807</v>
      </c>
      <c r="Y814" s="395">
        <f t="shared" si="12"/>
        <v>125</v>
      </c>
    </row>
    <row r="815" spans="24:25" x14ac:dyDescent="0.25">
      <c r="X815" s="59">
        <v>808</v>
      </c>
      <c r="Y815" s="395">
        <f t="shared" si="12"/>
        <v>125</v>
      </c>
    </row>
    <row r="816" spans="24:25" x14ac:dyDescent="0.25">
      <c r="X816" s="59">
        <v>809</v>
      </c>
      <c r="Y816" s="395">
        <f t="shared" si="12"/>
        <v>125</v>
      </c>
    </row>
    <row r="817" spans="24:25" x14ac:dyDescent="0.25">
      <c r="X817" s="59">
        <v>810</v>
      </c>
      <c r="Y817" s="395">
        <f t="shared" si="12"/>
        <v>125</v>
      </c>
    </row>
    <row r="818" spans="24:25" x14ac:dyDescent="0.25">
      <c r="X818" s="59">
        <v>811</v>
      </c>
      <c r="Y818" s="395">
        <f t="shared" si="12"/>
        <v>125</v>
      </c>
    </row>
    <row r="819" spans="24:25" x14ac:dyDescent="0.25">
      <c r="X819" s="59">
        <v>812</v>
      </c>
      <c r="Y819" s="395">
        <f t="shared" si="12"/>
        <v>125</v>
      </c>
    </row>
    <row r="820" spans="24:25" x14ac:dyDescent="0.25">
      <c r="X820" s="59">
        <v>813</v>
      </c>
      <c r="Y820" s="395">
        <f t="shared" si="12"/>
        <v>125</v>
      </c>
    </row>
    <row r="821" spans="24:25" x14ac:dyDescent="0.25">
      <c r="X821" s="59">
        <v>814</v>
      </c>
      <c r="Y821" s="395">
        <f t="shared" si="12"/>
        <v>125</v>
      </c>
    </row>
    <row r="822" spans="24:25" x14ac:dyDescent="0.25">
      <c r="X822" s="59">
        <v>815</v>
      </c>
      <c r="Y822" s="395">
        <f t="shared" si="12"/>
        <v>125</v>
      </c>
    </row>
    <row r="823" spans="24:25" x14ac:dyDescent="0.25">
      <c r="X823" s="59">
        <v>816</v>
      </c>
      <c r="Y823" s="395">
        <f t="shared" ref="Y823:Y886" si="13">$V$4</f>
        <v>125</v>
      </c>
    </row>
    <row r="824" spans="24:25" x14ac:dyDescent="0.25">
      <c r="X824" s="59">
        <v>817</v>
      </c>
      <c r="Y824" s="395">
        <f t="shared" si="13"/>
        <v>125</v>
      </c>
    </row>
    <row r="825" spans="24:25" x14ac:dyDescent="0.25">
      <c r="X825" s="59">
        <v>818</v>
      </c>
      <c r="Y825" s="395">
        <f t="shared" si="13"/>
        <v>125</v>
      </c>
    </row>
    <row r="826" spans="24:25" x14ac:dyDescent="0.25">
      <c r="X826" s="59">
        <v>819</v>
      </c>
      <c r="Y826" s="395">
        <f t="shared" si="13"/>
        <v>125</v>
      </c>
    </row>
    <row r="827" spans="24:25" x14ac:dyDescent="0.25">
      <c r="X827" s="59">
        <v>820</v>
      </c>
      <c r="Y827" s="395">
        <f t="shared" si="13"/>
        <v>125</v>
      </c>
    </row>
    <row r="828" spans="24:25" x14ac:dyDescent="0.25">
      <c r="X828" s="59">
        <v>821</v>
      </c>
      <c r="Y828" s="395">
        <f t="shared" si="13"/>
        <v>125</v>
      </c>
    </row>
    <row r="829" spans="24:25" x14ac:dyDescent="0.25">
      <c r="X829" s="59">
        <v>822</v>
      </c>
      <c r="Y829" s="395">
        <f t="shared" si="13"/>
        <v>125</v>
      </c>
    </row>
    <row r="830" spans="24:25" x14ac:dyDescent="0.25">
      <c r="X830" s="59">
        <v>823</v>
      </c>
      <c r="Y830" s="395">
        <f t="shared" si="13"/>
        <v>125</v>
      </c>
    </row>
    <row r="831" spans="24:25" x14ac:dyDescent="0.25">
      <c r="X831" s="59">
        <v>824</v>
      </c>
      <c r="Y831" s="395">
        <f t="shared" si="13"/>
        <v>125</v>
      </c>
    </row>
    <row r="832" spans="24:25" x14ac:dyDescent="0.25">
      <c r="X832" s="59">
        <v>825</v>
      </c>
      <c r="Y832" s="395">
        <f t="shared" si="13"/>
        <v>125</v>
      </c>
    </row>
    <row r="833" spans="24:25" x14ac:dyDescent="0.25">
      <c r="X833" s="59">
        <v>826</v>
      </c>
      <c r="Y833" s="395">
        <f t="shared" si="13"/>
        <v>125</v>
      </c>
    </row>
    <row r="834" spans="24:25" x14ac:dyDescent="0.25">
      <c r="X834" s="59">
        <v>827</v>
      </c>
      <c r="Y834" s="395">
        <f t="shared" si="13"/>
        <v>125</v>
      </c>
    </row>
    <row r="835" spans="24:25" x14ac:dyDescent="0.25">
      <c r="X835" s="59">
        <v>828</v>
      </c>
      <c r="Y835" s="395">
        <f t="shared" si="13"/>
        <v>125</v>
      </c>
    </row>
    <row r="836" spans="24:25" x14ac:dyDescent="0.25">
      <c r="X836" s="59">
        <v>829</v>
      </c>
      <c r="Y836" s="395">
        <f t="shared" si="13"/>
        <v>125</v>
      </c>
    </row>
    <row r="837" spans="24:25" x14ac:dyDescent="0.25">
      <c r="X837" s="59">
        <v>830</v>
      </c>
      <c r="Y837" s="395">
        <f t="shared" si="13"/>
        <v>125</v>
      </c>
    </row>
    <row r="838" spans="24:25" x14ac:dyDescent="0.25">
      <c r="X838" s="59">
        <v>831</v>
      </c>
      <c r="Y838" s="395">
        <f t="shared" si="13"/>
        <v>125</v>
      </c>
    </row>
    <row r="839" spans="24:25" x14ac:dyDescent="0.25">
      <c r="X839" s="59">
        <v>832</v>
      </c>
      <c r="Y839" s="395">
        <f t="shared" si="13"/>
        <v>125</v>
      </c>
    </row>
    <row r="840" spans="24:25" x14ac:dyDescent="0.25">
      <c r="X840" s="59">
        <v>833</v>
      </c>
      <c r="Y840" s="395">
        <f t="shared" si="13"/>
        <v>125</v>
      </c>
    </row>
    <row r="841" spans="24:25" x14ac:dyDescent="0.25">
      <c r="X841" s="59">
        <v>834</v>
      </c>
      <c r="Y841" s="395">
        <f t="shared" si="13"/>
        <v>125</v>
      </c>
    </row>
    <row r="842" spans="24:25" x14ac:dyDescent="0.25">
      <c r="X842" s="59">
        <v>835</v>
      </c>
      <c r="Y842" s="395">
        <f t="shared" si="13"/>
        <v>125</v>
      </c>
    </row>
    <row r="843" spans="24:25" x14ac:dyDescent="0.25">
      <c r="X843" s="59">
        <v>836</v>
      </c>
      <c r="Y843" s="395">
        <f t="shared" si="13"/>
        <v>125</v>
      </c>
    </row>
    <row r="844" spans="24:25" x14ac:dyDescent="0.25">
      <c r="X844" s="59">
        <v>837</v>
      </c>
      <c r="Y844" s="395">
        <f t="shared" si="13"/>
        <v>125</v>
      </c>
    </row>
    <row r="845" spans="24:25" x14ac:dyDescent="0.25">
      <c r="X845" s="59">
        <v>838</v>
      </c>
      <c r="Y845" s="395">
        <f t="shared" si="13"/>
        <v>125</v>
      </c>
    </row>
    <row r="846" spans="24:25" x14ac:dyDescent="0.25">
      <c r="X846" s="59">
        <v>839</v>
      </c>
      <c r="Y846" s="395">
        <f t="shared" si="13"/>
        <v>125</v>
      </c>
    </row>
    <row r="847" spans="24:25" x14ac:dyDescent="0.25">
      <c r="X847" s="59">
        <v>840</v>
      </c>
      <c r="Y847" s="395">
        <f t="shared" si="13"/>
        <v>125</v>
      </c>
    </row>
    <row r="848" spans="24:25" x14ac:dyDescent="0.25">
      <c r="X848" s="59">
        <v>841</v>
      </c>
      <c r="Y848" s="395">
        <f t="shared" si="13"/>
        <v>125</v>
      </c>
    </row>
    <row r="849" spans="24:25" x14ac:dyDescent="0.25">
      <c r="X849" s="59">
        <v>842</v>
      </c>
      <c r="Y849" s="395">
        <f t="shared" si="13"/>
        <v>125</v>
      </c>
    </row>
    <row r="850" spans="24:25" x14ac:dyDescent="0.25">
      <c r="X850" s="59">
        <v>843</v>
      </c>
      <c r="Y850" s="395">
        <f t="shared" si="13"/>
        <v>125</v>
      </c>
    </row>
    <row r="851" spans="24:25" x14ac:dyDescent="0.25">
      <c r="X851" s="59">
        <v>844</v>
      </c>
      <c r="Y851" s="395">
        <f t="shared" si="13"/>
        <v>125</v>
      </c>
    </row>
    <row r="852" spans="24:25" x14ac:dyDescent="0.25">
      <c r="X852" s="59">
        <v>845</v>
      </c>
      <c r="Y852" s="395">
        <f t="shared" si="13"/>
        <v>125</v>
      </c>
    </row>
    <row r="853" spans="24:25" x14ac:dyDescent="0.25">
      <c r="X853" s="59">
        <v>846</v>
      </c>
      <c r="Y853" s="395">
        <f t="shared" si="13"/>
        <v>125</v>
      </c>
    </row>
    <row r="854" spans="24:25" x14ac:dyDescent="0.25">
      <c r="X854" s="59">
        <v>847</v>
      </c>
      <c r="Y854" s="395">
        <f t="shared" si="13"/>
        <v>125</v>
      </c>
    </row>
    <row r="855" spans="24:25" x14ac:dyDescent="0.25">
      <c r="X855" s="59">
        <v>848</v>
      </c>
      <c r="Y855" s="395">
        <f t="shared" si="13"/>
        <v>125</v>
      </c>
    </row>
    <row r="856" spans="24:25" x14ac:dyDescent="0.25">
      <c r="X856" s="59">
        <v>849</v>
      </c>
      <c r="Y856" s="395">
        <f t="shared" si="13"/>
        <v>125</v>
      </c>
    </row>
    <row r="857" spans="24:25" x14ac:dyDescent="0.25">
      <c r="X857" s="59">
        <v>850</v>
      </c>
      <c r="Y857" s="395">
        <f t="shared" si="13"/>
        <v>125</v>
      </c>
    </row>
    <row r="858" spans="24:25" x14ac:dyDescent="0.25">
      <c r="X858" s="59">
        <v>851</v>
      </c>
      <c r="Y858" s="395">
        <f t="shared" si="13"/>
        <v>125</v>
      </c>
    </row>
    <row r="859" spans="24:25" x14ac:dyDescent="0.25">
      <c r="X859" s="59">
        <v>852</v>
      </c>
      <c r="Y859" s="395">
        <f t="shared" si="13"/>
        <v>125</v>
      </c>
    </row>
    <row r="860" spans="24:25" x14ac:dyDescent="0.25">
      <c r="X860" s="59">
        <v>853</v>
      </c>
      <c r="Y860" s="395">
        <f t="shared" si="13"/>
        <v>125</v>
      </c>
    </row>
    <row r="861" spans="24:25" x14ac:dyDescent="0.25">
      <c r="X861" s="59">
        <v>854</v>
      </c>
      <c r="Y861" s="395">
        <f t="shared" si="13"/>
        <v>125</v>
      </c>
    </row>
    <row r="862" spans="24:25" x14ac:dyDescent="0.25">
      <c r="X862" s="59">
        <v>855</v>
      </c>
      <c r="Y862" s="395">
        <f t="shared" si="13"/>
        <v>125</v>
      </c>
    </row>
    <row r="863" spans="24:25" x14ac:dyDescent="0.25">
      <c r="X863" s="59">
        <v>856</v>
      </c>
      <c r="Y863" s="395">
        <f t="shared" si="13"/>
        <v>125</v>
      </c>
    </row>
    <row r="864" spans="24:25" x14ac:dyDescent="0.25">
      <c r="X864" s="59">
        <v>857</v>
      </c>
      <c r="Y864" s="395">
        <f t="shared" si="13"/>
        <v>125</v>
      </c>
    </row>
    <row r="865" spans="24:25" x14ac:dyDescent="0.25">
      <c r="X865" s="59">
        <v>858</v>
      </c>
      <c r="Y865" s="395">
        <f t="shared" si="13"/>
        <v>125</v>
      </c>
    </row>
    <row r="866" spans="24:25" x14ac:dyDescent="0.25">
      <c r="X866" s="59">
        <v>859</v>
      </c>
      <c r="Y866" s="395">
        <f t="shared" si="13"/>
        <v>125</v>
      </c>
    </row>
    <row r="867" spans="24:25" x14ac:dyDescent="0.25">
      <c r="X867" s="59">
        <v>860</v>
      </c>
      <c r="Y867" s="395">
        <f t="shared" si="13"/>
        <v>125</v>
      </c>
    </row>
    <row r="868" spans="24:25" x14ac:dyDescent="0.25">
      <c r="X868" s="59">
        <v>861</v>
      </c>
      <c r="Y868" s="395">
        <f t="shared" si="13"/>
        <v>125</v>
      </c>
    </row>
    <row r="869" spans="24:25" x14ac:dyDescent="0.25">
      <c r="X869" s="59">
        <v>862</v>
      </c>
      <c r="Y869" s="395">
        <f t="shared" si="13"/>
        <v>125</v>
      </c>
    </row>
    <row r="870" spans="24:25" x14ac:dyDescent="0.25">
      <c r="X870" s="59">
        <v>863</v>
      </c>
      <c r="Y870" s="395">
        <f t="shared" si="13"/>
        <v>125</v>
      </c>
    </row>
    <row r="871" spans="24:25" x14ac:dyDescent="0.25">
      <c r="X871" s="59">
        <v>864</v>
      </c>
      <c r="Y871" s="395">
        <f t="shared" si="13"/>
        <v>125</v>
      </c>
    </row>
    <row r="872" spans="24:25" x14ac:dyDescent="0.25">
      <c r="X872" s="59">
        <v>865</v>
      </c>
      <c r="Y872" s="395">
        <f t="shared" si="13"/>
        <v>125</v>
      </c>
    </row>
    <row r="873" spans="24:25" x14ac:dyDescent="0.25">
      <c r="X873" s="59">
        <v>866</v>
      </c>
      <c r="Y873" s="395">
        <f t="shared" si="13"/>
        <v>125</v>
      </c>
    </row>
    <row r="874" spans="24:25" x14ac:dyDescent="0.25">
      <c r="X874" s="59">
        <v>867</v>
      </c>
      <c r="Y874" s="395">
        <f t="shared" si="13"/>
        <v>125</v>
      </c>
    </row>
    <row r="875" spans="24:25" x14ac:dyDescent="0.25">
      <c r="X875" s="59">
        <v>868</v>
      </c>
      <c r="Y875" s="395">
        <f t="shared" si="13"/>
        <v>125</v>
      </c>
    </row>
    <row r="876" spans="24:25" x14ac:dyDescent="0.25">
      <c r="X876" s="59">
        <v>869</v>
      </c>
      <c r="Y876" s="395">
        <f t="shared" si="13"/>
        <v>125</v>
      </c>
    </row>
    <row r="877" spans="24:25" x14ac:dyDescent="0.25">
      <c r="X877" s="59">
        <v>870</v>
      </c>
      <c r="Y877" s="395">
        <f t="shared" si="13"/>
        <v>125</v>
      </c>
    </row>
    <row r="878" spans="24:25" x14ac:dyDescent="0.25">
      <c r="X878" s="59">
        <v>871</v>
      </c>
      <c r="Y878" s="395">
        <f t="shared" si="13"/>
        <v>125</v>
      </c>
    </row>
    <row r="879" spans="24:25" x14ac:dyDescent="0.25">
      <c r="X879" s="59">
        <v>872</v>
      </c>
      <c r="Y879" s="395">
        <f t="shared" si="13"/>
        <v>125</v>
      </c>
    </row>
    <row r="880" spans="24:25" x14ac:dyDescent="0.25">
      <c r="X880" s="59">
        <v>873</v>
      </c>
      <c r="Y880" s="395">
        <f t="shared" si="13"/>
        <v>125</v>
      </c>
    </row>
    <row r="881" spans="24:25" x14ac:dyDescent="0.25">
      <c r="X881" s="59">
        <v>874</v>
      </c>
      <c r="Y881" s="395">
        <f t="shared" si="13"/>
        <v>125</v>
      </c>
    </row>
    <row r="882" spans="24:25" x14ac:dyDescent="0.25">
      <c r="X882" s="59">
        <v>875</v>
      </c>
      <c r="Y882" s="395">
        <f t="shared" si="13"/>
        <v>125</v>
      </c>
    </row>
    <row r="883" spans="24:25" x14ac:dyDescent="0.25">
      <c r="X883" s="59">
        <v>876</v>
      </c>
      <c r="Y883" s="395">
        <f t="shared" si="13"/>
        <v>125</v>
      </c>
    </row>
    <row r="884" spans="24:25" x14ac:dyDescent="0.25">
      <c r="X884" s="59">
        <v>877</v>
      </c>
      <c r="Y884" s="395">
        <f t="shared" si="13"/>
        <v>125</v>
      </c>
    </row>
    <row r="885" spans="24:25" x14ac:dyDescent="0.25">
      <c r="X885" s="59">
        <v>878</v>
      </c>
      <c r="Y885" s="395">
        <f t="shared" si="13"/>
        <v>125</v>
      </c>
    </row>
    <row r="886" spans="24:25" x14ac:dyDescent="0.25">
      <c r="X886" s="59">
        <v>879</v>
      </c>
      <c r="Y886" s="395">
        <f t="shared" si="13"/>
        <v>125</v>
      </c>
    </row>
    <row r="887" spans="24:25" x14ac:dyDescent="0.25">
      <c r="X887" s="59">
        <v>880</v>
      </c>
      <c r="Y887" s="395">
        <f t="shared" ref="Y887:Y950" si="14">$V$4</f>
        <v>125</v>
      </c>
    </row>
    <row r="888" spans="24:25" x14ac:dyDescent="0.25">
      <c r="X888" s="59">
        <v>881</v>
      </c>
      <c r="Y888" s="395">
        <f t="shared" si="14"/>
        <v>125</v>
      </c>
    </row>
    <row r="889" spans="24:25" x14ac:dyDescent="0.25">
      <c r="X889" s="59">
        <v>882</v>
      </c>
      <c r="Y889" s="395">
        <f t="shared" si="14"/>
        <v>125</v>
      </c>
    </row>
    <row r="890" spans="24:25" x14ac:dyDescent="0.25">
      <c r="X890" s="59">
        <v>883</v>
      </c>
      <c r="Y890" s="395">
        <f t="shared" si="14"/>
        <v>125</v>
      </c>
    </row>
    <row r="891" spans="24:25" x14ac:dyDescent="0.25">
      <c r="X891" s="59">
        <v>884</v>
      </c>
      <c r="Y891" s="395">
        <f t="shared" si="14"/>
        <v>125</v>
      </c>
    </row>
    <row r="892" spans="24:25" x14ac:dyDescent="0.25">
      <c r="X892" s="59">
        <v>885</v>
      </c>
      <c r="Y892" s="395">
        <f t="shared" si="14"/>
        <v>125</v>
      </c>
    </row>
    <row r="893" spans="24:25" x14ac:dyDescent="0.25">
      <c r="X893" s="59">
        <v>886</v>
      </c>
      <c r="Y893" s="395">
        <f t="shared" si="14"/>
        <v>125</v>
      </c>
    </row>
    <row r="894" spans="24:25" x14ac:dyDescent="0.25">
      <c r="X894" s="59">
        <v>887</v>
      </c>
      <c r="Y894" s="395">
        <f t="shared" si="14"/>
        <v>125</v>
      </c>
    </row>
    <row r="895" spans="24:25" x14ac:dyDescent="0.25">
      <c r="X895" s="59">
        <v>888</v>
      </c>
      <c r="Y895" s="395">
        <f t="shared" si="14"/>
        <v>125</v>
      </c>
    </row>
    <row r="896" spans="24:25" x14ac:dyDescent="0.25">
      <c r="X896" s="59">
        <v>889</v>
      </c>
      <c r="Y896" s="395">
        <f t="shared" si="14"/>
        <v>125</v>
      </c>
    </row>
    <row r="897" spans="24:25" x14ac:dyDescent="0.25">
      <c r="X897" s="59">
        <v>890</v>
      </c>
      <c r="Y897" s="395">
        <f t="shared" si="14"/>
        <v>125</v>
      </c>
    </row>
    <row r="898" spans="24:25" x14ac:dyDescent="0.25">
      <c r="X898" s="59">
        <v>891</v>
      </c>
      <c r="Y898" s="395">
        <f t="shared" si="14"/>
        <v>125</v>
      </c>
    </row>
    <row r="899" spans="24:25" x14ac:dyDescent="0.25">
      <c r="X899" s="59">
        <v>892</v>
      </c>
      <c r="Y899" s="395">
        <f t="shared" si="14"/>
        <v>125</v>
      </c>
    </row>
    <row r="900" spans="24:25" x14ac:dyDescent="0.25">
      <c r="X900" s="59">
        <v>893</v>
      </c>
      <c r="Y900" s="395">
        <f t="shared" si="14"/>
        <v>125</v>
      </c>
    </row>
    <row r="901" spans="24:25" x14ac:dyDescent="0.25">
      <c r="X901" s="59">
        <v>894</v>
      </c>
      <c r="Y901" s="395">
        <f t="shared" si="14"/>
        <v>125</v>
      </c>
    </row>
    <row r="902" spans="24:25" x14ac:dyDescent="0.25">
      <c r="X902" s="59">
        <v>895</v>
      </c>
      <c r="Y902" s="395">
        <f t="shared" si="14"/>
        <v>125</v>
      </c>
    </row>
    <row r="903" spans="24:25" x14ac:dyDescent="0.25">
      <c r="X903" s="59">
        <v>896</v>
      </c>
      <c r="Y903" s="395">
        <f t="shared" si="14"/>
        <v>125</v>
      </c>
    </row>
    <row r="904" spans="24:25" x14ac:dyDescent="0.25">
      <c r="X904" s="59">
        <v>897</v>
      </c>
      <c r="Y904" s="395">
        <f t="shared" si="14"/>
        <v>125</v>
      </c>
    </row>
    <row r="905" spans="24:25" x14ac:dyDescent="0.25">
      <c r="X905" s="59">
        <v>898</v>
      </c>
      <c r="Y905" s="395">
        <f t="shared" si="14"/>
        <v>125</v>
      </c>
    </row>
    <row r="906" spans="24:25" x14ac:dyDescent="0.25">
      <c r="X906" s="59">
        <v>899</v>
      </c>
      <c r="Y906" s="395">
        <f t="shared" si="14"/>
        <v>125</v>
      </c>
    </row>
    <row r="907" spans="24:25" x14ac:dyDescent="0.25">
      <c r="X907" s="59">
        <v>900</v>
      </c>
      <c r="Y907" s="395">
        <f t="shared" si="14"/>
        <v>125</v>
      </c>
    </row>
    <row r="908" spans="24:25" x14ac:dyDescent="0.25">
      <c r="X908" s="59">
        <v>901</v>
      </c>
      <c r="Y908" s="395">
        <f t="shared" si="14"/>
        <v>125</v>
      </c>
    </row>
    <row r="909" spans="24:25" x14ac:dyDescent="0.25">
      <c r="X909" s="59">
        <v>902</v>
      </c>
      <c r="Y909" s="395">
        <f t="shared" si="14"/>
        <v>125</v>
      </c>
    </row>
    <row r="910" spans="24:25" x14ac:dyDescent="0.25">
      <c r="X910" s="59">
        <v>903</v>
      </c>
      <c r="Y910" s="395">
        <f t="shared" si="14"/>
        <v>125</v>
      </c>
    </row>
    <row r="911" spans="24:25" x14ac:dyDescent="0.25">
      <c r="X911" s="59">
        <v>904</v>
      </c>
      <c r="Y911" s="395">
        <f t="shared" si="14"/>
        <v>125</v>
      </c>
    </row>
    <row r="912" spans="24:25" x14ac:dyDescent="0.25">
      <c r="X912" s="59">
        <v>905</v>
      </c>
      <c r="Y912" s="395">
        <f t="shared" si="14"/>
        <v>125</v>
      </c>
    </row>
    <row r="913" spans="24:25" x14ac:dyDescent="0.25">
      <c r="X913" s="59">
        <v>906</v>
      </c>
      <c r="Y913" s="395">
        <f t="shared" si="14"/>
        <v>125</v>
      </c>
    </row>
    <row r="914" spans="24:25" x14ac:dyDescent="0.25">
      <c r="X914" s="59">
        <v>907</v>
      </c>
      <c r="Y914" s="395">
        <f t="shared" si="14"/>
        <v>125</v>
      </c>
    </row>
    <row r="915" spans="24:25" x14ac:dyDescent="0.25">
      <c r="X915" s="59">
        <v>908</v>
      </c>
      <c r="Y915" s="395">
        <f t="shared" si="14"/>
        <v>125</v>
      </c>
    </row>
    <row r="916" spans="24:25" x14ac:dyDescent="0.25">
      <c r="X916" s="59">
        <v>909</v>
      </c>
      <c r="Y916" s="395">
        <f t="shared" si="14"/>
        <v>125</v>
      </c>
    </row>
    <row r="917" spans="24:25" x14ac:dyDescent="0.25">
      <c r="X917" s="59">
        <v>910</v>
      </c>
      <c r="Y917" s="395">
        <f t="shared" si="14"/>
        <v>125</v>
      </c>
    </row>
    <row r="918" spans="24:25" x14ac:dyDescent="0.25">
      <c r="X918" s="59">
        <v>911</v>
      </c>
      <c r="Y918" s="395">
        <f t="shared" si="14"/>
        <v>125</v>
      </c>
    </row>
    <row r="919" spans="24:25" x14ac:dyDescent="0.25">
      <c r="X919" s="59">
        <v>912</v>
      </c>
      <c r="Y919" s="395">
        <f t="shared" si="14"/>
        <v>125</v>
      </c>
    </row>
    <row r="920" spans="24:25" x14ac:dyDescent="0.25">
      <c r="X920" s="59">
        <v>913</v>
      </c>
      <c r="Y920" s="395">
        <f t="shared" si="14"/>
        <v>125</v>
      </c>
    </row>
    <row r="921" spans="24:25" x14ac:dyDescent="0.25">
      <c r="X921" s="59">
        <v>914</v>
      </c>
      <c r="Y921" s="395">
        <f t="shared" si="14"/>
        <v>125</v>
      </c>
    </row>
    <row r="922" spans="24:25" x14ac:dyDescent="0.25">
      <c r="X922" s="59">
        <v>915</v>
      </c>
      <c r="Y922" s="395">
        <f t="shared" si="14"/>
        <v>125</v>
      </c>
    </row>
    <row r="923" spans="24:25" x14ac:dyDescent="0.25">
      <c r="X923" s="59">
        <v>916</v>
      </c>
      <c r="Y923" s="395">
        <f t="shared" si="14"/>
        <v>125</v>
      </c>
    </row>
    <row r="924" spans="24:25" x14ac:dyDescent="0.25">
      <c r="X924" s="59">
        <v>917</v>
      </c>
      <c r="Y924" s="395">
        <f t="shared" si="14"/>
        <v>125</v>
      </c>
    </row>
    <row r="925" spans="24:25" x14ac:dyDescent="0.25">
      <c r="X925" s="59">
        <v>918</v>
      </c>
      <c r="Y925" s="395">
        <f t="shared" si="14"/>
        <v>125</v>
      </c>
    </row>
    <row r="926" spans="24:25" x14ac:dyDescent="0.25">
      <c r="X926" s="59">
        <v>919</v>
      </c>
      <c r="Y926" s="395">
        <f t="shared" si="14"/>
        <v>125</v>
      </c>
    </row>
    <row r="927" spans="24:25" x14ac:dyDescent="0.25">
      <c r="X927" s="59">
        <v>920</v>
      </c>
      <c r="Y927" s="395">
        <f t="shared" si="14"/>
        <v>125</v>
      </c>
    </row>
    <row r="928" spans="24:25" x14ac:dyDescent="0.25">
      <c r="X928" s="59">
        <v>921</v>
      </c>
      <c r="Y928" s="395">
        <f t="shared" si="14"/>
        <v>125</v>
      </c>
    </row>
    <row r="929" spans="24:25" x14ac:dyDescent="0.25">
      <c r="X929" s="59">
        <v>922</v>
      </c>
      <c r="Y929" s="395">
        <f t="shared" si="14"/>
        <v>125</v>
      </c>
    </row>
    <row r="930" spans="24:25" x14ac:dyDescent="0.25">
      <c r="X930" s="59">
        <v>923</v>
      </c>
      <c r="Y930" s="395">
        <f t="shared" si="14"/>
        <v>125</v>
      </c>
    </row>
    <row r="931" spans="24:25" x14ac:dyDescent="0.25">
      <c r="X931" s="59">
        <v>924</v>
      </c>
      <c r="Y931" s="395">
        <f t="shared" si="14"/>
        <v>125</v>
      </c>
    </row>
    <row r="932" spans="24:25" x14ac:dyDescent="0.25">
      <c r="X932" s="59">
        <v>925</v>
      </c>
      <c r="Y932" s="395">
        <f t="shared" si="14"/>
        <v>125</v>
      </c>
    </row>
    <row r="933" spans="24:25" x14ac:dyDescent="0.25">
      <c r="X933" s="59">
        <v>926</v>
      </c>
      <c r="Y933" s="395">
        <f t="shared" si="14"/>
        <v>125</v>
      </c>
    </row>
    <row r="934" spans="24:25" x14ac:dyDescent="0.25">
      <c r="X934" s="59">
        <v>927</v>
      </c>
      <c r="Y934" s="395">
        <f t="shared" si="14"/>
        <v>125</v>
      </c>
    </row>
    <row r="935" spans="24:25" x14ac:dyDescent="0.25">
      <c r="X935" s="59">
        <v>928</v>
      </c>
      <c r="Y935" s="395">
        <f t="shared" si="14"/>
        <v>125</v>
      </c>
    </row>
    <row r="936" spans="24:25" x14ac:dyDescent="0.25">
      <c r="X936" s="59">
        <v>929</v>
      </c>
      <c r="Y936" s="395">
        <f t="shared" si="14"/>
        <v>125</v>
      </c>
    </row>
    <row r="937" spans="24:25" x14ac:dyDescent="0.25">
      <c r="X937" s="59">
        <v>930</v>
      </c>
      <c r="Y937" s="395">
        <f t="shared" si="14"/>
        <v>125</v>
      </c>
    </row>
    <row r="938" spans="24:25" x14ac:dyDescent="0.25">
      <c r="X938" s="59">
        <v>931</v>
      </c>
      <c r="Y938" s="395">
        <f t="shared" si="14"/>
        <v>125</v>
      </c>
    </row>
    <row r="939" spans="24:25" x14ac:dyDescent="0.25">
      <c r="X939" s="59">
        <v>932</v>
      </c>
      <c r="Y939" s="395">
        <f t="shared" si="14"/>
        <v>125</v>
      </c>
    </row>
    <row r="940" spans="24:25" x14ac:dyDescent="0.25">
      <c r="X940" s="59">
        <v>933</v>
      </c>
      <c r="Y940" s="395">
        <f t="shared" si="14"/>
        <v>125</v>
      </c>
    </row>
    <row r="941" spans="24:25" x14ac:dyDescent="0.25">
      <c r="X941" s="59">
        <v>934</v>
      </c>
      <c r="Y941" s="395">
        <f t="shared" si="14"/>
        <v>125</v>
      </c>
    </row>
    <row r="942" spans="24:25" x14ac:dyDescent="0.25">
      <c r="X942" s="59">
        <v>935</v>
      </c>
      <c r="Y942" s="395">
        <f t="shared" si="14"/>
        <v>125</v>
      </c>
    </row>
    <row r="943" spans="24:25" x14ac:dyDescent="0.25">
      <c r="X943" s="59">
        <v>936</v>
      </c>
      <c r="Y943" s="395">
        <f t="shared" si="14"/>
        <v>125</v>
      </c>
    </row>
    <row r="944" spans="24:25" x14ac:dyDescent="0.25">
      <c r="X944" s="59">
        <v>937</v>
      </c>
      <c r="Y944" s="395">
        <f t="shared" si="14"/>
        <v>125</v>
      </c>
    </row>
    <row r="945" spans="24:25" x14ac:dyDescent="0.25">
      <c r="X945" s="59">
        <v>938</v>
      </c>
      <c r="Y945" s="395">
        <f t="shared" si="14"/>
        <v>125</v>
      </c>
    </row>
    <row r="946" spans="24:25" x14ac:dyDescent="0.25">
      <c r="X946" s="59">
        <v>939</v>
      </c>
      <c r="Y946" s="395">
        <f t="shared" si="14"/>
        <v>125</v>
      </c>
    </row>
    <row r="947" spans="24:25" x14ac:dyDescent="0.25">
      <c r="X947" s="59">
        <v>940</v>
      </c>
      <c r="Y947" s="395">
        <f t="shared" si="14"/>
        <v>125</v>
      </c>
    </row>
    <row r="948" spans="24:25" x14ac:dyDescent="0.25">
      <c r="X948" s="59">
        <v>941</v>
      </c>
      <c r="Y948" s="395">
        <f t="shared" si="14"/>
        <v>125</v>
      </c>
    </row>
    <row r="949" spans="24:25" x14ac:dyDescent="0.25">
      <c r="X949" s="59">
        <v>942</v>
      </c>
      <c r="Y949" s="395">
        <f t="shared" si="14"/>
        <v>125</v>
      </c>
    </row>
    <row r="950" spans="24:25" x14ac:dyDescent="0.25">
      <c r="X950" s="59">
        <v>943</v>
      </c>
      <c r="Y950" s="395">
        <f t="shared" si="14"/>
        <v>125</v>
      </c>
    </row>
    <row r="951" spans="24:25" x14ac:dyDescent="0.25">
      <c r="X951" s="59">
        <v>944</v>
      </c>
      <c r="Y951" s="395">
        <f t="shared" ref="Y951:Y1007" si="15">$V$4</f>
        <v>125</v>
      </c>
    </row>
    <row r="952" spans="24:25" x14ac:dyDescent="0.25">
      <c r="X952" s="59">
        <v>945</v>
      </c>
      <c r="Y952" s="395">
        <f t="shared" si="15"/>
        <v>125</v>
      </c>
    </row>
    <row r="953" spans="24:25" x14ac:dyDescent="0.25">
      <c r="X953" s="59">
        <v>946</v>
      </c>
      <c r="Y953" s="395">
        <f t="shared" si="15"/>
        <v>125</v>
      </c>
    </row>
    <row r="954" spans="24:25" x14ac:dyDescent="0.25">
      <c r="X954" s="59">
        <v>947</v>
      </c>
      <c r="Y954" s="395">
        <f t="shared" si="15"/>
        <v>125</v>
      </c>
    </row>
    <row r="955" spans="24:25" x14ac:dyDescent="0.25">
      <c r="X955" s="59">
        <v>948</v>
      </c>
      <c r="Y955" s="395">
        <f t="shared" si="15"/>
        <v>125</v>
      </c>
    </row>
    <row r="956" spans="24:25" x14ac:dyDescent="0.25">
      <c r="X956" s="59">
        <v>949</v>
      </c>
      <c r="Y956" s="395">
        <f t="shared" si="15"/>
        <v>125</v>
      </c>
    </row>
    <row r="957" spans="24:25" x14ac:dyDescent="0.25">
      <c r="X957" s="59">
        <v>950</v>
      </c>
      <c r="Y957" s="395">
        <f t="shared" si="15"/>
        <v>125</v>
      </c>
    </row>
    <row r="958" spans="24:25" x14ac:dyDescent="0.25">
      <c r="X958" s="59">
        <v>951</v>
      </c>
      <c r="Y958" s="395">
        <f t="shared" si="15"/>
        <v>125</v>
      </c>
    </row>
    <row r="959" spans="24:25" x14ac:dyDescent="0.25">
      <c r="X959" s="59">
        <v>952</v>
      </c>
      <c r="Y959" s="395">
        <f t="shared" si="15"/>
        <v>125</v>
      </c>
    </row>
    <row r="960" spans="24:25" x14ac:dyDescent="0.25">
      <c r="X960" s="59">
        <v>953</v>
      </c>
      <c r="Y960" s="395">
        <f t="shared" si="15"/>
        <v>125</v>
      </c>
    </row>
    <row r="961" spans="24:25" x14ac:dyDescent="0.25">
      <c r="X961" s="59">
        <v>954</v>
      </c>
      <c r="Y961" s="395">
        <f t="shared" si="15"/>
        <v>125</v>
      </c>
    </row>
    <row r="962" spans="24:25" x14ac:dyDescent="0.25">
      <c r="X962" s="59">
        <v>955</v>
      </c>
      <c r="Y962" s="395">
        <f t="shared" si="15"/>
        <v>125</v>
      </c>
    </row>
    <row r="963" spans="24:25" x14ac:dyDescent="0.25">
      <c r="X963" s="59">
        <v>956</v>
      </c>
      <c r="Y963" s="395">
        <f t="shared" si="15"/>
        <v>125</v>
      </c>
    </row>
    <row r="964" spans="24:25" x14ac:dyDescent="0.25">
      <c r="X964" s="59">
        <v>957</v>
      </c>
      <c r="Y964" s="395">
        <f t="shared" si="15"/>
        <v>125</v>
      </c>
    </row>
    <row r="965" spans="24:25" x14ac:dyDescent="0.25">
      <c r="X965" s="59">
        <v>958</v>
      </c>
      <c r="Y965" s="395">
        <f t="shared" si="15"/>
        <v>125</v>
      </c>
    </row>
    <row r="966" spans="24:25" x14ac:dyDescent="0.25">
      <c r="X966" s="59">
        <v>959</v>
      </c>
      <c r="Y966" s="395">
        <f t="shared" si="15"/>
        <v>125</v>
      </c>
    </row>
    <row r="967" spans="24:25" x14ac:dyDescent="0.25">
      <c r="X967" s="59">
        <v>960</v>
      </c>
      <c r="Y967" s="395">
        <f t="shared" si="15"/>
        <v>125</v>
      </c>
    </row>
    <row r="968" spans="24:25" x14ac:dyDescent="0.25">
      <c r="X968" s="59">
        <v>961</v>
      </c>
      <c r="Y968" s="395">
        <f t="shared" si="15"/>
        <v>125</v>
      </c>
    </row>
    <row r="969" spans="24:25" x14ac:dyDescent="0.25">
      <c r="X969" s="59">
        <v>962</v>
      </c>
      <c r="Y969" s="395">
        <f t="shared" si="15"/>
        <v>125</v>
      </c>
    </row>
    <row r="970" spans="24:25" x14ac:dyDescent="0.25">
      <c r="X970" s="59">
        <v>963</v>
      </c>
      <c r="Y970" s="395">
        <f t="shared" si="15"/>
        <v>125</v>
      </c>
    </row>
    <row r="971" spans="24:25" x14ac:dyDescent="0.25">
      <c r="X971" s="59">
        <v>964</v>
      </c>
      <c r="Y971" s="395">
        <f t="shared" si="15"/>
        <v>125</v>
      </c>
    </row>
    <row r="972" spans="24:25" x14ac:dyDescent="0.25">
      <c r="X972" s="59">
        <v>965</v>
      </c>
      <c r="Y972" s="395">
        <f t="shared" si="15"/>
        <v>125</v>
      </c>
    </row>
    <row r="973" spans="24:25" x14ac:dyDescent="0.25">
      <c r="X973" s="59">
        <v>966</v>
      </c>
      <c r="Y973" s="395">
        <f t="shared" si="15"/>
        <v>125</v>
      </c>
    </row>
    <row r="974" spans="24:25" x14ac:dyDescent="0.25">
      <c r="X974" s="59">
        <v>967</v>
      </c>
      <c r="Y974" s="395">
        <f t="shared" si="15"/>
        <v>125</v>
      </c>
    </row>
    <row r="975" spans="24:25" x14ac:dyDescent="0.25">
      <c r="X975" s="59">
        <v>968</v>
      </c>
      <c r="Y975" s="395">
        <f t="shared" si="15"/>
        <v>125</v>
      </c>
    </row>
    <row r="976" spans="24:25" x14ac:dyDescent="0.25">
      <c r="X976" s="59">
        <v>969</v>
      </c>
      <c r="Y976" s="395">
        <f t="shared" si="15"/>
        <v>125</v>
      </c>
    </row>
    <row r="977" spans="24:25" x14ac:dyDescent="0.25">
      <c r="X977" s="59">
        <v>970</v>
      </c>
      <c r="Y977" s="395">
        <f t="shared" si="15"/>
        <v>125</v>
      </c>
    </row>
    <row r="978" spans="24:25" x14ac:dyDescent="0.25">
      <c r="X978" s="59">
        <v>971</v>
      </c>
      <c r="Y978" s="395">
        <f t="shared" si="15"/>
        <v>125</v>
      </c>
    </row>
    <row r="979" spans="24:25" x14ac:dyDescent="0.25">
      <c r="X979" s="59">
        <v>972</v>
      </c>
      <c r="Y979" s="395">
        <f t="shared" si="15"/>
        <v>125</v>
      </c>
    </row>
    <row r="980" spans="24:25" x14ac:dyDescent="0.25">
      <c r="X980" s="59">
        <v>973</v>
      </c>
      <c r="Y980" s="395">
        <f t="shared" si="15"/>
        <v>125</v>
      </c>
    </row>
    <row r="981" spans="24:25" x14ac:dyDescent="0.25">
      <c r="X981" s="59">
        <v>974</v>
      </c>
      <c r="Y981" s="395">
        <f t="shared" si="15"/>
        <v>125</v>
      </c>
    </row>
    <row r="982" spans="24:25" x14ac:dyDescent="0.25">
      <c r="X982" s="59">
        <v>975</v>
      </c>
      <c r="Y982" s="395">
        <f t="shared" si="15"/>
        <v>125</v>
      </c>
    </row>
    <row r="983" spans="24:25" x14ac:dyDescent="0.25">
      <c r="X983" s="59">
        <v>976</v>
      </c>
      <c r="Y983" s="395">
        <f t="shared" si="15"/>
        <v>125</v>
      </c>
    </row>
    <row r="984" spans="24:25" x14ac:dyDescent="0.25">
      <c r="X984" s="59">
        <v>977</v>
      </c>
      <c r="Y984" s="395">
        <f t="shared" si="15"/>
        <v>125</v>
      </c>
    </row>
    <row r="985" spans="24:25" x14ac:dyDescent="0.25">
      <c r="X985" s="59">
        <v>978</v>
      </c>
      <c r="Y985" s="395">
        <f t="shared" si="15"/>
        <v>125</v>
      </c>
    </row>
    <row r="986" spans="24:25" x14ac:dyDescent="0.25">
      <c r="X986" s="59">
        <v>979</v>
      </c>
      <c r="Y986" s="395">
        <f t="shared" si="15"/>
        <v>125</v>
      </c>
    </row>
    <row r="987" spans="24:25" x14ac:dyDescent="0.25">
      <c r="X987" s="59">
        <v>980</v>
      </c>
      <c r="Y987" s="395">
        <f t="shared" si="15"/>
        <v>125</v>
      </c>
    </row>
    <row r="988" spans="24:25" x14ac:dyDescent="0.25">
      <c r="X988" s="59">
        <v>981</v>
      </c>
      <c r="Y988" s="395">
        <f t="shared" si="15"/>
        <v>125</v>
      </c>
    </row>
    <row r="989" spans="24:25" x14ac:dyDescent="0.25">
      <c r="X989" s="59">
        <v>982</v>
      </c>
      <c r="Y989" s="395">
        <f t="shared" si="15"/>
        <v>125</v>
      </c>
    </row>
    <row r="990" spans="24:25" x14ac:dyDescent="0.25">
      <c r="X990" s="59">
        <v>983</v>
      </c>
      <c r="Y990" s="395">
        <f t="shared" si="15"/>
        <v>125</v>
      </c>
    </row>
    <row r="991" spans="24:25" x14ac:dyDescent="0.25">
      <c r="X991" s="59">
        <v>984</v>
      </c>
      <c r="Y991" s="395">
        <f t="shared" si="15"/>
        <v>125</v>
      </c>
    </row>
    <row r="992" spans="24:25" x14ac:dyDescent="0.25">
      <c r="X992" s="59">
        <v>985</v>
      </c>
      <c r="Y992" s="395">
        <f t="shared" si="15"/>
        <v>125</v>
      </c>
    </row>
    <row r="993" spans="24:25" x14ac:dyDescent="0.25">
      <c r="X993" s="59">
        <v>986</v>
      </c>
      <c r="Y993" s="395">
        <f t="shared" si="15"/>
        <v>125</v>
      </c>
    </row>
    <row r="994" spans="24:25" x14ac:dyDescent="0.25">
      <c r="X994" s="59">
        <v>987</v>
      </c>
      <c r="Y994" s="395">
        <f t="shared" si="15"/>
        <v>125</v>
      </c>
    </row>
    <row r="995" spans="24:25" x14ac:dyDescent="0.25">
      <c r="X995" s="59">
        <v>988</v>
      </c>
      <c r="Y995" s="395">
        <f t="shared" si="15"/>
        <v>125</v>
      </c>
    </row>
    <row r="996" spans="24:25" x14ac:dyDescent="0.25">
      <c r="X996" s="59">
        <v>989</v>
      </c>
      <c r="Y996" s="395">
        <f t="shared" si="15"/>
        <v>125</v>
      </c>
    </row>
    <row r="997" spans="24:25" x14ac:dyDescent="0.25">
      <c r="X997" s="59">
        <v>990</v>
      </c>
      <c r="Y997" s="395">
        <f t="shared" si="15"/>
        <v>125</v>
      </c>
    </row>
    <row r="998" spans="24:25" x14ac:dyDescent="0.25">
      <c r="X998" s="59">
        <v>991</v>
      </c>
      <c r="Y998" s="395">
        <f t="shared" si="15"/>
        <v>125</v>
      </c>
    </row>
    <row r="999" spans="24:25" x14ac:dyDescent="0.25">
      <c r="X999" s="59">
        <v>992</v>
      </c>
      <c r="Y999" s="395">
        <f t="shared" si="15"/>
        <v>125</v>
      </c>
    </row>
    <row r="1000" spans="24:25" x14ac:dyDescent="0.25">
      <c r="X1000" s="59">
        <v>993</v>
      </c>
      <c r="Y1000" s="395">
        <f t="shared" si="15"/>
        <v>125</v>
      </c>
    </row>
    <row r="1001" spans="24:25" x14ac:dyDescent="0.25">
      <c r="X1001" s="59">
        <v>994</v>
      </c>
      <c r="Y1001" s="395">
        <f t="shared" si="15"/>
        <v>125</v>
      </c>
    </row>
    <row r="1002" spans="24:25" x14ac:dyDescent="0.25">
      <c r="X1002" s="59">
        <v>995</v>
      </c>
      <c r="Y1002" s="395">
        <f t="shared" si="15"/>
        <v>125</v>
      </c>
    </row>
    <row r="1003" spans="24:25" x14ac:dyDescent="0.25">
      <c r="X1003" s="59">
        <v>996</v>
      </c>
      <c r="Y1003" s="395">
        <f t="shared" si="15"/>
        <v>125</v>
      </c>
    </row>
    <row r="1004" spans="24:25" x14ac:dyDescent="0.25">
      <c r="X1004" s="59">
        <v>997</v>
      </c>
      <c r="Y1004" s="395">
        <f t="shared" si="15"/>
        <v>125</v>
      </c>
    </row>
    <row r="1005" spans="24:25" x14ac:dyDescent="0.25">
      <c r="X1005" s="59">
        <v>998</v>
      </c>
      <c r="Y1005" s="395">
        <f t="shared" si="15"/>
        <v>125</v>
      </c>
    </row>
    <row r="1006" spans="24:25" x14ac:dyDescent="0.25">
      <c r="X1006" s="59">
        <v>999</v>
      </c>
      <c r="Y1006" s="395">
        <f t="shared" si="15"/>
        <v>125</v>
      </c>
    </row>
    <row r="1007" spans="24:25" x14ac:dyDescent="0.25">
      <c r="X1007" s="59">
        <v>1000</v>
      </c>
      <c r="Y1007" s="395">
        <f t="shared" si="15"/>
        <v>125</v>
      </c>
    </row>
    <row r="1008" spans="24:25" x14ac:dyDescent="0.25">
      <c r="X1008" s="59">
        <v>1001</v>
      </c>
      <c r="Y1008" s="395">
        <f>$V$5</f>
        <v>150</v>
      </c>
    </row>
    <row r="1009" spans="24:25" x14ac:dyDescent="0.25">
      <c r="X1009" s="59">
        <v>1002</v>
      </c>
      <c r="Y1009" s="395">
        <f t="shared" ref="Y1009:Y1072" si="16">$V$5</f>
        <v>150</v>
      </c>
    </row>
    <row r="1010" spans="24:25" x14ac:dyDescent="0.25">
      <c r="X1010" s="59">
        <v>1003</v>
      </c>
      <c r="Y1010" s="395">
        <f t="shared" si="16"/>
        <v>150</v>
      </c>
    </row>
    <row r="1011" spans="24:25" x14ac:dyDescent="0.25">
      <c r="X1011" s="59">
        <v>1004</v>
      </c>
      <c r="Y1011" s="395">
        <f t="shared" si="16"/>
        <v>150</v>
      </c>
    </row>
    <row r="1012" spans="24:25" x14ac:dyDescent="0.25">
      <c r="X1012" s="59">
        <v>1005</v>
      </c>
      <c r="Y1012" s="395">
        <f t="shared" si="16"/>
        <v>150</v>
      </c>
    </row>
    <row r="1013" spans="24:25" x14ac:dyDescent="0.25">
      <c r="X1013" s="59">
        <v>1006</v>
      </c>
      <c r="Y1013" s="395">
        <f t="shared" si="16"/>
        <v>150</v>
      </c>
    </row>
    <row r="1014" spans="24:25" x14ac:dyDescent="0.25">
      <c r="X1014" s="59">
        <v>1007</v>
      </c>
      <c r="Y1014" s="395">
        <f t="shared" si="16"/>
        <v>150</v>
      </c>
    </row>
    <row r="1015" spans="24:25" x14ac:dyDescent="0.25">
      <c r="X1015" s="59">
        <v>1008</v>
      </c>
      <c r="Y1015" s="395">
        <f t="shared" si="16"/>
        <v>150</v>
      </c>
    </row>
    <row r="1016" spans="24:25" x14ac:dyDescent="0.25">
      <c r="X1016" s="59">
        <v>1009</v>
      </c>
      <c r="Y1016" s="395">
        <f t="shared" si="16"/>
        <v>150</v>
      </c>
    </row>
    <row r="1017" spans="24:25" x14ac:dyDescent="0.25">
      <c r="X1017" s="59">
        <v>1010</v>
      </c>
      <c r="Y1017" s="395">
        <f t="shared" si="16"/>
        <v>150</v>
      </c>
    </row>
    <row r="1018" spans="24:25" x14ac:dyDescent="0.25">
      <c r="X1018" s="59">
        <v>1011</v>
      </c>
      <c r="Y1018" s="395">
        <f t="shared" si="16"/>
        <v>150</v>
      </c>
    </row>
    <row r="1019" spans="24:25" x14ac:dyDescent="0.25">
      <c r="X1019" s="59">
        <v>1012</v>
      </c>
      <c r="Y1019" s="395">
        <f t="shared" si="16"/>
        <v>150</v>
      </c>
    </row>
    <row r="1020" spans="24:25" x14ac:dyDescent="0.25">
      <c r="X1020" s="59">
        <v>1013</v>
      </c>
      <c r="Y1020" s="395">
        <f t="shared" si="16"/>
        <v>150</v>
      </c>
    </row>
    <row r="1021" spans="24:25" x14ac:dyDescent="0.25">
      <c r="X1021" s="59">
        <v>1014</v>
      </c>
      <c r="Y1021" s="395">
        <f t="shared" si="16"/>
        <v>150</v>
      </c>
    </row>
    <row r="1022" spans="24:25" x14ac:dyDescent="0.25">
      <c r="X1022" s="59">
        <v>1015</v>
      </c>
      <c r="Y1022" s="395">
        <f t="shared" si="16"/>
        <v>150</v>
      </c>
    </row>
    <row r="1023" spans="24:25" x14ac:dyDescent="0.25">
      <c r="X1023" s="59">
        <v>1016</v>
      </c>
      <c r="Y1023" s="395">
        <f t="shared" si="16"/>
        <v>150</v>
      </c>
    </row>
    <row r="1024" spans="24:25" x14ac:dyDescent="0.25">
      <c r="X1024" s="59">
        <v>1017</v>
      </c>
      <c r="Y1024" s="395">
        <f t="shared" si="16"/>
        <v>150</v>
      </c>
    </row>
    <row r="1025" spans="24:25" x14ac:dyDescent="0.25">
      <c r="X1025" s="59">
        <v>1018</v>
      </c>
      <c r="Y1025" s="395">
        <f t="shared" si="16"/>
        <v>150</v>
      </c>
    </row>
    <row r="1026" spans="24:25" x14ac:dyDescent="0.25">
      <c r="X1026" s="59">
        <v>1019</v>
      </c>
      <c r="Y1026" s="395">
        <f t="shared" si="16"/>
        <v>150</v>
      </c>
    </row>
    <row r="1027" spans="24:25" x14ac:dyDescent="0.25">
      <c r="X1027" s="59">
        <v>1020</v>
      </c>
      <c r="Y1027" s="395">
        <f t="shared" si="16"/>
        <v>150</v>
      </c>
    </row>
    <row r="1028" spans="24:25" x14ac:dyDescent="0.25">
      <c r="X1028" s="59">
        <v>1021</v>
      </c>
      <c r="Y1028" s="395">
        <f t="shared" si="16"/>
        <v>150</v>
      </c>
    </row>
    <row r="1029" spans="24:25" x14ac:dyDescent="0.25">
      <c r="X1029" s="59">
        <v>1022</v>
      </c>
      <c r="Y1029" s="395">
        <f t="shared" si="16"/>
        <v>150</v>
      </c>
    </row>
    <row r="1030" spans="24:25" x14ac:dyDescent="0.25">
      <c r="X1030" s="59">
        <v>1023</v>
      </c>
      <c r="Y1030" s="395">
        <f t="shared" si="16"/>
        <v>150</v>
      </c>
    </row>
    <row r="1031" spans="24:25" x14ac:dyDescent="0.25">
      <c r="X1031" s="59">
        <v>1024</v>
      </c>
      <c r="Y1031" s="395">
        <f t="shared" si="16"/>
        <v>150</v>
      </c>
    </row>
    <row r="1032" spans="24:25" x14ac:dyDescent="0.25">
      <c r="X1032" s="59">
        <v>1025</v>
      </c>
      <c r="Y1032" s="395">
        <f t="shared" si="16"/>
        <v>150</v>
      </c>
    </row>
    <row r="1033" spans="24:25" x14ac:dyDescent="0.25">
      <c r="X1033" s="59">
        <v>1026</v>
      </c>
      <c r="Y1033" s="395">
        <f t="shared" si="16"/>
        <v>150</v>
      </c>
    </row>
    <row r="1034" spans="24:25" x14ac:dyDescent="0.25">
      <c r="X1034" s="59">
        <v>1027</v>
      </c>
      <c r="Y1034" s="395">
        <f t="shared" si="16"/>
        <v>150</v>
      </c>
    </row>
    <row r="1035" spans="24:25" x14ac:dyDescent="0.25">
      <c r="X1035" s="59">
        <v>1028</v>
      </c>
      <c r="Y1035" s="395">
        <f t="shared" si="16"/>
        <v>150</v>
      </c>
    </row>
    <row r="1036" spans="24:25" x14ac:dyDescent="0.25">
      <c r="X1036" s="59">
        <v>1029</v>
      </c>
      <c r="Y1036" s="395">
        <f t="shared" si="16"/>
        <v>150</v>
      </c>
    </row>
    <row r="1037" spans="24:25" x14ac:dyDescent="0.25">
      <c r="X1037" s="59">
        <v>1030</v>
      </c>
      <c r="Y1037" s="395">
        <f t="shared" si="16"/>
        <v>150</v>
      </c>
    </row>
    <row r="1038" spans="24:25" x14ac:dyDescent="0.25">
      <c r="X1038" s="59">
        <v>1031</v>
      </c>
      <c r="Y1038" s="395">
        <f t="shared" si="16"/>
        <v>150</v>
      </c>
    </row>
    <row r="1039" spans="24:25" x14ac:dyDescent="0.25">
      <c r="X1039" s="59">
        <v>1032</v>
      </c>
      <c r="Y1039" s="395">
        <f t="shared" si="16"/>
        <v>150</v>
      </c>
    </row>
    <row r="1040" spans="24:25" x14ac:dyDescent="0.25">
      <c r="X1040" s="59">
        <v>1033</v>
      </c>
      <c r="Y1040" s="395">
        <f t="shared" si="16"/>
        <v>150</v>
      </c>
    </row>
    <row r="1041" spans="24:25" x14ac:dyDescent="0.25">
      <c r="X1041" s="59">
        <v>1034</v>
      </c>
      <c r="Y1041" s="395">
        <f t="shared" si="16"/>
        <v>150</v>
      </c>
    </row>
    <row r="1042" spans="24:25" x14ac:dyDescent="0.25">
      <c r="X1042" s="59">
        <v>1035</v>
      </c>
      <c r="Y1042" s="395">
        <f t="shared" si="16"/>
        <v>150</v>
      </c>
    </row>
    <row r="1043" spans="24:25" x14ac:dyDescent="0.25">
      <c r="X1043" s="59">
        <v>1036</v>
      </c>
      <c r="Y1043" s="395">
        <f t="shared" si="16"/>
        <v>150</v>
      </c>
    </row>
    <row r="1044" spans="24:25" x14ac:dyDescent="0.25">
      <c r="X1044" s="59">
        <v>1037</v>
      </c>
      <c r="Y1044" s="395">
        <f t="shared" si="16"/>
        <v>150</v>
      </c>
    </row>
    <row r="1045" spans="24:25" x14ac:dyDescent="0.25">
      <c r="X1045" s="59">
        <v>1038</v>
      </c>
      <c r="Y1045" s="395">
        <f t="shared" si="16"/>
        <v>150</v>
      </c>
    </row>
    <row r="1046" spans="24:25" x14ac:dyDescent="0.25">
      <c r="X1046" s="59">
        <v>1039</v>
      </c>
      <c r="Y1046" s="395">
        <f t="shared" si="16"/>
        <v>150</v>
      </c>
    </row>
    <row r="1047" spans="24:25" x14ac:dyDescent="0.25">
      <c r="X1047" s="59">
        <v>1040</v>
      </c>
      <c r="Y1047" s="395">
        <f t="shared" si="16"/>
        <v>150</v>
      </c>
    </row>
    <row r="1048" spans="24:25" x14ac:dyDescent="0.25">
      <c r="X1048" s="59">
        <v>1041</v>
      </c>
      <c r="Y1048" s="395">
        <f t="shared" si="16"/>
        <v>150</v>
      </c>
    </row>
    <row r="1049" spans="24:25" x14ac:dyDescent="0.25">
      <c r="X1049" s="59">
        <v>1042</v>
      </c>
      <c r="Y1049" s="395">
        <f t="shared" si="16"/>
        <v>150</v>
      </c>
    </row>
    <row r="1050" spans="24:25" x14ac:dyDescent="0.25">
      <c r="X1050" s="59">
        <v>1043</v>
      </c>
      <c r="Y1050" s="395">
        <f t="shared" si="16"/>
        <v>150</v>
      </c>
    </row>
    <row r="1051" spans="24:25" x14ac:dyDescent="0.25">
      <c r="X1051" s="59">
        <v>1044</v>
      </c>
      <c r="Y1051" s="395">
        <f t="shared" si="16"/>
        <v>150</v>
      </c>
    </row>
    <row r="1052" spans="24:25" x14ac:dyDescent="0.25">
      <c r="X1052" s="59">
        <v>1045</v>
      </c>
      <c r="Y1052" s="395">
        <f t="shared" si="16"/>
        <v>150</v>
      </c>
    </row>
    <row r="1053" spans="24:25" x14ac:dyDescent="0.25">
      <c r="X1053" s="59">
        <v>1046</v>
      </c>
      <c r="Y1053" s="395">
        <f t="shared" si="16"/>
        <v>150</v>
      </c>
    </row>
    <row r="1054" spans="24:25" x14ac:dyDescent="0.25">
      <c r="X1054" s="59">
        <v>1047</v>
      </c>
      <c r="Y1054" s="395">
        <f t="shared" si="16"/>
        <v>150</v>
      </c>
    </row>
    <row r="1055" spans="24:25" x14ac:dyDescent="0.25">
      <c r="X1055" s="59">
        <v>1048</v>
      </c>
      <c r="Y1055" s="395">
        <f t="shared" si="16"/>
        <v>150</v>
      </c>
    </row>
    <row r="1056" spans="24:25" x14ac:dyDescent="0.25">
      <c r="X1056" s="59">
        <v>1049</v>
      </c>
      <c r="Y1056" s="395">
        <f t="shared" si="16"/>
        <v>150</v>
      </c>
    </row>
    <row r="1057" spans="24:25" x14ac:dyDescent="0.25">
      <c r="X1057" s="59">
        <v>1050</v>
      </c>
      <c r="Y1057" s="395">
        <f t="shared" si="16"/>
        <v>150</v>
      </c>
    </row>
    <row r="1058" spans="24:25" x14ac:dyDescent="0.25">
      <c r="X1058" s="59">
        <v>1051</v>
      </c>
      <c r="Y1058" s="395">
        <f t="shared" si="16"/>
        <v>150</v>
      </c>
    </row>
    <row r="1059" spans="24:25" x14ac:dyDescent="0.25">
      <c r="X1059" s="59">
        <v>1052</v>
      </c>
      <c r="Y1059" s="395">
        <f t="shared" si="16"/>
        <v>150</v>
      </c>
    </row>
    <row r="1060" spans="24:25" x14ac:dyDescent="0.25">
      <c r="X1060" s="59">
        <v>1053</v>
      </c>
      <c r="Y1060" s="395">
        <f t="shared" si="16"/>
        <v>150</v>
      </c>
    </row>
    <row r="1061" spans="24:25" x14ac:dyDescent="0.25">
      <c r="X1061" s="59">
        <v>1054</v>
      </c>
      <c r="Y1061" s="395">
        <f t="shared" si="16"/>
        <v>150</v>
      </c>
    </row>
    <row r="1062" spans="24:25" x14ac:dyDescent="0.25">
      <c r="X1062" s="59">
        <v>1055</v>
      </c>
      <c r="Y1062" s="395">
        <f t="shared" si="16"/>
        <v>150</v>
      </c>
    </row>
    <row r="1063" spans="24:25" x14ac:dyDescent="0.25">
      <c r="X1063" s="59">
        <v>1056</v>
      </c>
      <c r="Y1063" s="395">
        <f t="shared" si="16"/>
        <v>150</v>
      </c>
    </row>
    <row r="1064" spans="24:25" x14ac:dyDescent="0.25">
      <c r="X1064" s="59">
        <v>1057</v>
      </c>
      <c r="Y1064" s="395">
        <f t="shared" si="16"/>
        <v>150</v>
      </c>
    </row>
    <row r="1065" spans="24:25" x14ac:dyDescent="0.25">
      <c r="X1065" s="59">
        <v>1058</v>
      </c>
      <c r="Y1065" s="395">
        <f t="shared" si="16"/>
        <v>150</v>
      </c>
    </row>
    <row r="1066" spans="24:25" x14ac:dyDescent="0.25">
      <c r="X1066" s="59">
        <v>1059</v>
      </c>
      <c r="Y1066" s="395">
        <f t="shared" si="16"/>
        <v>150</v>
      </c>
    </row>
    <row r="1067" spans="24:25" x14ac:dyDescent="0.25">
      <c r="X1067" s="59">
        <v>1060</v>
      </c>
      <c r="Y1067" s="395">
        <f t="shared" si="16"/>
        <v>150</v>
      </c>
    </row>
    <row r="1068" spans="24:25" x14ac:dyDescent="0.25">
      <c r="X1068" s="59">
        <v>1061</v>
      </c>
      <c r="Y1068" s="395">
        <f t="shared" si="16"/>
        <v>150</v>
      </c>
    </row>
    <row r="1069" spans="24:25" x14ac:dyDescent="0.25">
      <c r="X1069" s="59">
        <v>1062</v>
      </c>
      <c r="Y1069" s="395">
        <f t="shared" si="16"/>
        <v>150</v>
      </c>
    </row>
    <row r="1070" spans="24:25" x14ac:dyDescent="0.25">
      <c r="X1070" s="59">
        <v>1063</v>
      </c>
      <c r="Y1070" s="395">
        <f t="shared" si="16"/>
        <v>150</v>
      </c>
    </row>
    <row r="1071" spans="24:25" x14ac:dyDescent="0.25">
      <c r="X1071" s="59">
        <v>1064</v>
      </c>
      <c r="Y1071" s="395">
        <f t="shared" si="16"/>
        <v>150</v>
      </c>
    </row>
    <row r="1072" spans="24:25" x14ac:dyDescent="0.25">
      <c r="X1072" s="59">
        <v>1065</v>
      </c>
      <c r="Y1072" s="395">
        <f t="shared" si="16"/>
        <v>150</v>
      </c>
    </row>
    <row r="1073" spans="24:25" x14ac:dyDescent="0.25">
      <c r="X1073" s="59">
        <v>1066</v>
      </c>
      <c r="Y1073" s="395">
        <f t="shared" ref="Y1073:Y1136" si="17">$V$5</f>
        <v>150</v>
      </c>
    </row>
    <row r="1074" spans="24:25" x14ac:dyDescent="0.25">
      <c r="X1074" s="59">
        <v>1067</v>
      </c>
      <c r="Y1074" s="395">
        <f t="shared" si="17"/>
        <v>150</v>
      </c>
    </row>
    <row r="1075" spans="24:25" x14ac:dyDescent="0.25">
      <c r="X1075" s="59">
        <v>1068</v>
      </c>
      <c r="Y1075" s="395">
        <f t="shared" si="17"/>
        <v>150</v>
      </c>
    </row>
    <row r="1076" spans="24:25" x14ac:dyDescent="0.25">
      <c r="X1076" s="59">
        <v>1069</v>
      </c>
      <c r="Y1076" s="395">
        <f t="shared" si="17"/>
        <v>150</v>
      </c>
    </row>
    <row r="1077" spans="24:25" x14ac:dyDescent="0.25">
      <c r="X1077" s="59">
        <v>1070</v>
      </c>
      <c r="Y1077" s="395">
        <f t="shared" si="17"/>
        <v>150</v>
      </c>
    </row>
    <row r="1078" spans="24:25" x14ac:dyDescent="0.25">
      <c r="X1078" s="59">
        <v>1071</v>
      </c>
      <c r="Y1078" s="395">
        <f t="shared" si="17"/>
        <v>150</v>
      </c>
    </row>
    <row r="1079" spans="24:25" x14ac:dyDescent="0.25">
      <c r="X1079" s="59">
        <v>1072</v>
      </c>
      <c r="Y1079" s="395">
        <f t="shared" si="17"/>
        <v>150</v>
      </c>
    </row>
    <row r="1080" spans="24:25" x14ac:dyDescent="0.25">
      <c r="X1080" s="59">
        <v>1073</v>
      </c>
      <c r="Y1080" s="395">
        <f t="shared" si="17"/>
        <v>150</v>
      </c>
    </row>
    <row r="1081" spans="24:25" x14ac:dyDescent="0.25">
      <c r="X1081" s="59">
        <v>1074</v>
      </c>
      <c r="Y1081" s="395">
        <f t="shared" si="17"/>
        <v>150</v>
      </c>
    </row>
    <row r="1082" spans="24:25" x14ac:dyDescent="0.25">
      <c r="X1082" s="59">
        <v>1075</v>
      </c>
      <c r="Y1082" s="395">
        <f t="shared" si="17"/>
        <v>150</v>
      </c>
    </row>
    <row r="1083" spans="24:25" x14ac:dyDescent="0.25">
      <c r="X1083" s="59">
        <v>1076</v>
      </c>
      <c r="Y1083" s="395">
        <f t="shared" si="17"/>
        <v>150</v>
      </c>
    </row>
    <row r="1084" spans="24:25" x14ac:dyDescent="0.25">
      <c r="X1084" s="59">
        <v>1077</v>
      </c>
      <c r="Y1084" s="395">
        <f t="shared" si="17"/>
        <v>150</v>
      </c>
    </row>
    <row r="1085" spans="24:25" x14ac:dyDescent="0.25">
      <c r="X1085" s="59">
        <v>1078</v>
      </c>
      <c r="Y1085" s="395">
        <f t="shared" si="17"/>
        <v>150</v>
      </c>
    </row>
    <row r="1086" spans="24:25" x14ac:dyDescent="0.25">
      <c r="X1086" s="59">
        <v>1079</v>
      </c>
      <c r="Y1086" s="395">
        <f t="shared" si="17"/>
        <v>150</v>
      </c>
    </row>
    <row r="1087" spans="24:25" x14ac:dyDescent="0.25">
      <c r="X1087" s="59">
        <v>1080</v>
      </c>
      <c r="Y1087" s="395">
        <f t="shared" si="17"/>
        <v>150</v>
      </c>
    </row>
    <row r="1088" spans="24:25" x14ac:dyDescent="0.25">
      <c r="X1088" s="59">
        <v>1081</v>
      </c>
      <c r="Y1088" s="395">
        <f t="shared" si="17"/>
        <v>150</v>
      </c>
    </row>
    <row r="1089" spans="24:25" x14ac:dyDescent="0.25">
      <c r="X1089" s="59">
        <v>1082</v>
      </c>
      <c r="Y1089" s="395">
        <f t="shared" si="17"/>
        <v>150</v>
      </c>
    </row>
    <row r="1090" spans="24:25" x14ac:dyDescent="0.25">
      <c r="X1090" s="59">
        <v>1083</v>
      </c>
      <c r="Y1090" s="395">
        <f t="shared" si="17"/>
        <v>150</v>
      </c>
    </row>
    <row r="1091" spans="24:25" x14ac:dyDescent="0.25">
      <c r="X1091" s="59">
        <v>1084</v>
      </c>
      <c r="Y1091" s="395">
        <f t="shared" si="17"/>
        <v>150</v>
      </c>
    </row>
    <row r="1092" spans="24:25" x14ac:dyDescent="0.25">
      <c r="X1092" s="59">
        <v>1085</v>
      </c>
      <c r="Y1092" s="395">
        <f t="shared" si="17"/>
        <v>150</v>
      </c>
    </row>
    <row r="1093" spans="24:25" x14ac:dyDescent="0.25">
      <c r="X1093" s="59">
        <v>1086</v>
      </c>
      <c r="Y1093" s="395">
        <f t="shared" si="17"/>
        <v>150</v>
      </c>
    </row>
    <row r="1094" spans="24:25" x14ac:dyDescent="0.25">
      <c r="X1094" s="59">
        <v>1087</v>
      </c>
      <c r="Y1094" s="395">
        <f t="shared" si="17"/>
        <v>150</v>
      </c>
    </row>
    <row r="1095" spans="24:25" x14ac:dyDescent="0.25">
      <c r="X1095" s="59">
        <v>1088</v>
      </c>
      <c r="Y1095" s="395">
        <f t="shared" si="17"/>
        <v>150</v>
      </c>
    </row>
    <row r="1096" spans="24:25" x14ac:dyDescent="0.25">
      <c r="X1096" s="59">
        <v>1089</v>
      </c>
      <c r="Y1096" s="395">
        <f t="shared" si="17"/>
        <v>150</v>
      </c>
    </row>
    <row r="1097" spans="24:25" x14ac:dyDescent="0.25">
      <c r="X1097" s="59">
        <v>1090</v>
      </c>
      <c r="Y1097" s="395">
        <f t="shared" si="17"/>
        <v>150</v>
      </c>
    </row>
    <row r="1098" spans="24:25" x14ac:dyDescent="0.25">
      <c r="X1098" s="59">
        <v>1091</v>
      </c>
      <c r="Y1098" s="395">
        <f t="shared" si="17"/>
        <v>150</v>
      </c>
    </row>
    <row r="1099" spans="24:25" x14ac:dyDescent="0.25">
      <c r="X1099" s="59">
        <v>1092</v>
      </c>
      <c r="Y1099" s="395">
        <f t="shared" si="17"/>
        <v>150</v>
      </c>
    </row>
    <row r="1100" spans="24:25" x14ac:dyDescent="0.25">
      <c r="X1100" s="59">
        <v>1093</v>
      </c>
      <c r="Y1100" s="395">
        <f t="shared" si="17"/>
        <v>150</v>
      </c>
    </row>
    <row r="1101" spans="24:25" x14ac:dyDescent="0.25">
      <c r="X1101" s="59">
        <v>1094</v>
      </c>
      <c r="Y1101" s="395">
        <f t="shared" si="17"/>
        <v>150</v>
      </c>
    </row>
    <row r="1102" spans="24:25" x14ac:dyDescent="0.25">
      <c r="X1102" s="59">
        <v>1095</v>
      </c>
      <c r="Y1102" s="395">
        <f t="shared" si="17"/>
        <v>150</v>
      </c>
    </row>
    <row r="1103" spans="24:25" x14ac:dyDescent="0.25">
      <c r="X1103" s="59">
        <v>1096</v>
      </c>
      <c r="Y1103" s="395">
        <f t="shared" si="17"/>
        <v>150</v>
      </c>
    </row>
    <row r="1104" spans="24:25" x14ac:dyDescent="0.25">
      <c r="X1104" s="59">
        <v>1097</v>
      </c>
      <c r="Y1104" s="395">
        <f t="shared" si="17"/>
        <v>150</v>
      </c>
    </row>
    <row r="1105" spans="24:25" x14ac:dyDescent="0.25">
      <c r="X1105" s="59">
        <v>1098</v>
      </c>
      <c r="Y1105" s="395">
        <f t="shared" si="17"/>
        <v>150</v>
      </c>
    </row>
    <row r="1106" spans="24:25" x14ac:dyDescent="0.25">
      <c r="X1106" s="59">
        <v>1099</v>
      </c>
      <c r="Y1106" s="395">
        <f t="shared" si="17"/>
        <v>150</v>
      </c>
    </row>
    <row r="1107" spans="24:25" x14ac:dyDescent="0.25">
      <c r="X1107" s="59">
        <v>1100</v>
      </c>
      <c r="Y1107" s="395">
        <f t="shared" si="17"/>
        <v>150</v>
      </c>
    </row>
    <row r="1108" spans="24:25" x14ac:dyDescent="0.25">
      <c r="X1108" s="59">
        <v>1101</v>
      </c>
      <c r="Y1108" s="395">
        <f t="shared" si="17"/>
        <v>150</v>
      </c>
    </row>
    <row r="1109" spans="24:25" x14ac:dyDescent="0.25">
      <c r="X1109" s="59">
        <v>1102</v>
      </c>
      <c r="Y1109" s="395">
        <f t="shared" si="17"/>
        <v>150</v>
      </c>
    </row>
    <row r="1110" spans="24:25" x14ac:dyDescent="0.25">
      <c r="X1110" s="59">
        <v>1103</v>
      </c>
      <c r="Y1110" s="395">
        <f t="shared" si="17"/>
        <v>150</v>
      </c>
    </row>
    <row r="1111" spans="24:25" x14ac:dyDescent="0.25">
      <c r="X1111" s="59">
        <v>1104</v>
      </c>
      <c r="Y1111" s="395">
        <f t="shared" si="17"/>
        <v>150</v>
      </c>
    </row>
    <row r="1112" spans="24:25" x14ac:dyDescent="0.25">
      <c r="X1112" s="59">
        <v>1105</v>
      </c>
      <c r="Y1112" s="395">
        <f t="shared" si="17"/>
        <v>150</v>
      </c>
    </row>
    <row r="1113" spans="24:25" x14ac:dyDescent="0.25">
      <c r="X1113" s="59">
        <v>1106</v>
      </c>
      <c r="Y1113" s="395">
        <f t="shared" si="17"/>
        <v>150</v>
      </c>
    </row>
    <row r="1114" spans="24:25" x14ac:dyDescent="0.25">
      <c r="X1114" s="59">
        <v>1107</v>
      </c>
      <c r="Y1114" s="395">
        <f t="shared" si="17"/>
        <v>150</v>
      </c>
    </row>
    <row r="1115" spans="24:25" x14ac:dyDescent="0.25">
      <c r="X1115" s="59">
        <v>1108</v>
      </c>
      <c r="Y1115" s="395">
        <f t="shared" si="17"/>
        <v>150</v>
      </c>
    </row>
    <row r="1116" spans="24:25" x14ac:dyDescent="0.25">
      <c r="X1116" s="59">
        <v>1109</v>
      </c>
      <c r="Y1116" s="395">
        <f t="shared" si="17"/>
        <v>150</v>
      </c>
    </row>
    <row r="1117" spans="24:25" x14ac:dyDescent="0.25">
      <c r="X1117" s="59">
        <v>1110</v>
      </c>
      <c r="Y1117" s="395">
        <f t="shared" si="17"/>
        <v>150</v>
      </c>
    </row>
    <row r="1118" spans="24:25" x14ac:dyDescent="0.25">
      <c r="X1118" s="59">
        <v>1111</v>
      </c>
      <c r="Y1118" s="395">
        <f t="shared" si="17"/>
        <v>150</v>
      </c>
    </row>
    <row r="1119" spans="24:25" x14ac:dyDescent="0.25">
      <c r="X1119" s="59">
        <v>1112</v>
      </c>
      <c r="Y1119" s="395">
        <f t="shared" si="17"/>
        <v>150</v>
      </c>
    </row>
    <row r="1120" spans="24:25" x14ac:dyDescent="0.25">
      <c r="X1120" s="59">
        <v>1113</v>
      </c>
      <c r="Y1120" s="395">
        <f t="shared" si="17"/>
        <v>150</v>
      </c>
    </row>
    <row r="1121" spans="24:25" x14ac:dyDescent="0.25">
      <c r="X1121" s="59">
        <v>1114</v>
      </c>
      <c r="Y1121" s="395">
        <f t="shared" si="17"/>
        <v>150</v>
      </c>
    </row>
    <row r="1122" spans="24:25" x14ac:dyDescent="0.25">
      <c r="X1122" s="59">
        <v>1115</v>
      </c>
      <c r="Y1122" s="395">
        <f t="shared" si="17"/>
        <v>150</v>
      </c>
    </row>
    <row r="1123" spans="24:25" x14ac:dyDescent="0.25">
      <c r="X1123" s="59">
        <v>1116</v>
      </c>
      <c r="Y1123" s="395">
        <f t="shared" si="17"/>
        <v>150</v>
      </c>
    </row>
    <row r="1124" spans="24:25" x14ac:dyDescent="0.25">
      <c r="X1124" s="59">
        <v>1117</v>
      </c>
      <c r="Y1124" s="395">
        <f t="shared" si="17"/>
        <v>150</v>
      </c>
    </row>
    <row r="1125" spans="24:25" x14ac:dyDescent="0.25">
      <c r="X1125" s="59">
        <v>1118</v>
      </c>
      <c r="Y1125" s="395">
        <f t="shared" si="17"/>
        <v>150</v>
      </c>
    </row>
    <row r="1126" spans="24:25" x14ac:dyDescent="0.25">
      <c r="X1126" s="59">
        <v>1119</v>
      </c>
      <c r="Y1126" s="395">
        <f t="shared" si="17"/>
        <v>150</v>
      </c>
    </row>
    <row r="1127" spans="24:25" x14ac:dyDescent="0.25">
      <c r="X1127" s="59">
        <v>1120</v>
      </c>
      <c r="Y1127" s="395">
        <f t="shared" si="17"/>
        <v>150</v>
      </c>
    </row>
    <row r="1128" spans="24:25" x14ac:dyDescent="0.25">
      <c r="X1128" s="59">
        <v>1121</v>
      </c>
      <c r="Y1128" s="395">
        <f t="shared" si="17"/>
        <v>150</v>
      </c>
    </row>
    <row r="1129" spans="24:25" x14ac:dyDescent="0.25">
      <c r="X1129" s="59">
        <v>1122</v>
      </c>
      <c r="Y1129" s="395">
        <f t="shared" si="17"/>
        <v>150</v>
      </c>
    </row>
    <row r="1130" spans="24:25" x14ac:dyDescent="0.25">
      <c r="X1130" s="59">
        <v>1123</v>
      </c>
      <c r="Y1130" s="395">
        <f t="shared" si="17"/>
        <v>150</v>
      </c>
    </row>
    <row r="1131" spans="24:25" x14ac:dyDescent="0.25">
      <c r="X1131" s="59">
        <v>1124</v>
      </c>
      <c r="Y1131" s="395">
        <f t="shared" si="17"/>
        <v>150</v>
      </c>
    </row>
    <row r="1132" spans="24:25" x14ac:dyDescent="0.25">
      <c r="X1132" s="59">
        <v>1125</v>
      </c>
      <c r="Y1132" s="395">
        <f t="shared" si="17"/>
        <v>150</v>
      </c>
    </row>
    <row r="1133" spans="24:25" x14ac:dyDescent="0.25">
      <c r="X1133" s="59">
        <v>1126</v>
      </c>
      <c r="Y1133" s="395">
        <f t="shared" si="17"/>
        <v>150</v>
      </c>
    </row>
    <row r="1134" spans="24:25" x14ac:dyDescent="0.25">
      <c r="X1134" s="59">
        <v>1127</v>
      </c>
      <c r="Y1134" s="395">
        <f t="shared" si="17"/>
        <v>150</v>
      </c>
    </row>
    <row r="1135" spans="24:25" x14ac:dyDescent="0.25">
      <c r="X1135" s="59">
        <v>1128</v>
      </c>
      <c r="Y1135" s="395">
        <f t="shared" si="17"/>
        <v>150</v>
      </c>
    </row>
    <row r="1136" spans="24:25" x14ac:dyDescent="0.25">
      <c r="X1136" s="59">
        <v>1129</v>
      </c>
      <c r="Y1136" s="395">
        <f t="shared" si="17"/>
        <v>150</v>
      </c>
    </row>
    <row r="1137" spans="24:25" x14ac:dyDescent="0.25">
      <c r="X1137" s="59">
        <v>1130</v>
      </c>
      <c r="Y1137" s="395">
        <f t="shared" ref="Y1137:Y1200" si="18">$V$5</f>
        <v>150</v>
      </c>
    </row>
    <row r="1138" spans="24:25" x14ac:dyDescent="0.25">
      <c r="X1138" s="59">
        <v>1131</v>
      </c>
      <c r="Y1138" s="395">
        <f t="shared" si="18"/>
        <v>150</v>
      </c>
    </row>
    <row r="1139" spans="24:25" x14ac:dyDescent="0.25">
      <c r="X1139" s="59">
        <v>1132</v>
      </c>
      <c r="Y1139" s="395">
        <f t="shared" si="18"/>
        <v>150</v>
      </c>
    </row>
    <row r="1140" spans="24:25" x14ac:dyDescent="0.25">
      <c r="X1140" s="59">
        <v>1133</v>
      </c>
      <c r="Y1140" s="395">
        <f t="shared" si="18"/>
        <v>150</v>
      </c>
    </row>
    <row r="1141" spans="24:25" x14ac:dyDescent="0.25">
      <c r="X1141" s="59">
        <v>1134</v>
      </c>
      <c r="Y1141" s="395">
        <f t="shared" si="18"/>
        <v>150</v>
      </c>
    </row>
    <row r="1142" spans="24:25" x14ac:dyDescent="0.25">
      <c r="X1142" s="59">
        <v>1135</v>
      </c>
      <c r="Y1142" s="395">
        <f t="shared" si="18"/>
        <v>150</v>
      </c>
    </row>
    <row r="1143" spans="24:25" x14ac:dyDescent="0.25">
      <c r="X1143" s="59">
        <v>1136</v>
      </c>
      <c r="Y1143" s="395">
        <f t="shared" si="18"/>
        <v>150</v>
      </c>
    </row>
    <row r="1144" spans="24:25" x14ac:dyDescent="0.25">
      <c r="X1144" s="59">
        <v>1137</v>
      </c>
      <c r="Y1144" s="395">
        <f t="shared" si="18"/>
        <v>150</v>
      </c>
    </row>
    <row r="1145" spans="24:25" x14ac:dyDescent="0.25">
      <c r="X1145" s="59">
        <v>1138</v>
      </c>
      <c r="Y1145" s="395">
        <f t="shared" si="18"/>
        <v>150</v>
      </c>
    </row>
    <row r="1146" spans="24:25" x14ac:dyDescent="0.25">
      <c r="X1146" s="59">
        <v>1139</v>
      </c>
      <c r="Y1146" s="395">
        <f t="shared" si="18"/>
        <v>150</v>
      </c>
    </row>
    <row r="1147" spans="24:25" x14ac:dyDescent="0.25">
      <c r="X1147" s="59">
        <v>1140</v>
      </c>
      <c r="Y1147" s="395">
        <f t="shared" si="18"/>
        <v>150</v>
      </c>
    </row>
    <row r="1148" spans="24:25" x14ac:dyDescent="0.25">
      <c r="X1148" s="59">
        <v>1141</v>
      </c>
      <c r="Y1148" s="395">
        <f t="shared" si="18"/>
        <v>150</v>
      </c>
    </row>
    <row r="1149" spans="24:25" x14ac:dyDescent="0.25">
      <c r="X1149" s="59">
        <v>1142</v>
      </c>
      <c r="Y1149" s="395">
        <f t="shared" si="18"/>
        <v>150</v>
      </c>
    </row>
    <row r="1150" spans="24:25" x14ac:dyDescent="0.25">
      <c r="X1150" s="59">
        <v>1143</v>
      </c>
      <c r="Y1150" s="395">
        <f t="shared" si="18"/>
        <v>150</v>
      </c>
    </row>
    <row r="1151" spans="24:25" x14ac:dyDescent="0.25">
      <c r="X1151" s="59">
        <v>1144</v>
      </c>
      <c r="Y1151" s="395">
        <f t="shared" si="18"/>
        <v>150</v>
      </c>
    </row>
    <row r="1152" spans="24:25" x14ac:dyDescent="0.25">
      <c r="X1152" s="59">
        <v>1145</v>
      </c>
      <c r="Y1152" s="395">
        <f t="shared" si="18"/>
        <v>150</v>
      </c>
    </row>
    <row r="1153" spans="24:25" x14ac:dyDescent="0.25">
      <c r="X1153" s="59">
        <v>1146</v>
      </c>
      <c r="Y1153" s="395">
        <f t="shared" si="18"/>
        <v>150</v>
      </c>
    </row>
    <row r="1154" spans="24:25" x14ac:dyDescent="0.25">
      <c r="X1154" s="59">
        <v>1147</v>
      </c>
      <c r="Y1154" s="395">
        <f t="shared" si="18"/>
        <v>150</v>
      </c>
    </row>
    <row r="1155" spans="24:25" x14ac:dyDescent="0.25">
      <c r="X1155" s="59">
        <v>1148</v>
      </c>
      <c r="Y1155" s="395">
        <f t="shared" si="18"/>
        <v>150</v>
      </c>
    </row>
    <row r="1156" spans="24:25" x14ac:dyDescent="0.25">
      <c r="X1156" s="59">
        <v>1149</v>
      </c>
      <c r="Y1156" s="395">
        <f t="shared" si="18"/>
        <v>150</v>
      </c>
    </row>
    <row r="1157" spans="24:25" x14ac:dyDescent="0.25">
      <c r="X1157" s="59">
        <v>1150</v>
      </c>
      <c r="Y1157" s="395">
        <f t="shared" si="18"/>
        <v>150</v>
      </c>
    </row>
    <row r="1158" spans="24:25" x14ac:dyDescent="0.25">
      <c r="X1158" s="59">
        <v>1151</v>
      </c>
      <c r="Y1158" s="395">
        <f t="shared" si="18"/>
        <v>150</v>
      </c>
    </row>
    <row r="1159" spans="24:25" x14ac:dyDescent="0.25">
      <c r="X1159" s="59">
        <v>1152</v>
      </c>
      <c r="Y1159" s="395">
        <f t="shared" si="18"/>
        <v>150</v>
      </c>
    </row>
    <row r="1160" spans="24:25" x14ac:dyDescent="0.25">
      <c r="X1160" s="59">
        <v>1153</v>
      </c>
      <c r="Y1160" s="395">
        <f t="shared" si="18"/>
        <v>150</v>
      </c>
    </row>
    <row r="1161" spans="24:25" x14ac:dyDescent="0.25">
      <c r="X1161" s="59">
        <v>1154</v>
      </c>
      <c r="Y1161" s="395">
        <f t="shared" si="18"/>
        <v>150</v>
      </c>
    </row>
    <row r="1162" spans="24:25" x14ac:dyDescent="0.25">
      <c r="X1162" s="59">
        <v>1155</v>
      </c>
      <c r="Y1162" s="395">
        <f t="shared" si="18"/>
        <v>150</v>
      </c>
    </row>
    <row r="1163" spans="24:25" x14ac:dyDescent="0.25">
      <c r="X1163" s="59">
        <v>1156</v>
      </c>
      <c r="Y1163" s="395">
        <f t="shared" si="18"/>
        <v>150</v>
      </c>
    </row>
    <row r="1164" spans="24:25" x14ac:dyDescent="0.25">
      <c r="X1164" s="59">
        <v>1157</v>
      </c>
      <c r="Y1164" s="395">
        <f t="shared" si="18"/>
        <v>150</v>
      </c>
    </row>
    <row r="1165" spans="24:25" x14ac:dyDescent="0.25">
      <c r="X1165" s="59">
        <v>1158</v>
      </c>
      <c r="Y1165" s="395">
        <f t="shared" si="18"/>
        <v>150</v>
      </c>
    </row>
    <row r="1166" spans="24:25" x14ac:dyDescent="0.25">
      <c r="X1166" s="59">
        <v>1159</v>
      </c>
      <c r="Y1166" s="395">
        <f t="shared" si="18"/>
        <v>150</v>
      </c>
    </row>
    <row r="1167" spans="24:25" x14ac:dyDescent="0.25">
      <c r="X1167" s="59">
        <v>1160</v>
      </c>
      <c r="Y1167" s="395">
        <f t="shared" si="18"/>
        <v>150</v>
      </c>
    </row>
    <row r="1168" spans="24:25" x14ac:dyDescent="0.25">
      <c r="X1168" s="59">
        <v>1161</v>
      </c>
      <c r="Y1168" s="395">
        <f t="shared" si="18"/>
        <v>150</v>
      </c>
    </row>
    <row r="1169" spans="24:25" x14ac:dyDescent="0.25">
      <c r="X1169" s="59">
        <v>1162</v>
      </c>
      <c r="Y1169" s="395">
        <f t="shared" si="18"/>
        <v>150</v>
      </c>
    </row>
    <row r="1170" spans="24:25" x14ac:dyDescent="0.25">
      <c r="X1170" s="59">
        <v>1163</v>
      </c>
      <c r="Y1170" s="395">
        <f t="shared" si="18"/>
        <v>150</v>
      </c>
    </row>
    <row r="1171" spans="24:25" x14ac:dyDescent="0.25">
      <c r="X1171" s="59">
        <v>1164</v>
      </c>
      <c r="Y1171" s="395">
        <f t="shared" si="18"/>
        <v>150</v>
      </c>
    </row>
    <row r="1172" spans="24:25" x14ac:dyDescent="0.25">
      <c r="X1172" s="59">
        <v>1165</v>
      </c>
      <c r="Y1172" s="395">
        <f t="shared" si="18"/>
        <v>150</v>
      </c>
    </row>
    <row r="1173" spans="24:25" x14ac:dyDescent="0.25">
      <c r="X1173" s="59">
        <v>1166</v>
      </c>
      <c r="Y1173" s="395">
        <f t="shared" si="18"/>
        <v>150</v>
      </c>
    </row>
    <row r="1174" spans="24:25" x14ac:dyDescent="0.25">
      <c r="X1174" s="59">
        <v>1167</v>
      </c>
      <c r="Y1174" s="395">
        <f t="shared" si="18"/>
        <v>150</v>
      </c>
    </row>
    <row r="1175" spans="24:25" x14ac:dyDescent="0.25">
      <c r="X1175" s="59">
        <v>1168</v>
      </c>
      <c r="Y1175" s="395">
        <f t="shared" si="18"/>
        <v>150</v>
      </c>
    </row>
    <row r="1176" spans="24:25" x14ac:dyDescent="0.25">
      <c r="X1176" s="59">
        <v>1169</v>
      </c>
      <c r="Y1176" s="395">
        <f t="shared" si="18"/>
        <v>150</v>
      </c>
    </row>
    <row r="1177" spans="24:25" x14ac:dyDescent="0.25">
      <c r="X1177" s="59">
        <v>1170</v>
      </c>
      <c r="Y1177" s="395">
        <f t="shared" si="18"/>
        <v>150</v>
      </c>
    </row>
    <row r="1178" spans="24:25" x14ac:dyDescent="0.25">
      <c r="X1178" s="59">
        <v>1171</v>
      </c>
      <c r="Y1178" s="395">
        <f t="shared" si="18"/>
        <v>150</v>
      </c>
    </row>
    <row r="1179" spans="24:25" x14ac:dyDescent="0.25">
      <c r="X1179" s="59">
        <v>1172</v>
      </c>
      <c r="Y1179" s="395">
        <f t="shared" si="18"/>
        <v>150</v>
      </c>
    </row>
    <row r="1180" spans="24:25" x14ac:dyDescent="0.25">
      <c r="X1180" s="59">
        <v>1173</v>
      </c>
      <c r="Y1180" s="395">
        <f t="shared" si="18"/>
        <v>150</v>
      </c>
    </row>
    <row r="1181" spans="24:25" x14ac:dyDescent="0.25">
      <c r="X1181" s="59">
        <v>1174</v>
      </c>
      <c r="Y1181" s="395">
        <f t="shared" si="18"/>
        <v>150</v>
      </c>
    </row>
    <row r="1182" spans="24:25" x14ac:dyDescent="0.25">
      <c r="X1182" s="59">
        <v>1175</v>
      </c>
      <c r="Y1182" s="395">
        <f t="shared" si="18"/>
        <v>150</v>
      </c>
    </row>
    <row r="1183" spans="24:25" x14ac:dyDescent="0.25">
      <c r="X1183" s="59">
        <v>1176</v>
      </c>
      <c r="Y1183" s="395">
        <f t="shared" si="18"/>
        <v>150</v>
      </c>
    </row>
    <row r="1184" spans="24:25" x14ac:dyDescent="0.25">
      <c r="X1184" s="59">
        <v>1177</v>
      </c>
      <c r="Y1184" s="395">
        <f t="shared" si="18"/>
        <v>150</v>
      </c>
    </row>
    <row r="1185" spans="24:25" x14ac:dyDescent="0.25">
      <c r="X1185" s="59">
        <v>1178</v>
      </c>
      <c r="Y1185" s="395">
        <f t="shared" si="18"/>
        <v>150</v>
      </c>
    </row>
    <row r="1186" spans="24:25" x14ac:dyDescent="0.25">
      <c r="X1186" s="59">
        <v>1179</v>
      </c>
      <c r="Y1186" s="395">
        <f t="shared" si="18"/>
        <v>150</v>
      </c>
    </row>
    <row r="1187" spans="24:25" x14ac:dyDescent="0.25">
      <c r="X1187" s="59">
        <v>1180</v>
      </c>
      <c r="Y1187" s="395">
        <f t="shared" si="18"/>
        <v>150</v>
      </c>
    </row>
    <row r="1188" spans="24:25" x14ac:dyDescent="0.25">
      <c r="X1188" s="59">
        <v>1181</v>
      </c>
      <c r="Y1188" s="395">
        <f t="shared" si="18"/>
        <v>150</v>
      </c>
    </row>
    <row r="1189" spans="24:25" x14ac:dyDescent="0.25">
      <c r="X1189" s="59">
        <v>1182</v>
      </c>
      <c r="Y1189" s="395">
        <f t="shared" si="18"/>
        <v>150</v>
      </c>
    </row>
    <row r="1190" spans="24:25" x14ac:dyDescent="0.25">
      <c r="X1190" s="59">
        <v>1183</v>
      </c>
      <c r="Y1190" s="395">
        <f t="shared" si="18"/>
        <v>150</v>
      </c>
    </row>
    <row r="1191" spans="24:25" x14ac:dyDescent="0.25">
      <c r="X1191" s="59">
        <v>1184</v>
      </c>
      <c r="Y1191" s="395">
        <f t="shared" si="18"/>
        <v>150</v>
      </c>
    </row>
    <row r="1192" spans="24:25" x14ac:dyDescent="0.25">
      <c r="X1192" s="59">
        <v>1185</v>
      </c>
      <c r="Y1192" s="395">
        <f t="shared" si="18"/>
        <v>150</v>
      </c>
    </row>
    <row r="1193" spans="24:25" x14ac:dyDescent="0.25">
      <c r="X1193" s="59">
        <v>1186</v>
      </c>
      <c r="Y1193" s="395">
        <f t="shared" si="18"/>
        <v>150</v>
      </c>
    </row>
    <row r="1194" spans="24:25" x14ac:dyDescent="0.25">
      <c r="X1194" s="59">
        <v>1187</v>
      </c>
      <c r="Y1194" s="395">
        <f t="shared" si="18"/>
        <v>150</v>
      </c>
    </row>
    <row r="1195" spans="24:25" x14ac:dyDescent="0.25">
      <c r="X1195" s="59">
        <v>1188</v>
      </c>
      <c r="Y1195" s="395">
        <f t="shared" si="18"/>
        <v>150</v>
      </c>
    </row>
    <row r="1196" spans="24:25" x14ac:dyDescent="0.25">
      <c r="X1196" s="59">
        <v>1189</v>
      </c>
      <c r="Y1196" s="395">
        <f t="shared" si="18"/>
        <v>150</v>
      </c>
    </row>
    <row r="1197" spans="24:25" x14ac:dyDescent="0.25">
      <c r="X1197" s="59">
        <v>1190</v>
      </c>
      <c r="Y1197" s="395">
        <f t="shared" si="18"/>
        <v>150</v>
      </c>
    </row>
    <row r="1198" spans="24:25" x14ac:dyDescent="0.25">
      <c r="X1198" s="59">
        <v>1191</v>
      </c>
      <c r="Y1198" s="395">
        <f t="shared" si="18"/>
        <v>150</v>
      </c>
    </row>
    <row r="1199" spans="24:25" x14ac:dyDescent="0.25">
      <c r="X1199" s="59">
        <v>1192</v>
      </c>
      <c r="Y1199" s="395">
        <f t="shared" si="18"/>
        <v>150</v>
      </c>
    </row>
    <row r="1200" spans="24:25" x14ac:dyDescent="0.25">
      <c r="X1200" s="59">
        <v>1193</v>
      </c>
      <c r="Y1200" s="395">
        <f t="shared" si="18"/>
        <v>150</v>
      </c>
    </row>
    <row r="1201" spans="24:25" x14ac:dyDescent="0.25">
      <c r="X1201" s="59">
        <v>1194</v>
      </c>
      <c r="Y1201" s="395">
        <f t="shared" ref="Y1201:Y1264" si="19">$V$5</f>
        <v>150</v>
      </c>
    </row>
    <row r="1202" spans="24:25" x14ac:dyDescent="0.25">
      <c r="X1202" s="59">
        <v>1195</v>
      </c>
      <c r="Y1202" s="395">
        <f t="shared" si="19"/>
        <v>150</v>
      </c>
    </row>
    <row r="1203" spans="24:25" x14ac:dyDescent="0.25">
      <c r="X1203" s="59">
        <v>1196</v>
      </c>
      <c r="Y1203" s="395">
        <f t="shared" si="19"/>
        <v>150</v>
      </c>
    </row>
    <row r="1204" spans="24:25" x14ac:dyDescent="0.25">
      <c r="X1204" s="59">
        <v>1197</v>
      </c>
      <c r="Y1204" s="395">
        <f t="shared" si="19"/>
        <v>150</v>
      </c>
    </row>
    <row r="1205" spans="24:25" x14ac:dyDescent="0.25">
      <c r="X1205" s="59">
        <v>1198</v>
      </c>
      <c r="Y1205" s="395">
        <f t="shared" si="19"/>
        <v>150</v>
      </c>
    </row>
    <row r="1206" spans="24:25" x14ac:dyDescent="0.25">
      <c r="X1206" s="59">
        <v>1199</v>
      </c>
      <c r="Y1206" s="395">
        <f t="shared" si="19"/>
        <v>150</v>
      </c>
    </row>
    <row r="1207" spans="24:25" x14ac:dyDescent="0.25">
      <c r="X1207" s="59">
        <v>1200</v>
      </c>
      <c r="Y1207" s="395">
        <f t="shared" si="19"/>
        <v>150</v>
      </c>
    </row>
    <row r="1208" spans="24:25" x14ac:dyDescent="0.25">
      <c r="X1208" s="59">
        <v>1201</v>
      </c>
      <c r="Y1208" s="395">
        <f t="shared" si="19"/>
        <v>150</v>
      </c>
    </row>
    <row r="1209" spans="24:25" x14ac:dyDescent="0.25">
      <c r="X1209" s="59">
        <v>1202</v>
      </c>
      <c r="Y1209" s="395">
        <f t="shared" si="19"/>
        <v>150</v>
      </c>
    </row>
    <row r="1210" spans="24:25" x14ac:dyDescent="0.25">
      <c r="X1210" s="59">
        <v>1203</v>
      </c>
      <c r="Y1210" s="395">
        <f t="shared" si="19"/>
        <v>150</v>
      </c>
    </row>
    <row r="1211" spans="24:25" x14ac:dyDescent="0.25">
      <c r="X1211" s="59">
        <v>1204</v>
      </c>
      <c r="Y1211" s="395">
        <f t="shared" si="19"/>
        <v>150</v>
      </c>
    </row>
    <row r="1212" spans="24:25" x14ac:dyDescent="0.25">
      <c r="X1212" s="59">
        <v>1205</v>
      </c>
      <c r="Y1212" s="395">
        <f t="shared" si="19"/>
        <v>150</v>
      </c>
    </row>
    <row r="1213" spans="24:25" x14ac:dyDescent="0.25">
      <c r="X1213" s="59">
        <v>1206</v>
      </c>
      <c r="Y1213" s="395">
        <f t="shared" si="19"/>
        <v>150</v>
      </c>
    </row>
    <row r="1214" spans="24:25" x14ac:dyDescent="0.25">
      <c r="X1214" s="59">
        <v>1207</v>
      </c>
      <c r="Y1214" s="395">
        <f t="shared" si="19"/>
        <v>150</v>
      </c>
    </row>
    <row r="1215" spans="24:25" x14ac:dyDescent="0.25">
      <c r="X1215" s="59">
        <v>1208</v>
      </c>
      <c r="Y1215" s="395">
        <f t="shared" si="19"/>
        <v>150</v>
      </c>
    </row>
    <row r="1216" spans="24:25" x14ac:dyDescent="0.25">
      <c r="X1216" s="59">
        <v>1209</v>
      </c>
      <c r="Y1216" s="395">
        <f t="shared" si="19"/>
        <v>150</v>
      </c>
    </row>
    <row r="1217" spans="24:25" x14ac:dyDescent="0.25">
      <c r="X1217" s="59">
        <v>1210</v>
      </c>
      <c r="Y1217" s="395">
        <f t="shared" si="19"/>
        <v>150</v>
      </c>
    </row>
    <row r="1218" spans="24:25" x14ac:dyDescent="0.25">
      <c r="X1218" s="59">
        <v>1211</v>
      </c>
      <c r="Y1218" s="395">
        <f t="shared" si="19"/>
        <v>150</v>
      </c>
    </row>
    <row r="1219" spans="24:25" x14ac:dyDescent="0.25">
      <c r="X1219" s="59">
        <v>1212</v>
      </c>
      <c r="Y1219" s="395">
        <f t="shared" si="19"/>
        <v>150</v>
      </c>
    </row>
    <row r="1220" spans="24:25" x14ac:dyDescent="0.25">
      <c r="X1220" s="59">
        <v>1213</v>
      </c>
      <c r="Y1220" s="395">
        <f t="shared" si="19"/>
        <v>150</v>
      </c>
    </row>
    <row r="1221" spans="24:25" x14ac:dyDescent="0.25">
      <c r="X1221" s="59">
        <v>1214</v>
      </c>
      <c r="Y1221" s="395">
        <f t="shared" si="19"/>
        <v>150</v>
      </c>
    </row>
    <row r="1222" spans="24:25" x14ac:dyDescent="0.25">
      <c r="X1222" s="59">
        <v>1215</v>
      </c>
      <c r="Y1222" s="395">
        <f t="shared" si="19"/>
        <v>150</v>
      </c>
    </row>
    <row r="1223" spans="24:25" x14ac:dyDescent="0.25">
      <c r="X1223" s="59">
        <v>1216</v>
      </c>
      <c r="Y1223" s="395">
        <f t="shared" si="19"/>
        <v>150</v>
      </c>
    </row>
    <row r="1224" spans="24:25" x14ac:dyDescent="0.25">
      <c r="X1224" s="59">
        <v>1217</v>
      </c>
      <c r="Y1224" s="395">
        <f t="shared" si="19"/>
        <v>150</v>
      </c>
    </row>
    <row r="1225" spans="24:25" x14ac:dyDescent="0.25">
      <c r="X1225" s="59">
        <v>1218</v>
      </c>
      <c r="Y1225" s="395">
        <f t="shared" si="19"/>
        <v>150</v>
      </c>
    </row>
    <row r="1226" spans="24:25" x14ac:dyDescent="0.25">
      <c r="X1226" s="59">
        <v>1219</v>
      </c>
      <c r="Y1226" s="395">
        <f t="shared" si="19"/>
        <v>150</v>
      </c>
    </row>
    <row r="1227" spans="24:25" x14ac:dyDescent="0.25">
      <c r="X1227" s="59">
        <v>1220</v>
      </c>
      <c r="Y1227" s="395">
        <f t="shared" si="19"/>
        <v>150</v>
      </c>
    </row>
    <row r="1228" spans="24:25" x14ac:dyDescent="0.25">
      <c r="X1228" s="59">
        <v>1221</v>
      </c>
      <c r="Y1228" s="395">
        <f t="shared" si="19"/>
        <v>150</v>
      </c>
    </row>
    <row r="1229" spans="24:25" x14ac:dyDescent="0.25">
      <c r="X1229" s="59">
        <v>1222</v>
      </c>
      <c r="Y1229" s="395">
        <f t="shared" si="19"/>
        <v>150</v>
      </c>
    </row>
    <row r="1230" spans="24:25" x14ac:dyDescent="0.25">
      <c r="X1230" s="59">
        <v>1223</v>
      </c>
      <c r="Y1230" s="395">
        <f t="shared" si="19"/>
        <v>150</v>
      </c>
    </row>
    <row r="1231" spans="24:25" x14ac:dyDescent="0.25">
      <c r="X1231" s="59">
        <v>1224</v>
      </c>
      <c r="Y1231" s="395">
        <f t="shared" si="19"/>
        <v>150</v>
      </c>
    </row>
    <row r="1232" spans="24:25" x14ac:dyDescent="0.25">
      <c r="X1232" s="59">
        <v>1225</v>
      </c>
      <c r="Y1232" s="395">
        <f t="shared" si="19"/>
        <v>150</v>
      </c>
    </row>
    <row r="1233" spans="24:25" x14ac:dyDescent="0.25">
      <c r="X1233" s="59">
        <v>1226</v>
      </c>
      <c r="Y1233" s="395">
        <f t="shared" si="19"/>
        <v>150</v>
      </c>
    </row>
    <row r="1234" spans="24:25" x14ac:dyDescent="0.25">
      <c r="X1234" s="59">
        <v>1227</v>
      </c>
      <c r="Y1234" s="395">
        <f t="shared" si="19"/>
        <v>150</v>
      </c>
    </row>
    <row r="1235" spans="24:25" x14ac:dyDescent="0.25">
      <c r="X1235" s="59">
        <v>1228</v>
      </c>
      <c r="Y1235" s="395">
        <f t="shared" si="19"/>
        <v>150</v>
      </c>
    </row>
    <row r="1236" spans="24:25" x14ac:dyDescent="0.25">
      <c r="X1236" s="59">
        <v>1229</v>
      </c>
      <c r="Y1236" s="395">
        <f t="shared" si="19"/>
        <v>150</v>
      </c>
    </row>
    <row r="1237" spans="24:25" x14ac:dyDescent="0.25">
      <c r="X1237" s="59">
        <v>1230</v>
      </c>
      <c r="Y1237" s="395">
        <f t="shared" si="19"/>
        <v>150</v>
      </c>
    </row>
    <row r="1238" spans="24:25" x14ac:dyDescent="0.25">
      <c r="X1238" s="59">
        <v>1231</v>
      </c>
      <c r="Y1238" s="395">
        <f t="shared" si="19"/>
        <v>150</v>
      </c>
    </row>
    <row r="1239" spans="24:25" x14ac:dyDescent="0.25">
      <c r="X1239" s="59">
        <v>1232</v>
      </c>
      <c r="Y1239" s="395">
        <f t="shared" si="19"/>
        <v>150</v>
      </c>
    </row>
    <row r="1240" spans="24:25" x14ac:dyDescent="0.25">
      <c r="X1240" s="59">
        <v>1233</v>
      </c>
      <c r="Y1240" s="395">
        <f t="shared" si="19"/>
        <v>150</v>
      </c>
    </row>
    <row r="1241" spans="24:25" x14ac:dyDescent="0.25">
      <c r="X1241" s="59">
        <v>1234</v>
      </c>
      <c r="Y1241" s="395">
        <f t="shared" si="19"/>
        <v>150</v>
      </c>
    </row>
    <row r="1242" spans="24:25" x14ac:dyDescent="0.25">
      <c r="X1242" s="59">
        <v>1235</v>
      </c>
      <c r="Y1242" s="395">
        <f t="shared" si="19"/>
        <v>150</v>
      </c>
    </row>
    <row r="1243" spans="24:25" x14ac:dyDescent="0.25">
      <c r="X1243" s="59">
        <v>1236</v>
      </c>
      <c r="Y1243" s="395">
        <f t="shared" si="19"/>
        <v>150</v>
      </c>
    </row>
    <row r="1244" spans="24:25" x14ac:dyDescent="0.25">
      <c r="X1244" s="59">
        <v>1237</v>
      </c>
      <c r="Y1244" s="395">
        <f t="shared" si="19"/>
        <v>150</v>
      </c>
    </row>
    <row r="1245" spans="24:25" x14ac:dyDescent="0.25">
      <c r="X1245" s="59">
        <v>1238</v>
      </c>
      <c r="Y1245" s="395">
        <f t="shared" si="19"/>
        <v>150</v>
      </c>
    </row>
    <row r="1246" spans="24:25" x14ac:dyDescent="0.25">
      <c r="X1246" s="59">
        <v>1239</v>
      </c>
      <c r="Y1246" s="395">
        <f t="shared" si="19"/>
        <v>150</v>
      </c>
    </row>
    <row r="1247" spans="24:25" x14ac:dyDescent="0.25">
      <c r="X1247" s="59">
        <v>1240</v>
      </c>
      <c r="Y1247" s="395">
        <f t="shared" si="19"/>
        <v>150</v>
      </c>
    </row>
    <row r="1248" spans="24:25" x14ac:dyDescent="0.25">
      <c r="X1248" s="59">
        <v>1241</v>
      </c>
      <c r="Y1248" s="395">
        <f t="shared" si="19"/>
        <v>150</v>
      </c>
    </row>
    <row r="1249" spans="24:25" x14ac:dyDescent="0.25">
      <c r="X1249" s="59">
        <v>1242</v>
      </c>
      <c r="Y1249" s="395">
        <f t="shared" si="19"/>
        <v>150</v>
      </c>
    </row>
    <row r="1250" spans="24:25" x14ac:dyDescent="0.25">
      <c r="X1250" s="59">
        <v>1243</v>
      </c>
      <c r="Y1250" s="395">
        <f t="shared" si="19"/>
        <v>150</v>
      </c>
    </row>
    <row r="1251" spans="24:25" x14ac:dyDescent="0.25">
      <c r="X1251" s="59">
        <v>1244</v>
      </c>
      <c r="Y1251" s="395">
        <f t="shared" si="19"/>
        <v>150</v>
      </c>
    </row>
    <row r="1252" spans="24:25" x14ac:dyDescent="0.25">
      <c r="X1252" s="59">
        <v>1245</v>
      </c>
      <c r="Y1252" s="395">
        <f t="shared" si="19"/>
        <v>150</v>
      </c>
    </row>
    <row r="1253" spans="24:25" x14ac:dyDescent="0.25">
      <c r="X1253" s="59">
        <v>1246</v>
      </c>
      <c r="Y1253" s="395">
        <f t="shared" si="19"/>
        <v>150</v>
      </c>
    </row>
    <row r="1254" spans="24:25" x14ac:dyDescent="0.25">
      <c r="X1254" s="59">
        <v>1247</v>
      </c>
      <c r="Y1254" s="395">
        <f t="shared" si="19"/>
        <v>150</v>
      </c>
    </row>
    <row r="1255" spans="24:25" x14ac:dyDescent="0.25">
      <c r="X1255" s="59">
        <v>1248</v>
      </c>
      <c r="Y1255" s="395">
        <f t="shared" si="19"/>
        <v>150</v>
      </c>
    </row>
    <row r="1256" spans="24:25" x14ac:dyDescent="0.25">
      <c r="X1256" s="59">
        <v>1249</v>
      </c>
      <c r="Y1256" s="395">
        <f t="shared" si="19"/>
        <v>150</v>
      </c>
    </row>
    <row r="1257" spans="24:25" x14ac:dyDescent="0.25">
      <c r="X1257" s="59">
        <v>1250</v>
      </c>
      <c r="Y1257" s="395">
        <f t="shared" si="19"/>
        <v>150</v>
      </c>
    </row>
    <row r="1258" spans="24:25" x14ac:dyDescent="0.25">
      <c r="X1258" s="59">
        <v>1251</v>
      </c>
      <c r="Y1258" s="395">
        <f t="shared" si="19"/>
        <v>150</v>
      </c>
    </row>
    <row r="1259" spans="24:25" x14ac:dyDescent="0.25">
      <c r="X1259" s="59">
        <v>1252</v>
      </c>
      <c r="Y1259" s="395">
        <f t="shared" si="19"/>
        <v>150</v>
      </c>
    </row>
    <row r="1260" spans="24:25" x14ac:dyDescent="0.25">
      <c r="X1260" s="59">
        <v>1253</v>
      </c>
      <c r="Y1260" s="395">
        <f t="shared" si="19"/>
        <v>150</v>
      </c>
    </row>
    <row r="1261" spans="24:25" x14ac:dyDescent="0.25">
      <c r="X1261" s="59">
        <v>1254</v>
      </c>
      <c r="Y1261" s="395">
        <f t="shared" si="19"/>
        <v>150</v>
      </c>
    </row>
    <row r="1262" spans="24:25" x14ac:dyDescent="0.25">
      <c r="X1262" s="59">
        <v>1255</v>
      </c>
      <c r="Y1262" s="395">
        <f t="shared" si="19"/>
        <v>150</v>
      </c>
    </row>
    <row r="1263" spans="24:25" x14ac:dyDescent="0.25">
      <c r="X1263" s="59">
        <v>1256</v>
      </c>
      <c r="Y1263" s="395">
        <f t="shared" si="19"/>
        <v>150</v>
      </c>
    </row>
    <row r="1264" spans="24:25" x14ac:dyDescent="0.25">
      <c r="X1264" s="59">
        <v>1257</v>
      </c>
      <c r="Y1264" s="395">
        <f t="shared" si="19"/>
        <v>150</v>
      </c>
    </row>
    <row r="1265" spans="24:25" x14ac:dyDescent="0.25">
      <c r="X1265" s="59">
        <v>1258</v>
      </c>
      <c r="Y1265" s="395">
        <f t="shared" ref="Y1265:Y1328" si="20">$V$5</f>
        <v>150</v>
      </c>
    </row>
    <row r="1266" spans="24:25" x14ac:dyDescent="0.25">
      <c r="X1266" s="59">
        <v>1259</v>
      </c>
      <c r="Y1266" s="395">
        <f t="shared" si="20"/>
        <v>150</v>
      </c>
    </row>
    <row r="1267" spans="24:25" x14ac:dyDescent="0.25">
      <c r="X1267" s="59">
        <v>1260</v>
      </c>
      <c r="Y1267" s="395">
        <f t="shared" si="20"/>
        <v>150</v>
      </c>
    </row>
    <row r="1268" spans="24:25" x14ac:dyDescent="0.25">
      <c r="X1268" s="59">
        <v>1261</v>
      </c>
      <c r="Y1268" s="395">
        <f t="shared" si="20"/>
        <v>150</v>
      </c>
    </row>
    <row r="1269" spans="24:25" x14ac:dyDescent="0.25">
      <c r="X1269" s="59">
        <v>1262</v>
      </c>
      <c r="Y1269" s="395">
        <f t="shared" si="20"/>
        <v>150</v>
      </c>
    </row>
    <row r="1270" spans="24:25" x14ac:dyDescent="0.25">
      <c r="X1270" s="59">
        <v>1263</v>
      </c>
      <c r="Y1270" s="395">
        <f t="shared" si="20"/>
        <v>150</v>
      </c>
    </row>
    <row r="1271" spans="24:25" x14ac:dyDescent="0.25">
      <c r="X1271" s="59">
        <v>1264</v>
      </c>
      <c r="Y1271" s="395">
        <f t="shared" si="20"/>
        <v>150</v>
      </c>
    </row>
    <row r="1272" spans="24:25" x14ac:dyDescent="0.25">
      <c r="X1272" s="59">
        <v>1265</v>
      </c>
      <c r="Y1272" s="395">
        <f t="shared" si="20"/>
        <v>150</v>
      </c>
    </row>
    <row r="1273" spans="24:25" x14ac:dyDescent="0.25">
      <c r="X1273" s="59">
        <v>1266</v>
      </c>
      <c r="Y1273" s="395">
        <f t="shared" si="20"/>
        <v>150</v>
      </c>
    </row>
    <row r="1274" spans="24:25" x14ac:dyDescent="0.25">
      <c r="X1274" s="59">
        <v>1267</v>
      </c>
      <c r="Y1274" s="395">
        <f t="shared" si="20"/>
        <v>150</v>
      </c>
    </row>
    <row r="1275" spans="24:25" x14ac:dyDescent="0.25">
      <c r="X1275" s="59">
        <v>1268</v>
      </c>
      <c r="Y1275" s="395">
        <f t="shared" si="20"/>
        <v>150</v>
      </c>
    </row>
    <row r="1276" spans="24:25" x14ac:dyDescent="0.25">
      <c r="X1276" s="59">
        <v>1269</v>
      </c>
      <c r="Y1276" s="395">
        <f t="shared" si="20"/>
        <v>150</v>
      </c>
    </row>
    <row r="1277" spans="24:25" x14ac:dyDescent="0.25">
      <c r="X1277" s="59">
        <v>1270</v>
      </c>
      <c r="Y1277" s="395">
        <f t="shared" si="20"/>
        <v>150</v>
      </c>
    </row>
    <row r="1278" spans="24:25" x14ac:dyDescent="0.25">
      <c r="X1278" s="59">
        <v>1271</v>
      </c>
      <c r="Y1278" s="395">
        <f t="shared" si="20"/>
        <v>150</v>
      </c>
    </row>
    <row r="1279" spans="24:25" x14ac:dyDescent="0.25">
      <c r="X1279" s="59">
        <v>1272</v>
      </c>
      <c r="Y1279" s="395">
        <f t="shared" si="20"/>
        <v>150</v>
      </c>
    </row>
    <row r="1280" spans="24:25" x14ac:dyDescent="0.25">
      <c r="X1280" s="59">
        <v>1273</v>
      </c>
      <c r="Y1280" s="395">
        <f t="shared" si="20"/>
        <v>150</v>
      </c>
    </row>
    <row r="1281" spans="24:25" x14ac:dyDescent="0.25">
      <c r="X1281" s="59">
        <v>1274</v>
      </c>
      <c r="Y1281" s="395">
        <f t="shared" si="20"/>
        <v>150</v>
      </c>
    </row>
    <row r="1282" spans="24:25" x14ac:dyDescent="0.25">
      <c r="X1282" s="59">
        <v>1275</v>
      </c>
      <c r="Y1282" s="395">
        <f t="shared" si="20"/>
        <v>150</v>
      </c>
    </row>
    <row r="1283" spans="24:25" x14ac:dyDescent="0.25">
      <c r="X1283" s="59">
        <v>1276</v>
      </c>
      <c r="Y1283" s="395">
        <f t="shared" si="20"/>
        <v>150</v>
      </c>
    </row>
    <row r="1284" spans="24:25" x14ac:dyDescent="0.25">
      <c r="X1284" s="59">
        <v>1277</v>
      </c>
      <c r="Y1284" s="395">
        <f t="shared" si="20"/>
        <v>150</v>
      </c>
    </row>
    <row r="1285" spans="24:25" x14ac:dyDescent="0.25">
      <c r="X1285" s="59">
        <v>1278</v>
      </c>
      <c r="Y1285" s="395">
        <f t="shared" si="20"/>
        <v>150</v>
      </c>
    </row>
    <row r="1286" spans="24:25" x14ac:dyDescent="0.25">
      <c r="X1286" s="59">
        <v>1279</v>
      </c>
      <c r="Y1286" s="395">
        <f t="shared" si="20"/>
        <v>150</v>
      </c>
    </row>
    <row r="1287" spans="24:25" x14ac:dyDescent="0.25">
      <c r="X1287" s="59">
        <v>1280</v>
      </c>
      <c r="Y1287" s="395">
        <f t="shared" si="20"/>
        <v>150</v>
      </c>
    </row>
    <row r="1288" spans="24:25" x14ac:dyDescent="0.25">
      <c r="X1288" s="59">
        <v>1281</v>
      </c>
      <c r="Y1288" s="395">
        <f t="shared" si="20"/>
        <v>150</v>
      </c>
    </row>
    <row r="1289" spans="24:25" x14ac:dyDescent="0.25">
      <c r="X1289" s="59">
        <v>1282</v>
      </c>
      <c r="Y1289" s="395">
        <f t="shared" si="20"/>
        <v>150</v>
      </c>
    </row>
    <row r="1290" spans="24:25" x14ac:dyDescent="0.25">
      <c r="X1290" s="59">
        <v>1283</v>
      </c>
      <c r="Y1290" s="395">
        <f t="shared" si="20"/>
        <v>150</v>
      </c>
    </row>
    <row r="1291" spans="24:25" x14ac:dyDescent="0.25">
      <c r="X1291" s="59">
        <v>1284</v>
      </c>
      <c r="Y1291" s="395">
        <f t="shared" si="20"/>
        <v>150</v>
      </c>
    </row>
    <row r="1292" spans="24:25" x14ac:dyDescent="0.25">
      <c r="X1292" s="59">
        <v>1285</v>
      </c>
      <c r="Y1292" s="395">
        <f t="shared" si="20"/>
        <v>150</v>
      </c>
    </row>
    <row r="1293" spans="24:25" x14ac:dyDescent="0.25">
      <c r="X1293" s="59">
        <v>1286</v>
      </c>
      <c r="Y1293" s="395">
        <f t="shared" si="20"/>
        <v>150</v>
      </c>
    </row>
    <row r="1294" spans="24:25" x14ac:dyDescent="0.25">
      <c r="X1294" s="59">
        <v>1287</v>
      </c>
      <c r="Y1294" s="395">
        <f t="shared" si="20"/>
        <v>150</v>
      </c>
    </row>
    <row r="1295" spans="24:25" x14ac:dyDescent="0.25">
      <c r="X1295" s="59">
        <v>1288</v>
      </c>
      <c r="Y1295" s="395">
        <f t="shared" si="20"/>
        <v>150</v>
      </c>
    </row>
    <row r="1296" spans="24:25" x14ac:dyDescent="0.25">
      <c r="X1296" s="59">
        <v>1289</v>
      </c>
      <c r="Y1296" s="395">
        <f t="shared" si="20"/>
        <v>150</v>
      </c>
    </row>
    <row r="1297" spans="24:25" x14ac:dyDescent="0.25">
      <c r="X1297" s="59">
        <v>1290</v>
      </c>
      <c r="Y1297" s="395">
        <f t="shared" si="20"/>
        <v>150</v>
      </c>
    </row>
    <row r="1298" spans="24:25" x14ac:dyDescent="0.25">
      <c r="X1298" s="59">
        <v>1291</v>
      </c>
      <c r="Y1298" s="395">
        <f t="shared" si="20"/>
        <v>150</v>
      </c>
    </row>
    <row r="1299" spans="24:25" x14ac:dyDescent="0.25">
      <c r="X1299" s="59">
        <v>1292</v>
      </c>
      <c r="Y1299" s="395">
        <f t="shared" si="20"/>
        <v>150</v>
      </c>
    </row>
    <row r="1300" spans="24:25" x14ac:dyDescent="0.25">
      <c r="X1300" s="59">
        <v>1293</v>
      </c>
      <c r="Y1300" s="395">
        <f t="shared" si="20"/>
        <v>150</v>
      </c>
    </row>
    <row r="1301" spans="24:25" x14ac:dyDescent="0.25">
      <c r="X1301" s="59">
        <v>1294</v>
      </c>
      <c r="Y1301" s="395">
        <f t="shared" si="20"/>
        <v>150</v>
      </c>
    </row>
    <row r="1302" spans="24:25" x14ac:dyDescent="0.25">
      <c r="X1302" s="59">
        <v>1295</v>
      </c>
      <c r="Y1302" s="395">
        <f t="shared" si="20"/>
        <v>150</v>
      </c>
    </row>
    <row r="1303" spans="24:25" x14ac:dyDescent="0.25">
      <c r="X1303" s="59">
        <v>1296</v>
      </c>
      <c r="Y1303" s="395">
        <f t="shared" si="20"/>
        <v>150</v>
      </c>
    </row>
    <row r="1304" spans="24:25" x14ac:dyDescent="0.25">
      <c r="X1304" s="59">
        <v>1297</v>
      </c>
      <c r="Y1304" s="395">
        <f t="shared" si="20"/>
        <v>150</v>
      </c>
    </row>
    <row r="1305" spans="24:25" x14ac:dyDescent="0.25">
      <c r="X1305" s="59">
        <v>1298</v>
      </c>
      <c r="Y1305" s="395">
        <f t="shared" si="20"/>
        <v>150</v>
      </c>
    </row>
    <row r="1306" spans="24:25" x14ac:dyDescent="0.25">
      <c r="X1306" s="59">
        <v>1299</v>
      </c>
      <c r="Y1306" s="395">
        <f t="shared" si="20"/>
        <v>150</v>
      </c>
    </row>
    <row r="1307" spans="24:25" x14ac:dyDescent="0.25">
      <c r="X1307" s="59">
        <v>1300</v>
      </c>
      <c r="Y1307" s="395">
        <f t="shared" si="20"/>
        <v>150</v>
      </c>
    </row>
    <row r="1308" spans="24:25" x14ac:dyDescent="0.25">
      <c r="X1308" s="59">
        <v>1301</v>
      </c>
      <c r="Y1308" s="395">
        <f t="shared" si="20"/>
        <v>150</v>
      </c>
    </row>
    <row r="1309" spans="24:25" x14ac:dyDescent="0.25">
      <c r="X1309" s="59">
        <v>1302</v>
      </c>
      <c r="Y1309" s="395">
        <f t="shared" si="20"/>
        <v>150</v>
      </c>
    </row>
    <row r="1310" spans="24:25" x14ac:dyDescent="0.25">
      <c r="X1310" s="59">
        <v>1303</v>
      </c>
      <c r="Y1310" s="395">
        <f t="shared" si="20"/>
        <v>150</v>
      </c>
    </row>
    <row r="1311" spans="24:25" x14ac:dyDescent="0.25">
      <c r="X1311" s="59">
        <v>1304</v>
      </c>
      <c r="Y1311" s="395">
        <f t="shared" si="20"/>
        <v>150</v>
      </c>
    </row>
    <row r="1312" spans="24:25" x14ac:dyDescent="0.25">
      <c r="X1312" s="59">
        <v>1305</v>
      </c>
      <c r="Y1312" s="395">
        <f t="shared" si="20"/>
        <v>150</v>
      </c>
    </row>
    <row r="1313" spans="24:25" x14ac:dyDescent="0.25">
      <c r="X1313" s="59">
        <v>1306</v>
      </c>
      <c r="Y1313" s="395">
        <f t="shared" si="20"/>
        <v>150</v>
      </c>
    </row>
    <row r="1314" spans="24:25" x14ac:dyDescent="0.25">
      <c r="X1314" s="59">
        <v>1307</v>
      </c>
      <c r="Y1314" s="395">
        <f t="shared" si="20"/>
        <v>150</v>
      </c>
    </row>
    <row r="1315" spans="24:25" x14ac:dyDescent="0.25">
      <c r="X1315" s="59">
        <v>1308</v>
      </c>
      <c r="Y1315" s="395">
        <f t="shared" si="20"/>
        <v>150</v>
      </c>
    </row>
    <row r="1316" spans="24:25" x14ac:dyDescent="0.25">
      <c r="X1316" s="59">
        <v>1309</v>
      </c>
      <c r="Y1316" s="395">
        <f t="shared" si="20"/>
        <v>150</v>
      </c>
    </row>
    <row r="1317" spans="24:25" x14ac:dyDescent="0.25">
      <c r="X1317" s="59">
        <v>1310</v>
      </c>
      <c r="Y1317" s="395">
        <f t="shared" si="20"/>
        <v>150</v>
      </c>
    </row>
    <row r="1318" spans="24:25" x14ac:dyDescent="0.25">
      <c r="X1318" s="59">
        <v>1311</v>
      </c>
      <c r="Y1318" s="395">
        <f t="shared" si="20"/>
        <v>150</v>
      </c>
    </row>
    <row r="1319" spans="24:25" x14ac:dyDescent="0.25">
      <c r="X1319" s="59">
        <v>1312</v>
      </c>
      <c r="Y1319" s="395">
        <f t="shared" si="20"/>
        <v>150</v>
      </c>
    </row>
    <row r="1320" spans="24:25" x14ac:dyDescent="0.25">
      <c r="X1320" s="59">
        <v>1313</v>
      </c>
      <c r="Y1320" s="395">
        <f t="shared" si="20"/>
        <v>150</v>
      </c>
    </row>
    <row r="1321" spans="24:25" x14ac:dyDescent="0.25">
      <c r="X1321" s="59">
        <v>1314</v>
      </c>
      <c r="Y1321" s="395">
        <f t="shared" si="20"/>
        <v>150</v>
      </c>
    </row>
    <row r="1322" spans="24:25" x14ac:dyDescent="0.25">
      <c r="X1322" s="59">
        <v>1315</v>
      </c>
      <c r="Y1322" s="395">
        <f t="shared" si="20"/>
        <v>150</v>
      </c>
    </row>
    <row r="1323" spans="24:25" x14ac:dyDescent="0.25">
      <c r="X1323" s="59">
        <v>1316</v>
      </c>
      <c r="Y1323" s="395">
        <f t="shared" si="20"/>
        <v>150</v>
      </c>
    </row>
    <row r="1324" spans="24:25" x14ac:dyDescent="0.25">
      <c r="X1324" s="59">
        <v>1317</v>
      </c>
      <c r="Y1324" s="395">
        <f t="shared" si="20"/>
        <v>150</v>
      </c>
    </row>
    <row r="1325" spans="24:25" x14ac:dyDescent="0.25">
      <c r="X1325" s="59">
        <v>1318</v>
      </c>
      <c r="Y1325" s="395">
        <f t="shared" si="20"/>
        <v>150</v>
      </c>
    </row>
    <row r="1326" spans="24:25" x14ac:dyDescent="0.25">
      <c r="X1326" s="59">
        <v>1319</v>
      </c>
      <c r="Y1326" s="395">
        <f t="shared" si="20"/>
        <v>150</v>
      </c>
    </row>
    <row r="1327" spans="24:25" x14ac:dyDescent="0.25">
      <c r="X1327" s="59">
        <v>1320</v>
      </c>
      <c r="Y1327" s="395">
        <f t="shared" si="20"/>
        <v>150</v>
      </c>
    </row>
    <row r="1328" spans="24:25" x14ac:dyDescent="0.25">
      <c r="X1328" s="59">
        <v>1321</v>
      </c>
      <c r="Y1328" s="395">
        <f t="shared" si="20"/>
        <v>150</v>
      </c>
    </row>
    <row r="1329" spans="24:25" x14ac:dyDescent="0.25">
      <c r="X1329" s="59">
        <v>1322</v>
      </c>
      <c r="Y1329" s="395">
        <f t="shared" ref="Y1329:Y1392" si="21">$V$5</f>
        <v>150</v>
      </c>
    </row>
    <row r="1330" spans="24:25" x14ac:dyDescent="0.25">
      <c r="X1330" s="59">
        <v>1323</v>
      </c>
      <c r="Y1330" s="395">
        <f t="shared" si="21"/>
        <v>150</v>
      </c>
    </row>
    <row r="1331" spans="24:25" x14ac:dyDescent="0.25">
      <c r="X1331" s="59">
        <v>1324</v>
      </c>
      <c r="Y1331" s="395">
        <f t="shared" si="21"/>
        <v>150</v>
      </c>
    </row>
    <row r="1332" spans="24:25" x14ac:dyDescent="0.25">
      <c r="X1332" s="59">
        <v>1325</v>
      </c>
      <c r="Y1332" s="395">
        <f t="shared" si="21"/>
        <v>150</v>
      </c>
    </row>
    <row r="1333" spans="24:25" x14ac:dyDescent="0.25">
      <c r="X1333" s="59">
        <v>1326</v>
      </c>
      <c r="Y1333" s="395">
        <f t="shared" si="21"/>
        <v>150</v>
      </c>
    </row>
    <row r="1334" spans="24:25" x14ac:dyDescent="0.25">
      <c r="X1334" s="59">
        <v>1327</v>
      </c>
      <c r="Y1334" s="395">
        <f t="shared" si="21"/>
        <v>150</v>
      </c>
    </row>
    <row r="1335" spans="24:25" x14ac:dyDescent="0.25">
      <c r="X1335" s="59">
        <v>1328</v>
      </c>
      <c r="Y1335" s="395">
        <f t="shared" si="21"/>
        <v>150</v>
      </c>
    </row>
    <row r="1336" spans="24:25" x14ac:dyDescent="0.25">
      <c r="X1336" s="59">
        <v>1329</v>
      </c>
      <c r="Y1336" s="395">
        <f t="shared" si="21"/>
        <v>150</v>
      </c>
    </row>
    <row r="1337" spans="24:25" x14ac:dyDescent="0.25">
      <c r="X1337" s="59">
        <v>1330</v>
      </c>
      <c r="Y1337" s="395">
        <f t="shared" si="21"/>
        <v>150</v>
      </c>
    </row>
    <row r="1338" spans="24:25" x14ac:dyDescent="0.25">
      <c r="X1338" s="59">
        <v>1331</v>
      </c>
      <c r="Y1338" s="395">
        <f t="shared" si="21"/>
        <v>150</v>
      </c>
    </row>
    <row r="1339" spans="24:25" x14ac:dyDescent="0.25">
      <c r="X1339" s="59">
        <v>1332</v>
      </c>
      <c r="Y1339" s="395">
        <f t="shared" si="21"/>
        <v>150</v>
      </c>
    </row>
    <row r="1340" spans="24:25" x14ac:dyDescent="0.25">
      <c r="X1340" s="59">
        <v>1333</v>
      </c>
      <c r="Y1340" s="395">
        <f t="shared" si="21"/>
        <v>150</v>
      </c>
    </row>
    <row r="1341" spans="24:25" x14ac:dyDescent="0.25">
      <c r="X1341" s="59">
        <v>1334</v>
      </c>
      <c r="Y1341" s="395">
        <f t="shared" si="21"/>
        <v>150</v>
      </c>
    </row>
    <row r="1342" spans="24:25" x14ac:dyDescent="0.25">
      <c r="X1342" s="59">
        <v>1335</v>
      </c>
      <c r="Y1342" s="395">
        <f t="shared" si="21"/>
        <v>150</v>
      </c>
    </row>
    <row r="1343" spans="24:25" x14ac:dyDescent="0.25">
      <c r="X1343" s="59">
        <v>1336</v>
      </c>
      <c r="Y1343" s="395">
        <f t="shared" si="21"/>
        <v>150</v>
      </c>
    </row>
    <row r="1344" spans="24:25" x14ac:dyDescent="0.25">
      <c r="X1344" s="59">
        <v>1337</v>
      </c>
      <c r="Y1344" s="395">
        <f t="shared" si="21"/>
        <v>150</v>
      </c>
    </row>
    <row r="1345" spans="24:25" x14ac:dyDescent="0.25">
      <c r="X1345" s="59">
        <v>1338</v>
      </c>
      <c r="Y1345" s="395">
        <f t="shared" si="21"/>
        <v>150</v>
      </c>
    </row>
    <row r="1346" spans="24:25" x14ac:dyDescent="0.25">
      <c r="X1346" s="59">
        <v>1339</v>
      </c>
      <c r="Y1346" s="395">
        <f t="shared" si="21"/>
        <v>150</v>
      </c>
    </row>
    <row r="1347" spans="24:25" x14ac:dyDescent="0.25">
      <c r="X1347" s="59">
        <v>1340</v>
      </c>
      <c r="Y1347" s="395">
        <f t="shared" si="21"/>
        <v>150</v>
      </c>
    </row>
    <row r="1348" spans="24:25" x14ac:dyDescent="0.25">
      <c r="X1348" s="59">
        <v>1341</v>
      </c>
      <c r="Y1348" s="395">
        <f t="shared" si="21"/>
        <v>150</v>
      </c>
    </row>
    <row r="1349" spans="24:25" x14ac:dyDescent="0.25">
      <c r="X1349" s="59">
        <v>1342</v>
      </c>
      <c r="Y1349" s="395">
        <f t="shared" si="21"/>
        <v>150</v>
      </c>
    </row>
    <row r="1350" spans="24:25" x14ac:dyDescent="0.25">
      <c r="X1350" s="59">
        <v>1343</v>
      </c>
      <c r="Y1350" s="395">
        <f t="shared" si="21"/>
        <v>150</v>
      </c>
    </row>
    <row r="1351" spans="24:25" x14ac:dyDescent="0.25">
      <c r="X1351" s="59">
        <v>1344</v>
      </c>
      <c r="Y1351" s="395">
        <f t="shared" si="21"/>
        <v>150</v>
      </c>
    </row>
    <row r="1352" spans="24:25" x14ac:dyDescent="0.25">
      <c r="X1352" s="59">
        <v>1345</v>
      </c>
      <c r="Y1352" s="395">
        <f t="shared" si="21"/>
        <v>150</v>
      </c>
    </row>
    <row r="1353" spans="24:25" x14ac:dyDescent="0.25">
      <c r="X1353" s="59">
        <v>1346</v>
      </c>
      <c r="Y1353" s="395">
        <f t="shared" si="21"/>
        <v>150</v>
      </c>
    </row>
    <row r="1354" spans="24:25" x14ac:dyDescent="0.25">
      <c r="X1354" s="59">
        <v>1347</v>
      </c>
      <c r="Y1354" s="395">
        <f t="shared" si="21"/>
        <v>150</v>
      </c>
    </row>
    <row r="1355" spans="24:25" x14ac:dyDescent="0.25">
      <c r="X1355" s="59">
        <v>1348</v>
      </c>
      <c r="Y1355" s="395">
        <f t="shared" si="21"/>
        <v>150</v>
      </c>
    </row>
    <row r="1356" spans="24:25" x14ac:dyDescent="0.25">
      <c r="X1356" s="59">
        <v>1349</v>
      </c>
      <c r="Y1356" s="395">
        <f t="shared" si="21"/>
        <v>150</v>
      </c>
    </row>
    <row r="1357" spans="24:25" x14ac:dyDescent="0.25">
      <c r="X1357" s="59">
        <v>1350</v>
      </c>
      <c r="Y1357" s="395">
        <f t="shared" si="21"/>
        <v>150</v>
      </c>
    </row>
    <row r="1358" spans="24:25" x14ac:dyDescent="0.25">
      <c r="X1358" s="59">
        <v>1351</v>
      </c>
      <c r="Y1358" s="395">
        <f t="shared" si="21"/>
        <v>150</v>
      </c>
    </row>
    <row r="1359" spans="24:25" x14ac:dyDescent="0.25">
      <c r="X1359" s="59">
        <v>1352</v>
      </c>
      <c r="Y1359" s="395">
        <f t="shared" si="21"/>
        <v>150</v>
      </c>
    </row>
    <row r="1360" spans="24:25" x14ac:dyDescent="0.25">
      <c r="X1360" s="59">
        <v>1353</v>
      </c>
      <c r="Y1360" s="395">
        <f t="shared" si="21"/>
        <v>150</v>
      </c>
    </row>
    <row r="1361" spans="24:25" x14ac:dyDescent="0.25">
      <c r="X1361" s="59">
        <v>1354</v>
      </c>
      <c r="Y1361" s="395">
        <f t="shared" si="21"/>
        <v>150</v>
      </c>
    </row>
    <row r="1362" spans="24:25" x14ac:dyDescent="0.25">
      <c r="X1362" s="59">
        <v>1355</v>
      </c>
      <c r="Y1362" s="395">
        <f t="shared" si="21"/>
        <v>150</v>
      </c>
    </row>
    <row r="1363" spans="24:25" x14ac:dyDescent="0.25">
      <c r="X1363" s="59">
        <v>1356</v>
      </c>
      <c r="Y1363" s="395">
        <f t="shared" si="21"/>
        <v>150</v>
      </c>
    </row>
    <row r="1364" spans="24:25" x14ac:dyDescent="0.25">
      <c r="X1364" s="59">
        <v>1357</v>
      </c>
      <c r="Y1364" s="395">
        <f t="shared" si="21"/>
        <v>150</v>
      </c>
    </row>
    <row r="1365" spans="24:25" x14ac:dyDescent="0.25">
      <c r="X1365" s="59">
        <v>1358</v>
      </c>
      <c r="Y1365" s="395">
        <f t="shared" si="21"/>
        <v>150</v>
      </c>
    </row>
    <row r="1366" spans="24:25" x14ac:dyDescent="0.25">
      <c r="X1366" s="59">
        <v>1359</v>
      </c>
      <c r="Y1366" s="395">
        <f t="shared" si="21"/>
        <v>150</v>
      </c>
    </row>
    <row r="1367" spans="24:25" x14ac:dyDescent="0.25">
      <c r="X1367" s="59">
        <v>1360</v>
      </c>
      <c r="Y1367" s="395">
        <f t="shared" si="21"/>
        <v>150</v>
      </c>
    </row>
    <row r="1368" spans="24:25" x14ac:dyDescent="0.25">
      <c r="X1368" s="59">
        <v>1361</v>
      </c>
      <c r="Y1368" s="395">
        <f t="shared" si="21"/>
        <v>150</v>
      </c>
    </row>
    <row r="1369" spans="24:25" x14ac:dyDescent="0.25">
      <c r="X1369" s="59">
        <v>1362</v>
      </c>
      <c r="Y1369" s="395">
        <f t="shared" si="21"/>
        <v>150</v>
      </c>
    </row>
    <row r="1370" spans="24:25" x14ac:dyDescent="0.25">
      <c r="X1370" s="59">
        <v>1363</v>
      </c>
      <c r="Y1370" s="395">
        <f t="shared" si="21"/>
        <v>150</v>
      </c>
    </row>
    <row r="1371" spans="24:25" x14ac:dyDescent="0.25">
      <c r="X1371" s="59">
        <v>1364</v>
      </c>
      <c r="Y1371" s="395">
        <f t="shared" si="21"/>
        <v>150</v>
      </c>
    </row>
    <row r="1372" spans="24:25" x14ac:dyDescent="0.25">
      <c r="X1372" s="59">
        <v>1365</v>
      </c>
      <c r="Y1372" s="395">
        <f t="shared" si="21"/>
        <v>150</v>
      </c>
    </row>
    <row r="1373" spans="24:25" x14ac:dyDescent="0.25">
      <c r="X1373" s="59">
        <v>1366</v>
      </c>
      <c r="Y1373" s="395">
        <f t="shared" si="21"/>
        <v>150</v>
      </c>
    </row>
    <row r="1374" spans="24:25" x14ac:dyDescent="0.25">
      <c r="X1374" s="59">
        <v>1367</v>
      </c>
      <c r="Y1374" s="395">
        <f t="shared" si="21"/>
        <v>150</v>
      </c>
    </row>
    <row r="1375" spans="24:25" x14ac:dyDescent="0.25">
      <c r="X1375" s="59">
        <v>1368</v>
      </c>
      <c r="Y1375" s="395">
        <f t="shared" si="21"/>
        <v>150</v>
      </c>
    </row>
    <row r="1376" spans="24:25" x14ac:dyDescent="0.25">
      <c r="X1376" s="59">
        <v>1369</v>
      </c>
      <c r="Y1376" s="395">
        <f t="shared" si="21"/>
        <v>150</v>
      </c>
    </row>
    <row r="1377" spans="24:25" x14ac:dyDescent="0.25">
      <c r="X1377" s="59">
        <v>1370</v>
      </c>
      <c r="Y1377" s="395">
        <f t="shared" si="21"/>
        <v>150</v>
      </c>
    </row>
    <row r="1378" spans="24:25" x14ac:dyDescent="0.25">
      <c r="X1378" s="59">
        <v>1371</v>
      </c>
      <c r="Y1378" s="395">
        <f t="shared" si="21"/>
        <v>150</v>
      </c>
    </row>
    <row r="1379" spans="24:25" x14ac:dyDescent="0.25">
      <c r="X1379" s="59">
        <v>1372</v>
      </c>
      <c r="Y1379" s="395">
        <f t="shared" si="21"/>
        <v>150</v>
      </c>
    </row>
    <row r="1380" spans="24:25" x14ac:dyDescent="0.25">
      <c r="X1380" s="59">
        <v>1373</v>
      </c>
      <c r="Y1380" s="395">
        <f t="shared" si="21"/>
        <v>150</v>
      </c>
    </row>
    <row r="1381" spans="24:25" x14ac:dyDescent="0.25">
      <c r="X1381" s="59">
        <v>1374</v>
      </c>
      <c r="Y1381" s="395">
        <f t="shared" si="21"/>
        <v>150</v>
      </c>
    </row>
    <row r="1382" spans="24:25" x14ac:dyDescent="0.25">
      <c r="X1382" s="59">
        <v>1375</v>
      </c>
      <c r="Y1382" s="395">
        <f t="shared" si="21"/>
        <v>150</v>
      </c>
    </row>
    <row r="1383" spans="24:25" x14ac:dyDescent="0.25">
      <c r="X1383" s="59">
        <v>1376</v>
      </c>
      <c r="Y1383" s="395">
        <f t="shared" si="21"/>
        <v>150</v>
      </c>
    </row>
    <row r="1384" spans="24:25" x14ac:dyDescent="0.25">
      <c r="X1384" s="59">
        <v>1377</v>
      </c>
      <c r="Y1384" s="395">
        <f t="shared" si="21"/>
        <v>150</v>
      </c>
    </row>
    <row r="1385" spans="24:25" x14ac:dyDescent="0.25">
      <c r="X1385" s="59">
        <v>1378</v>
      </c>
      <c r="Y1385" s="395">
        <f t="shared" si="21"/>
        <v>150</v>
      </c>
    </row>
    <row r="1386" spans="24:25" x14ac:dyDescent="0.25">
      <c r="X1386" s="59">
        <v>1379</v>
      </c>
      <c r="Y1386" s="395">
        <f t="shared" si="21"/>
        <v>150</v>
      </c>
    </row>
    <row r="1387" spans="24:25" x14ac:dyDescent="0.25">
      <c r="X1387" s="59">
        <v>1380</v>
      </c>
      <c r="Y1387" s="395">
        <f t="shared" si="21"/>
        <v>150</v>
      </c>
    </row>
    <row r="1388" spans="24:25" x14ac:dyDescent="0.25">
      <c r="X1388" s="59">
        <v>1381</v>
      </c>
      <c r="Y1388" s="395">
        <f t="shared" si="21"/>
        <v>150</v>
      </c>
    </row>
    <row r="1389" spans="24:25" x14ac:dyDescent="0.25">
      <c r="X1389" s="59">
        <v>1382</v>
      </c>
      <c r="Y1389" s="395">
        <f t="shared" si="21"/>
        <v>150</v>
      </c>
    </row>
    <row r="1390" spans="24:25" x14ac:dyDescent="0.25">
      <c r="X1390" s="59">
        <v>1383</v>
      </c>
      <c r="Y1390" s="395">
        <f t="shared" si="21"/>
        <v>150</v>
      </c>
    </row>
    <row r="1391" spans="24:25" x14ac:dyDescent="0.25">
      <c r="X1391" s="59">
        <v>1384</v>
      </c>
      <c r="Y1391" s="395">
        <f t="shared" si="21"/>
        <v>150</v>
      </c>
    </row>
    <row r="1392" spans="24:25" x14ac:dyDescent="0.25">
      <c r="X1392" s="59">
        <v>1385</v>
      </c>
      <c r="Y1392" s="395">
        <f t="shared" si="21"/>
        <v>150</v>
      </c>
    </row>
    <row r="1393" spans="24:25" x14ac:dyDescent="0.25">
      <c r="X1393" s="59">
        <v>1386</v>
      </c>
      <c r="Y1393" s="395">
        <f t="shared" ref="Y1393:Y1456" si="22">$V$5</f>
        <v>150</v>
      </c>
    </row>
    <row r="1394" spans="24:25" x14ac:dyDescent="0.25">
      <c r="X1394" s="59">
        <v>1387</v>
      </c>
      <c r="Y1394" s="395">
        <f t="shared" si="22"/>
        <v>150</v>
      </c>
    </row>
    <row r="1395" spans="24:25" x14ac:dyDescent="0.25">
      <c r="X1395" s="59">
        <v>1388</v>
      </c>
      <c r="Y1395" s="395">
        <f t="shared" si="22"/>
        <v>150</v>
      </c>
    </row>
    <row r="1396" spans="24:25" x14ac:dyDescent="0.25">
      <c r="X1396" s="59">
        <v>1389</v>
      </c>
      <c r="Y1396" s="395">
        <f t="shared" si="22"/>
        <v>150</v>
      </c>
    </row>
    <row r="1397" spans="24:25" x14ac:dyDescent="0.25">
      <c r="X1397" s="59">
        <v>1390</v>
      </c>
      <c r="Y1397" s="395">
        <f t="shared" si="22"/>
        <v>150</v>
      </c>
    </row>
    <row r="1398" spans="24:25" x14ac:dyDescent="0.25">
      <c r="X1398" s="59">
        <v>1391</v>
      </c>
      <c r="Y1398" s="395">
        <f t="shared" si="22"/>
        <v>150</v>
      </c>
    </row>
    <row r="1399" spans="24:25" x14ac:dyDescent="0.25">
      <c r="X1399" s="59">
        <v>1392</v>
      </c>
      <c r="Y1399" s="395">
        <f t="shared" si="22"/>
        <v>150</v>
      </c>
    </row>
    <row r="1400" spans="24:25" x14ac:dyDescent="0.25">
      <c r="X1400" s="59">
        <v>1393</v>
      </c>
      <c r="Y1400" s="395">
        <f t="shared" si="22"/>
        <v>150</v>
      </c>
    </row>
    <row r="1401" spans="24:25" x14ac:dyDescent="0.25">
      <c r="X1401" s="59">
        <v>1394</v>
      </c>
      <c r="Y1401" s="395">
        <f t="shared" si="22"/>
        <v>150</v>
      </c>
    </row>
    <row r="1402" spans="24:25" x14ac:dyDescent="0.25">
      <c r="X1402" s="59">
        <v>1395</v>
      </c>
      <c r="Y1402" s="395">
        <f t="shared" si="22"/>
        <v>150</v>
      </c>
    </row>
    <row r="1403" spans="24:25" x14ac:dyDescent="0.25">
      <c r="X1403" s="59">
        <v>1396</v>
      </c>
      <c r="Y1403" s="395">
        <f t="shared" si="22"/>
        <v>150</v>
      </c>
    </row>
    <row r="1404" spans="24:25" x14ac:dyDescent="0.25">
      <c r="X1404" s="59">
        <v>1397</v>
      </c>
      <c r="Y1404" s="395">
        <f t="shared" si="22"/>
        <v>150</v>
      </c>
    </row>
    <row r="1405" spans="24:25" x14ac:dyDescent="0.25">
      <c r="X1405" s="59">
        <v>1398</v>
      </c>
      <c r="Y1405" s="395">
        <f t="shared" si="22"/>
        <v>150</v>
      </c>
    </row>
    <row r="1406" spans="24:25" x14ac:dyDescent="0.25">
      <c r="X1406" s="59">
        <v>1399</v>
      </c>
      <c r="Y1406" s="395">
        <f t="shared" si="22"/>
        <v>150</v>
      </c>
    </row>
    <row r="1407" spans="24:25" x14ac:dyDescent="0.25">
      <c r="X1407" s="59">
        <v>1400</v>
      </c>
      <c r="Y1407" s="395">
        <f t="shared" si="22"/>
        <v>150</v>
      </c>
    </row>
    <row r="1408" spans="24:25" x14ac:dyDescent="0.25">
      <c r="X1408" s="59">
        <v>1401</v>
      </c>
      <c r="Y1408" s="395">
        <f t="shared" si="22"/>
        <v>150</v>
      </c>
    </row>
    <row r="1409" spans="24:25" x14ac:dyDescent="0.25">
      <c r="X1409" s="59">
        <v>1402</v>
      </c>
      <c r="Y1409" s="395">
        <f t="shared" si="22"/>
        <v>150</v>
      </c>
    </row>
    <row r="1410" spans="24:25" x14ac:dyDescent="0.25">
      <c r="X1410" s="59">
        <v>1403</v>
      </c>
      <c r="Y1410" s="395">
        <f t="shared" si="22"/>
        <v>150</v>
      </c>
    </row>
    <row r="1411" spans="24:25" x14ac:dyDescent="0.25">
      <c r="X1411" s="59">
        <v>1404</v>
      </c>
      <c r="Y1411" s="395">
        <f t="shared" si="22"/>
        <v>150</v>
      </c>
    </row>
    <row r="1412" spans="24:25" x14ac:dyDescent="0.25">
      <c r="X1412" s="59">
        <v>1405</v>
      </c>
      <c r="Y1412" s="395">
        <f t="shared" si="22"/>
        <v>150</v>
      </c>
    </row>
    <row r="1413" spans="24:25" x14ac:dyDescent="0.25">
      <c r="X1413" s="59">
        <v>1406</v>
      </c>
      <c r="Y1413" s="395">
        <f t="shared" si="22"/>
        <v>150</v>
      </c>
    </row>
    <row r="1414" spans="24:25" x14ac:dyDescent="0.25">
      <c r="X1414" s="59">
        <v>1407</v>
      </c>
      <c r="Y1414" s="395">
        <f t="shared" si="22"/>
        <v>150</v>
      </c>
    </row>
    <row r="1415" spans="24:25" x14ac:dyDescent="0.25">
      <c r="X1415" s="59">
        <v>1408</v>
      </c>
      <c r="Y1415" s="395">
        <f t="shared" si="22"/>
        <v>150</v>
      </c>
    </row>
    <row r="1416" spans="24:25" x14ac:dyDescent="0.25">
      <c r="X1416" s="59">
        <v>1409</v>
      </c>
      <c r="Y1416" s="395">
        <f t="shared" si="22"/>
        <v>150</v>
      </c>
    </row>
    <row r="1417" spans="24:25" x14ac:dyDescent="0.25">
      <c r="X1417" s="59">
        <v>1410</v>
      </c>
      <c r="Y1417" s="395">
        <f t="shared" si="22"/>
        <v>150</v>
      </c>
    </row>
    <row r="1418" spans="24:25" x14ac:dyDescent="0.25">
      <c r="X1418" s="59">
        <v>1411</v>
      </c>
      <c r="Y1418" s="395">
        <f t="shared" si="22"/>
        <v>150</v>
      </c>
    </row>
    <row r="1419" spans="24:25" x14ac:dyDescent="0.25">
      <c r="X1419" s="59">
        <v>1412</v>
      </c>
      <c r="Y1419" s="395">
        <f t="shared" si="22"/>
        <v>150</v>
      </c>
    </row>
    <row r="1420" spans="24:25" x14ac:dyDescent="0.25">
      <c r="X1420" s="59">
        <v>1413</v>
      </c>
      <c r="Y1420" s="395">
        <f t="shared" si="22"/>
        <v>150</v>
      </c>
    </row>
    <row r="1421" spans="24:25" x14ac:dyDescent="0.25">
      <c r="X1421" s="59">
        <v>1414</v>
      </c>
      <c r="Y1421" s="395">
        <f t="shared" si="22"/>
        <v>150</v>
      </c>
    </row>
    <row r="1422" spans="24:25" x14ac:dyDescent="0.25">
      <c r="X1422" s="59">
        <v>1415</v>
      </c>
      <c r="Y1422" s="395">
        <f t="shared" si="22"/>
        <v>150</v>
      </c>
    </row>
    <row r="1423" spans="24:25" x14ac:dyDescent="0.25">
      <c r="X1423" s="59">
        <v>1416</v>
      </c>
      <c r="Y1423" s="395">
        <f t="shared" si="22"/>
        <v>150</v>
      </c>
    </row>
    <row r="1424" spans="24:25" x14ac:dyDescent="0.25">
      <c r="X1424" s="59">
        <v>1417</v>
      </c>
      <c r="Y1424" s="395">
        <f t="shared" si="22"/>
        <v>150</v>
      </c>
    </row>
    <row r="1425" spans="24:25" x14ac:dyDescent="0.25">
      <c r="X1425" s="59">
        <v>1418</v>
      </c>
      <c r="Y1425" s="395">
        <f t="shared" si="22"/>
        <v>150</v>
      </c>
    </row>
    <row r="1426" spans="24:25" x14ac:dyDescent="0.25">
      <c r="X1426" s="59">
        <v>1419</v>
      </c>
      <c r="Y1426" s="395">
        <f t="shared" si="22"/>
        <v>150</v>
      </c>
    </row>
    <row r="1427" spans="24:25" x14ac:dyDescent="0.25">
      <c r="X1427" s="59">
        <v>1420</v>
      </c>
      <c r="Y1427" s="395">
        <f t="shared" si="22"/>
        <v>150</v>
      </c>
    </row>
    <row r="1428" spans="24:25" x14ac:dyDescent="0.25">
      <c r="X1428" s="59">
        <v>1421</v>
      </c>
      <c r="Y1428" s="395">
        <f t="shared" si="22"/>
        <v>150</v>
      </c>
    </row>
    <row r="1429" spans="24:25" x14ac:dyDescent="0.25">
      <c r="X1429" s="59">
        <v>1422</v>
      </c>
      <c r="Y1429" s="395">
        <f t="shared" si="22"/>
        <v>150</v>
      </c>
    </row>
    <row r="1430" spans="24:25" x14ac:dyDescent="0.25">
      <c r="X1430" s="59">
        <v>1423</v>
      </c>
      <c r="Y1430" s="395">
        <f t="shared" si="22"/>
        <v>150</v>
      </c>
    </row>
    <row r="1431" spans="24:25" x14ac:dyDescent="0.25">
      <c r="X1431" s="59">
        <v>1424</v>
      </c>
      <c r="Y1431" s="395">
        <f t="shared" si="22"/>
        <v>150</v>
      </c>
    </row>
    <row r="1432" spans="24:25" x14ac:dyDescent="0.25">
      <c r="X1432" s="59">
        <v>1425</v>
      </c>
      <c r="Y1432" s="395">
        <f t="shared" si="22"/>
        <v>150</v>
      </c>
    </row>
    <row r="1433" spans="24:25" x14ac:dyDescent="0.25">
      <c r="X1433" s="59">
        <v>1426</v>
      </c>
      <c r="Y1433" s="395">
        <f t="shared" si="22"/>
        <v>150</v>
      </c>
    </row>
    <row r="1434" spans="24:25" x14ac:dyDescent="0.25">
      <c r="X1434" s="59">
        <v>1427</v>
      </c>
      <c r="Y1434" s="395">
        <f t="shared" si="22"/>
        <v>150</v>
      </c>
    </row>
    <row r="1435" spans="24:25" x14ac:dyDescent="0.25">
      <c r="X1435" s="59">
        <v>1428</v>
      </c>
      <c r="Y1435" s="395">
        <f t="shared" si="22"/>
        <v>150</v>
      </c>
    </row>
    <row r="1436" spans="24:25" x14ac:dyDescent="0.25">
      <c r="X1436" s="59">
        <v>1429</v>
      </c>
      <c r="Y1436" s="395">
        <f t="shared" si="22"/>
        <v>150</v>
      </c>
    </row>
    <row r="1437" spans="24:25" x14ac:dyDescent="0.25">
      <c r="X1437" s="59">
        <v>1430</v>
      </c>
      <c r="Y1437" s="395">
        <f t="shared" si="22"/>
        <v>150</v>
      </c>
    </row>
    <row r="1438" spans="24:25" x14ac:dyDescent="0.25">
      <c r="X1438" s="59">
        <v>1431</v>
      </c>
      <c r="Y1438" s="395">
        <f t="shared" si="22"/>
        <v>150</v>
      </c>
    </row>
    <row r="1439" spans="24:25" x14ac:dyDescent="0.25">
      <c r="X1439" s="59">
        <v>1432</v>
      </c>
      <c r="Y1439" s="395">
        <f t="shared" si="22"/>
        <v>150</v>
      </c>
    </row>
    <row r="1440" spans="24:25" x14ac:dyDescent="0.25">
      <c r="X1440" s="59">
        <v>1433</v>
      </c>
      <c r="Y1440" s="395">
        <f t="shared" si="22"/>
        <v>150</v>
      </c>
    </row>
    <row r="1441" spans="24:25" x14ac:dyDescent="0.25">
      <c r="X1441" s="59">
        <v>1434</v>
      </c>
      <c r="Y1441" s="395">
        <f t="shared" si="22"/>
        <v>150</v>
      </c>
    </row>
    <row r="1442" spans="24:25" x14ac:dyDescent="0.25">
      <c r="X1442" s="59">
        <v>1435</v>
      </c>
      <c r="Y1442" s="395">
        <f t="shared" si="22"/>
        <v>150</v>
      </c>
    </row>
    <row r="1443" spans="24:25" x14ac:dyDescent="0.25">
      <c r="X1443" s="59">
        <v>1436</v>
      </c>
      <c r="Y1443" s="395">
        <f t="shared" si="22"/>
        <v>150</v>
      </c>
    </row>
    <row r="1444" spans="24:25" x14ac:dyDescent="0.25">
      <c r="X1444" s="59">
        <v>1437</v>
      </c>
      <c r="Y1444" s="395">
        <f t="shared" si="22"/>
        <v>150</v>
      </c>
    </row>
    <row r="1445" spans="24:25" x14ac:dyDescent="0.25">
      <c r="X1445" s="59">
        <v>1438</v>
      </c>
      <c r="Y1445" s="395">
        <f t="shared" si="22"/>
        <v>150</v>
      </c>
    </row>
    <row r="1446" spans="24:25" x14ac:dyDescent="0.25">
      <c r="X1446" s="59">
        <v>1439</v>
      </c>
      <c r="Y1446" s="395">
        <f t="shared" si="22"/>
        <v>150</v>
      </c>
    </row>
    <row r="1447" spans="24:25" x14ac:dyDescent="0.25">
      <c r="X1447" s="59">
        <v>1440</v>
      </c>
      <c r="Y1447" s="395">
        <f t="shared" si="22"/>
        <v>150</v>
      </c>
    </row>
    <row r="1448" spans="24:25" x14ac:dyDescent="0.25">
      <c r="X1448" s="59">
        <v>1441</v>
      </c>
      <c r="Y1448" s="395">
        <f t="shared" si="22"/>
        <v>150</v>
      </c>
    </row>
    <row r="1449" spans="24:25" x14ac:dyDescent="0.25">
      <c r="X1449" s="59">
        <v>1442</v>
      </c>
      <c r="Y1449" s="395">
        <f t="shared" si="22"/>
        <v>150</v>
      </c>
    </row>
    <row r="1450" spans="24:25" x14ac:dyDescent="0.25">
      <c r="X1450" s="59">
        <v>1443</v>
      </c>
      <c r="Y1450" s="395">
        <f t="shared" si="22"/>
        <v>150</v>
      </c>
    </row>
    <row r="1451" spans="24:25" x14ac:dyDescent="0.25">
      <c r="X1451" s="59">
        <v>1444</v>
      </c>
      <c r="Y1451" s="395">
        <f t="shared" si="22"/>
        <v>150</v>
      </c>
    </row>
    <row r="1452" spans="24:25" x14ac:dyDescent="0.25">
      <c r="X1452" s="59">
        <v>1445</v>
      </c>
      <c r="Y1452" s="395">
        <f t="shared" si="22"/>
        <v>150</v>
      </c>
    </row>
    <row r="1453" spans="24:25" x14ac:dyDescent="0.25">
      <c r="X1453" s="59">
        <v>1446</v>
      </c>
      <c r="Y1453" s="395">
        <f t="shared" si="22"/>
        <v>150</v>
      </c>
    </row>
    <row r="1454" spans="24:25" x14ac:dyDescent="0.25">
      <c r="X1454" s="59">
        <v>1447</v>
      </c>
      <c r="Y1454" s="395">
        <f t="shared" si="22"/>
        <v>150</v>
      </c>
    </row>
    <row r="1455" spans="24:25" x14ac:dyDescent="0.25">
      <c r="X1455" s="59">
        <v>1448</v>
      </c>
      <c r="Y1455" s="395">
        <f t="shared" si="22"/>
        <v>150</v>
      </c>
    </row>
    <row r="1456" spans="24:25" x14ac:dyDescent="0.25">
      <c r="X1456" s="59">
        <v>1449</v>
      </c>
      <c r="Y1456" s="395">
        <f t="shared" si="22"/>
        <v>150</v>
      </c>
    </row>
    <row r="1457" spans="24:25" x14ac:dyDescent="0.25">
      <c r="X1457" s="59">
        <v>1450</v>
      </c>
      <c r="Y1457" s="395">
        <f t="shared" ref="Y1457:Y1507" si="23">$V$5</f>
        <v>150</v>
      </c>
    </row>
    <row r="1458" spans="24:25" x14ac:dyDescent="0.25">
      <c r="X1458" s="59">
        <v>1451</v>
      </c>
      <c r="Y1458" s="395">
        <f t="shared" si="23"/>
        <v>150</v>
      </c>
    </row>
    <row r="1459" spans="24:25" x14ac:dyDescent="0.25">
      <c r="X1459" s="59">
        <v>1452</v>
      </c>
      <c r="Y1459" s="395">
        <f t="shared" si="23"/>
        <v>150</v>
      </c>
    </row>
    <row r="1460" spans="24:25" x14ac:dyDescent="0.25">
      <c r="X1460" s="59">
        <v>1453</v>
      </c>
      <c r="Y1460" s="395">
        <f t="shared" si="23"/>
        <v>150</v>
      </c>
    </row>
    <row r="1461" spans="24:25" x14ac:dyDescent="0.25">
      <c r="X1461" s="59">
        <v>1454</v>
      </c>
      <c r="Y1461" s="395">
        <f t="shared" si="23"/>
        <v>150</v>
      </c>
    </row>
    <row r="1462" spans="24:25" x14ac:dyDescent="0.25">
      <c r="X1462" s="59">
        <v>1455</v>
      </c>
      <c r="Y1462" s="395">
        <f t="shared" si="23"/>
        <v>150</v>
      </c>
    </row>
    <row r="1463" spans="24:25" x14ac:dyDescent="0.25">
      <c r="X1463" s="59">
        <v>1456</v>
      </c>
      <c r="Y1463" s="395">
        <f t="shared" si="23"/>
        <v>150</v>
      </c>
    </row>
    <row r="1464" spans="24:25" x14ac:dyDescent="0.25">
      <c r="X1464" s="59">
        <v>1457</v>
      </c>
      <c r="Y1464" s="395">
        <f t="shared" si="23"/>
        <v>150</v>
      </c>
    </row>
    <row r="1465" spans="24:25" x14ac:dyDescent="0.25">
      <c r="X1465" s="59">
        <v>1458</v>
      </c>
      <c r="Y1465" s="395">
        <f t="shared" si="23"/>
        <v>150</v>
      </c>
    </row>
    <row r="1466" spans="24:25" x14ac:dyDescent="0.25">
      <c r="X1466" s="59">
        <v>1459</v>
      </c>
      <c r="Y1466" s="395">
        <f t="shared" si="23"/>
        <v>150</v>
      </c>
    </row>
    <row r="1467" spans="24:25" x14ac:dyDescent="0.25">
      <c r="X1467" s="59">
        <v>1460</v>
      </c>
      <c r="Y1467" s="395">
        <f t="shared" si="23"/>
        <v>150</v>
      </c>
    </row>
    <row r="1468" spans="24:25" x14ac:dyDescent="0.25">
      <c r="X1468" s="59">
        <v>1461</v>
      </c>
      <c r="Y1468" s="395">
        <f t="shared" si="23"/>
        <v>150</v>
      </c>
    </row>
    <row r="1469" spans="24:25" x14ac:dyDescent="0.25">
      <c r="X1469" s="59">
        <v>1462</v>
      </c>
      <c r="Y1469" s="395">
        <f t="shared" si="23"/>
        <v>150</v>
      </c>
    </row>
    <row r="1470" spans="24:25" x14ac:dyDescent="0.25">
      <c r="X1470" s="59">
        <v>1463</v>
      </c>
      <c r="Y1470" s="395">
        <f t="shared" si="23"/>
        <v>150</v>
      </c>
    </row>
    <row r="1471" spans="24:25" x14ac:dyDescent="0.25">
      <c r="X1471" s="59">
        <v>1464</v>
      </c>
      <c r="Y1471" s="395">
        <f t="shared" si="23"/>
        <v>150</v>
      </c>
    </row>
    <row r="1472" spans="24:25" x14ac:dyDescent="0.25">
      <c r="X1472" s="59">
        <v>1465</v>
      </c>
      <c r="Y1472" s="395">
        <f t="shared" si="23"/>
        <v>150</v>
      </c>
    </row>
    <row r="1473" spans="24:25" x14ac:dyDescent="0.25">
      <c r="X1473" s="59">
        <v>1466</v>
      </c>
      <c r="Y1473" s="395">
        <f t="shared" si="23"/>
        <v>150</v>
      </c>
    </row>
    <row r="1474" spans="24:25" x14ac:dyDescent="0.25">
      <c r="X1474" s="59">
        <v>1467</v>
      </c>
      <c r="Y1474" s="395">
        <f t="shared" si="23"/>
        <v>150</v>
      </c>
    </row>
    <row r="1475" spans="24:25" x14ac:dyDescent="0.25">
      <c r="X1475" s="59">
        <v>1468</v>
      </c>
      <c r="Y1475" s="395">
        <f t="shared" si="23"/>
        <v>150</v>
      </c>
    </row>
    <row r="1476" spans="24:25" x14ac:dyDescent="0.25">
      <c r="X1476" s="59">
        <v>1469</v>
      </c>
      <c r="Y1476" s="395">
        <f t="shared" si="23"/>
        <v>150</v>
      </c>
    </row>
    <row r="1477" spans="24:25" x14ac:dyDescent="0.25">
      <c r="X1477" s="59">
        <v>1470</v>
      </c>
      <c r="Y1477" s="395">
        <f t="shared" si="23"/>
        <v>150</v>
      </c>
    </row>
    <row r="1478" spans="24:25" x14ac:dyDescent="0.25">
      <c r="X1478" s="59">
        <v>1471</v>
      </c>
      <c r="Y1478" s="395">
        <f t="shared" si="23"/>
        <v>150</v>
      </c>
    </row>
    <row r="1479" spans="24:25" x14ac:dyDescent="0.25">
      <c r="X1479" s="59">
        <v>1472</v>
      </c>
      <c r="Y1479" s="395">
        <f t="shared" si="23"/>
        <v>150</v>
      </c>
    </row>
    <row r="1480" spans="24:25" x14ac:dyDescent="0.25">
      <c r="X1480" s="59">
        <v>1473</v>
      </c>
      <c r="Y1480" s="395">
        <f t="shared" si="23"/>
        <v>150</v>
      </c>
    </row>
    <row r="1481" spans="24:25" x14ac:dyDescent="0.25">
      <c r="X1481" s="59">
        <v>1474</v>
      </c>
      <c r="Y1481" s="395">
        <f t="shared" si="23"/>
        <v>150</v>
      </c>
    </row>
    <row r="1482" spans="24:25" x14ac:dyDescent="0.25">
      <c r="X1482" s="59">
        <v>1475</v>
      </c>
      <c r="Y1482" s="395">
        <f t="shared" si="23"/>
        <v>150</v>
      </c>
    </row>
    <row r="1483" spans="24:25" x14ac:dyDescent="0.25">
      <c r="X1483" s="59">
        <v>1476</v>
      </c>
      <c r="Y1483" s="395">
        <f t="shared" si="23"/>
        <v>150</v>
      </c>
    </row>
    <row r="1484" spans="24:25" x14ac:dyDescent="0.25">
      <c r="X1484" s="59">
        <v>1477</v>
      </c>
      <c r="Y1484" s="395">
        <f t="shared" si="23"/>
        <v>150</v>
      </c>
    </row>
    <row r="1485" spans="24:25" x14ac:dyDescent="0.25">
      <c r="X1485" s="59">
        <v>1478</v>
      </c>
      <c r="Y1485" s="395">
        <f t="shared" si="23"/>
        <v>150</v>
      </c>
    </row>
    <row r="1486" spans="24:25" x14ac:dyDescent="0.25">
      <c r="X1486" s="59">
        <v>1479</v>
      </c>
      <c r="Y1486" s="395">
        <f t="shared" si="23"/>
        <v>150</v>
      </c>
    </row>
    <row r="1487" spans="24:25" x14ac:dyDescent="0.25">
      <c r="X1487" s="59">
        <v>1480</v>
      </c>
      <c r="Y1487" s="395">
        <f t="shared" si="23"/>
        <v>150</v>
      </c>
    </row>
    <row r="1488" spans="24:25" x14ac:dyDescent="0.25">
      <c r="X1488" s="59">
        <v>1481</v>
      </c>
      <c r="Y1488" s="395">
        <f t="shared" si="23"/>
        <v>150</v>
      </c>
    </row>
    <row r="1489" spans="24:25" x14ac:dyDescent="0.25">
      <c r="X1489" s="59">
        <v>1482</v>
      </c>
      <c r="Y1489" s="395">
        <f t="shared" si="23"/>
        <v>150</v>
      </c>
    </row>
    <row r="1490" spans="24:25" x14ac:dyDescent="0.25">
      <c r="X1490" s="59">
        <v>1483</v>
      </c>
      <c r="Y1490" s="395">
        <f t="shared" si="23"/>
        <v>150</v>
      </c>
    </row>
    <row r="1491" spans="24:25" x14ac:dyDescent="0.25">
      <c r="X1491" s="59">
        <v>1484</v>
      </c>
      <c r="Y1491" s="395">
        <f t="shared" si="23"/>
        <v>150</v>
      </c>
    </row>
    <row r="1492" spans="24:25" x14ac:dyDescent="0.25">
      <c r="X1492" s="59">
        <v>1485</v>
      </c>
      <c r="Y1492" s="395">
        <f t="shared" si="23"/>
        <v>150</v>
      </c>
    </row>
    <row r="1493" spans="24:25" x14ac:dyDescent="0.25">
      <c r="X1493" s="59">
        <v>1486</v>
      </c>
      <c r="Y1493" s="395">
        <f t="shared" si="23"/>
        <v>150</v>
      </c>
    </row>
    <row r="1494" spans="24:25" x14ac:dyDescent="0.25">
      <c r="X1494" s="59">
        <v>1487</v>
      </c>
      <c r="Y1494" s="395">
        <f t="shared" si="23"/>
        <v>150</v>
      </c>
    </row>
    <row r="1495" spans="24:25" x14ac:dyDescent="0.25">
      <c r="X1495" s="59">
        <v>1488</v>
      </c>
      <c r="Y1495" s="395">
        <f t="shared" si="23"/>
        <v>150</v>
      </c>
    </row>
    <row r="1496" spans="24:25" x14ac:dyDescent="0.25">
      <c r="X1496" s="59">
        <v>1489</v>
      </c>
      <c r="Y1496" s="395">
        <f t="shared" si="23"/>
        <v>150</v>
      </c>
    </row>
    <row r="1497" spans="24:25" x14ac:dyDescent="0.25">
      <c r="X1497" s="59">
        <v>1490</v>
      </c>
      <c r="Y1497" s="395">
        <f t="shared" si="23"/>
        <v>150</v>
      </c>
    </row>
    <row r="1498" spans="24:25" x14ac:dyDescent="0.25">
      <c r="X1498" s="59">
        <v>1491</v>
      </c>
      <c r="Y1498" s="395">
        <f t="shared" si="23"/>
        <v>150</v>
      </c>
    </row>
    <row r="1499" spans="24:25" x14ac:dyDescent="0.25">
      <c r="X1499" s="59">
        <v>1492</v>
      </c>
      <c r="Y1499" s="395">
        <f t="shared" si="23"/>
        <v>150</v>
      </c>
    </row>
    <row r="1500" spans="24:25" x14ac:dyDescent="0.25">
      <c r="X1500" s="59">
        <v>1493</v>
      </c>
      <c r="Y1500" s="395">
        <f t="shared" si="23"/>
        <v>150</v>
      </c>
    </row>
    <row r="1501" spans="24:25" x14ac:dyDescent="0.25">
      <c r="X1501" s="59">
        <v>1494</v>
      </c>
      <c r="Y1501" s="395">
        <f t="shared" si="23"/>
        <v>150</v>
      </c>
    </row>
    <row r="1502" spans="24:25" x14ac:dyDescent="0.25">
      <c r="X1502" s="59">
        <v>1495</v>
      </c>
      <c r="Y1502" s="395">
        <f t="shared" si="23"/>
        <v>150</v>
      </c>
    </row>
    <row r="1503" spans="24:25" x14ac:dyDescent="0.25">
      <c r="X1503" s="59">
        <v>1496</v>
      </c>
      <c r="Y1503" s="395">
        <f t="shared" si="23"/>
        <v>150</v>
      </c>
    </row>
    <row r="1504" spans="24:25" x14ac:dyDescent="0.25">
      <c r="X1504" s="59">
        <v>1497</v>
      </c>
      <c r="Y1504" s="395">
        <f t="shared" si="23"/>
        <v>150</v>
      </c>
    </row>
    <row r="1505" spans="24:25" x14ac:dyDescent="0.25">
      <c r="X1505" s="59">
        <v>1498</v>
      </c>
      <c r="Y1505" s="395">
        <f t="shared" si="23"/>
        <v>150</v>
      </c>
    </row>
    <row r="1506" spans="24:25" x14ac:dyDescent="0.25">
      <c r="X1506" s="59">
        <v>1499</v>
      </c>
      <c r="Y1506" s="395">
        <f t="shared" si="23"/>
        <v>150</v>
      </c>
    </row>
    <row r="1507" spans="24:25" x14ac:dyDescent="0.25">
      <c r="X1507" s="59">
        <v>1500</v>
      </c>
      <c r="Y1507" s="395">
        <f t="shared" si="23"/>
        <v>150</v>
      </c>
    </row>
    <row r="1508" spans="24:25" x14ac:dyDescent="0.25">
      <c r="X1508" s="59">
        <v>1501</v>
      </c>
      <c r="Y1508" s="395">
        <f>$V$6</f>
        <v>200</v>
      </c>
    </row>
    <row r="1509" spans="24:25" x14ac:dyDescent="0.25">
      <c r="X1509" s="59">
        <v>1502</v>
      </c>
      <c r="Y1509" s="395">
        <f t="shared" ref="Y1509:Y1572" si="24">$V$6</f>
        <v>200</v>
      </c>
    </row>
    <row r="1510" spans="24:25" x14ac:dyDescent="0.25">
      <c r="X1510" s="59">
        <v>1503</v>
      </c>
      <c r="Y1510" s="395">
        <f t="shared" si="24"/>
        <v>200</v>
      </c>
    </row>
    <row r="1511" spans="24:25" x14ac:dyDescent="0.25">
      <c r="X1511" s="59">
        <v>1504</v>
      </c>
      <c r="Y1511" s="395">
        <f t="shared" si="24"/>
        <v>200</v>
      </c>
    </row>
    <row r="1512" spans="24:25" x14ac:dyDescent="0.25">
      <c r="X1512" s="59">
        <v>1505</v>
      </c>
      <c r="Y1512" s="395">
        <f t="shared" si="24"/>
        <v>200</v>
      </c>
    </row>
    <row r="1513" spans="24:25" x14ac:dyDescent="0.25">
      <c r="X1513" s="59">
        <v>1506</v>
      </c>
      <c r="Y1513" s="395">
        <f t="shared" si="24"/>
        <v>200</v>
      </c>
    </row>
    <row r="1514" spans="24:25" x14ac:dyDescent="0.25">
      <c r="X1514" s="59">
        <v>1507</v>
      </c>
      <c r="Y1514" s="395">
        <f t="shared" si="24"/>
        <v>200</v>
      </c>
    </row>
    <row r="1515" spans="24:25" x14ac:dyDescent="0.25">
      <c r="X1515" s="59">
        <v>1508</v>
      </c>
      <c r="Y1515" s="395">
        <f t="shared" si="24"/>
        <v>200</v>
      </c>
    </row>
    <row r="1516" spans="24:25" x14ac:dyDescent="0.25">
      <c r="X1516" s="59">
        <v>1509</v>
      </c>
      <c r="Y1516" s="395">
        <f t="shared" si="24"/>
        <v>200</v>
      </c>
    </row>
    <row r="1517" spans="24:25" x14ac:dyDescent="0.25">
      <c r="X1517" s="59">
        <v>1510</v>
      </c>
      <c r="Y1517" s="395">
        <f t="shared" si="24"/>
        <v>200</v>
      </c>
    </row>
    <row r="1518" spans="24:25" x14ac:dyDescent="0.25">
      <c r="X1518" s="59">
        <v>1511</v>
      </c>
      <c r="Y1518" s="395">
        <f t="shared" si="24"/>
        <v>200</v>
      </c>
    </row>
    <row r="1519" spans="24:25" x14ac:dyDescent="0.25">
      <c r="X1519" s="59">
        <v>1512</v>
      </c>
      <c r="Y1519" s="395">
        <f t="shared" si="24"/>
        <v>200</v>
      </c>
    </row>
    <row r="1520" spans="24:25" x14ac:dyDescent="0.25">
      <c r="X1520" s="59">
        <v>1513</v>
      </c>
      <c r="Y1520" s="395">
        <f t="shared" si="24"/>
        <v>200</v>
      </c>
    </row>
    <row r="1521" spans="24:25" x14ac:dyDescent="0.25">
      <c r="X1521" s="59">
        <v>1514</v>
      </c>
      <c r="Y1521" s="395">
        <f t="shared" si="24"/>
        <v>200</v>
      </c>
    </row>
    <row r="1522" spans="24:25" x14ac:dyDescent="0.25">
      <c r="X1522" s="59">
        <v>1515</v>
      </c>
      <c r="Y1522" s="395">
        <f t="shared" si="24"/>
        <v>200</v>
      </c>
    </row>
    <row r="1523" spans="24:25" x14ac:dyDescent="0.25">
      <c r="X1523" s="59">
        <v>1516</v>
      </c>
      <c r="Y1523" s="395">
        <f t="shared" si="24"/>
        <v>200</v>
      </c>
    </row>
    <row r="1524" spans="24:25" x14ac:dyDescent="0.25">
      <c r="X1524" s="59">
        <v>1517</v>
      </c>
      <c r="Y1524" s="395">
        <f t="shared" si="24"/>
        <v>200</v>
      </c>
    </row>
    <row r="1525" spans="24:25" x14ac:dyDescent="0.25">
      <c r="X1525" s="59">
        <v>1518</v>
      </c>
      <c r="Y1525" s="395">
        <f t="shared" si="24"/>
        <v>200</v>
      </c>
    </row>
    <row r="1526" spans="24:25" x14ac:dyDescent="0.25">
      <c r="X1526" s="59">
        <v>1519</v>
      </c>
      <c r="Y1526" s="395">
        <f t="shared" si="24"/>
        <v>200</v>
      </c>
    </row>
    <row r="1527" spans="24:25" x14ac:dyDescent="0.25">
      <c r="X1527" s="59">
        <v>1520</v>
      </c>
      <c r="Y1527" s="395">
        <f t="shared" si="24"/>
        <v>200</v>
      </c>
    </row>
    <row r="1528" spans="24:25" x14ac:dyDescent="0.25">
      <c r="X1528" s="59">
        <v>1521</v>
      </c>
      <c r="Y1528" s="395">
        <f t="shared" si="24"/>
        <v>200</v>
      </c>
    </row>
    <row r="1529" spans="24:25" x14ac:dyDescent="0.25">
      <c r="X1529" s="59">
        <v>1522</v>
      </c>
      <c r="Y1529" s="395">
        <f t="shared" si="24"/>
        <v>200</v>
      </c>
    </row>
    <row r="1530" spans="24:25" x14ac:dyDescent="0.25">
      <c r="X1530" s="59">
        <v>1523</v>
      </c>
      <c r="Y1530" s="395">
        <f t="shared" si="24"/>
        <v>200</v>
      </c>
    </row>
    <row r="1531" spans="24:25" x14ac:dyDescent="0.25">
      <c r="X1531" s="59">
        <v>1524</v>
      </c>
      <c r="Y1531" s="395">
        <f t="shared" si="24"/>
        <v>200</v>
      </c>
    </row>
    <row r="1532" spans="24:25" x14ac:dyDescent="0.25">
      <c r="X1532" s="59">
        <v>1525</v>
      </c>
      <c r="Y1532" s="395">
        <f t="shared" si="24"/>
        <v>200</v>
      </c>
    </row>
    <row r="1533" spans="24:25" x14ac:dyDescent="0.25">
      <c r="X1533" s="59">
        <v>1526</v>
      </c>
      <c r="Y1533" s="395">
        <f t="shared" si="24"/>
        <v>200</v>
      </c>
    </row>
    <row r="1534" spans="24:25" x14ac:dyDescent="0.25">
      <c r="X1534" s="59">
        <v>1527</v>
      </c>
      <c r="Y1534" s="395">
        <f t="shared" si="24"/>
        <v>200</v>
      </c>
    </row>
    <row r="1535" spans="24:25" x14ac:dyDescent="0.25">
      <c r="X1535" s="59">
        <v>1528</v>
      </c>
      <c r="Y1535" s="395">
        <f t="shared" si="24"/>
        <v>200</v>
      </c>
    </row>
    <row r="1536" spans="24:25" x14ac:dyDescent="0.25">
      <c r="X1536" s="59">
        <v>1529</v>
      </c>
      <c r="Y1536" s="395">
        <f t="shared" si="24"/>
        <v>200</v>
      </c>
    </row>
    <row r="1537" spans="24:25" x14ac:dyDescent="0.25">
      <c r="X1537" s="59">
        <v>1530</v>
      </c>
      <c r="Y1537" s="395">
        <f t="shared" si="24"/>
        <v>200</v>
      </c>
    </row>
    <row r="1538" spans="24:25" x14ac:dyDescent="0.25">
      <c r="X1538" s="59">
        <v>1531</v>
      </c>
      <c r="Y1538" s="395">
        <f t="shared" si="24"/>
        <v>200</v>
      </c>
    </row>
    <row r="1539" spans="24:25" x14ac:dyDescent="0.25">
      <c r="X1539" s="59">
        <v>1532</v>
      </c>
      <c r="Y1539" s="395">
        <f t="shared" si="24"/>
        <v>200</v>
      </c>
    </row>
    <row r="1540" spans="24:25" x14ac:dyDescent="0.25">
      <c r="X1540" s="59">
        <v>1533</v>
      </c>
      <c r="Y1540" s="395">
        <f t="shared" si="24"/>
        <v>200</v>
      </c>
    </row>
    <row r="1541" spans="24:25" x14ac:dyDescent="0.25">
      <c r="X1541" s="59">
        <v>1534</v>
      </c>
      <c r="Y1541" s="395">
        <f t="shared" si="24"/>
        <v>200</v>
      </c>
    </row>
    <row r="1542" spans="24:25" x14ac:dyDescent="0.25">
      <c r="X1542" s="59">
        <v>1535</v>
      </c>
      <c r="Y1542" s="395">
        <f t="shared" si="24"/>
        <v>200</v>
      </c>
    </row>
    <row r="1543" spans="24:25" x14ac:dyDescent="0.25">
      <c r="X1543" s="59">
        <v>1536</v>
      </c>
      <c r="Y1543" s="395">
        <f t="shared" si="24"/>
        <v>200</v>
      </c>
    </row>
    <row r="1544" spans="24:25" x14ac:dyDescent="0.25">
      <c r="X1544" s="59">
        <v>1537</v>
      </c>
      <c r="Y1544" s="395">
        <f t="shared" si="24"/>
        <v>200</v>
      </c>
    </row>
    <row r="1545" spans="24:25" x14ac:dyDescent="0.25">
      <c r="X1545" s="59">
        <v>1538</v>
      </c>
      <c r="Y1545" s="395">
        <f t="shared" si="24"/>
        <v>200</v>
      </c>
    </row>
    <row r="1546" spans="24:25" x14ac:dyDescent="0.25">
      <c r="X1546" s="59">
        <v>1539</v>
      </c>
      <c r="Y1546" s="395">
        <f t="shared" si="24"/>
        <v>200</v>
      </c>
    </row>
    <row r="1547" spans="24:25" x14ac:dyDescent="0.25">
      <c r="X1547" s="59">
        <v>1540</v>
      </c>
      <c r="Y1547" s="395">
        <f t="shared" si="24"/>
        <v>200</v>
      </c>
    </row>
    <row r="1548" spans="24:25" x14ac:dyDescent="0.25">
      <c r="X1548" s="59">
        <v>1541</v>
      </c>
      <c r="Y1548" s="395">
        <f t="shared" si="24"/>
        <v>200</v>
      </c>
    </row>
    <row r="1549" spans="24:25" x14ac:dyDescent="0.25">
      <c r="X1549" s="59">
        <v>1542</v>
      </c>
      <c r="Y1549" s="395">
        <f t="shared" si="24"/>
        <v>200</v>
      </c>
    </row>
    <row r="1550" spans="24:25" x14ac:dyDescent="0.25">
      <c r="X1550" s="59">
        <v>1543</v>
      </c>
      <c r="Y1550" s="395">
        <f t="shared" si="24"/>
        <v>200</v>
      </c>
    </row>
    <row r="1551" spans="24:25" x14ac:dyDescent="0.25">
      <c r="X1551" s="59">
        <v>1544</v>
      </c>
      <c r="Y1551" s="395">
        <f t="shared" si="24"/>
        <v>200</v>
      </c>
    </row>
    <row r="1552" spans="24:25" x14ac:dyDescent="0.25">
      <c r="X1552" s="59">
        <v>1545</v>
      </c>
      <c r="Y1552" s="395">
        <f t="shared" si="24"/>
        <v>200</v>
      </c>
    </row>
    <row r="1553" spans="24:25" x14ac:dyDescent="0.25">
      <c r="X1553" s="59">
        <v>1546</v>
      </c>
      <c r="Y1553" s="395">
        <f t="shared" si="24"/>
        <v>200</v>
      </c>
    </row>
    <row r="1554" spans="24:25" x14ac:dyDescent="0.25">
      <c r="X1554" s="59">
        <v>1547</v>
      </c>
      <c r="Y1554" s="395">
        <f t="shared" si="24"/>
        <v>200</v>
      </c>
    </row>
    <row r="1555" spans="24:25" x14ac:dyDescent="0.25">
      <c r="X1555" s="59">
        <v>1548</v>
      </c>
      <c r="Y1555" s="395">
        <f t="shared" si="24"/>
        <v>200</v>
      </c>
    </row>
    <row r="1556" spans="24:25" x14ac:dyDescent="0.25">
      <c r="X1556" s="59">
        <v>1549</v>
      </c>
      <c r="Y1556" s="395">
        <f t="shared" si="24"/>
        <v>200</v>
      </c>
    </row>
    <row r="1557" spans="24:25" x14ac:dyDescent="0.25">
      <c r="X1557" s="59">
        <v>1550</v>
      </c>
      <c r="Y1557" s="395">
        <f t="shared" si="24"/>
        <v>200</v>
      </c>
    </row>
    <row r="1558" spans="24:25" x14ac:dyDescent="0.25">
      <c r="X1558" s="59">
        <v>1551</v>
      </c>
      <c r="Y1558" s="395">
        <f t="shared" si="24"/>
        <v>200</v>
      </c>
    </row>
    <row r="1559" spans="24:25" x14ac:dyDescent="0.25">
      <c r="X1559" s="59">
        <v>1552</v>
      </c>
      <c r="Y1559" s="395">
        <f t="shared" si="24"/>
        <v>200</v>
      </c>
    </row>
    <row r="1560" spans="24:25" x14ac:dyDescent="0.25">
      <c r="X1560" s="59">
        <v>1553</v>
      </c>
      <c r="Y1560" s="395">
        <f t="shared" si="24"/>
        <v>200</v>
      </c>
    </row>
    <row r="1561" spans="24:25" x14ac:dyDescent="0.25">
      <c r="X1561" s="59">
        <v>1554</v>
      </c>
      <c r="Y1561" s="395">
        <f t="shared" si="24"/>
        <v>200</v>
      </c>
    </row>
    <row r="1562" spans="24:25" x14ac:dyDescent="0.25">
      <c r="X1562" s="59">
        <v>1555</v>
      </c>
      <c r="Y1562" s="395">
        <f t="shared" si="24"/>
        <v>200</v>
      </c>
    </row>
    <row r="1563" spans="24:25" x14ac:dyDescent="0.25">
      <c r="X1563" s="59">
        <v>1556</v>
      </c>
      <c r="Y1563" s="395">
        <f t="shared" si="24"/>
        <v>200</v>
      </c>
    </row>
    <row r="1564" spans="24:25" x14ac:dyDescent="0.25">
      <c r="X1564" s="59">
        <v>1557</v>
      </c>
      <c r="Y1564" s="395">
        <f t="shared" si="24"/>
        <v>200</v>
      </c>
    </row>
    <row r="1565" spans="24:25" x14ac:dyDescent="0.25">
      <c r="X1565" s="59">
        <v>1558</v>
      </c>
      <c r="Y1565" s="395">
        <f t="shared" si="24"/>
        <v>200</v>
      </c>
    </row>
    <row r="1566" spans="24:25" x14ac:dyDescent="0.25">
      <c r="X1566" s="59">
        <v>1559</v>
      </c>
      <c r="Y1566" s="395">
        <f t="shared" si="24"/>
        <v>200</v>
      </c>
    </row>
    <row r="1567" spans="24:25" x14ac:dyDescent="0.25">
      <c r="X1567" s="59">
        <v>1560</v>
      </c>
      <c r="Y1567" s="395">
        <f t="shared" si="24"/>
        <v>200</v>
      </c>
    </row>
    <row r="1568" spans="24:25" x14ac:dyDescent="0.25">
      <c r="X1568" s="59">
        <v>1561</v>
      </c>
      <c r="Y1568" s="395">
        <f t="shared" si="24"/>
        <v>200</v>
      </c>
    </row>
    <row r="1569" spans="24:25" x14ac:dyDescent="0.25">
      <c r="X1569" s="59">
        <v>1562</v>
      </c>
      <c r="Y1569" s="395">
        <f t="shared" si="24"/>
        <v>200</v>
      </c>
    </row>
    <row r="1570" spans="24:25" x14ac:dyDescent="0.25">
      <c r="X1570" s="59">
        <v>1563</v>
      </c>
      <c r="Y1570" s="395">
        <f t="shared" si="24"/>
        <v>200</v>
      </c>
    </row>
    <row r="1571" spans="24:25" x14ac:dyDescent="0.25">
      <c r="X1571" s="59">
        <v>1564</v>
      </c>
      <c r="Y1571" s="395">
        <f t="shared" si="24"/>
        <v>200</v>
      </c>
    </row>
    <row r="1572" spans="24:25" x14ac:dyDescent="0.25">
      <c r="X1572" s="59">
        <v>1565</v>
      </c>
      <c r="Y1572" s="395">
        <f t="shared" si="24"/>
        <v>200</v>
      </c>
    </row>
    <row r="1573" spans="24:25" x14ac:dyDescent="0.25">
      <c r="X1573" s="59">
        <v>1566</v>
      </c>
      <c r="Y1573" s="395">
        <f t="shared" ref="Y1573:Y1636" si="25">$V$6</f>
        <v>200</v>
      </c>
    </row>
    <row r="1574" spans="24:25" x14ac:dyDescent="0.25">
      <c r="X1574" s="59">
        <v>1567</v>
      </c>
      <c r="Y1574" s="395">
        <f t="shared" si="25"/>
        <v>200</v>
      </c>
    </row>
    <row r="1575" spans="24:25" x14ac:dyDescent="0.25">
      <c r="X1575" s="59">
        <v>1568</v>
      </c>
      <c r="Y1575" s="395">
        <f t="shared" si="25"/>
        <v>200</v>
      </c>
    </row>
    <row r="1576" spans="24:25" x14ac:dyDescent="0.25">
      <c r="X1576" s="59">
        <v>1569</v>
      </c>
      <c r="Y1576" s="395">
        <f t="shared" si="25"/>
        <v>200</v>
      </c>
    </row>
    <row r="1577" spans="24:25" x14ac:dyDescent="0.25">
      <c r="X1577" s="59">
        <v>1570</v>
      </c>
      <c r="Y1577" s="395">
        <f t="shared" si="25"/>
        <v>200</v>
      </c>
    </row>
    <row r="1578" spans="24:25" x14ac:dyDescent="0.25">
      <c r="X1578" s="59">
        <v>1571</v>
      </c>
      <c r="Y1578" s="395">
        <f t="shared" si="25"/>
        <v>200</v>
      </c>
    </row>
    <row r="1579" spans="24:25" x14ac:dyDescent="0.25">
      <c r="X1579" s="59">
        <v>1572</v>
      </c>
      <c r="Y1579" s="395">
        <f t="shared" si="25"/>
        <v>200</v>
      </c>
    </row>
    <row r="1580" spans="24:25" x14ac:dyDescent="0.25">
      <c r="X1580" s="59">
        <v>1573</v>
      </c>
      <c r="Y1580" s="395">
        <f t="shared" si="25"/>
        <v>200</v>
      </c>
    </row>
    <row r="1581" spans="24:25" x14ac:dyDescent="0.25">
      <c r="X1581" s="59">
        <v>1574</v>
      </c>
      <c r="Y1581" s="395">
        <f t="shared" si="25"/>
        <v>200</v>
      </c>
    </row>
    <row r="1582" spans="24:25" x14ac:dyDescent="0.25">
      <c r="X1582" s="59">
        <v>1575</v>
      </c>
      <c r="Y1582" s="395">
        <f t="shared" si="25"/>
        <v>200</v>
      </c>
    </row>
    <row r="1583" spans="24:25" x14ac:dyDescent="0.25">
      <c r="X1583" s="59">
        <v>1576</v>
      </c>
      <c r="Y1583" s="395">
        <f t="shared" si="25"/>
        <v>200</v>
      </c>
    </row>
    <row r="1584" spans="24:25" x14ac:dyDescent="0.25">
      <c r="X1584" s="59">
        <v>1577</v>
      </c>
      <c r="Y1584" s="395">
        <f t="shared" si="25"/>
        <v>200</v>
      </c>
    </row>
    <row r="1585" spans="24:25" x14ac:dyDescent="0.25">
      <c r="X1585" s="59">
        <v>1578</v>
      </c>
      <c r="Y1585" s="395">
        <f t="shared" si="25"/>
        <v>200</v>
      </c>
    </row>
    <row r="1586" spans="24:25" x14ac:dyDescent="0.25">
      <c r="X1586" s="59">
        <v>1579</v>
      </c>
      <c r="Y1586" s="395">
        <f t="shared" si="25"/>
        <v>200</v>
      </c>
    </row>
    <row r="1587" spans="24:25" x14ac:dyDescent="0.25">
      <c r="X1587" s="59">
        <v>1580</v>
      </c>
      <c r="Y1587" s="395">
        <f t="shared" si="25"/>
        <v>200</v>
      </c>
    </row>
    <row r="1588" spans="24:25" x14ac:dyDescent="0.25">
      <c r="X1588" s="59">
        <v>1581</v>
      </c>
      <c r="Y1588" s="395">
        <f t="shared" si="25"/>
        <v>200</v>
      </c>
    </row>
    <row r="1589" spans="24:25" x14ac:dyDescent="0.25">
      <c r="X1589" s="59">
        <v>1582</v>
      </c>
      <c r="Y1589" s="395">
        <f t="shared" si="25"/>
        <v>200</v>
      </c>
    </row>
    <row r="1590" spans="24:25" x14ac:dyDescent="0.25">
      <c r="X1590" s="59">
        <v>1583</v>
      </c>
      <c r="Y1590" s="395">
        <f t="shared" si="25"/>
        <v>200</v>
      </c>
    </row>
    <row r="1591" spans="24:25" x14ac:dyDescent="0.25">
      <c r="X1591" s="59">
        <v>1584</v>
      </c>
      <c r="Y1591" s="395">
        <f t="shared" si="25"/>
        <v>200</v>
      </c>
    </row>
    <row r="1592" spans="24:25" x14ac:dyDescent="0.25">
      <c r="X1592" s="59">
        <v>1585</v>
      </c>
      <c r="Y1592" s="395">
        <f t="shared" si="25"/>
        <v>200</v>
      </c>
    </row>
    <row r="1593" spans="24:25" x14ac:dyDescent="0.25">
      <c r="X1593" s="59">
        <v>1586</v>
      </c>
      <c r="Y1593" s="395">
        <f t="shared" si="25"/>
        <v>200</v>
      </c>
    </row>
    <row r="1594" spans="24:25" x14ac:dyDescent="0.25">
      <c r="X1594" s="59">
        <v>1587</v>
      </c>
      <c r="Y1594" s="395">
        <f t="shared" si="25"/>
        <v>200</v>
      </c>
    </row>
    <row r="1595" spans="24:25" x14ac:dyDescent="0.25">
      <c r="X1595" s="59">
        <v>1588</v>
      </c>
      <c r="Y1595" s="395">
        <f t="shared" si="25"/>
        <v>200</v>
      </c>
    </row>
    <row r="1596" spans="24:25" x14ac:dyDescent="0.25">
      <c r="X1596" s="59">
        <v>1589</v>
      </c>
      <c r="Y1596" s="395">
        <f t="shared" si="25"/>
        <v>200</v>
      </c>
    </row>
    <row r="1597" spans="24:25" x14ac:dyDescent="0.25">
      <c r="X1597" s="59">
        <v>1590</v>
      </c>
      <c r="Y1597" s="395">
        <f t="shared" si="25"/>
        <v>200</v>
      </c>
    </row>
    <row r="1598" spans="24:25" x14ac:dyDescent="0.25">
      <c r="X1598" s="59">
        <v>1591</v>
      </c>
      <c r="Y1598" s="395">
        <f t="shared" si="25"/>
        <v>200</v>
      </c>
    </row>
    <row r="1599" spans="24:25" x14ac:dyDescent="0.25">
      <c r="X1599" s="59">
        <v>1592</v>
      </c>
      <c r="Y1599" s="395">
        <f t="shared" si="25"/>
        <v>200</v>
      </c>
    </row>
    <row r="1600" spans="24:25" x14ac:dyDescent="0.25">
      <c r="X1600" s="59">
        <v>1593</v>
      </c>
      <c r="Y1600" s="395">
        <f t="shared" si="25"/>
        <v>200</v>
      </c>
    </row>
    <row r="1601" spans="24:25" x14ac:dyDescent="0.25">
      <c r="X1601" s="59">
        <v>1594</v>
      </c>
      <c r="Y1601" s="395">
        <f t="shared" si="25"/>
        <v>200</v>
      </c>
    </row>
    <row r="1602" spans="24:25" x14ac:dyDescent="0.25">
      <c r="X1602" s="59">
        <v>1595</v>
      </c>
      <c r="Y1602" s="395">
        <f t="shared" si="25"/>
        <v>200</v>
      </c>
    </row>
    <row r="1603" spans="24:25" x14ac:dyDescent="0.25">
      <c r="X1603" s="59">
        <v>1596</v>
      </c>
      <c r="Y1603" s="395">
        <f t="shared" si="25"/>
        <v>200</v>
      </c>
    </row>
    <row r="1604" spans="24:25" x14ac:dyDescent="0.25">
      <c r="X1604" s="59">
        <v>1597</v>
      </c>
      <c r="Y1604" s="395">
        <f t="shared" si="25"/>
        <v>200</v>
      </c>
    </row>
    <row r="1605" spans="24:25" x14ac:dyDescent="0.25">
      <c r="X1605" s="59">
        <v>1598</v>
      </c>
      <c r="Y1605" s="395">
        <f t="shared" si="25"/>
        <v>200</v>
      </c>
    </row>
    <row r="1606" spans="24:25" x14ac:dyDescent="0.25">
      <c r="X1606" s="59">
        <v>1599</v>
      </c>
      <c r="Y1606" s="395">
        <f t="shared" si="25"/>
        <v>200</v>
      </c>
    </row>
    <row r="1607" spans="24:25" x14ac:dyDescent="0.25">
      <c r="X1607" s="59">
        <v>1600</v>
      </c>
      <c r="Y1607" s="395">
        <f t="shared" si="25"/>
        <v>200</v>
      </c>
    </row>
    <row r="1608" spans="24:25" x14ac:dyDescent="0.25">
      <c r="X1608" s="59">
        <v>1601</v>
      </c>
      <c r="Y1608" s="395">
        <f t="shared" si="25"/>
        <v>200</v>
      </c>
    </row>
    <row r="1609" spans="24:25" x14ac:dyDescent="0.25">
      <c r="X1609" s="59">
        <v>1602</v>
      </c>
      <c r="Y1609" s="395">
        <f t="shared" si="25"/>
        <v>200</v>
      </c>
    </row>
    <row r="1610" spans="24:25" x14ac:dyDescent="0.25">
      <c r="X1610" s="59">
        <v>1603</v>
      </c>
      <c r="Y1610" s="395">
        <f t="shared" si="25"/>
        <v>200</v>
      </c>
    </row>
    <row r="1611" spans="24:25" x14ac:dyDescent="0.25">
      <c r="X1611" s="59">
        <v>1604</v>
      </c>
      <c r="Y1611" s="395">
        <f t="shared" si="25"/>
        <v>200</v>
      </c>
    </row>
    <row r="1612" spans="24:25" x14ac:dyDescent="0.25">
      <c r="X1612" s="59">
        <v>1605</v>
      </c>
      <c r="Y1612" s="395">
        <f t="shared" si="25"/>
        <v>200</v>
      </c>
    </row>
    <row r="1613" spans="24:25" x14ac:dyDescent="0.25">
      <c r="X1613" s="59">
        <v>1606</v>
      </c>
      <c r="Y1613" s="395">
        <f t="shared" si="25"/>
        <v>200</v>
      </c>
    </row>
    <row r="1614" spans="24:25" x14ac:dyDescent="0.25">
      <c r="X1614" s="59">
        <v>1607</v>
      </c>
      <c r="Y1614" s="395">
        <f t="shared" si="25"/>
        <v>200</v>
      </c>
    </row>
    <row r="1615" spans="24:25" x14ac:dyDescent="0.25">
      <c r="X1615" s="59">
        <v>1608</v>
      </c>
      <c r="Y1615" s="395">
        <f t="shared" si="25"/>
        <v>200</v>
      </c>
    </row>
    <row r="1616" spans="24:25" x14ac:dyDescent="0.25">
      <c r="X1616" s="59">
        <v>1609</v>
      </c>
      <c r="Y1616" s="395">
        <f t="shared" si="25"/>
        <v>200</v>
      </c>
    </row>
    <row r="1617" spans="24:25" x14ac:dyDescent="0.25">
      <c r="X1617" s="59">
        <v>1610</v>
      </c>
      <c r="Y1617" s="395">
        <f t="shared" si="25"/>
        <v>200</v>
      </c>
    </row>
    <row r="1618" spans="24:25" x14ac:dyDescent="0.25">
      <c r="X1618" s="59">
        <v>1611</v>
      </c>
      <c r="Y1618" s="395">
        <f t="shared" si="25"/>
        <v>200</v>
      </c>
    </row>
    <row r="1619" spans="24:25" x14ac:dyDescent="0.25">
      <c r="X1619" s="59">
        <v>1612</v>
      </c>
      <c r="Y1619" s="395">
        <f t="shared" si="25"/>
        <v>200</v>
      </c>
    </row>
    <row r="1620" spans="24:25" x14ac:dyDescent="0.25">
      <c r="X1620" s="59">
        <v>1613</v>
      </c>
      <c r="Y1620" s="395">
        <f t="shared" si="25"/>
        <v>200</v>
      </c>
    </row>
    <row r="1621" spans="24:25" x14ac:dyDescent="0.25">
      <c r="X1621" s="59">
        <v>1614</v>
      </c>
      <c r="Y1621" s="395">
        <f t="shared" si="25"/>
        <v>200</v>
      </c>
    </row>
    <row r="1622" spans="24:25" x14ac:dyDescent="0.25">
      <c r="X1622" s="59">
        <v>1615</v>
      </c>
      <c r="Y1622" s="395">
        <f t="shared" si="25"/>
        <v>200</v>
      </c>
    </row>
    <row r="1623" spans="24:25" x14ac:dyDescent="0.25">
      <c r="X1623" s="59">
        <v>1616</v>
      </c>
      <c r="Y1623" s="395">
        <f t="shared" si="25"/>
        <v>200</v>
      </c>
    </row>
    <row r="1624" spans="24:25" x14ac:dyDescent="0.25">
      <c r="X1624" s="59">
        <v>1617</v>
      </c>
      <c r="Y1624" s="395">
        <f t="shared" si="25"/>
        <v>200</v>
      </c>
    </row>
    <row r="1625" spans="24:25" x14ac:dyDescent="0.25">
      <c r="X1625" s="59">
        <v>1618</v>
      </c>
      <c r="Y1625" s="395">
        <f t="shared" si="25"/>
        <v>200</v>
      </c>
    </row>
    <row r="1626" spans="24:25" x14ac:dyDescent="0.25">
      <c r="X1626" s="59">
        <v>1619</v>
      </c>
      <c r="Y1626" s="395">
        <f t="shared" si="25"/>
        <v>200</v>
      </c>
    </row>
    <row r="1627" spans="24:25" x14ac:dyDescent="0.25">
      <c r="X1627" s="59">
        <v>1620</v>
      </c>
      <c r="Y1627" s="395">
        <f t="shared" si="25"/>
        <v>200</v>
      </c>
    </row>
    <row r="1628" spans="24:25" x14ac:dyDescent="0.25">
      <c r="X1628" s="59">
        <v>1621</v>
      </c>
      <c r="Y1628" s="395">
        <f t="shared" si="25"/>
        <v>200</v>
      </c>
    </row>
    <row r="1629" spans="24:25" x14ac:dyDescent="0.25">
      <c r="X1629" s="59">
        <v>1622</v>
      </c>
      <c r="Y1629" s="395">
        <f t="shared" si="25"/>
        <v>200</v>
      </c>
    </row>
    <row r="1630" spans="24:25" x14ac:dyDescent="0.25">
      <c r="X1630" s="59">
        <v>1623</v>
      </c>
      <c r="Y1630" s="395">
        <f t="shared" si="25"/>
        <v>200</v>
      </c>
    </row>
    <row r="1631" spans="24:25" x14ac:dyDescent="0.25">
      <c r="X1631" s="59">
        <v>1624</v>
      </c>
      <c r="Y1631" s="395">
        <f t="shared" si="25"/>
        <v>200</v>
      </c>
    </row>
    <row r="1632" spans="24:25" x14ac:dyDescent="0.25">
      <c r="X1632" s="59">
        <v>1625</v>
      </c>
      <c r="Y1632" s="395">
        <f t="shared" si="25"/>
        <v>200</v>
      </c>
    </row>
    <row r="1633" spans="24:25" x14ac:dyDescent="0.25">
      <c r="X1633" s="59">
        <v>1626</v>
      </c>
      <c r="Y1633" s="395">
        <f t="shared" si="25"/>
        <v>200</v>
      </c>
    </row>
    <row r="1634" spans="24:25" x14ac:dyDescent="0.25">
      <c r="X1634" s="59">
        <v>1627</v>
      </c>
      <c r="Y1634" s="395">
        <f t="shared" si="25"/>
        <v>200</v>
      </c>
    </row>
    <row r="1635" spans="24:25" x14ac:dyDescent="0.25">
      <c r="X1635" s="59">
        <v>1628</v>
      </c>
      <c r="Y1635" s="395">
        <f t="shared" si="25"/>
        <v>200</v>
      </c>
    </row>
    <row r="1636" spans="24:25" x14ac:dyDescent="0.25">
      <c r="X1636" s="59">
        <v>1629</v>
      </c>
      <c r="Y1636" s="395">
        <f t="shared" si="25"/>
        <v>200</v>
      </c>
    </row>
    <row r="1637" spans="24:25" x14ac:dyDescent="0.25">
      <c r="X1637" s="59">
        <v>1630</v>
      </c>
      <c r="Y1637" s="395">
        <f t="shared" ref="Y1637:Y1700" si="26">$V$6</f>
        <v>200</v>
      </c>
    </row>
    <row r="1638" spans="24:25" x14ac:dyDescent="0.25">
      <c r="X1638" s="59">
        <v>1631</v>
      </c>
      <c r="Y1638" s="395">
        <f t="shared" si="26"/>
        <v>200</v>
      </c>
    </row>
    <row r="1639" spans="24:25" x14ac:dyDescent="0.25">
      <c r="X1639" s="59">
        <v>1632</v>
      </c>
      <c r="Y1639" s="395">
        <f t="shared" si="26"/>
        <v>200</v>
      </c>
    </row>
    <row r="1640" spans="24:25" x14ac:dyDescent="0.25">
      <c r="X1640" s="59">
        <v>1633</v>
      </c>
      <c r="Y1640" s="395">
        <f t="shared" si="26"/>
        <v>200</v>
      </c>
    </row>
    <row r="1641" spans="24:25" x14ac:dyDescent="0.25">
      <c r="X1641" s="59">
        <v>1634</v>
      </c>
      <c r="Y1641" s="395">
        <f t="shared" si="26"/>
        <v>200</v>
      </c>
    </row>
    <row r="1642" spans="24:25" x14ac:dyDescent="0.25">
      <c r="X1642" s="59">
        <v>1635</v>
      </c>
      <c r="Y1642" s="395">
        <f t="shared" si="26"/>
        <v>200</v>
      </c>
    </row>
    <row r="1643" spans="24:25" x14ac:dyDescent="0.25">
      <c r="X1643" s="59">
        <v>1636</v>
      </c>
      <c r="Y1643" s="395">
        <f t="shared" si="26"/>
        <v>200</v>
      </c>
    </row>
    <row r="1644" spans="24:25" x14ac:dyDescent="0.25">
      <c r="X1644" s="59">
        <v>1637</v>
      </c>
      <c r="Y1644" s="395">
        <f t="shared" si="26"/>
        <v>200</v>
      </c>
    </row>
    <row r="1645" spans="24:25" x14ac:dyDescent="0.25">
      <c r="X1645" s="59">
        <v>1638</v>
      </c>
      <c r="Y1645" s="395">
        <f t="shared" si="26"/>
        <v>200</v>
      </c>
    </row>
    <row r="1646" spans="24:25" x14ac:dyDescent="0.25">
      <c r="X1646" s="59">
        <v>1639</v>
      </c>
      <c r="Y1646" s="395">
        <f t="shared" si="26"/>
        <v>200</v>
      </c>
    </row>
    <row r="1647" spans="24:25" x14ac:dyDescent="0.25">
      <c r="X1647" s="59">
        <v>1640</v>
      </c>
      <c r="Y1647" s="395">
        <f t="shared" si="26"/>
        <v>200</v>
      </c>
    </row>
    <row r="1648" spans="24:25" x14ac:dyDescent="0.25">
      <c r="X1648" s="59">
        <v>1641</v>
      </c>
      <c r="Y1648" s="395">
        <f t="shared" si="26"/>
        <v>200</v>
      </c>
    </row>
    <row r="1649" spans="24:25" x14ac:dyDescent="0.25">
      <c r="X1649" s="59">
        <v>1642</v>
      </c>
      <c r="Y1649" s="395">
        <f t="shared" si="26"/>
        <v>200</v>
      </c>
    </row>
    <row r="1650" spans="24:25" x14ac:dyDescent="0.25">
      <c r="X1650" s="59">
        <v>1643</v>
      </c>
      <c r="Y1650" s="395">
        <f t="shared" si="26"/>
        <v>200</v>
      </c>
    </row>
    <row r="1651" spans="24:25" x14ac:dyDescent="0.25">
      <c r="X1651" s="59">
        <v>1644</v>
      </c>
      <c r="Y1651" s="395">
        <f t="shared" si="26"/>
        <v>200</v>
      </c>
    </row>
    <row r="1652" spans="24:25" x14ac:dyDescent="0.25">
      <c r="X1652" s="59">
        <v>1645</v>
      </c>
      <c r="Y1652" s="395">
        <f t="shared" si="26"/>
        <v>200</v>
      </c>
    </row>
    <row r="1653" spans="24:25" x14ac:dyDescent="0.25">
      <c r="X1653" s="59">
        <v>1646</v>
      </c>
      <c r="Y1653" s="395">
        <f t="shared" si="26"/>
        <v>200</v>
      </c>
    </row>
    <row r="1654" spans="24:25" x14ac:dyDescent="0.25">
      <c r="X1654" s="59">
        <v>1647</v>
      </c>
      <c r="Y1654" s="395">
        <f t="shared" si="26"/>
        <v>200</v>
      </c>
    </row>
    <row r="1655" spans="24:25" x14ac:dyDescent="0.25">
      <c r="X1655" s="59">
        <v>1648</v>
      </c>
      <c r="Y1655" s="395">
        <f t="shared" si="26"/>
        <v>200</v>
      </c>
    </row>
    <row r="1656" spans="24:25" x14ac:dyDescent="0.25">
      <c r="X1656" s="59">
        <v>1649</v>
      </c>
      <c r="Y1656" s="395">
        <f t="shared" si="26"/>
        <v>200</v>
      </c>
    </row>
    <row r="1657" spans="24:25" x14ac:dyDescent="0.25">
      <c r="X1657" s="59">
        <v>1650</v>
      </c>
      <c r="Y1657" s="395">
        <f t="shared" si="26"/>
        <v>200</v>
      </c>
    </row>
    <row r="1658" spans="24:25" x14ac:dyDescent="0.25">
      <c r="X1658" s="59">
        <v>1651</v>
      </c>
      <c r="Y1658" s="395">
        <f t="shared" si="26"/>
        <v>200</v>
      </c>
    </row>
    <row r="1659" spans="24:25" x14ac:dyDescent="0.25">
      <c r="X1659" s="59">
        <v>1652</v>
      </c>
      <c r="Y1659" s="395">
        <f t="shared" si="26"/>
        <v>200</v>
      </c>
    </row>
    <row r="1660" spans="24:25" x14ac:dyDescent="0.25">
      <c r="X1660" s="59">
        <v>1653</v>
      </c>
      <c r="Y1660" s="395">
        <f t="shared" si="26"/>
        <v>200</v>
      </c>
    </row>
    <row r="1661" spans="24:25" x14ac:dyDescent="0.25">
      <c r="X1661" s="59">
        <v>1654</v>
      </c>
      <c r="Y1661" s="395">
        <f t="shared" si="26"/>
        <v>200</v>
      </c>
    </row>
    <row r="1662" spans="24:25" x14ac:dyDescent="0.25">
      <c r="X1662" s="59">
        <v>1655</v>
      </c>
      <c r="Y1662" s="395">
        <f t="shared" si="26"/>
        <v>200</v>
      </c>
    </row>
    <row r="1663" spans="24:25" x14ac:dyDescent="0.25">
      <c r="X1663" s="59">
        <v>1656</v>
      </c>
      <c r="Y1663" s="395">
        <f t="shared" si="26"/>
        <v>200</v>
      </c>
    </row>
    <row r="1664" spans="24:25" x14ac:dyDescent="0.25">
      <c r="X1664" s="59">
        <v>1657</v>
      </c>
      <c r="Y1664" s="395">
        <f t="shared" si="26"/>
        <v>200</v>
      </c>
    </row>
    <row r="1665" spans="24:25" x14ac:dyDescent="0.25">
      <c r="X1665" s="59">
        <v>1658</v>
      </c>
      <c r="Y1665" s="395">
        <f t="shared" si="26"/>
        <v>200</v>
      </c>
    </row>
    <row r="1666" spans="24:25" x14ac:dyDescent="0.25">
      <c r="X1666" s="59">
        <v>1659</v>
      </c>
      <c r="Y1666" s="395">
        <f t="shared" si="26"/>
        <v>200</v>
      </c>
    </row>
    <row r="1667" spans="24:25" x14ac:dyDescent="0.25">
      <c r="X1667" s="59">
        <v>1660</v>
      </c>
      <c r="Y1667" s="395">
        <f t="shared" si="26"/>
        <v>200</v>
      </c>
    </row>
    <row r="1668" spans="24:25" x14ac:dyDescent="0.25">
      <c r="X1668" s="59">
        <v>1661</v>
      </c>
      <c r="Y1668" s="395">
        <f t="shared" si="26"/>
        <v>200</v>
      </c>
    </row>
    <row r="1669" spans="24:25" x14ac:dyDescent="0.25">
      <c r="X1669" s="59">
        <v>1662</v>
      </c>
      <c r="Y1669" s="395">
        <f t="shared" si="26"/>
        <v>200</v>
      </c>
    </row>
    <row r="1670" spans="24:25" x14ac:dyDescent="0.25">
      <c r="X1670" s="59">
        <v>1663</v>
      </c>
      <c r="Y1670" s="395">
        <f t="shared" si="26"/>
        <v>200</v>
      </c>
    </row>
    <row r="1671" spans="24:25" x14ac:dyDescent="0.25">
      <c r="X1671" s="59">
        <v>1664</v>
      </c>
      <c r="Y1671" s="395">
        <f t="shared" si="26"/>
        <v>200</v>
      </c>
    </row>
    <row r="1672" spans="24:25" x14ac:dyDescent="0.25">
      <c r="X1672" s="59">
        <v>1665</v>
      </c>
      <c r="Y1672" s="395">
        <f t="shared" si="26"/>
        <v>200</v>
      </c>
    </row>
    <row r="1673" spans="24:25" x14ac:dyDescent="0.25">
      <c r="X1673" s="59">
        <v>1666</v>
      </c>
      <c r="Y1673" s="395">
        <f t="shared" si="26"/>
        <v>200</v>
      </c>
    </row>
    <row r="1674" spans="24:25" x14ac:dyDescent="0.25">
      <c r="X1674" s="59">
        <v>1667</v>
      </c>
      <c r="Y1674" s="395">
        <f t="shared" si="26"/>
        <v>200</v>
      </c>
    </row>
    <row r="1675" spans="24:25" x14ac:dyDescent="0.25">
      <c r="X1675" s="59">
        <v>1668</v>
      </c>
      <c r="Y1675" s="395">
        <f t="shared" si="26"/>
        <v>200</v>
      </c>
    </row>
    <row r="1676" spans="24:25" x14ac:dyDescent="0.25">
      <c r="X1676" s="59">
        <v>1669</v>
      </c>
      <c r="Y1676" s="395">
        <f t="shared" si="26"/>
        <v>200</v>
      </c>
    </row>
    <row r="1677" spans="24:25" x14ac:dyDescent="0.25">
      <c r="X1677" s="59">
        <v>1670</v>
      </c>
      <c r="Y1677" s="395">
        <f t="shared" si="26"/>
        <v>200</v>
      </c>
    </row>
    <row r="1678" spans="24:25" x14ac:dyDescent="0.25">
      <c r="X1678" s="59">
        <v>1671</v>
      </c>
      <c r="Y1678" s="395">
        <f t="shared" si="26"/>
        <v>200</v>
      </c>
    </row>
    <row r="1679" spans="24:25" x14ac:dyDescent="0.25">
      <c r="X1679" s="59">
        <v>1672</v>
      </c>
      <c r="Y1679" s="395">
        <f t="shared" si="26"/>
        <v>200</v>
      </c>
    </row>
    <row r="1680" spans="24:25" x14ac:dyDescent="0.25">
      <c r="X1680" s="59">
        <v>1673</v>
      </c>
      <c r="Y1680" s="395">
        <f t="shared" si="26"/>
        <v>200</v>
      </c>
    </row>
    <row r="1681" spans="24:25" x14ac:dyDescent="0.25">
      <c r="X1681" s="59">
        <v>1674</v>
      </c>
      <c r="Y1681" s="395">
        <f t="shared" si="26"/>
        <v>200</v>
      </c>
    </row>
    <row r="1682" spans="24:25" x14ac:dyDescent="0.25">
      <c r="X1682" s="59">
        <v>1675</v>
      </c>
      <c r="Y1682" s="395">
        <f t="shared" si="26"/>
        <v>200</v>
      </c>
    </row>
    <row r="1683" spans="24:25" x14ac:dyDescent="0.25">
      <c r="X1683" s="59">
        <v>1676</v>
      </c>
      <c r="Y1683" s="395">
        <f t="shared" si="26"/>
        <v>200</v>
      </c>
    </row>
    <row r="1684" spans="24:25" x14ac:dyDescent="0.25">
      <c r="X1684" s="59">
        <v>1677</v>
      </c>
      <c r="Y1684" s="395">
        <f t="shared" si="26"/>
        <v>200</v>
      </c>
    </row>
    <row r="1685" spans="24:25" x14ac:dyDescent="0.25">
      <c r="X1685" s="59">
        <v>1678</v>
      </c>
      <c r="Y1685" s="395">
        <f t="shared" si="26"/>
        <v>200</v>
      </c>
    </row>
    <row r="1686" spans="24:25" x14ac:dyDescent="0.25">
      <c r="X1686" s="59">
        <v>1679</v>
      </c>
      <c r="Y1686" s="395">
        <f t="shared" si="26"/>
        <v>200</v>
      </c>
    </row>
    <row r="1687" spans="24:25" x14ac:dyDescent="0.25">
      <c r="X1687" s="59">
        <v>1680</v>
      </c>
      <c r="Y1687" s="395">
        <f t="shared" si="26"/>
        <v>200</v>
      </c>
    </row>
    <row r="1688" spans="24:25" x14ac:dyDescent="0.25">
      <c r="X1688" s="59">
        <v>1681</v>
      </c>
      <c r="Y1688" s="395">
        <f t="shared" si="26"/>
        <v>200</v>
      </c>
    </row>
    <row r="1689" spans="24:25" x14ac:dyDescent="0.25">
      <c r="X1689" s="59">
        <v>1682</v>
      </c>
      <c r="Y1689" s="395">
        <f t="shared" si="26"/>
        <v>200</v>
      </c>
    </row>
    <row r="1690" spans="24:25" x14ac:dyDescent="0.25">
      <c r="X1690" s="59">
        <v>1683</v>
      </c>
      <c r="Y1690" s="395">
        <f t="shared" si="26"/>
        <v>200</v>
      </c>
    </row>
    <row r="1691" spans="24:25" x14ac:dyDescent="0.25">
      <c r="X1691" s="59">
        <v>1684</v>
      </c>
      <c r="Y1691" s="395">
        <f t="shared" si="26"/>
        <v>200</v>
      </c>
    </row>
    <row r="1692" spans="24:25" x14ac:dyDescent="0.25">
      <c r="X1692" s="59">
        <v>1685</v>
      </c>
      <c r="Y1692" s="395">
        <f t="shared" si="26"/>
        <v>200</v>
      </c>
    </row>
    <row r="1693" spans="24:25" x14ac:dyDescent="0.25">
      <c r="X1693" s="59">
        <v>1686</v>
      </c>
      <c r="Y1693" s="395">
        <f t="shared" si="26"/>
        <v>200</v>
      </c>
    </row>
    <row r="1694" spans="24:25" x14ac:dyDescent="0.25">
      <c r="X1694" s="59">
        <v>1687</v>
      </c>
      <c r="Y1694" s="395">
        <f t="shared" si="26"/>
        <v>200</v>
      </c>
    </row>
    <row r="1695" spans="24:25" x14ac:dyDescent="0.25">
      <c r="X1695" s="59">
        <v>1688</v>
      </c>
      <c r="Y1695" s="395">
        <f t="shared" si="26"/>
        <v>200</v>
      </c>
    </row>
    <row r="1696" spans="24:25" x14ac:dyDescent="0.25">
      <c r="X1696" s="59">
        <v>1689</v>
      </c>
      <c r="Y1696" s="395">
        <f t="shared" si="26"/>
        <v>200</v>
      </c>
    </row>
    <row r="1697" spans="24:25" x14ac:dyDescent="0.25">
      <c r="X1697" s="59">
        <v>1690</v>
      </c>
      <c r="Y1697" s="395">
        <f t="shared" si="26"/>
        <v>200</v>
      </c>
    </row>
    <row r="1698" spans="24:25" x14ac:dyDescent="0.25">
      <c r="X1698" s="59">
        <v>1691</v>
      </c>
      <c r="Y1698" s="395">
        <f t="shared" si="26"/>
        <v>200</v>
      </c>
    </row>
    <row r="1699" spans="24:25" x14ac:dyDescent="0.25">
      <c r="X1699" s="59">
        <v>1692</v>
      </c>
      <c r="Y1699" s="395">
        <f t="shared" si="26"/>
        <v>200</v>
      </c>
    </row>
    <row r="1700" spans="24:25" x14ac:dyDescent="0.25">
      <c r="X1700" s="59">
        <v>1693</v>
      </c>
      <c r="Y1700" s="395">
        <f t="shared" si="26"/>
        <v>200</v>
      </c>
    </row>
    <row r="1701" spans="24:25" x14ac:dyDescent="0.25">
      <c r="X1701" s="59">
        <v>1694</v>
      </c>
      <c r="Y1701" s="395">
        <f t="shared" ref="Y1701:Y1764" si="27">$V$6</f>
        <v>200</v>
      </c>
    </row>
    <row r="1702" spans="24:25" x14ac:dyDescent="0.25">
      <c r="X1702" s="59">
        <v>1695</v>
      </c>
      <c r="Y1702" s="395">
        <f t="shared" si="27"/>
        <v>200</v>
      </c>
    </row>
    <row r="1703" spans="24:25" x14ac:dyDescent="0.25">
      <c r="X1703" s="59">
        <v>1696</v>
      </c>
      <c r="Y1703" s="395">
        <f t="shared" si="27"/>
        <v>200</v>
      </c>
    </row>
    <row r="1704" spans="24:25" x14ac:dyDescent="0.25">
      <c r="X1704" s="59">
        <v>1697</v>
      </c>
      <c r="Y1704" s="395">
        <f t="shared" si="27"/>
        <v>200</v>
      </c>
    </row>
    <row r="1705" spans="24:25" x14ac:dyDescent="0.25">
      <c r="X1705" s="59">
        <v>1698</v>
      </c>
      <c r="Y1705" s="395">
        <f t="shared" si="27"/>
        <v>200</v>
      </c>
    </row>
    <row r="1706" spans="24:25" x14ac:dyDescent="0.25">
      <c r="X1706" s="59">
        <v>1699</v>
      </c>
      <c r="Y1706" s="395">
        <f t="shared" si="27"/>
        <v>200</v>
      </c>
    </row>
    <row r="1707" spans="24:25" x14ac:dyDescent="0.25">
      <c r="X1707" s="59">
        <v>1700</v>
      </c>
      <c r="Y1707" s="395">
        <f t="shared" si="27"/>
        <v>200</v>
      </c>
    </row>
    <row r="1708" spans="24:25" x14ac:dyDescent="0.25">
      <c r="X1708" s="59">
        <v>1701</v>
      </c>
      <c r="Y1708" s="395">
        <f t="shared" si="27"/>
        <v>200</v>
      </c>
    </row>
    <row r="1709" spans="24:25" x14ac:dyDescent="0.25">
      <c r="X1709" s="59">
        <v>1702</v>
      </c>
      <c r="Y1709" s="395">
        <f t="shared" si="27"/>
        <v>200</v>
      </c>
    </row>
    <row r="1710" spans="24:25" x14ac:dyDescent="0.25">
      <c r="X1710" s="59">
        <v>1703</v>
      </c>
      <c r="Y1710" s="395">
        <f t="shared" si="27"/>
        <v>200</v>
      </c>
    </row>
    <row r="1711" spans="24:25" x14ac:dyDescent="0.25">
      <c r="X1711" s="59">
        <v>1704</v>
      </c>
      <c r="Y1711" s="395">
        <f t="shared" si="27"/>
        <v>200</v>
      </c>
    </row>
    <row r="1712" spans="24:25" x14ac:dyDescent="0.25">
      <c r="X1712" s="59">
        <v>1705</v>
      </c>
      <c r="Y1712" s="395">
        <f t="shared" si="27"/>
        <v>200</v>
      </c>
    </row>
    <row r="1713" spans="24:25" x14ac:dyDescent="0.25">
      <c r="X1713" s="59">
        <v>1706</v>
      </c>
      <c r="Y1713" s="395">
        <f t="shared" si="27"/>
        <v>200</v>
      </c>
    </row>
    <row r="1714" spans="24:25" x14ac:dyDescent="0.25">
      <c r="X1714" s="59">
        <v>1707</v>
      </c>
      <c r="Y1714" s="395">
        <f t="shared" si="27"/>
        <v>200</v>
      </c>
    </row>
    <row r="1715" spans="24:25" x14ac:dyDescent="0.25">
      <c r="X1715" s="59">
        <v>1708</v>
      </c>
      <c r="Y1715" s="395">
        <f t="shared" si="27"/>
        <v>200</v>
      </c>
    </row>
    <row r="1716" spans="24:25" x14ac:dyDescent="0.25">
      <c r="X1716" s="59">
        <v>1709</v>
      </c>
      <c r="Y1716" s="395">
        <f t="shared" si="27"/>
        <v>200</v>
      </c>
    </row>
    <row r="1717" spans="24:25" x14ac:dyDescent="0.25">
      <c r="X1717" s="59">
        <v>1710</v>
      </c>
      <c r="Y1717" s="395">
        <f t="shared" si="27"/>
        <v>200</v>
      </c>
    </row>
    <row r="1718" spans="24:25" x14ac:dyDescent="0.25">
      <c r="X1718" s="59">
        <v>1711</v>
      </c>
      <c r="Y1718" s="395">
        <f t="shared" si="27"/>
        <v>200</v>
      </c>
    </row>
    <row r="1719" spans="24:25" x14ac:dyDescent="0.25">
      <c r="X1719" s="59">
        <v>1712</v>
      </c>
      <c r="Y1719" s="395">
        <f t="shared" si="27"/>
        <v>200</v>
      </c>
    </row>
    <row r="1720" spans="24:25" x14ac:dyDescent="0.25">
      <c r="X1720" s="59">
        <v>1713</v>
      </c>
      <c r="Y1720" s="395">
        <f t="shared" si="27"/>
        <v>200</v>
      </c>
    </row>
    <row r="1721" spans="24:25" x14ac:dyDescent="0.25">
      <c r="X1721" s="59">
        <v>1714</v>
      </c>
      <c r="Y1721" s="395">
        <f t="shared" si="27"/>
        <v>200</v>
      </c>
    </row>
    <row r="1722" spans="24:25" x14ac:dyDescent="0.25">
      <c r="X1722" s="59">
        <v>1715</v>
      </c>
      <c r="Y1722" s="395">
        <f t="shared" si="27"/>
        <v>200</v>
      </c>
    </row>
    <row r="1723" spans="24:25" x14ac:dyDescent="0.25">
      <c r="X1723" s="59">
        <v>1716</v>
      </c>
      <c r="Y1723" s="395">
        <f t="shared" si="27"/>
        <v>200</v>
      </c>
    </row>
    <row r="1724" spans="24:25" x14ac:dyDescent="0.25">
      <c r="X1724" s="59">
        <v>1717</v>
      </c>
      <c r="Y1724" s="395">
        <f t="shared" si="27"/>
        <v>200</v>
      </c>
    </row>
    <row r="1725" spans="24:25" x14ac:dyDescent="0.25">
      <c r="X1725" s="59">
        <v>1718</v>
      </c>
      <c r="Y1725" s="395">
        <f t="shared" si="27"/>
        <v>200</v>
      </c>
    </row>
    <row r="1726" spans="24:25" x14ac:dyDescent="0.25">
      <c r="X1726" s="59">
        <v>1719</v>
      </c>
      <c r="Y1726" s="395">
        <f t="shared" si="27"/>
        <v>200</v>
      </c>
    </row>
    <row r="1727" spans="24:25" x14ac:dyDescent="0.25">
      <c r="X1727" s="59">
        <v>1720</v>
      </c>
      <c r="Y1727" s="395">
        <f t="shared" si="27"/>
        <v>200</v>
      </c>
    </row>
    <row r="1728" spans="24:25" x14ac:dyDescent="0.25">
      <c r="X1728" s="59">
        <v>1721</v>
      </c>
      <c r="Y1728" s="395">
        <f t="shared" si="27"/>
        <v>200</v>
      </c>
    </row>
    <row r="1729" spans="24:25" x14ac:dyDescent="0.25">
      <c r="X1729" s="59">
        <v>1722</v>
      </c>
      <c r="Y1729" s="395">
        <f t="shared" si="27"/>
        <v>200</v>
      </c>
    </row>
    <row r="1730" spans="24:25" x14ac:dyDescent="0.25">
      <c r="X1730" s="59">
        <v>1723</v>
      </c>
      <c r="Y1730" s="395">
        <f t="shared" si="27"/>
        <v>200</v>
      </c>
    </row>
    <row r="1731" spans="24:25" x14ac:dyDescent="0.25">
      <c r="X1731" s="59">
        <v>1724</v>
      </c>
      <c r="Y1731" s="395">
        <f t="shared" si="27"/>
        <v>200</v>
      </c>
    </row>
    <row r="1732" spans="24:25" x14ac:dyDescent="0.25">
      <c r="X1732" s="59">
        <v>1725</v>
      </c>
      <c r="Y1732" s="395">
        <f t="shared" si="27"/>
        <v>200</v>
      </c>
    </row>
    <row r="1733" spans="24:25" x14ac:dyDescent="0.25">
      <c r="X1733" s="59">
        <v>1726</v>
      </c>
      <c r="Y1733" s="395">
        <f t="shared" si="27"/>
        <v>200</v>
      </c>
    </row>
    <row r="1734" spans="24:25" x14ac:dyDescent="0.25">
      <c r="X1734" s="59">
        <v>1727</v>
      </c>
      <c r="Y1734" s="395">
        <f t="shared" si="27"/>
        <v>200</v>
      </c>
    </row>
    <row r="1735" spans="24:25" x14ac:dyDescent="0.25">
      <c r="X1735" s="59">
        <v>1728</v>
      </c>
      <c r="Y1735" s="395">
        <f t="shared" si="27"/>
        <v>200</v>
      </c>
    </row>
    <row r="1736" spans="24:25" x14ac:dyDescent="0.25">
      <c r="X1736" s="59">
        <v>1729</v>
      </c>
      <c r="Y1736" s="395">
        <f t="shared" si="27"/>
        <v>200</v>
      </c>
    </row>
    <row r="1737" spans="24:25" x14ac:dyDescent="0.25">
      <c r="X1737" s="59">
        <v>1730</v>
      </c>
      <c r="Y1737" s="395">
        <f t="shared" si="27"/>
        <v>200</v>
      </c>
    </row>
    <row r="1738" spans="24:25" x14ac:dyDescent="0.25">
      <c r="X1738" s="59">
        <v>1731</v>
      </c>
      <c r="Y1738" s="395">
        <f t="shared" si="27"/>
        <v>200</v>
      </c>
    </row>
    <row r="1739" spans="24:25" x14ac:dyDescent="0.25">
      <c r="X1739" s="59">
        <v>1732</v>
      </c>
      <c r="Y1739" s="395">
        <f t="shared" si="27"/>
        <v>200</v>
      </c>
    </row>
    <row r="1740" spans="24:25" x14ac:dyDescent="0.25">
      <c r="X1740" s="59">
        <v>1733</v>
      </c>
      <c r="Y1740" s="395">
        <f t="shared" si="27"/>
        <v>200</v>
      </c>
    </row>
    <row r="1741" spans="24:25" x14ac:dyDescent="0.25">
      <c r="X1741" s="59">
        <v>1734</v>
      </c>
      <c r="Y1741" s="395">
        <f t="shared" si="27"/>
        <v>200</v>
      </c>
    </row>
    <row r="1742" spans="24:25" x14ac:dyDescent="0.25">
      <c r="X1742" s="59">
        <v>1735</v>
      </c>
      <c r="Y1742" s="395">
        <f t="shared" si="27"/>
        <v>200</v>
      </c>
    </row>
    <row r="1743" spans="24:25" x14ac:dyDescent="0.25">
      <c r="X1743" s="59">
        <v>1736</v>
      </c>
      <c r="Y1743" s="395">
        <f t="shared" si="27"/>
        <v>200</v>
      </c>
    </row>
    <row r="1744" spans="24:25" x14ac:dyDescent="0.25">
      <c r="X1744" s="59">
        <v>1737</v>
      </c>
      <c r="Y1744" s="395">
        <f t="shared" si="27"/>
        <v>200</v>
      </c>
    </row>
    <row r="1745" spans="24:25" x14ac:dyDescent="0.25">
      <c r="X1745" s="59">
        <v>1738</v>
      </c>
      <c r="Y1745" s="395">
        <f t="shared" si="27"/>
        <v>200</v>
      </c>
    </row>
    <row r="1746" spans="24:25" x14ac:dyDescent="0.25">
      <c r="X1746" s="59">
        <v>1739</v>
      </c>
      <c r="Y1746" s="395">
        <f t="shared" si="27"/>
        <v>200</v>
      </c>
    </row>
    <row r="1747" spans="24:25" x14ac:dyDescent="0.25">
      <c r="X1747" s="59">
        <v>1740</v>
      </c>
      <c r="Y1747" s="395">
        <f t="shared" si="27"/>
        <v>200</v>
      </c>
    </row>
    <row r="1748" spans="24:25" x14ac:dyDescent="0.25">
      <c r="X1748" s="59">
        <v>1741</v>
      </c>
      <c r="Y1748" s="395">
        <f t="shared" si="27"/>
        <v>200</v>
      </c>
    </row>
    <row r="1749" spans="24:25" x14ac:dyDescent="0.25">
      <c r="X1749" s="59">
        <v>1742</v>
      </c>
      <c r="Y1749" s="395">
        <f t="shared" si="27"/>
        <v>200</v>
      </c>
    </row>
    <row r="1750" spans="24:25" x14ac:dyDescent="0.25">
      <c r="X1750" s="59">
        <v>1743</v>
      </c>
      <c r="Y1750" s="395">
        <f t="shared" si="27"/>
        <v>200</v>
      </c>
    </row>
    <row r="1751" spans="24:25" x14ac:dyDescent="0.25">
      <c r="X1751" s="59">
        <v>1744</v>
      </c>
      <c r="Y1751" s="395">
        <f t="shared" si="27"/>
        <v>200</v>
      </c>
    </row>
    <row r="1752" spans="24:25" x14ac:dyDescent="0.25">
      <c r="X1752" s="59">
        <v>1745</v>
      </c>
      <c r="Y1752" s="395">
        <f t="shared" si="27"/>
        <v>200</v>
      </c>
    </row>
    <row r="1753" spans="24:25" x14ac:dyDescent="0.25">
      <c r="X1753" s="59">
        <v>1746</v>
      </c>
      <c r="Y1753" s="395">
        <f t="shared" si="27"/>
        <v>200</v>
      </c>
    </row>
    <row r="1754" spans="24:25" x14ac:dyDescent="0.25">
      <c r="X1754" s="59">
        <v>1747</v>
      </c>
      <c r="Y1754" s="395">
        <f t="shared" si="27"/>
        <v>200</v>
      </c>
    </row>
    <row r="1755" spans="24:25" x14ac:dyDescent="0.25">
      <c r="X1755" s="59">
        <v>1748</v>
      </c>
      <c r="Y1755" s="395">
        <f t="shared" si="27"/>
        <v>200</v>
      </c>
    </row>
    <row r="1756" spans="24:25" x14ac:dyDescent="0.25">
      <c r="X1756" s="59">
        <v>1749</v>
      </c>
      <c r="Y1756" s="395">
        <f t="shared" si="27"/>
        <v>200</v>
      </c>
    </row>
    <row r="1757" spans="24:25" x14ac:dyDescent="0.25">
      <c r="X1757" s="59">
        <v>1750</v>
      </c>
      <c r="Y1757" s="395">
        <f t="shared" si="27"/>
        <v>200</v>
      </c>
    </row>
    <row r="1758" spans="24:25" x14ac:dyDescent="0.25">
      <c r="X1758" s="59">
        <v>1751</v>
      </c>
      <c r="Y1758" s="395">
        <f t="shared" si="27"/>
        <v>200</v>
      </c>
    </row>
    <row r="1759" spans="24:25" x14ac:dyDescent="0.25">
      <c r="X1759" s="59">
        <v>1752</v>
      </c>
      <c r="Y1759" s="395">
        <f t="shared" si="27"/>
        <v>200</v>
      </c>
    </row>
    <row r="1760" spans="24:25" x14ac:dyDescent="0.25">
      <c r="X1760" s="59">
        <v>1753</v>
      </c>
      <c r="Y1760" s="395">
        <f t="shared" si="27"/>
        <v>200</v>
      </c>
    </row>
    <row r="1761" spans="24:25" x14ac:dyDescent="0.25">
      <c r="X1761" s="59">
        <v>1754</v>
      </c>
      <c r="Y1761" s="395">
        <f t="shared" si="27"/>
        <v>200</v>
      </c>
    </row>
    <row r="1762" spans="24:25" x14ac:dyDescent="0.25">
      <c r="X1762" s="59">
        <v>1755</v>
      </c>
      <c r="Y1762" s="395">
        <f t="shared" si="27"/>
        <v>200</v>
      </c>
    </row>
    <row r="1763" spans="24:25" x14ac:dyDescent="0.25">
      <c r="X1763" s="59">
        <v>1756</v>
      </c>
      <c r="Y1763" s="395">
        <f t="shared" si="27"/>
        <v>200</v>
      </c>
    </row>
    <row r="1764" spans="24:25" x14ac:dyDescent="0.25">
      <c r="X1764" s="59">
        <v>1757</v>
      </c>
      <c r="Y1764" s="395">
        <f t="shared" si="27"/>
        <v>200</v>
      </c>
    </row>
    <row r="1765" spans="24:25" x14ac:dyDescent="0.25">
      <c r="X1765" s="59">
        <v>1758</v>
      </c>
      <c r="Y1765" s="395">
        <f t="shared" ref="Y1765:Y1828" si="28">$V$6</f>
        <v>200</v>
      </c>
    </row>
    <row r="1766" spans="24:25" x14ac:dyDescent="0.25">
      <c r="X1766" s="59">
        <v>1759</v>
      </c>
      <c r="Y1766" s="395">
        <f t="shared" si="28"/>
        <v>200</v>
      </c>
    </row>
    <row r="1767" spans="24:25" x14ac:dyDescent="0.25">
      <c r="X1767" s="59">
        <v>1760</v>
      </c>
      <c r="Y1767" s="395">
        <f t="shared" si="28"/>
        <v>200</v>
      </c>
    </row>
    <row r="1768" spans="24:25" x14ac:dyDescent="0.25">
      <c r="X1768" s="59">
        <v>1761</v>
      </c>
      <c r="Y1768" s="395">
        <f t="shared" si="28"/>
        <v>200</v>
      </c>
    </row>
    <row r="1769" spans="24:25" x14ac:dyDescent="0.25">
      <c r="X1769" s="59">
        <v>1762</v>
      </c>
      <c r="Y1769" s="395">
        <f t="shared" si="28"/>
        <v>200</v>
      </c>
    </row>
    <row r="1770" spans="24:25" x14ac:dyDescent="0.25">
      <c r="X1770" s="59">
        <v>1763</v>
      </c>
      <c r="Y1770" s="395">
        <f t="shared" si="28"/>
        <v>200</v>
      </c>
    </row>
    <row r="1771" spans="24:25" x14ac:dyDescent="0.25">
      <c r="X1771" s="59">
        <v>1764</v>
      </c>
      <c r="Y1771" s="395">
        <f t="shared" si="28"/>
        <v>200</v>
      </c>
    </row>
    <row r="1772" spans="24:25" x14ac:dyDescent="0.25">
      <c r="X1772" s="59">
        <v>1765</v>
      </c>
      <c r="Y1772" s="395">
        <f t="shared" si="28"/>
        <v>200</v>
      </c>
    </row>
    <row r="1773" spans="24:25" x14ac:dyDescent="0.25">
      <c r="X1773" s="59">
        <v>1766</v>
      </c>
      <c r="Y1773" s="395">
        <f t="shared" si="28"/>
        <v>200</v>
      </c>
    </row>
    <row r="1774" spans="24:25" x14ac:dyDescent="0.25">
      <c r="X1774" s="59">
        <v>1767</v>
      </c>
      <c r="Y1774" s="395">
        <f t="shared" si="28"/>
        <v>200</v>
      </c>
    </row>
    <row r="1775" spans="24:25" x14ac:dyDescent="0.25">
      <c r="X1775" s="59">
        <v>1768</v>
      </c>
      <c r="Y1775" s="395">
        <f t="shared" si="28"/>
        <v>200</v>
      </c>
    </row>
    <row r="1776" spans="24:25" x14ac:dyDescent="0.25">
      <c r="X1776" s="59">
        <v>1769</v>
      </c>
      <c r="Y1776" s="395">
        <f t="shared" si="28"/>
        <v>200</v>
      </c>
    </row>
    <row r="1777" spans="24:25" x14ac:dyDescent="0.25">
      <c r="X1777" s="59">
        <v>1770</v>
      </c>
      <c r="Y1777" s="395">
        <f t="shared" si="28"/>
        <v>200</v>
      </c>
    </row>
    <row r="1778" spans="24:25" x14ac:dyDescent="0.25">
      <c r="X1778" s="59">
        <v>1771</v>
      </c>
      <c r="Y1778" s="395">
        <f t="shared" si="28"/>
        <v>200</v>
      </c>
    </row>
    <row r="1779" spans="24:25" x14ac:dyDescent="0.25">
      <c r="X1779" s="59">
        <v>1772</v>
      </c>
      <c r="Y1779" s="395">
        <f t="shared" si="28"/>
        <v>200</v>
      </c>
    </row>
    <row r="1780" spans="24:25" x14ac:dyDescent="0.25">
      <c r="X1780" s="59">
        <v>1773</v>
      </c>
      <c r="Y1780" s="395">
        <f t="shared" si="28"/>
        <v>200</v>
      </c>
    </row>
    <row r="1781" spans="24:25" x14ac:dyDescent="0.25">
      <c r="X1781" s="59">
        <v>1774</v>
      </c>
      <c r="Y1781" s="395">
        <f t="shared" si="28"/>
        <v>200</v>
      </c>
    </row>
    <row r="1782" spans="24:25" x14ac:dyDescent="0.25">
      <c r="X1782" s="59">
        <v>1775</v>
      </c>
      <c r="Y1782" s="395">
        <f t="shared" si="28"/>
        <v>200</v>
      </c>
    </row>
    <row r="1783" spans="24:25" x14ac:dyDescent="0.25">
      <c r="X1783" s="59">
        <v>1776</v>
      </c>
      <c r="Y1783" s="395">
        <f t="shared" si="28"/>
        <v>200</v>
      </c>
    </row>
    <row r="1784" spans="24:25" x14ac:dyDescent="0.25">
      <c r="X1784" s="59">
        <v>1777</v>
      </c>
      <c r="Y1784" s="395">
        <f t="shared" si="28"/>
        <v>200</v>
      </c>
    </row>
    <row r="1785" spans="24:25" x14ac:dyDescent="0.25">
      <c r="X1785" s="59">
        <v>1778</v>
      </c>
      <c r="Y1785" s="395">
        <f t="shared" si="28"/>
        <v>200</v>
      </c>
    </row>
    <row r="1786" spans="24:25" x14ac:dyDescent="0.25">
      <c r="X1786" s="59">
        <v>1779</v>
      </c>
      <c r="Y1786" s="395">
        <f t="shared" si="28"/>
        <v>200</v>
      </c>
    </row>
    <row r="1787" spans="24:25" x14ac:dyDescent="0.25">
      <c r="X1787" s="59">
        <v>1780</v>
      </c>
      <c r="Y1787" s="395">
        <f t="shared" si="28"/>
        <v>200</v>
      </c>
    </row>
    <row r="1788" spans="24:25" x14ac:dyDescent="0.25">
      <c r="X1788" s="59">
        <v>1781</v>
      </c>
      <c r="Y1788" s="395">
        <f t="shared" si="28"/>
        <v>200</v>
      </c>
    </row>
    <row r="1789" spans="24:25" x14ac:dyDescent="0.25">
      <c r="X1789" s="59">
        <v>1782</v>
      </c>
      <c r="Y1789" s="395">
        <f t="shared" si="28"/>
        <v>200</v>
      </c>
    </row>
    <row r="1790" spans="24:25" x14ac:dyDescent="0.25">
      <c r="X1790" s="59">
        <v>1783</v>
      </c>
      <c r="Y1790" s="395">
        <f t="shared" si="28"/>
        <v>200</v>
      </c>
    </row>
    <row r="1791" spans="24:25" x14ac:dyDescent="0.25">
      <c r="X1791" s="59">
        <v>1784</v>
      </c>
      <c r="Y1791" s="395">
        <f t="shared" si="28"/>
        <v>200</v>
      </c>
    </row>
    <row r="1792" spans="24:25" x14ac:dyDescent="0.25">
      <c r="X1792" s="59">
        <v>1785</v>
      </c>
      <c r="Y1792" s="395">
        <f t="shared" si="28"/>
        <v>200</v>
      </c>
    </row>
    <row r="1793" spans="24:25" x14ac:dyDescent="0.25">
      <c r="X1793" s="59">
        <v>1786</v>
      </c>
      <c r="Y1793" s="395">
        <f t="shared" si="28"/>
        <v>200</v>
      </c>
    </row>
    <row r="1794" spans="24:25" x14ac:dyDescent="0.25">
      <c r="X1794" s="59">
        <v>1787</v>
      </c>
      <c r="Y1794" s="395">
        <f t="shared" si="28"/>
        <v>200</v>
      </c>
    </row>
    <row r="1795" spans="24:25" x14ac:dyDescent="0.25">
      <c r="X1795" s="59">
        <v>1788</v>
      </c>
      <c r="Y1795" s="395">
        <f t="shared" si="28"/>
        <v>200</v>
      </c>
    </row>
    <row r="1796" spans="24:25" x14ac:dyDescent="0.25">
      <c r="X1796" s="59">
        <v>1789</v>
      </c>
      <c r="Y1796" s="395">
        <f t="shared" si="28"/>
        <v>200</v>
      </c>
    </row>
    <row r="1797" spans="24:25" x14ac:dyDescent="0.25">
      <c r="X1797" s="59">
        <v>1790</v>
      </c>
      <c r="Y1797" s="395">
        <f t="shared" si="28"/>
        <v>200</v>
      </c>
    </row>
    <row r="1798" spans="24:25" x14ac:dyDescent="0.25">
      <c r="X1798" s="59">
        <v>1791</v>
      </c>
      <c r="Y1798" s="395">
        <f t="shared" si="28"/>
        <v>200</v>
      </c>
    </row>
    <row r="1799" spans="24:25" x14ac:dyDescent="0.25">
      <c r="X1799" s="59">
        <v>1792</v>
      </c>
      <c r="Y1799" s="395">
        <f t="shared" si="28"/>
        <v>200</v>
      </c>
    </row>
    <row r="1800" spans="24:25" x14ac:dyDescent="0.25">
      <c r="X1800" s="59">
        <v>1793</v>
      </c>
      <c r="Y1800" s="395">
        <f t="shared" si="28"/>
        <v>200</v>
      </c>
    </row>
    <row r="1801" spans="24:25" x14ac:dyDescent="0.25">
      <c r="X1801" s="59">
        <v>1794</v>
      </c>
      <c r="Y1801" s="395">
        <f t="shared" si="28"/>
        <v>200</v>
      </c>
    </row>
    <row r="1802" spans="24:25" x14ac:dyDescent="0.25">
      <c r="X1802" s="59">
        <v>1795</v>
      </c>
      <c r="Y1802" s="395">
        <f t="shared" si="28"/>
        <v>200</v>
      </c>
    </row>
    <row r="1803" spans="24:25" x14ac:dyDescent="0.25">
      <c r="X1803" s="59">
        <v>1796</v>
      </c>
      <c r="Y1803" s="395">
        <f t="shared" si="28"/>
        <v>200</v>
      </c>
    </row>
    <row r="1804" spans="24:25" x14ac:dyDescent="0.25">
      <c r="X1804" s="59">
        <v>1797</v>
      </c>
      <c r="Y1804" s="395">
        <f t="shared" si="28"/>
        <v>200</v>
      </c>
    </row>
    <row r="1805" spans="24:25" x14ac:dyDescent="0.25">
      <c r="X1805" s="59">
        <v>1798</v>
      </c>
      <c r="Y1805" s="395">
        <f t="shared" si="28"/>
        <v>200</v>
      </c>
    </row>
    <row r="1806" spans="24:25" x14ac:dyDescent="0.25">
      <c r="X1806" s="59">
        <v>1799</v>
      </c>
      <c r="Y1806" s="395">
        <f t="shared" si="28"/>
        <v>200</v>
      </c>
    </row>
    <row r="1807" spans="24:25" x14ac:dyDescent="0.25">
      <c r="X1807" s="59">
        <v>1800</v>
      </c>
      <c r="Y1807" s="395">
        <f t="shared" si="28"/>
        <v>200</v>
      </c>
    </row>
    <row r="1808" spans="24:25" x14ac:dyDescent="0.25">
      <c r="X1808" s="59">
        <v>1801</v>
      </c>
      <c r="Y1808" s="395">
        <f t="shared" si="28"/>
        <v>200</v>
      </c>
    </row>
    <row r="1809" spans="24:25" x14ac:dyDescent="0.25">
      <c r="X1809" s="59">
        <v>1802</v>
      </c>
      <c r="Y1809" s="395">
        <f t="shared" si="28"/>
        <v>200</v>
      </c>
    </row>
    <row r="1810" spans="24:25" x14ac:dyDescent="0.25">
      <c r="X1810" s="59">
        <v>1803</v>
      </c>
      <c r="Y1810" s="395">
        <f t="shared" si="28"/>
        <v>200</v>
      </c>
    </row>
    <row r="1811" spans="24:25" x14ac:dyDescent="0.25">
      <c r="X1811" s="59">
        <v>1804</v>
      </c>
      <c r="Y1811" s="395">
        <f t="shared" si="28"/>
        <v>200</v>
      </c>
    </row>
    <row r="1812" spans="24:25" x14ac:dyDescent="0.25">
      <c r="X1812" s="59">
        <v>1805</v>
      </c>
      <c r="Y1812" s="395">
        <f t="shared" si="28"/>
        <v>200</v>
      </c>
    </row>
    <row r="1813" spans="24:25" x14ac:dyDescent="0.25">
      <c r="X1813" s="59">
        <v>1806</v>
      </c>
      <c r="Y1813" s="395">
        <f t="shared" si="28"/>
        <v>200</v>
      </c>
    </row>
    <row r="1814" spans="24:25" x14ac:dyDescent="0.25">
      <c r="X1814" s="59">
        <v>1807</v>
      </c>
      <c r="Y1814" s="395">
        <f t="shared" si="28"/>
        <v>200</v>
      </c>
    </row>
    <row r="1815" spans="24:25" x14ac:dyDescent="0.25">
      <c r="X1815" s="59">
        <v>1808</v>
      </c>
      <c r="Y1815" s="395">
        <f t="shared" si="28"/>
        <v>200</v>
      </c>
    </row>
    <row r="1816" spans="24:25" x14ac:dyDescent="0.25">
      <c r="X1816" s="59">
        <v>1809</v>
      </c>
      <c r="Y1816" s="395">
        <f t="shared" si="28"/>
        <v>200</v>
      </c>
    </row>
    <row r="1817" spans="24:25" x14ac:dyDescent="0.25">
      <c r="X1817" s="59">
        <v>1810</v>
      </c>
      <c r="Y1817" s="395">
        <f t="shared" si="28"/>
        <v>200</v>
      </c>
    </row>
    <row r="1818" spans="24:25" x14ac:dyDescent="0.25">
      <c r="X1818" s="59">
        <v>1811</v>
      </c>
      <c r="Y1818" s="395">
        <f t="shared" si="28"/>
        <v>200</v>
      </c>
    </row>
    <row r="1819" spans="24:25" x14ac:dyDescent="0.25">
      <c r="X1819" s="59">
        <v>1812</v>
      </c>
      <c r="Y1819" s="395">
        <f t="shared" si="28"/>
        <v>200</v>
      </c>
    </row>
    <row r="1820" spans="24:25" x14ac:dyDescent="0.25">
      <c r="X1820" s="59">
        <v>1813</v>
      </c>
      <c r="Y1820" s="395">
        <f t="shared" si="28"/>
        <v>200</v>
      </c>
    </row>
    <row r="1821" spans="24:25" x14ac:dyDescent="0.25">
      <c r="X1821" s="59">
        <v>1814</v>
      </c>
      <c r="Y1821" s="395">
        <f t="shared" si="28"/>
        <v>200</v>
      </c>
    </row>
    <row r="1822" spans="24:25" x14ac:dyDescent="0.25">
      <c r="X1822" s="59">
        <v>1815</v>
      </c>
      <c r="Y1822" s="395">
        <f t="shared" si="28"/>
        <v>200</v>
      </c>
    </row>
    <row r="1823" spans="24:25" x14ac:dyDescent="0.25">
      <c r="X1823" s="59">
        <v>1816</v>
      </c>
      <c r="Y1823" s="395">
        <f t="shared" si="28"/>
        <v>200</v>
      </c>
    </row>
    <row r="1824" spans="24:25" x14ac:dyDescent="0.25">
      <c r="X1824" s="59">
        <v>1817</v>
      </c>
      <c r="Y1824" s="395">
        <f t="shared" si="28"/>
        <v>200</v>
      </c>
    </row>
    <row r="1825" spans="24:25" x14ac:dyDescent="0.25">
      <c r="X1825" s="59">
        <v>1818</v>
      </c>
      <c r="Y1825" s="395">
        <f t="shared" si="28"/>
        <v>200</v>
      </c>
    </row>
    <row r="1826" spans="24:25" x14ac:dyDescent="0.25">
      <c r="X1826" s="59">
        <v>1819</v>
      </c>
      <c r="Y1826" s="395">
        <f t="shared" si="28"/>
        <v>200</v>
      </c>
    </row>
    <row r="1827" spans="24:25" x14ac:dyDescent="0.25">
      <c r="X1827" s="59">
        <v>1820</v>
      </c>
      <c r="Y1827" s="395">
        <f t="shared" si="28"/>
        <v>200</v>
      </c>
    </row>
    <row r="1828" spans="24:25" x14ac:dyDescent="0.25">
      <c r="X1828" s="59">
        <v>1821</v>
      </c>
      <c r="Y1828" s="395">
        <f t="shared" si="28"/>
        <v>200</v>
      </c>
    </row>
    <row r="1829" spans="24:25" x14ac:dyDescent="0.25">
      <c r="X1829" s="59">
        <v>1822</v>
      </c>
      <c r="Y1829" s="395">
        <f t="shared" ref="Y1829:Y1892" si="29">$V$6</f>
        <v>200</v>
      </c>
    </row>
    <row r="1830" spans="24:25" x14ac:dyDescent="0.25">
      <c r="X1830" s="59">
        <v>1823</v>
      </c>
      <c r="Y1830" s="395">
        <f t="shared" si="29"/>
        <v>200</v>
      </c>
    </row>
    <row r="1831" spans="24:25" x14ac:dyDescent="0.25">
      <c r="X1831" s="59">
        <v>1824</v>
      </c>
      <c r="Y1831" s="395">
        <f t="shared" si="29"/>
        <v>200</v>
      </c>
    </row>
    <row r="1832" spans="24:25" x14ac:dyDescent="0.25">
      <c r="X1832" s="59">
        <v>1825</v>
      </c>
      <c r="Y1832" s="395">
        <f t="shared" si="29"/>
        <v>200</v>
      </c>
    </row>
    <row r="1833" spans="24:25" x14ac:dyDescent="0.25">
      <c r="X1833" s="59">
        <v>1826</v>
      </c>
      <c r="Y1833" s="395">
        <f t="shared" si="29"/>
        <v>200</v>
      </c>
    </row>
    <row r="1834" spans="24:25" x14ac:dyDescent="0.25">
      <c r="X1834" s="59">
        <v>1827</v>
      </c>
      <c r="Y1834" s="395">
        <f t="shared" si="29"/>
        <v>200</v>
      </c>
    </row>
    <row r="1835" spans="24:25" x14ac:dyDescent="0.25">
      <c r="X1835" s="59">
        <v>1828</v>
      </c>
      <c r="Y1835" s="395">
        <f t="shared" si="29"/>
        <v>200</v>
      </c>
    </row>
    <row r="1836" spans="24:25" x14ac:dyDescent="0.25">
      <c r="X1836" s="59">
        <v>1829</v>
      </c>
      <c r="Y1836" s="395">
        <f t="shared" si="29"/>
        <v>200</v>
      </c>
    </row>
    <row r="1837" spans="24:25" x14ac:dyDescent="0.25">
      <c r="X1837" s="59">
        <v>1830</v>
      </c>
      <c r="Y1837" s="395">
        <f t="shared" si="29"/>
        <v>200</v>
      </c>
    </row>
    <row r="1838" spans="24:25" x14ac:dyDescent="0.25">
      <c r="X1838" s="59">
        <v>1831</v>
      </c>
      <c r="Y1838" s="395">
        <f t="shared" si="29"/>
        <v>200</v>
      </c>
    </row>
    <row r="1839" spans="24:25" x14ac:dyDescent="0.25">
      <c r="X1839" s="59">
        <v>1832</v>
      </c>
      <c r="Y1839" s="395">
        <f t="shared" si="29"/>
        <v>200</v>
      </c>
    </row>
    <row r="1840" spans="24:25" x14ac:dyDescent="0.25">
      <c r="X1840" s="59">
        <v>1833</v>
      </c>
      <c r="Y1840" s="395">
        <f t="shared" si="29"/>
        <v>200</v>
      </c>
    </row>
    <row r="1841" spans="24:25" x14ac:dyDescent="0.25">
      <c r="X1841" s="59">
        <v>1834</v>
      </c>
      <c r="Y1841" s="395">
        <f t="shared" si="29"/>
        <v>200</v>
      </c>
    </row>
    <row r="1842" spans="24:25" x14ac:dyDescent="0.25">
      <c r="X1842" s="59">
        <v>1835</v>
      </c>
      <c r="Y1842" s="395">
        <f t="shared" si="29"/>
        <v>200</v>
      </c>
    </row>
    <row r="1843" spans="24:25" x14ac:dyDescent="0.25">
      <c r="X1843" s="59">
        <v>1836</v>
      </c>
      <c r="Y1843" s="395">
        <f t="shared" si="29"/>
        <v>200</v>
      </c>
    </row>
    <row r="1844" spans="24:25" x14ac:dyDescent="0.25">
      <c r="X1844" s="59">
        <v>1837</v>
      </c>
      <c r="Y1844" s="395">
        <f t="shared" si="29"/>
        <v>200</v>
      </c>
    </row>
    <row r="1845" spans="24:25" x14ac:dyDescent="0.25">
      <c r="X1845" s="59">
        <v>1838</v>
      </c>
      <c r="Y1845" s="395">
        <f t="shared" si="29"/>
        <v>200</v>
      </c>
    </row>
    <row r="1846" spans="24:25" x14ac:dyDescent="0.25">
      <c r="X1846" s="59">
        <v>1839</v>
      </c>
      <c r="Y1846" s="395">
        <f t="shared" si="29"/>
        <v>200</v>
      </c>
    </row>
    <row r="1847" spans="24:25" x14ac:dyDescent="0.25">
      <c r="X1847" s="59">
        <v>1840</v>
      </c>
      <c r="Y1847" s="395">
        <f t="shared" si="29"/>
        <v>200</v>
      </c>
    </row>
    <row r="1848" spans="24:25" x14ac:dyDescent="0.25">
      <c r="X1848" s="59">
        <v>1841</v>
      </c>
      <c r="Y1848" s="395">
        <f t="shared" si="29"/>
        <v>200</v>
      </c>
    </row>
    <row r="1849" spans="24:25" x14ac:dyDescent="0.25">
      <c r="X1849" s="59">
        <v>1842</v>
      </c>
      <c r="Y1849" s="395">
        <f t="shared" si="29"/>
        <v>200</v>
      </c>
    </row>
    <row r="1850" spans="24:25" x14ac:dyDescent="0.25">
      <c r="X1850" s="59">
        <v>1843</v>
      </c>
      <c r="Y1850" s="395">
        <f t="shared" si="29"/>
        <v>200</v>
      </c>
    </row>
    <row r="1851" spans="24:25" x14ac:dyDescent="0.25">
      <c r="X1851" s="59">
        <v>1844</v>
      </c>
      <c r="Y1851" s="395">
        <f t="shared" si="29"/>
        <v>200</v>
      </c>
    </row>
    <row r="1852" spans="24:25" x14ac:dyDescent="0.25">
      <c r="X1852" s="59">
        <v>1845</v>
      </c>
      <c r="Y1852" s="395">
        <f t="shared" si="29"/>
        <v>200</v>
      </c>
    </row>
    <row r="1853" spans="24:25" x14ac:dyDescent="0.25">
      <c r="X1853" s="59">
        <v>1846</v>
      </c>
      <c r="Y1853" s="395">
        <f t="shared" si="29"/>
        <v>200</v>
      </c>
    </row>
    <row r="1854" spans="24:25" x14ac:dyDescent="0.25">
      <c r="X1854" s="59">
        <v>1847</v>
      </c>
      <c r="Y1854" s="395">
        <f t="shared" si="29"/>
        <v>200</v>
      </c>
    </row>
    <row r="1855" spans="24:25" x14ac:dyDescent="0.25">
      <c r="X1855" s="59">
        <v>1848</v>
      </c>
      <c r="Y1855" s="395">
        <f t="shared" si="29"/>
        <v>200</v>
      </c>
    </row>
    <row r="1856" spans="24:25" x14ac:dyDescent="0.25">
      <c r="X1856" s="59">
        <v>1849</v>
      </c>
      <c r="Y1856" s="395">
        <f t="shared" si="29"/>
        <v>200</v>
      </c>
    </row>
    <row r="1857" spans="24:25" x14ac:dyDescent="0.25">
      <c r="X1857" s="59">
        <v>1850</v>
      </c>
      <c r="Y1857" s="395">
        <f t="shared" si="29"/>
        <v>200</v>
      </c>
    </row>
    <row r="1858" spans="24:25" x14ac:dyDescent="0.25">
      <c r="X1858" s="59">
        <v>1851</v>
      </c>
      <c r="Y1858" s="395">
        <f t="shared" si="29"/>
        <v>200</v>
      </c>
    </row>
    <row r="1859" spans="24:25" x14ac:dyDescent="0.25">
      <c r="X1859" s="59">
        <v>1852</v>
      </c>
      <c r="Y1859" s="395">
        <f t="shared" si="29"/>
        <v>200</v>
      </c>
    </row>
    <row r="1860" spans="24:25" x14ac:dyDescent="0.25">
      <c r="X1860" s="59">
        <v>1853</v>
      </c>
      <c r="Y1860" s="395">
        <f t="shared" si="29"/>
        <v>200</v>
      </c>
    </row>
    <row r="1861" spans="24:25" x14ac:dyDescent="0.25">
      <c r="X1861" s="59">
        <v>1854</v>
      </c>
      <c r="Y1861" s="395">
        <f t="shared" si="29"/>
        <v>200</v>
      </c>
    </row>
    <row r="1862" spans="24:25" x14ac:dyDescent="0.25">
      <c r="X1862" s="59">
        <v>1855</v>
      </c>
      <c r="Y1862" s="395">
        <f t="shared" si="29"/>
        <v>200</v>
      </c>
    </row>
    <row r="1863" spans="24:25" x14ac:dyDescent="0.25">
      <c r="X1863" s="59">
        <v>1856</v>
      </c>
      <c r="Y1863" s="395">
        <f t="shared" si="29"/>
        <v>200</v>
      </c>
    </row>
    <row r="1864" spans="24:25" x14ac:dyDescent="0.25">
      <c r="X1864" s="59">
        <v>1857</v>
      </c>
      <c r="Y1864" s="395">
        <f t="shared" si="29"/>
        <v>200</v>
      </c>
    </row>
    <row r="1865" spans="24:25" x14ac:dyDescent="0.25">
      <c r="X1865" s="59">
        <v>1858</v>
      </c>
      <c r="Y1865" s="395">
        <f t="shared" si="29"/>
        <v>200</v>
      </c>
    </row>
    <row r="1866" spans="24:25" x14ac:dyDescent="0.25">
      <c r="X1866" s="59">
        <v>1859</v>
      </c>
      <c r="Y1866" s="395">
        <f t="shared" si="29"/>
        <v>200</v>
      </c>
    </row>
    <row r="1867" spans="24:25" x14ac:dyDescent="0.25">
      <c r="X1867" s="59">
        <v>1860</v>
      </c>
      <c r="Y1867" s="395">
        <f t="shared" si="29"/>
        <v>200</v>
      </c>
    </row>
    <row r="1868" spans="24:25" x14ac:dyDescent="0.25">
      <c r="X1868" s="59">
        <v>1861</v>
      </c>
      <c r="Y1868" s="395">
        <f t="shared" si="29"/>
        <v>200</v>
      </c>
    </row>
    <row r="1869" spans="24:25" x14ac:dyDescent="0.25">
      <c r="X1869" s="59">
        <v>1862</v>
      </c>
      <c r="Y1869" s="395">
        <f t="shared" si="29"/>
        <v>200</v>
      </c>
    </row>
    <row r="1870" spans="24:25" x14ac:dyDescent="0.25">
      <c r="X1870" s="59">
        <v>1863</v>
      </c>
      <c r="Y1870" s="395">
        <f t="shared" si="29"/>
        <v>200</v>
      </c>
    </row>
    <row r="1871" spans="24:25" x14ac:dyDescent="0.25">
      <c r="X1871" s="59">
        <v>1864</v>
      </c>
      <c r="Y1871" s="395">
        <f t="shared" si="29"/>
        <v>200</v>
      </c>
    </row>
    <row r="1872" spans="24:25" x14ac:dyDescent="0.25">
      <c r="X1872" s="59">
        <v>1865</v>
      </c>
      <c r="Y1872" s="395">
        <f t="shared" si="29"/>
        <v>200</v>
      </c>
    </row>
    <row r="1873" spans="24:25" x14ac:dyDescent="0.25">
      <c r="X1873" s="59">
        <v>1866</v>
      </c>
      <c r="Y1873" s="395">
        <f t="shared" si="29"/>
        <v>200</v>
      </c>
    </row>
    <row r="1874" spans="24:25" x14ac:dyDescent="0.25">
      <c r="X1874" s="59">
        <v>1867</v>
      </c>
      <c r="Y1874" s="395">
        <f t="shared" si="29"/>
        <v>200</v>
      </c>
    </row>
    <row r="1875" spans="24:25" x14ac:dyDescent="0.25">
      <c r="X1875" s="59">
        <v>1868</v>
      </c>
      <c r="Y1875" s="395">
        <f t="shared" si="29"/>
        <v>200</v>
      </c>
    </row>
    <row r="1876" spans="24:25" x14ac:dyDescent="0.25">
      <c r="X1876" s="59">
        <v>1869</v>
      </c>
      <c r="Y1876" s="395">
        <f t="shared" si="29"/>
        <v>200</v>
      </c>
    </row>
    <row r="1877" spans="24:25" x14ac:dyDescent="0.25">
      <c r="X1877" s="59">
        <v>1870</v>
      </c>
      <c r="Y1877" s="395">
        <f t="shared" si="29"/>
        <v>200</v>
      </c>
    </row>
    <row r="1878" spans="24:25" x14ac:dyDescent="0.25">
      <c r="X1878" s="59">
        <v>1871</v>
      </c>
      <c r="Y1878" s="395">
        <f t="shared" si="29"/>
        <v>200</v>
      </c>
    </row>
    <row r="1879" spans="24:25" x14ac:dyDescent="0.25">
      <c r="X1879" s="59">
        <v>1872</v>
      </c>
      <c r="Y1879" s="395">
        <f t="shared" si="29"/>
        <v>200</v>
      </c>
    </row>
    <row r="1880" spans="24:25" x14ac:dyDescent="0.25">
      <c r="X1880" s="59">
        <v>1873</v>
      </c>
      <c r="Y1880" s="395">
        <f t="shared" si="29"/>
        <v>200</v>
      </c>
    </row>
    <row r="1881" spans="24:25" x14ac:dyDescent="0.25">
      <c r="X1881" s="59">
        <v>1874</v>
      </c>
      <c r="Y1881" s="395">
        <f t="shared" si="29"/>
        <v>200</v>
      </c>
    </row>
    <row r="1882" spans="24:25" x14ac:dyDescent="0.25">
      <c r="X1882" s="59">
        <v>1875</v>
      </c>
      <c r="Y1882" s="395">
        <f t="shared" si="29"/>
        <v>200</v>
      </c>
    </row>
    <row r="1883" spans="24:25" x14ac:dyDescent="0.25">
      <c r="X1883" s="59">
        <v>1876</v>
      </c>
      <c r="Y1883" s="395">
        <f t="shared" si="29"/>
        <v>200</v>
      </c>
    </row>
    <row r="1884" spans="24:25" x14ac:dyDescent="0.25">
      <c r="X1884" s="59">
        <v>1877</v>
      </c>
      <c r="Y1884" s="395">
        <f t="shared" si="29"/>
        <v>200</v>
      </c>
    </row>
    <row r="1885" spans="24:25" x14ac:dyDescent="0.25">
      <c r="X1885" s="59">
        <v>1878</v>
      </c>
      <c r="Y1885" s="395">
        <f t="shared" si="29"/>
        <v>200</v>
      </c>
    </row>
    <row r="1886" spans="24:25" x14ac:dyDescent="0.25">
      <c r="X1886" s="59">
        <v>1879</v>
      </c>
      <c r="Y1886" s="395">
        <f t="shared" si="29"/>
        <v>200</v>
      </c>
    </row>
    <row r="1887" spans="24:25" x14ac:dyDescent="0.25">
      <c r="X1887" s="59">
        <v>1880</v>
      </c>
      <c r="Y1887" s="395">
        <f t="shared" si="29"/>
        <v>200</v>
      </c>
    </row>
    <row r="1888" spans="24:25" x14ac:dyDescent="0.25">
      <c r="X1888" s="59">
        <v>1881</v>
      </c>
      <c r="Y1888" s="395">
        <f t="shared" si="29"/>
        <v>200</v>
      </c>
    </row>
    <row r="1889" spans="24:25" x14ac:dyDescent="0.25">
      <c r="X1889" s="59">
        <v>1882</v>
      </c>
      <c r="Y1889" s="395">
        <f t="shared" si="29"/>
        <v>200</v>
      </c>
    </row>
    <row r="1890" spans="24:25" x14ac:dyDescent="0.25">
      <c r="X1890" s="59">
        <v>1883</v>
      </c>
      <c r="Y1890" s="395">
        <f t="shared" si="29"/>
        <v>200</v>
      </c>
    </row>
    <row r="1891" spans="24:25" x14ac:dyDescent="0.25">
      <c r="X1891" s="59">
        <v>1884</v>
      </c>
      <c r="Y1891" s="395">
        <f t="shared" si="29"/>
        <v>200</v>
      </c>
    </row>
    <row r="1892" spans="24:25" x14ac:dyDescent="0.25">
      <c r="X1892" s="59">
        <v>1885</v>
      </c>
      <c r="Y1892" s="395">
        <f t="shared" si="29"/>
        <v>200</v>
      </c>
    </row>
    <row r="1893" spans="24:25" x14ac:dyDescent="0.25">
      <c r="X1893" s="59">
        <v>1886</v>
      </c>
      <c r="Y1893" s="395">
        <f t="shared" ref="Y1893:Y1956" si="30">$V$6</f>
        <v>200</v>
      </c>
    </row>
    <row r="1894" spans="24:25" x14ac:dyDescent="0.25">
      <c r="X1894" s="59">
        <v>1887</v>
      </c>
      <c r="Y1894" s="395">
        <f t="shared" si="30"/>
        <v>200</v>
      </c>
    </row>
    <row r="1895" spans="24:25" x14ac:dyDescent="0.25">
      <c r="X1895" s="59">
        <v>1888</v>
      </c>
      <c r="Y1895" s="395">
        <f t="shared" si="30"/>
        <v>200</v>
      </c>
    </row>
    <row r="1896" spans="24:25" x14ac:dyDescent="0.25">
      <c r="X1896" s="59">
        <v>1889</v>
      </c>
      <c r="Y1896" s="395">
        <f t="shared" si="30"/>
        <v>200</v>
      </c>
    </row>
    <row r="1897" spans="24:25" x14ac:dyDescent="0.25">
      <c r="X1897" s="59">
        <v>1890</v>
      </c>
      <c r="Y1897" s="395">
        <f t="shared" si="30"/>
        <v>200</v>
      </c>
    </row>
    <row r="1898" spans="24:25" x14ac:dyDescent="0.25">
      <c r="X1898" s="59">
        <v>1891</v>
      </c>
      <c r="Y1898" s="395">
        <f t="shared" si="30"/>
        <v>200</v>
      </c>
    </row>
    <row r="1899" spans="24:25" x14ac:dyDescent="0.25">
      <c r="X1899" s="59">
        <v>1892</v>
      </c>
      <c r="Y1899" s="395">
        <f t="shared" si="30"/>
        <v>200</v>
      </c>
    </row>
    <row r="1900" spans="24:25" x14ac:dyDescent="0.25">
      <c r="X1900" s="59">
        <v>1893</v>
      </c>
      <c r="Y1900" s="395">
        <f t="shared" si="30"/>
        <v>200</v>
      </c>
    </row>
    <row r="1901" spans="24:25" x14ac:dyDescent="0.25">
      <c r="X1901" s="59">
        <v>1894</v>
      </c>
      <c r="Y1901" s="395">
        <f t="shared" si="30"/>
        <v>200</v>
      </c>
    </row>
    <row r="1902" spans="24:25" x14ac:dyDescent="0.25">
      <c r="X1902" s="59">
        <v>1895</v>
      </c>
      <c r="Y1902" s="395">
        <f t="shared" si="30"/>
        <v>200</v>
      </c>
    </row>
    <row r="1903" spans="24:25" x14ac:dyDescent="0.25">
      <c r="X1903" s="59">
        <v>1896</v>
      </c>
      <c r="Y1903" s="395">
        <f t="shared" si="30"/>
        <v>200</v>
      </c>
    </row>
    <row r="1904" spans="24:25" x14ac:dyDescent="0.25">
      <c r="X1904" s="59">
        <v>1897</v>
      </c>
      <c r="Y1904" s="395">
        <f t="shared" si="30"/>
        <v>200</v>
      </c>
    </row>
    <row r="1905" spans="24:25" x14ac:dyDescent="0.25">
      <c r="X1905" s="59">
        <v>1898</v>
      </c>
      <c r="Y1905" s="395">
        <f t="shared" si="30"/>
        <v>200</v>
      </c>
    </row>
    <row r="1906" spans="24:25" x14ac:dyDescent="0.25">
      <c r="X1906" s="59">
        <v>1899</v>
      </c>
      <c r="Y1906" s="395">
        <f t="shared" si="30"/>
        <v>200</v>
      </c>
    </row>
    <row r="1907" spans="24:25" x14ac:dyDescent="0.25">
      <c r="X1907" s="59">
        <v>1900</v>
      </c>
      <c r="Y1907" s="395">
        <f t="shared" si="30"/>
        <v>200</v>
      </c>
    </row>
    <row r="1908" spans="24:25" x14ac:dyDescent="0.25">
      <c r="X1908" s="59">
        <v>1901</v>
      </c>
      <c r="Y1908" s="395">
        <f t="shared" si="30"/>
        <v>200</v>
      </c>
    </row>
    <row r="1909" spans="24:25" x14ac:dyDescent="0.25">
      <c r="X1909" s="59">
        <v>1902</v>
      </c>
      <c r="Y1909" s="395">
        <f t="shared" si="30"/>
        <v>200</v>
      </c>
    </row>
    <row r="1910" spans="24:25" x14ac:dyDescent="0.25">
      <c r="X1910" s="59">
        <v>1903</v>
      </c>
      <c r="Y1910" s="395">
        <f t="shared" si="30"/>
        <v>200</v>
      </c>
    </row>
    <row r="1911" spans="24:25" x14ac:dyDescent="0.25">
      <c r="X1911" s="59">
        <v>1904</v>
      </c>
      <c r="Y1911" s="395">
        <f t="shared" si="30"/>
        <v>200</v>
      </c>
    </row>
    <row r="1912" spans="24:25" x14ac:dyDescent="0.25">
      <c r="X1912" s="59">
        <v>1905</v>
      </c>
      <c r="Y1912" s="395">
        <f t="shared" si="30"/>
        <v>200</v>
      </c>
    </row>
    <row r="1913" spans="24:25" x14ac:dyDescent="0.25">
      <c r="X1913" s="59">
        <v>1906</v>
      </c>
      <c r="Y1913" s="395">
        <f t="shared" si="30"/>
        <v>200</v>
      </c>
    </row>
    <row r="1914" spans="24:25" x14ac:dyDescent="0.25">
      <c r="X1914" s="59">
        <v>1907</v>
      </c>
      <c r="Y1914" s="395">
        <f t="shared" si="30"/>
        <v>200</v>
      </c>
    </row>
    <row r="1915" spans="24:25" x14ac:dyDescent="0.25">
      <c r="X1915" s="59">
        <v>1908</v>
      </c>
      <c r="Y1915" s="395">
        <f t="shared" si="30"/>
        <v>200</v>
      </c>
    </row>
    <row r="1916" spans="24:25" x14ac:dyDescent="0.25">
      <c r="X1916" s="59">
        <v>1909</v>
      </c>
      <c r="Y1916" s="395">
        <f t="shared" si="30"/>
        <v>200</v>
      </c>
    </row>
    <row r="1917" spans="24:25" x14ac:dyDescent="0.25">
      <c r="X1917" s="59">
        <v>1910</v>
      </c>
      <c r="Y1917" s="395">
        <f t="shared" si="30"/>
        <v>200</v>
      </c>
    </row>
    <row r="1918" spans="24:25" x14ac:dyDescent="0.25">
      <c r="X1918" s="59">
        <v>1911</v>
      </c>
      <c r="Y1918" s="395">
        <f t="shared" si="30"/>
        <v>200</v>
      </c>
    </row>
    <row r="1919" spans="24:25" x14ac:dyDescent="0.25">
      <c r="X1919" s="59">
        <v>1912</v>
      </c>
      <c r="Y1919" s="395">
        <f t="shared" si="30"/>
        <v>200</v>
      </c>
    </row>
    <row r="1920" spans="24:25" x14ac:dyDescent="0.25">
      <c r="X1920" s="59">
        <v>1913</v>
      </c>
      <c r="Y1920" s="395">
        <f t="shared" si="30"/>
        <v>200</v>
      </c>
    </row>
    <row r="1921" spans="24:25" x14ac:dyDescent="0.25">
      <c r="X1921" s="59">
        <v>1914</v>
      </c>
      <c r="Y1921" s="395">
        <f t="shared" si="30"/>
        <v>200</v>
      </c>
    </row>
    <row r="1922" spans="24:25" x14ac:dyDescent="0.25">
      <c r="X1922" s="59">
        <v>1915</v>
      </c>
      <c r="Y1922" s="395">
        <f t="shared" si="30"/>
        <v>200</v>
      </c>
    </row>
    <row r="1923" spans="24:25" x14ac:dyDescent="0.25">
      <c r="X1923" s="59">
        <v>1916</v>
      </c>
      <c r="Y1923" s="395">
        <f t="shared" si="30"/>
        <v>200</v>
      </c>
    </row>
    <row r="1924" spans="24:25" x14ac:dyDescent="0.25">
      <c r="X1924" s="59">
        <v>1917</v>
      </c>
      <c r="Y1924" s="395">
        <f t="shared" si="30"/>
        <v>200</v>
      </c>
    </row>
    <row r="1925" spans="24:25" x14ac:dyDescent="0.25">
      <c r="X1925" s="59">
        <v>1918</v>
      </c>
      <c r="Y1925" s="395">
        <f t="shared" si="30"/>
        <v>200</v>
      </c>
    </row>
    <row r="1926" spans="24:25" x14ac:dyDescent="0.25">
      <c r="X1926" s="59">
        <v>1919</v>
      </c>
      <c r="Y1926" s="395">
        <f t="shared" si="30"/>
        <v>200</v>
      </c>
    </row>
    <row r="1927" spans="24:25" x14ac:dyDescent="0.25">
      <c r="X1927" s="59">
        <v>1920</v>
      </c>
      <c r="Y1927" s="395">
        <f t="shared" si="30"/>
        <v>200</v>
      </c>
    </row>
    <row r="1928" spans="24:25" x14ac:dyDescent="0.25">
      <c r="X1928" s="59">
        <v>1921</v>
      </c>
      <c r="Y1928" s="395">
        <f t="shared" si="30"/>
        <v>200</v>
      </c>
    </row>
    <row r="1929" spans="24:25" x14ac:dyDescent="0.25">
      <c r="X1929" s="59">
        <v>1922</v>
      </c>
      <c r="Y1929" s="395">
        <f t="shared" si="30"/>
        <v>200</v>
      </c>
    </row>
    <row r="1930" spans="24:25" x14ac:dyDescent="0.25">
      <c r="X1930" s="59">
        <v>1923</v>
      </c>
      <c r="Y1930" s="395">
        <f t="shared" si="30"/>
        <v>200</v>
      </c>
    </row>
    <row r="1931" spans="24:25" x14ac:dyDescent="0.25">
      <c r="X1931" s="59">
        <v>1924</v>
      </c>
      <c r="Y1931" s="395">
        <f t="shared" si="30"/>
        <v>200</v>
      </c>
    </row>
    <row r="1932" spans="24:25" x14ac:dyDescent="0.25">
      <c r="X1932" s="59">
        <v>1925</v>
      </c>
      <c r="Y1932" s="395">
        <f t="shared" si="30"/>
        <v>200</v>
      </c>
    </row>
    <row r="1933" spans="24:25" x14ac:dyDescent="0.25">
      <c r="X1933" s="59">
        <v>1926</v>
      </c>
      <c r="Y1933" s="395">
        <f t="shared" si="30"/>
        <v>200</v>
      </c>
    </row>
    <row r="1934" spans="24:25" x14ac:dyDescent="0.25">
      <c r="X1934" s="59">
        <v>1927</v>
      </c>
      <c r="Y1934" s="395">
        <f t="shared" si="30"/>
        <v>200</v>
      </c>
    </row>
    <row r="1935" spans="24:25" x14ac:dyDescent="0.25">
      <c r="X1935" s="59">
        <v>1928</v>
      </c>
      <c r="Y1935" s="395">
        <f t="shared" si="30"/>
        <v>200</v>
      </c>
    </row>
    <row r="1936" spans="24:25" x14ac:dyDescent="0.25">
      <c r="X1936" s="59">
        <v>1929</v>
      </c>
      <c r="Y1936" s="395">
        <f t="shared" si="30"/>
        <v>200</v>
      </c>
    </row>
    <row r="1937" spans="24:25" x14ac:dyDescent="0.25">
      <c r="X1937" s="59">
        <v>1930</v>
      </c>
      <c r="Y1937" s="395">
        <f t="shared" si="30"/>
        <v>200</v>
      </c>
    </row>
    <row r="1938" spans="24:25" x14ac:dyDescent="0.25">
      <c r="X1938" s="59">
        <v>1931</v>
      </c>
      <c r="Y1938" s="395">
        <f t="shared" si="30"/>
        <v>200</v>
      </c>
    </row>
    <row r="1939" spans="24:25" x14ac:dyDescent="0.25">
      <c r="X1939" s="59">
        <v>1932</v>
      </c>
      <c r="Y1939" s="395">
        <f t="shared" si="30"/>
        <v>200</v>
      </c>
    </row>
    <row r="1940" spans="24:25" x14ac:dyDescent="0.25">
      <c r="X1940" s="59">
        <v>1933</v>
      </c>
      <c r="Y1940" s="395">
        <f t="shared" si="30"/>
        <v>200</v>
      </c>
    </row>
    <row r="1941" spans="24:25" x14ac:dyDescent="0.25">
      <c r="X1941" s="59">
        <v>1934</v>
      </c>
      <c r="Y1941" s="395">
        <f t="shared" si="30"/>
        <v>200</v>
      </c>
    </row>
    <row r="1942" spans="24:25" x14ac:dyDescent="0.25">
      <c r="X1942" s="59">
        <v>1935</v>
      </c>
      <c r="Y1942" s="395">
        <f t="shared" si="30"/>
        <v>200</v>
      </c>
    </row>
    <row r="1943" spans="24:25" x14ac:dyDescent="0.25">
      <c r="X1943" s="59">
        <v>1936</v>
      </c>
      <c r="Y1943" s="395">
        <f t="shared" si="30"/>
        <v>200</v>
      </c>
    </row>
    <row r="1944" spans="24:25" x14ac:dyDescent="0.25">
      <c r="X1944" s="59">
        <v>1937</v>
      </c>
      <c r="Y1944" s="395">
        <f t="shared" si="30"/>
        <v>200</v>
      </c>
    </row>
    <row r="1945" spans="24:25" x14ac:dyDescent="0.25">
      <c r="X1945" s="59">
        <v>1938</v>
      </c>
      <c r="Y1945" s="395">
        <f t="shared" si="30"/>
        <v>200</v>
      </c>
    </row>
    <row r="1946" spans="24:25" x14ac:dyDescent="0.25">
      <c r="X1946" s="59">
        <v>1939</v>
      </c>
      <c r="Y1946" s="395">
        <f t="shared" si="30"/>
        <v>200</v>
      </c>
    </row>
    <row r="1947" spans="24:25" x14ac:dyDescent="0.25">
      <c r="X1947" s="59">
        <v>1940</v>
      </c>
      <c r="Y1947" s="395">
        <f t="shared" si="30"/>
        <v>200</v>
      </c>
    </row>
    <row r="1948" spans="24:25" x14ac:dyDescent="0.25">
      <c r="X1948" s="59">
        <v>1941</v>
      </c>
      <c r="Y1948" s="395">
        <f t="shared" si="30"/>
        <v>200</v>
      </c>
    </row>
    <row r="1949" spans="24:25" x14ac:dyDescent="0.25">
      <c r="X1949" s="59">
        <v>1942</v>
      </c>
      <c r="Y1949" s="395">
        <f t="shared" si="30"/>
        <v>200</v>
      </c>
    </row>
    <row r="1950" spans="24:25" x14ac:dyDescent="0.25">
      <c r="X1950" s="59">
        <v>1943</v>
      </c>
      <c r="Y1950" s="395">
        <f t="shared" si="30"/>
        <v>200</v>
      </c>
    </row>
    <row r="1951" spans="24:25" x14ac:dyDescent="0.25">
      <c r="X1951" s="59">
        <v>1944</v>
      </c>
      <c r="Y1951" s="395">
        <f t="shared" si="30"/>
        <v>200</v>
      </c>
    </row>
    <row r="1952" spans="24:25" x14ac:dyDescent="0.25">
      <c r="X1952" s="59">
        <v>1945</v>
      </c>
      <c r="Y1952" s="395">
        <f t="shared" si="30"/>
        <v>200</v>
      </c>
    </row>
    <row r="1953" spans="24:25" x14ac:dyDescent="0.25">
      <c r="X1953" s="59">
        <v>1946</v>
      </c>
      <c r="Y1953" s="395">
        <f t="shared" si="30"/>
        <v>200</v>
      </c>
    </row>
    <row r="1954" spans="24:25" x14ac:dyDescent="0.25">
      <c r="X1954" s="59">
        <v>1947</v>
      </c>
      <c r="Y1954" s="395">
        <f t="shared" si="30"/>
        <v>200</v>
      </c>
    </row>
    <row r="1955" spans="24:25" x14ac:dyDescent="0.25">
      <c r="X1955" s="59">
        <v>1948</v>
      </c>
      <c r="Y1955" s="395">
        <f t="shared" si="30"/>
        <v>200</v>
      </c>
    </row>
    <row r="1956" spans="24:25" x14ac:dyDescent="0.25">
      <c r="X1956" s="59">
        <v>1949</v>
      </c>
      <c r="Y1956" s="395">
        <f t="shared" si="30"/>
        <v>200</v>
      </c>
    </row>
    <row r="1957" spans="24:25" x14ac:dyDescent="0.25">
      <c r="X1957" s="59">
        <v>1950</v>
      </c>
      <c r="Y1957" s="395">
        <f t="shared" ref="Y1957:Y2007" si="31">$V$6</f>
        <v>200</v>
      </c>
    </row>
    <row r="1958" spans="24:25" x14ac:dyDescent="0.25">
      <c r="X1958" s="59">
        <v>1951</v>
      </c>
      <c r="Y1958" s="395">
        <f t="shared" si="31"/>
        <v>200</v>
      </c>
    </row>
    <row r="1959" spans="24:25" x14ac:dyDescent="0.25">
      <c r="X1959" s="59">
        <v>1952</v>
      </c>
      <c r="Y1959" s="395">
        <f t="shared" si="31"/>
        <v>200</v>
      </c>
    </row>
    <row r="1960" spans="24:25" x14ac:dyDescent="0.25">
      <c r="X1960" s="59">
        <v>1953</v>
      </c>
      <c r="Y1960" s="395">
        <f t="shared" si="31"/>
        <v>200</v>
      </c>
    </row>
    <row r="1961" spans="24:25" x14ac:dyDescent="0.25">
      <c r="X1961" s="59">
        <v>1954</v>
      </c>
      <c r="Y1961" s="395">
        <f t="shared" si="31"/>
        <v>200</v>
      </c>
    </row>
    <row r="1962" spans="24:25" x14ac:dyDescent="0.25">
      <c r="X1962" s="59">
        <v>1955</v>
      </c>
      <c r="Y1962" s="395">
        <f t="shared" si="31"/>
        <v>200</v>
      </c>
    </row>
    <row r="1963" spans="24:25" x14ac:dyDescent="0.25">
      <c r="X1963" s="59">
        <v>1956</v>
      </c>
      <c r="Y1963" s="395">
        <f t="shared" si="31"/>
        <v>200</v>
      </c>
    </row>
    <row r="1964" spans="24:25" x14ac:dyDescent="0.25">
      <c r="X1964" s="59">
        <v>1957</v>
      </c>
      <c r="Y1964" s="395">
        <f t="shared" si="31"/>
        <v>200</v>
      </c>
    </row>
    <row r="1965" spans="24:25" x14ac:dyDescent="0.25">
      <c r="X1965" s="59">
        <v>1958</v>
      </c>
      <c r="Y1965" s="395">
        <f t="shared" si="31"/>
        <v>200</v>
      </c>
    </row>
    <row r="1966" spans="24:25" x14ac:dyDescent="0.25">
      <c r="X1966" s="59">
        <v>1959</v>
      </c>
      <c r="Y1966" s="395">
        <f t="shared" si="31"/>
        <v>200</v>
      </c>
    </row>
    <row r="1967" spans="24:25" x14ac:dyDescent="0.25">
      <c r="X1967" s="59">
        <v>1960</v>
      </c>
      <c r="Y1967" s="395">
        <f t="shared" si="31"/>
        <v>200</v>
      </c>
    </row>
    <row r="1968" spans="24:25" x14ac:dyDescent="0.25">
      <c r="X1968" s="59">
        <v>1961</v>
      </c>
      <c r="Y1968" s="395">
        <f t="shared" si="31"/>
        <v>200</v>
      </c>
    </row>
    <row r="1969" spans="24:25" x14ac:dyDescent="0.25">
      <c r="X1969" s="59">
        <v>1962</v>
      </c>
      <c r="Y1969" s="395">
        <f t="shared" si="31"/>
        <v>200</v>
      </c>
    </row>
    <row r="1970" spans="24:25" x14ac:dyDescent="0.25">
      <c r="X1970" s="59">
        <v>1963</v>
      </c>
      <c r="Y1970" s="395">
        <f t="shared" si="31"/>
        <v>200</v>
      </c>
    </row>
    <row r="1971" spans="24:25" x14ac:dyDescent="0.25">
      <c r="X1971" s="59">
        <v>1964</v>
      </c>
      <c r="Y1971" s="395">
        <f t="shared" si="31"/>
        <v>200</v>
      </c>
    </row>
    <row r="1972" spans="24:25" x14ac:dyDescent="0.25">
      <c r="X1972" s="59">
        <v>1965</v>
      </c>
      <c r="Y1972" s="395">
        <f t="shared" si="31"/>
        <v>200</v>
      </c>
    </row>
    <row r="1973" spans="24:25" x14ac:dyDescent="0.25">
      <c r="X1973" s="59">
        <v>1966</v>
      </c>
      <c r="Y1973" s="395">
        <f t="shared" si="31"/>
        <v>200</v>
      </c>
    </row>
    <row r="1974" spans="24:25" x14ac:dyDescent="0.25">
      <c r="X1974" s="59">
        <v>1967</v>
      </c>
      <c r="Y1974" s="395">
        <f t="shared" si="31"/>
        <v>200</v>
      </c>
    </row>
    <row r="1975" spans="24:25" x14ac:dyDescent="0.25">
      <c r="X1975" s="59">
        <v>1968</v>
      </c>
      <c r="Y1975" s="395">
        <f t="shared" si="31"/>
        <v>200</v>
      </c>
    </row>
    <row r="1976" spans="24:25" x14ac:dyDescent="0.25">
      <c r="X1976" s="59">
        <v>1969</v>
      </c>
      <c r="Y1976" s="395">
        <f t="shared" si="31"/>
        <v>200</v>
      </c>
    </row>
    <row r="1977" spans="24:25" x14ac:dyDescent="0.25">
      <c r="X1977" s="59">
        <v>1970</v>
      </c>
      <c r="Y1977" s="395">
        <f t="shared" si="31"/>
        <v>200</v>
      </c>
    </row>
    <row r="1978" spans="24:25" x14ac:dyDescent="0.25">
      <c r="X1978" s="59">
        <v>1971</v>
      </c>
      <c r="Y1978" s="395">
        <f t="shared" si="31"/>
        <v>200</v>
      </c>
    </row>
    <row r="1979" spans="24:25" x14ac:dyDescent="0.25">
      <c r="X1979" s="59">
        <v>1972</v>
      </c>
      <c r="Y1979" s="395">
        <f t="shared" si="31"/>
        <v>200</v>
      </c>
    </row>
    <row r="1980" spans="24:25" x14ac:dyDescent="0.25">
      <c r="X1980" s="59">
        <v>1973</v>
      </c>
      <c r="Y1980" s="395">
        <f t="shared" si="31"/>
        <v>200</v>
      </c>
    </row>
    <row r="1981" spans="24:25" x14ac:dyDescent="0.25">
      <c r="X1981" s="59">
        <v>1974</v>
      </c>
      <c r="Y1981" s="395">
        <f t="shared" si="31"/>
        <v>200</v>
      </c>
    </row>
    <row r="1982" spans="24:25" x14ac:dyDescent="0.25">
      <c r="X1982" s="59">
        <v>1975</v>
      </c>
      <c r="Y1982" s="395">
        <f t="shared" si="31"/>
        <v>200</v>
      </c>
    </row>
    <row r="1983" spans="24:25" x14ac:dyDescent="0.25">
      <c r="X1983" s="59">
        <v>1976</v>
      </c>
      <c r="Y1983" s="395">
        <f t="shared" si="31"/>
        <v>200</v>
      </c>
    </row>
    <row r="1984" spans="24:25" x14ac:dyDescent="0.25">
      <c r="X1984" s="59">
        <v>1977</v>
      </c>
      <c r="Y1984" s="395">
        <f t="shared" si="31"/>
        <v>200</v>
      </c>
    </row>
    <row r="1985" spans="24:25" x14ac:dyDescent="0.25">
      <c r="X1985" s="59">
        <v>1978</v>
      </c>
      <c r="Y1985" s="395">
        <f t="shared" si="31"/>
        <v>200</v>
      </c>
    </row>
    <row r="1986" spans="24:25" x14ac:dyDescent="0.25">
      <c r="X1986" s="59">
        <v>1979</v>
      </c>
      <c r="Y1986" s="395">
        <f t="shared" si="31"/>
        <v>200</v>
      </c>
    </row>
    <row r="1987" spans="24:25" x14ac:dyDescent="0.25">
      <c r="X1987" s="59">
        <v>1980</v>
      </c>
      <c r="Y1987" s="395">
        <f t="shared" si="31"/>
        <v>200</v>
      </c>
    </row>
    <row r="1988" spans="24:25" x14ac:dyDescent="0.25">
      <c r="X1988" s="59">
        <v>1981</v>
      </c>
      <c r="Y1988" s="395">
        <f t="shared" si="31"/>
        <v>200</v>
      </c>
    </row>
    <row r="1989" spans="24:25" x14ac:dyDescent="0.25">
      <c r="X1989" s="59">
        <v>1982</v>
      </c>
      <c r="Y1989" s="395">
        <f t="shared" si="31"/>
        <v>200</v>
      </c>
    </row>
    <row r="1990" spans="24:25" x14ac:dyDescent="0.25">
      <c r="X1990" s="59">
        <v>1983</v>
      </c>
      <c r="Y1990" s="395">
        <f t="shared" si="31"/>
        <v>200</v>
      </c>
    </row>
    <row r="1991" spans="24:25" x14ac:dyDescent="0.25">
      <c r="X1991" s="59">
        <v>1984</v>
      </c>
      <c r="Y1991" s="395">
        <f t="shared" si="31"/>
        <v>200</v>
      </c>
    </row>
    <row r="1992" spans="24:25" x14ac:dyDescent="0.25">
      <c r="X1992" s="59">
        <v>1985</v>
      </c>
      <c r="Y1992" s="395">
        <f t="shared" si="31"/>
        <v>200</v>
      </c>
    </row>
    <row r="1993" spans="24:25" x14ac:dyDescent="0.25">
      <c r="X1993" s="59">
        <v>1986</v>
      </c>
      <c r="Y1993" s="395">
        <f t="shared" si="31"/>
        <v>200</v>
      </c>
    </row>
    <row r="1994" spans="24:25" x14ac:dyDescent="0.25">
      <c r="X1994" s="59">
        <v>1987</v>
      </c>
      <c r="Y1994" s="395">
        <f t="shared" si="31"/>
        <v>200</v>
      </c>
    </row>
    <row r="1995" spans="24:25" x14ac:dyDescent="0.25">
      <c r="X1995" s="59">
        <v>1988</v>
      </c>
      <c r="Y1995" s="395">
        <f t="shared" si="31"/>
        <v>200</v>
      </c>
    </row>
    <row r="1996" spans="24:25" x14ac:dyDescent="0.25">
      <c r="X1996" s="59">
        <v>1989</v>
      </c>
      <c r="Y1996" s="395">
        <f t="shared" si="31"/>
        <v>200</v>
      </c>
    </row>
    <row r="1997" spans="24:25" x14ac:dyDescent="0.25">
      <c r="X1997" s="59">
        <v>1990</v>
      </c>
      <c r="Y1997" s="395">
        <f t="shared" si="31"/>
        <v>200</v>
      </c>
    </row>
    <row r="1998" spans="24:25" x14ac:dyDescent="0.25">
      <c r="X1998" s="59">
        <v>1991</v>
      </c>
      <c r="Y1998" s="395">
        <f t="shared" si="31"/>
        <v>200</v>
      </c>
    </row>
    <row r="1999" spans="24:25" x14ac:dyDescent="0.25">
      <c r="X1999" s="59">
        <v>1992</v>
      </c>
      <c r="Y1999" s="395">
        <f t="shared" si="31"/>
        <v>200</v>
      </c>
    </row>
    <row r="2000" spans="24:25" x14ac:dyDescent="0.25">
      <c r="X2000" s="59">
        <v>1993</v>
      </c>
      <c r="Y2000" s="395">
        <f t="shared" si="31"/>
        <v>200</v>
      </c>
    </row>
    <row r="2001" spans="24:25" x14ac:dyDescent="0.25">
      <c r="X2001" s="59">
        <v>1994</v>
      </c>
      <c r="Y2001" s="395">
        <f t="shared" si="31"/>
        <v>200</v>
      </c>
    </row>
    <row r="2002" spans="24:25" x14ac:dyDescent="0.25">
      <c r="X2002" s="59">
        <v>1995</v>
      </c>
      <c r="Y2002" s="395">
        <f t="shared" si="31"/>
        <v>200</v>
      </c>
    </row>
    <row r="2003" spans="24:25" x14ac:dyDescent="0.25">
      <c r="X2003" s="59">
        <v>1996</v>
      </c>
      <c r="Y2003" s="395">
        <f t="shared" si="31"/>
        <v>200</v>
      </c>
    </row>
    <row r="2004" spans="24:25" x14ac:dyDescent="0.25">
      <c r="X2004" s="59">
        <v>1997</v>
      </c>
      <c r="Y2004" s="395">
        <f t="shared" si="31"/>
        <v>200</v>
      </c>
    </row>
    <row r="2005" spans="24:25" x14ac:dyDescent="0.25">
      <c r="X2005" s="59">
        <v>1998</v>
      </c>
      <c r="Y2005" s="395">
        <f t="shared" si="31"/>
        <v>200</v>
      </c>
    </row>
    <row r="2006" spans="24:25" x14ac:dyDescent="0.25">
      <c r="X2006" s="59">
        <v>1999</v>
      </c>
      <c r="Y2006" s="395">
        <f t="shared" si="31"/>
        <v>200</v>
      </c>
    </row>
    <row r="2007" spans="24:25" x14ac:dyDescent="0.25">
      <c r="X2007" s="59">
        <v>2000</v>
      </c>
      <c r="Y2007" s="395">
        <f t="shared" si="31"/>
        <v>200</v>
      </c>
    </row>
    <row r="2008" spans="24:25" x14ac:dyDescent="0.25">
      <c r="X2008" s="59">
        <v>2001</v>
      </c>
      <c r="Y2008" s="395">
        <f>$V$7</f>
        <v>250</v>
      </c>
    </row>
    <row r="2009" spans="24:25" x14ac:dyDescent="0.25">
      <c r="X2009" s="59">
        <v>2002</v>
      </c>
      <c r="Y2009" s="395">
        <f t="shared" ref="Y2009:Y2072" si="32">$V$7</f>
        <v>250</v>
      </c>
    </row>
    <row r="2010" spans="24:25" x14ac:dyDescent="0.25">
      <c r="X2010" s="59">
        <v>2003</v>
      </c>
      <c r="Y2010" s="395">
        <f t="shared" si="32"/>
        <v>250</v>
      </c>
    </row>
    <row r="2011" spans="24:25" x14ac:dyDescent="0.25">
      <c r="X2011" s="59">
        <v>2004</v>
      </c>
      <c r="Y2011" s="395">
        <f t="shared" si="32"/>
        <v>250</v>
      </c>
    </row>
    <row r="2012" spans="24:25" x14ac:dyDescent="0.25">
      <c r="X2012" s="59">
        <v>2005</v>
      </c>
      <c r="Y2012" s="395">
        <f t="shared" si="32"/>
        <v>250</v>
      </c>
    </row>
    <row r="2013" spans="24:25" x14ac:dyDescent="0.25">
      <c r="X2013" s="59">
        <v>2006</v>
      </c>
      <c r="Y2013" s="395">
        <f t="shared" si="32"/>
        <v>250</v>
      </c>
    </row>
    <row r="2014" spans="24:25" x14ac:dyDescent="0.25">
      <c r="X2014" s="59">
        <v>2007</v>
      </c>
      <c r="Y2014" s="395">
        <f t="shared" si="32"/>
        <v>250</v>
      </c>
    </row>
    <row r="2015" spans="24:25" x14ac:dyDescent="0.25">
      <c r="X2015" s="59">
        <v>2008</v>
      </c>
      <c r="Y2015" s="395">
        <f t="shared" si="32"/>
        <v>250</v>
      </c>
    </row>
    <row r="2016" spans="24:25" x14ac:dyDescent="0.25">
      <c r="X2016" s="59">
        <v>2009</v>
      </c>
      <c r="Y2016" s="395">
        <f t="shared" si="32"/>
        <v>250</v>
      </c>
    </row>
    <row r="2017" spans="24:25" x14ac:dyDescent="0.25">
      <c r="X2017" s="59">
        <v>2010</v>
      </c>
      <c r="Y2017" s="395">
        <f t="shared" si="32"/>
        <v>250</v>
      </c>
    </row>
    <row r="2018" spans="24:25" x14ac:dyDescent="0.25">
      <c r="X2018" s="59">
        <v>2011</v>
      </c>
      <c r="Y2018" s="395">
        <f t="shared" si="32"/>
        <v>250</v>
      </c>
    </row>
    <row r="2019" spans="24:25" x14ac:dyDescent="0.25">
      <c r="X2019" s="59">
        <v>2012</v>
      </c>
      <c r="Y2019" s="395">
        <f t="shared" si="32"/>
        <v>250</v>
      </c>
    </row>
    <row r="2020" spans="24:25" x14ac:dyDescent="0.25">
      <c r="X2020" s="59">
        <v>2013</v>
      </c>
      <c r="Y2020" s="395">
        <f t="shared" si="32"/>
        <v>250</v>
      </c>
    </row>
    <row r="2021" spans="24:25" x14ac:dyDescent="0.25">
      <c r="X2021" s="59">
        <v>2014</v>
      </c>
      <c r="Y2021" s="395">
        <f t="shared" si="32"/>
        <v>250</v>
      </c>
    </row>
    <row r="2022" spans="24:25" x14ac:dyDescent="0.25">
      <c r="X2022" s="59">
        <v>2015</v>
      </c>
      <c r="Y2022" s="395">
        <f t="shared" si="32"/>
        <v>250</v>
      </c>
    </row>
    <row r="2023" spans="24:25" x14ac:dyDescent="0.25">
      <c r="X2023" s="59">
        <v>2016</v>
      </c>
      <c r="Y2023" s="395">
        <f t="shared" si="32"/>
        <v>250</v>
      </c>
    </row>
    <row r="2024" spans="24:25" x14ac:dyDescent="0.25">
      <c r="X2024" s="59">
        <v>2017</v>
      </c>
      <c r="Y2024" s="395">
        <f t="shared" si="32"/>
        <v>250</v>
      </c>
    </row>
    <row r="2025" spans="24:25" x14ac:dyDescent="0.25">
      <c r="X2025" s="59">
        <v>2018</v>
      </c>
      <c r="Y2025" s="395">
        <f t="shared" si="32"/>
        <v>250</v>
      </c>
    </row>
    <row r="2026" spans="24:25" x14ac:dyDescent="0.25">
      <c r="X2026" s="59">
        <v>2019</v>
      </c>
      <c r="Y2026" s="395">
        <f t="shared" si="32"/>
        <v>250</v>
      </c>
    </row>
    <row r="2027" spans="24:25" x14ac:dyDescent="0.25">
      <c r="X2027" s="59">
        <v>2020</v>
      </c>
      <c r="Y2027" s="395">
        <f t="shared" si="32"/>
        <v>250</v>
      </c>
    </row>
    <row r="2028" spans="24:25" x14ac:dyDescent="0.25">
      <c r="X2028" s="59">
        <v>2021</v>
      </c>
      <c r="Y2028" s="395">
        <f t="shared" si="32"/>
        <v>250</v>
      </c>
    </row>
    <row r="2029" spans="24:25" x14ac:dyDescent="0.25">
      <c r="X2029" s="59">
        <v>2022</v>
      </c>
      <c r="Y2029" s="395">
        <f t="shared" si="32"/>
        <v>250</v>
      </c>
    </row>
    <row r="2030" spans="24:25" x14ac:dyDescent="0.25">
      <c r="X2030" s="59">
        <v>2023</v>
      </c>
      <c r="Y2030" s="395">
        <f t="shared" si="32"/>
        <v>250</v>
      </c>
    </row>
    <row r="2031" spans="24:25" x14ac:dyDescent="0.25">
      <c r="X2031" s="59">
        <v>2024</v>
      </c>
      <c r="Y2031" s="395">
        <f t="shared" si="32"/>
        <v>250</v>
      </c>
    </row>
    <row r="2032" spans="24:25" x14ac:dyDescent="0.25">
      <c r="X2032" s="59">
        <v>2025</v>
      </c>
      <c r="Y2032" s="395">
        <f t="shared" si="32"/>
        <v>250</v>
      </c>
    </row>
    <row r="2033" spans="24:25" x14ac:dyDescent="0.25">
      <c r="X2033" s="59">
        <v>2026</v>
      </c>
      <c r="Y2033" s="395">
        <f t="shared" si="32"/>
        <v>250</v>
      </c>
    </row>
    <row r="2034" spans="24:25" x14ac:dyDescent="0.25">
      <c r="X2034" s="59">
        <v>2027</v>
      </c>
      <c r="Y2034" s="395">
        <f t="shared" si="32"/>
        <v>250</v>
      </c>
    </row>
    <row r="2035" spans="24:25" x14ac:dyDescent="0.25">
      <c r="X2035" s="59">
        <v>2028</v>
      </c>
      <c r="Y2035" s="395">
        <f t="shared" si="32"/>
        <v>250</v>
      </c>
    </row>
    <row r="2036" spans="24:25" x14ac:dyDescent="0.25">
      <c r="X2036" s="59">
        <v>2029</v>
      </c>
      <c r="Y2036" s="395">
        <f t="shared" si="32"/>
        <v>250</v>
      </c>
    </row>
    <row r="2037" spans="24:25" x14ac:dyDescent="0.25">
      <c r="X2037" s="59">
        <v>2030</v>
      </c>
      <c r="Y2037" s="395">
        <f t="shared" si="32"/>
        <v>250</v>
      </c>
    </row>
    <row r="2038" spans="24:25" x14ac:dyDescent="0.25">
      <c r="X2038" s="59">
        <v>2031</v>
      </c>
      <c r="Y2038" s="395">
        <f t="shared" si="32"/>
        <v>250</v>
      </c>
    </row>
    <row r="2039" spans="24:25" x14ac:dyDescent="0.25">
      <c r="X2039" s="59">
        <v>2032</v>
      </c>
      <c r="Y2039" s="395">
        <f t="shared" si="32"/>
        <v>250</v>
      </c>
    </row>
    <row r="2040" spans="24:25" x14ac:dyDescent="0.25">
      <c r="X2040" s="59">
        <v>2033</v>
      </c>
      <c r="Y2040" s="395">
        <f t="shared" si="32"/>
        <v>250</v>
      </c>
    </row>
    <row r="2041" spans="24:25" x14ac:dyDescent="0.25">
      <c r="X2041" s="59">
        <v>2034</v>
      </c>
      <c r="Y2041" s="395">
        <f t="shared" si="32"/>
        <v>250</v>
      </c>
    </row>
    <row r="2042" spans="24:25" x14ac:dyDescent="0.25">
      <c r="X2042" s="59">
        <v>2035</v>
      </c>
      <c r="Y2042" s="395">
        <f t="shared" si="32"/>
        <v>250</v>
      </c>
    </row>
    <row r="2043" spans="24:25" x14ac:dyDescent="0.25">
      <c r="X2043" s="59">
        <v>2036</v>
      </c>
      <c r="Y2043" s="395">
        <f t="shared" si="32"/>
        <v>250</v>
      </c>
    </row>
    <row r="2044" spans="24:25" x14ac:dyDescent="0.25">
      <c r="X2044" s="59">
        <v>2037</v>
      </c>
      <c r="Y2044" s="395">
        <f t="shared" si="32"/>
        <v>250</v>
      </c>
    </row>
    <row r="2045" spans="24:25" x14ac:dyDescent="0.25">
      <c r="X2045" s="59">
        <v>2038</v>
      </c>
      <c r="Y2045" s="395">
        <f t="shared" si="32"/>
        <v>250</v>
      </c>
    </row>
    <row r="2046" spans="24:25" x14ac:dyDescent="0.25">
      <c r="X2046" s="59">
        <v>2039</v>
      </c>
      <c r="Y2046" s="395">
        <f t="shared" si="32"/>
        <v>250</v>
      </c>
    </row>
    <row r="2047" spans="24:25" x14ac:dyDescent="0.25">
      <c r="X2047" s="59">
        <v>2040</v>
      </c>
      <c r="Y2047" s="395">
        <f t="shared" si="32"/>
        <v>250</v>
      </c>
    </row>
    <row r="2048" spans="24:25" x14ac:dyDescent="0.25">
      <c r="X2048" s="59">
        <v>2041</v>
      </c>
      <c r="Y2048" s="395">
        <f t="shared" si="32"/>
        <v>250</v>
      </c>
    </row>
    <row r="2049" spans="24:25" x14ac:dyDescent="0.25">
      <c r="X2049" s="59">
        <v>2042</v>
      </c>
      <c r="Y2049" s="395">
        <f t="shared" si="32"/>
        <v>250</v>
      </c>
    </row>
    <row r="2050" spans="24:25" x14ac:dyDescent="0.25">
      <c r="X2050" s="59">
        <v>2043</v>
      </c>
      <c r="Y2050" s="395">
        <f t="shared" si="32"/>
        <v>250</v>
      </c>
    </row>
    <row r="2051" spans="24:25" x14ac:dyDescent="0.25">
      <c r="X2051" s="59">
        <v>2044</v>
      </c>
      <c r="Y2051" s="395">
        <f t="shared" si="32"/>
        <v>250</v>
      </c>
    </row>
    <row r="2052" spans="24:25" x14ac:dyDescent="0.25">
      <c r="X2052" s="59">
        <v>2045</v>
      </c>
      <c r="Y2052" s="395">
        <f t="shared" si="32"/>
        <v>250</v>
      </c>
    </row>
    <row r="2053" spans="24:25" x14ac:dyDescent="0.25">
      <c r="X2053" s="59">
        <v>2046</v>
      </c>
      <c r="Y2053" s="395">
        <f t="shared" si="32"/>
        <v>250</v>
      </c>
    </row>
    <row r="2054" spans="24:25" x14ac:dyDescent="0.25">
      <c r="X2054" s="59">
        <v>2047</v>
      </c>
      <c r="Y2054" s="395">
        <f t="shared" si="32"/>
        <v>250</v>
      </c>
    </row>
    <row r="2055" spans="24:25" x14ac:dyDescent="0.25">
      <c r="X2055" s="59">
        <v>2048</v>
      </c>
      <c r="Y2055" s="395">
        <f t="shared" si="32"/>
        <v>250</v>
      </c>
    </row>
    <row r="2056" spans="24:25" x14ac:dyDescent="0.25">
      <c r="X2056" s="59">
        <v>2049</v>
      </c>
      <c r="Y2056" s="395">
        <f t="shared" si="32"/>
        <v>250</v>
      </c>
    </row>
    <row r="2057" spans="24:25" x14ac:dyDescent="0.25">
      <c r="X2057" s="59">
        <v>2050</v>
      </c>
      <c r="Y2057" s="395">
        <f t="shared" si="32"/>
        <v>250</v>
      </c>
    </row>
    <row r="2058" spans="24:25" x14ac:dyDescent="0.25">
      <c r="X2058" s="59">
        <v>2051</v>
      </c>
      <c r="Y2058" s="395">
        <f t="shared" si="32"/>
        <v>250</v>
      </c>
    </row>
    <row r="2059" spans="24:25" x14ac:dyDescent="0.25">
      <c r="X2059" s="59">
        <v>2052</v>
      </c>
      <c r="Y2059" s="395">
        <f t="shared" si="32"/>
        <v>250</v>
      </c>
    </row>
    <row r="2060" spans="24:25" x14ac:dyDescent="0.25">
      <c r="X2060" s="59">
        <v>2053</v>
      </c>
      <c r="Y2060" s="395">
        <f t="shared" si="32"/>
        <v>250</v>
      </c>
    </row>
    <row r="2061" spans="24:25" x14ac:dyDescent="0.25">
      <c r="X2061" s="59">
        <v>2054</v>
      </c>
      <c r="Y2061" s="395">
        <f t="shared" si="32"/>
        <v>250</v>
      </c>
    </row>
    <row r="2062" spans="24:25" x14ac:dyDescent="0.25">
      <c r="X2062" s="59">
        <v>2055</v>
      </c>
      <c r="Y2062" s="395">
        <f t="shared" si="32"/>
        <v>250</v>
      </c>
    </row>
    <row r="2063" spans="24:25" x14ac:dyDescent="0.25">
      <c r="X2063" s="59">
        <v>2056</v>
      </c>
      <c r="Y2063" s="395">
        <f t="shared" si="32"/>
        <v>250</v>
      </c>
    </row>
    <row r="2064" spans="24:25" x14ac:dyDescent="0.25">
      <c r="X2064" s="59">
        <v>2057</v>
      </c>
      <c r="Y2064" s="395">
        <f t="shared" si="32"/>
        <v>250</v>
      </c>
    </row>
    <row r="2065" spans="24:25" x14ac:dyDescent="0.25">
      <c r="X2065" s="59">
        <v>2058</v>
      </c>
      <c r="Y2065" s="395">
        <f t="shared" si="32"/>
        <v>250</v>
      </c>
    </row>
    <row r="2066" spans="24:25" x14ac:dyDescent="0.25">
      <c r="X2066" s="59">
        <v>2059</v>
      </c>
      <c r="Y2066" s="395">
        <f t="shared" si="32"/>
        <v>250</v>
      </c>
    </row>
    <row r="2067" spans="24:25" x14ac:dyDescent="0.25">
      <c r="X2067" s="59">
        <v>2060</v>
      </c>
      <c r="Y2067" s="395">
        <f t="shared" si="32"/>
        <v>250</v>
      </c>
    </row>
    <row r="2068" spans="24:25" x14ac:dyDescent="0.25">
      <c r="X2068" s="59">
        <v>2061</v>
      </c>
      <c r="Y2068" s="395">
        <f t="shared" si="32"/>
        <v>250</v>
      </c>
    </row>
    <row r="2069" spans="24:25" x14ac:dyDescent="0.25">
      <c r="X2069" s="59">
        <v>2062</v>
      </c>
      <c r="Y2069" s="395">
        <f t="shared" si="32"/>
        <v>250</v>
      </c>
    </row>
    <row r="2070" spans="24:25" x14ac:dyDescent="0.25">
      <c r="X2070" s="59">
        <v>2063</v>
      </c>
      <c r="Y2070" s="395">
        <f t="shared" si="32"/>
        <v>250</v>
      </c>
    </row>
    <row r="2071" spans="24:25" x14ac:dyDescent="0.25">
      <c r="X2071" s="59">
        <v>2064</v>
      </c>
      <c r="Y2071" s="395">
        <f t="shared" si="32"/>
        <v>250</v>
      </c>
    </row>
    <row r="2072" spans="24:25" x14ac:dyDescent="0.25">
      <c r="X2072" s="59">
        <v>2065</v>
      </c>
      <c r="Y2072" s="395">
        <f t="shared" si="32"/>
        <v>250</v>
      </c>
    </row>
    <row r="2073" spans="24:25" x14ac:dyDescent="0.25">
      <c r="X2073" s="59">
        <v>2066</v>
      </c>
      <c r="Y2073" s="395">
        <f t="shared" ref="Y2073:Y2136" si="33">$V$7</f>
        <v>250</v>
      </c>
    </row>
    <row r="2074" spans="24:25" x14ac:dyDescent="0.25">
      <c r="X2074" s="59">
        <v>2067</v>
      </c>
      <c r="Y2074" s="395">
        <f t="shared" si="33"/>
        <v>250</v>
      </c>
    </row>
    <row r="2075" spans="24:25" x14ac:dyDescent="0.25">
      <c r="X2075" s="59">
        <v>2068</v>
      </c>
      <c r="Y2075" s="395">
        <f t="shared" si="33"/>
        <v>250</v>
      </c>
    </row>
    <row r="2076" spans="24:25" x14ac:dyDescent="0.25">
      <c r="X2076" s="59">
        <v>2069</v>
      </c>
      <c r="Y2076" s="395">
        <f t="shared" si="33"/>
        <v>250</v>
      </c>
    </row>
    <row r="2077" spans="24:25" x14ac:dyDescent="0.25">
      <c r="X2077" s="59">
        <v>2070</v>
      </c>
      <c r="Y2077" s="395">
        <f t="shared" si="33"/>
        <v>250</v>
      </c>
    </row>
    <row r="2078" spans="24:25" x14ac:dyDescent="0.25">
      <c r="X2078" s="59">
        <v>2071</v>
      </c>
      <c r="Y2078" s="395">
        <f t="shared" si="33"/>
        <v>250</v>
      </c>
    </row>
    <row r="2079" spans="24:25" x14ac:dyDescent="0.25">
      <c r="X2079" s="59">
        <v>2072</v>
      </c>
      <c r="Y2079" s="395">
        <f t="shared" si="33"/>
        <v>250</v>
      </c>
    </row>
    <row r="2080" spans="24:25" x14ac:dyDescent="0.25">
      <c r="X2080" s="59">
        <v>2073</v>
      </c>
      <c r="Y2080" s="395">
        <f t="shared" si="33"/>
        <v>250</v>
      </c>
    </row>
    <row r="2081" spans="24:25" x14ac:dyDescent="0.25">
      <c r="X2081" s="59">
        <v>2074</v>
      </c>
      <c r="Y2081" s="395">
        <f t="shared" si="33"/>
        <v>250</v>
      </c>
    </row>
    <row r="2082" spans="24:25" x14ac:dyDescent="0.25">
      <c r="X2082" s="59">
        <v>2075</v>
      </c>
      <c r="Y2082" s="395">
        <f t="shared" si="33"/>
        <v>250</v>
      </c>
    </row>
    <row r="2083" spans="24:25" x14ac:dyDescent="0.25">
      <c r="X2083" s="59">
        <v>2076</v>
      </c>
      <c r="Y2083" s="395">
        <f t="shared" si="33"/>
        <v>250</v>
      </c>
    </row>
    <row r="2084" spans="24:25" x14ac:dyDescent="0.25">
      <c r="X2084" s="59">
        <v>2077</v>
      </c>
      <c r="Y2084" s="395">
        <f t="shared" si="33"/>
        <v>250</v>
      </c>
    </row>
    <row r="2085" spans="24:25" x14ac:dyDescent="0.25">
      <c r="X2085" s="59">
        <v>2078</v>
      </c>
      <c r="Y2085" s="395">
        <f t="shared" si="33"/>
        <v>250</v>
      </c>
    </row>
    <row r="2086" spans="24:25" x14ac:dyDescent="0.25">
      <c r="X2086" s="59">
        <v>2079</v>
      </c>
      <c r="Y2086" s="395">
        <f t="shared" si="33"/>
        <v>250</v>
      </c>
    </row>
    <row r="2087" spans="24:25" x14ac:dyDescent="0.25">
      <c r="X2087" s="59">
        <v>2080</v>
      </c>
      <c r="Y2087" s="395">
        <f t="shared" si="33"/>
        <v>250</v>
      </c>
    </row>
    <row r="2088" spans="24:25" x14ac:dyDescent="0.25">
      <c r="X2088" s="59">
        <v>2081</v>
      </c>
      <c r="Y2088" s="395">
        <f t="shared" si="33"/>
        <v>250</v>
      </c>
    </row>
    <row r="2089" spans="24:25" x14ac:dyDescent="0.25">
      <c r="X2089" s="59">
        <v>2082</v>
      </c>
      <c r="Y2089" s="395">
        <f t="shared" si="33"/>
        <v>250</v>
      </c>
    </row>
    <row r="2090" spans="24:25" x14ac:dyDescent="0.25">
      <c r="X2090" s="59">
        <v>2083</v>
      </c>
      <c r="Y2090" s="395">
        <f t="shared" si="33"/>
        <v>250</v>
      </c>
    </row>
    <row r="2091" spans="24:25" x14ac:dyDescent="0.25">
      <c r="X2091" s="59">
        <v>2084</v>
      </c>
      <c r="Y2091" s="395">
        <f t="shared" si="33"/>
        <v>250</v>
      </c>
    </row>
    <row r="2092" spans="24:25" x14ac:dyDescent="0.25">
      <c r="X2092" s="59">
        <v>2085</v>
      </c>
      <c r="Y2092" s="395">
        <f t="shared" si="33"/>
        <v>250</v>
      </c>
    </row>
    <row r="2093" spans="24:25" x14ac:dyDescent="0.25">
      <c r="X2093" s="59">
        <v>2086</v>
      </c>
      <c r="Y2093" s="395">
        <f t="shared" si="33"/>
        <v>250</v>
      </c>
    </row>
    <row r="2094" spans="24:25" x14ac:dyDescent="0.25">
      <c r="X2094" s="59">
        <v>2087</v>
      </c>
      <c r="Y2094" s="395">
        <f t="shared" si="33"/>
        <v>250</v>
      </c>
    </row>
    <row r="2095" spans="24:25" x14ac:dyDescent="0.25">
      <c r="X2095" s="59">
        <v>2088</v>
      </c>
      <c r="Y2095" s="395">
        <f t="shared" si="33"/>
        <v>250</v>
      </c>
    </row>
    <row r="2096" spans="24:25" x14ac:dyDescent="0.25">
      <c r="X2096" s="59">
        <v>2089</v>
      </c>
      <c r="Y2096" s="395">
        <f t="shared" si="33"/>
        <v>250</v>
      </c>
    </row>
    <row r="2097" spans="24:25" x14ac:dyDescent="0.25">
      <c r="X2097" s="59">
        <v>2090</v>
      </c>
      <c r="Y2097" s="395">
        <f t="shared" si="33"/>
        <v>250</v>
      </c>
    </row>
    <row r="2098" spans="24:25" x14ac:dyDescent="0.25">
      <c r="X2098" s="59">
        <v>2091</v>
      </c>
      <c r="Y2098" s="395">
        <f t="shared" si="33"/>
        <v>250</v>
      </c>
    </row>
    <row r="2099" spans="24:25" x14ac:dyDescent="0.25">
      <c r="X2099" s="59">
        <v>2092</v>
      </c>
      <c r="Y2099" s="395">
        <f t="shared" si="33"/>
        <v>250</v>
      </c>
    </row>
    <row r="2100" spans="24:25" x14ac:dyDescent="0.25">
      <c r="X2100" s="59">
        <v>2093</v>
      </c>
      <c r="Y2100" s="395">
        <f t="shared" si="33"/>
        <v>250</v>
      </c>
    </row>
    <row r="2101" spans="24:25" x14ac:dyDescent="0.25">
      <c r="X2101" s="59">
        <v>2094</v>
      </c>
      <c r="Y2101" s="395">
        <f t="shared" si="33"/>
        <v>250</v>
      </c>
    </row>
    <row r="2102" spans="24:25" x14ac:dyDescent="0.25">
      <c r="X2102" s="59">
        <v>2095</v>
      </c>
      <c r="Y2102" s="395">
        <f t="shared" si="33"/>
        <v>250</v>
      </c>
    </row>
    <row r="2103" spans="24:25" x14ac:dyDescent="0.25">
      <c r="X2103" s="59">
        <v>2096</v>
      </c>
      <c r="Y2103" s="395">
        <f t="shared" si="33"/>
        <v>250</v>
      </c>
    </row>
    <row r="2104" spans="24:25" x14ac:dyDescent="0.25">
      <c r="X2104" s="59">
        <v>2097</v>
      </c>
      <c r="Y2104" s="395">
        <f t="shared" si="33"/>
        <v>250</v>
      </c>
    </row>
    <row r="2105" spans="24:25" x14ac:dyDescent="0.25">
      <c r="X2105" s="59">
        <v>2098</v>
      </c>
      <c r="Y2105" s="395">
        <f t="shared" si="33"/>
        <v>250</v>
      </c>
    </row>
    <row r="2106" spans="24:25" x14ac:dyDescent="0.25">
      <c r="X2106" s="59">
        <v>2099</v>
      </c>
      <c r="Y2106" s="395">
        <f t="shared" si="33"/>
        <v>250</v>
      </c>
    </row>
    <row r="2107" spans="24:25" x14ac:dyDescent="0.25">
      <c r="X2107" s="59">
        <v>2100</v>
      </c>
      <c r="Y2107" s="395">
        <f t="shared" si="33"/>
        <v>250</v>
      </c>
    </row>
    <row r="2108" spans="24:25" x14ac:dyDescent="0.25">
      <c r="X2108" s="59">
        <v>2101</v>
      </c>
      <c r="Y2108" s="395">
        <f t="shared" si="33"/>
        <v>250</v>
      </c>
    </row>
    <row r="2109" spans="24:25" x14ac:dyDescent="0.25">
      <c r="X2109" s="59">
        <v>2102</v>
      </c>
      <c r="Y2109" s="395">
        <f t="shared" si="33"/>
        <v>250</v>
      </c>
    </row>
    <row r="2110" spans="24:25" x14ac:dyDescent="0.25">
      <c r="X2110" s="59">
        <v>2103</v>
      </c>
      <c r="Y2110" s="395">
        <f t="shared" si="33"/>
        <v>250</v>
      </c>
    </row>
    <row r="2111" spans="24:25" x14ac:dyDescent="0.25">
      <c r="X2111" s="59">
        <v>2104</v>
      </c>
      <c r="Y2111" s="395">
        <f t="shared" si="33"/>
        <v>250</v>
      </c>
    </row>
    <row r="2112" spans="24:25" x14ac:dyDescent="0.25">
      <c r="X2112" s="59">
        <v>2105</v>
      </c>
      <c r="Y2112" s="395">
        <f t="shared" si="33"/>
        <v>250</v>
      </c>
    </row>
    <row r="2113" spans="24:25" x14ac:dyDescent="0.25">
      <c r="X2113" s="59">
        <v>2106</v>
      </c>
      <c r="Y2113" s="395">
        <f t="shared" si="33"/>
        <v>250</v>
      </c>
    </row>
    <row r="2114" spans="24:25" x14ac:dyDescent="0.25">
      <c r="X2114" s="59">
        <v>2107</v>
      </c>
      <c r="Y2114" s="395">
        <f t="shared" si="33"/>
        <v>250</v>
      </c>
    </row>
    <row r="2115" spans="24:25" x14ac:dyDescent="0.25">
      <c r="X2115" s="59">
        <v>2108</v>
      </c>
      <c r="Y2115" s="395">
        <f t="shared" si="33"/>
        <v>250</v>
      </c>
    </row>
    <row r="2116" spans="24:25" x14ac:dyDescent="0.25">
      <c r="X2116" s="59">
        <v>2109</v>
      </c>
      <c r="Y2116" s="395">
        <f t="shared" si="33"/>
        <v>250</v>
      </c>
    </row>
    <row r="2117" spans="24:25" x14ac:dyDescent="0.25">
      <c r="X2117" s="59">
        <v>2110</v>
      </c>
      <c r="Y2117" s="395">
        <f t="shared" si="33"/>
        <v>250</v>
      </c>
    </row>
    <row r="2118" spans="24:25" x14ac:dyDescent="0.25">
      <c r="X2118" s="59">
        <v>2111</v>
      </c>
      <c r="Y2118" s="395">
        <f t="shared" si="33"/>
        <v>250</v>
      </c>
    </row>
    <row r="2119" spans="24:25" x14ac:dyDescent="0.25">
      <c r="X2119" s="59">
        <v>2112</v>
      </c>
      <c r="Y2119" s="395">
        <f t="shared" si="33"/>
        <v>250</v>
      </c>
    </row>
    <row r="2120" spans="24:25" x14ac:dyDescent="0.25">
      <c r="X2120" s="59">
        <v>2113</v>
      </c>
      <c r="Y2120" s="395">
        <f t="shared" si="33"/>
        <v>250</v>
      </c>
    </row>
    <row r="2121" spans="24:25" x14ac:dyDescent="0.25">
      <c r="X2121" s="59">
        <v>2114</v>
      </c>
      <c r="Y2121" s="395">
        <f t="shared" si="33"/>
        <v>250</v>
      </c>
    </row>
    <row r="2122" spans="24:25" x14ac:dyDescent="0.25">
      <c r="X2122" s="59">
        <v>2115</v>
      </c>
      <c r="Y2122" s="395">
        <f t="shared" si="33"/>
        <v>250</v>
      </c>
    </row>
    <row r="2123" spans="24:25" x14ac:dyDescent="0.25">
      <c r="X2123" s="59">
        <v>2116</v>
      </c>
      <c r="Y2123" s="395">
        <f t="shared" si="33"/>
        <v>250</v>
      </c>
    </row>
    <row r="2124" spans="24:25" x14ac:dyDescent="0.25">
      <c r="X2124" s="59">
        <v>2117</v>
      </c>
      <c r="Y2124" s="395">
        <f t="shared" si="33"/>
        <v>250</v>
      </c>
    </row>
    <row r="2125" spans="24:25" x14ac:dyDescent="0.25">
      <c r="X2125" s="59">
        <v>2118</v>
      </c>
      <c r="Y2125" s="395">
        <f t="shared" si="33"/>
        <v>250</v>
      </c>
    </row>
    <row r="2126" spans="24:25" x14ac:dyDescent="0.25">
      <c r="X2126" s="59">
        <v>2119</v>
      </c>
      <c r="Y2126" s="395">
        <f t="shared" si="33"/>
        <v>250</v>
      </c>
    </row>
    <row r="2127" spans="24:25" x14ac:dyDescent="0.25">
      <c r="X2127" s="59">
        <v>2120</v>
      </c>
      <c r="Y2127" s="395">
        <f t="shared" si="33"/>
        <v>250</v>
      </c>
    </row>
    <row r="2128" spans="24:25" x14ac:dyDescent="0.25">
      <c r="X2128" s="59">
        <v>2121</v>
      </c>
      <c r="Y2128" s="395">
        <f t="shared" si="33"/>
        <v>250</v>
      </c>
    </row>
    <row r="2129" spans="24:25" x14ac:dyDescent="0.25">
      <c r="X2129" s="59">
        <v>2122</v>
      </c>
      <c r="Y2129" s="395">
        <f t="shared" si="33"/>
        <v>250</v>
      </c>
    </row>
    <row r="2130" spans="24:25" x14ac:dyDescent="0.25">
      <c r="X2130" s="59">
        <v>2123</v>
      </c>
      <c r="Y2130" s="395">
        <f t="shared" si="33"/>
        <v>250</v>
      </c>
    </row>
    <row r="2131" spans="24:25" x14ac:dyDescent="0.25">
      <c r="X2131" s="59">
        <v>2124</v>
      </c>
      <c r="Y2131" s="395">
        <f t="shared" si="33"/>
        <v>250</v>
      </c>
    </row>
    <row r="2132" spans="24:25" x14ac:dyDescent="0.25">
      <c r="X2132" s="59">
        <v>2125</v>
      </c>
      <c r="Y2132" s="395">
        <f t="shared" si="33"/>
        <v>250</v>
      </c>
    </row>
    <row r="2133" spans="24:25" x14ac:dyDescent="0.25">
      <c r="X2133" s="59">
        <v>2126</v>
      </c>
      <c r="Y2133" s="395">
        <f t="shared" si="33"/>
        <v>250</v>
      </c>
    </row>
    <row r="2134" spans="24:25" x14ac:dyDescent="0.25">
      <c r="X2134" s="59">
        <v>2127</v>
      </c>
      <c r="Y2134" s="395">
        <f t="shared" si="33"/>
        <v>250</v>
      </c>
    </row>
    <row r="2135" spans="24:25" x14ac:dyDescent="0.25">
      <c r="X2135" s="59">
        <v>2128</v>
      </c>
      <c r="Y2135" s="395">
        <f t="shared" si="33"/>
        <v>250</v>
      </c>
    </row>
    <row r="2136" spans="24:25" x14ac:dyDescent="0.25">
      <c r="X2136" s="59">
        <v>2129</v>
      </c>
      <c r="Y2136" s="395">
        <f t="shared" si="33"/>
        <v>250</v>
      </c>
    </row>
    <row r="2137" spans="24:25" x14ac:dyDescent="0.25">
      <c r="X2137" s="59">
        <v>2130</v>
      </c>
      <c r="Y2137" s="395">
        <f t="shared" ref="Y2137:Y2200" si="34">$V$7</f>
        <v>250</v>
      </c>
    </row>
    <row r="2138" spans="24:25" x14ac:dyDescent="0.25">
      <c r="X2138" s="59">
        <v>2131</v>
      </c>
      <c r="Y2138" s="395">
        <f t="shared" si="34"/>
        <v>250</v>
      </c>
    </row>
    <row r="2139" spans="24:25" x14ac:dyDescent="0.25">
      <c r="X2139" s="59">
        <v>2132</v>
      </c>
      <c r="Y2139" s="395">
        <f t="shared" si="34"/>
        <v>250</v>
      </c>
    </row>
    <row r="2140" spans="24:25" x14ac:dyDescent="0.25">
      <c r="X2140" s="59">
        <v>2133</v>
      </c>
      <c r="Y2140" s="395">
        <f t="shared" si="34"/>
        <v>250</v>
      </c>
    </row>
    <row r="2141" spans="24:25" x14ac:dyDescent="0.25">
      <c r="X2141" s="59">
        <v>2134</v>
      </c>
      <c r="Y2141" s="395">
        <f t="shared" si="34"/>
        <v>250</v>
      </c>
    </row>
    <row r="2142" spans="24:25" x14ac:dyDescent="0.25">
      <c r="X2142" s="59">
        <v>2135</v>
      </c>
      <c r="Y2142" s="395">
        <f t="shared" si="34"/>
        <v>250</v>
      </c>
    </row>
    <row r="2143" spans="24:25" x14ac:dyDescent="0.25">
      <c r="X2143" s="59">
        <v>2136</v>
      </c>
      <c r="Y2143" s="395">
        <f t="shared" si="34"/>
        <v>250</v>
      </c>
    </row>
    <row r="2144" spans="24:25" x14ac:dyDescent="0.25">
      <c r="X2144" s="59">
        <v>2137</v>
      </c>
      <c r="Y2144" s="395">
        <f t="shared" si="34"/>
        <v>250</v>
      </c>
    </row>
    <row r="2145" spans="24:25" x14ac:dyDescent="0.25">
      <c r="X2145" s="59">
        <v>2138</v>
      </c>
      <c r="Y2145" s="395">
        <f t="shared" si="34"/>
        <v>250</v>
      </c>
    </row>
    <row r="2146" spans="24:25" x14ac:dyDescent="0.25">
      <c r="X2146" s="59">
        <v>2139</v>
      </c>
      <c r="Y2146" s="395">
        <f t="shared" si="34"/>
        <v>250</v>
      </c>
    </row>
    <row r="2147" spans="24:25" x14ac:dyDescent="0.25">
      <c r="X2147" s="59">
        <v>2140</v>
      </c>
      <c r="Y2147" s="395">
        <f t="shared" si="34"/>
        <v>250</v>
      </c>
    </row>
    <row r="2148" spans="24:25" x14ac:dyDescent="0.25">
      <c r="X2148" s="59">
        <v>2141</v>
      </c>
      <c r="Y2148" s="395">
        <f t="shared" si="34"/>
        <v>250</v>
      </c>
    </row>
    <row r="2149" spans="24:25" x14ac:dyDescent="0.25">
      <c r="X2149" s="59">
        <v>2142</v>
      </c>
      <c r="Y2149" s="395">
        <f t="shared" si="34"/>
        <v>250</v>
      </c>
    </row>
    <row r="2150" spans="24:25" x14ac:dyDescent="0.25">
      <c r="X2150" s="59">
        <v>2143</v>
      </c>
      <c r="Y2150" s="395">
        <f t="shared" si="34"/>
        <v>250</v>
      </c>
    </row>
    <row r="2151" spans="24:25" x14ac:dyDescent="0.25">
      <c r="X2151" s="59">
        <v>2144</v>
      </c>
      <c r="Y2151" s="395">
        <f t="shared" si="34"/>
        <v>250</v>
      </c>
    </row>
    <row r="2152" spans="24:25" x14ac:dyDescent="0.25">
      <c r="X2152" s="59">
        <v>2145</v>
      </c>
      <c r="Y2152" s="395">
        <f t="shared" si="34"/>
        <v>250</v>
      </c>
    </row>
    <row r="2153" spans="24:25" x14ac:dyDescent="0.25">
      <c r="X2153" s="59">
        <v>2146</v>
      </c>
      <c r="Y2153" s="395">
        <f t="shared" si="34"/>
        <v>250</v>
      </c>
    </row>
    <row r="2154" spans="24:25" x14ac:dyDescent="0.25">
      <c r="X2154" s="59">
        <v>2147</v>
      </c>
      <c r="Y2154" s="395">
        <f t="shared" si="34"/>
        <v>250</v>
      </c>
    </row>
    <row r="2155" spans="24:25" x14ac:dyDescent="0.25">
      <c r="X2155" s="59">
        <v>2148</v>
      </c>
      <c r="Y2155" s="395">
        <f t="shared" si="34"/>
        <v>250</v>
      </c>
    </row>
    <row r="2156" spans="24:25" x14ac:dyDescent="0.25">
      <c r="X2156" s="59">
        <v>2149</v>
      </c>
      <c r="Y2156" s="395">
        <f t="shared" si="34"/>
        <v>250</v>
      </c>
    </row>
    <row r="2157" spans="24:25" x14ac:dyDescent="0.25">
      <c r="X2157" s="59">
        <v>2150</v>
      </c>
      <c r="Y2157" s="395">
        <f t="shared" si="34"/>
        <v>250</v>
      </c>
    </row>
    <row r="2158" spans="24:25" x14ac:dyDescent="0.25">
      <c r="X2158" s="59">
        <v>2151</v>
      </c>
      <c r="Y2158" s="395">
        <f t="shared" si="34"/>
        <v>250</v>
      </c>
    </row>
    <row r="2159" spans="24:25" x14ac:dyDescent="0.25">
      <c r="X2159" s="59">
        <v>2152</v>
      </c>
      <c r="Y2159" s="395">
        <f t="shared" si="34"/>
        <v>250</v>
      </c>
    </row>
    <row r="2160" spans="24:25" x14ac:dyDescent="0.25">
      <c r="X2160" s="59">
        <v>2153</v>
      </c>
      <c r="Y2160" s="395">
        <f t="shared" si="34"/>
        <v>250</v>
      </c>
    </row>
    <row r="2161" spans="24:25" x14ac:dyDescent="0.25">
      <c r="X2161" s="59">
        <v>2154</v>
      </c>
      <c r="Y2161" s="395">
        <f t="shared" si="34"/>
        <v>250</v>
      </c>
    </row>
    <row r="2162" spans="24:25" x14ac:dyDescent="0.25">
      <c r="X2162" s="59">
        <v>2155</v>
      </c>
      <c r="Y2162" s="395">
        <f t="shared" si="34"/>
        <v>250</v>
      </c>
    </row>
    <row r="2163" spans="24:25" x14ac:dyDescent="0.25">
      <c r="X2163" s="59">
        <v>2156</v>
      </c>
      <c r="Y2163" s="395">
        <f t="shared" si="34"/>
        <v>250</v>
      </c>
    </row>
    <row r="2164" spans="24:25" x14ac:dyDescent="0.25">
      <c r="X2164" s="59">
        <v>2157</v>
      </c>
      <c r="Y2164" s="395">
        <f t="shared" si="34"/>
        <v>250</v>
      </c>
    </row>
    <row r="2165" spans="24:25" x14ac:dyDescent="0.25">
      <c r="X2165" s="59">
        <v>2158</v>
      </c>
      <c r="Y2165" s="395">
        <f t="shared" si="34"/>
        <v>250</v>
      </c>
    </row>
    <row r="2166" spans="24:25" x14ac:dyDescent="0.25">
      <c r="X2166" s="59">
        <v>2159</v>
      </c>
      <c r="Y2166" s="395">
        <f t="shared" si="34"/>
        <v>250</v>
      </c>
    </row>
    <row r="2167" spans="24:25" x14ac:dyDescent="0.25">
      <c r="X2167" s="59">
        <v>2160</v>
      </c>
      <c r="Y2167" s="395">
        <f t="shared" si="34"/>
        <v>250</v>
      </c>
    </row>
    <row r="2168" spans="24:25" x14ac:dyDescent="0.25">
      <c r="X2168" s="59">
        <v>2161</v>
      </c>
      <c r="Y2168" s="395">
        <f t="shared" si="34"/>
        <v>250</v>
      </c>
    </row>
    <row r="2169" spans="24:25" x14ac:dyDescent="0.25">
      <c r="X2169" s="59">
        <v>2162</v>
      </c>
      <c r="Y2169" s="395">
        <f t="shared" si="34"/>
        <v>250</v>
      </c>
    </row>
    <row r="2170" spans="24:25" x14ac:dyDescent="0.25">
      <c r="X2170" s="59">
        <v>2163</v>
      </c>
      <c r="Y2170" s="395">
        <f t="shared" si="34"/>
        <v>250</v>
      </c>
    </row>
    <row r="2171" spans="24:25" x14ac:dyDescent="0.25">
      <c r="X2171" s="59">
        <v>2164</v>
      </c>
      <c r="Y2171" s="395">
        <f t="shared" si="34"/>
        <v>250</v>
      </c>
    </row>
    <row r="2172" spans="24:25" x14ac:dyDescent="0.25">
      <c r="X2172" s="59">
        <v>2165</v>
      </c>
      <c r="Y2172" s="395">
        <f t="shared" si="34"/>
        <v>250</v>
      </c>
    </row>
    <row r="2173" spans="24:25" x14ac:dyDescent="0.25">
      <c r="X2173" s="59">
        <v>2166</v>
      </c>
      <c r="Y2173" s="395">
        <f t="shared" si="34"/>
        <v>250</v>
      </c>
    </row>
    <row r="2174" spans="24:25" x14ac:dyDescent="0.25">
      <c r="X2174" s="59">
        <v>2167</v>
      </c>
      <c r="Y2174" s="395">
        <f t="shared" si="34"/>
        <v>250</v>
      </c>
    </row>
    <row r="2175" spans="24:25" x14ac:dyDescent="0.25">
      <c r="X2175" s="59">
        <v>2168</v>
      </c>
      <c r="Y2175" s="395">
        <f t="shared" si="34"/>
        <v>250</v>
      </c>
    </row>
    <row r="2176" spans="24:25" x14ac:dyDescent="0.25">
      <c r="X2176" s="59">
        <v>2169</v>
      </c>
      <c r="Y2176" s="395">
        <f t="shared" si="34"/>
        <v>250</v>
      </c>
    </row>
    <row r="2177" spans="24:25" x14ac:dyDescent="0.25">
      <c r="X2177" s="59">
        <v>2170</v>
      </c>
      <c r="Y2177" s="395">
        <f t="shared" si="34"/>
        <v>250</v>
      </c>
    </row>
    <row r="2178" spans="24:25" x14ac:dyDescent="0.25">
      <c r="X2178" s="59">
        <v>2171</v>
      </c>
      <c r="Y2178" s="395">
        <f t="shared" si="34"/>
        <v>250</v>
      </c>
    </row>
    <row r="2179" spans="24:25" x14ac:dyDescent="0.25">
      <c r="X2179" s="59">
        <v>2172</v>
      </c>
      <c r="Y2179" s="395">
        <f t="shared" si="34"/>
        <v>250</v>
      </c>
    </row>
    <row r="2180" spans="24:25" x14ac:dyDescent="0.25">
      <c r="X2180" s="59">
        <v>2173</v>
      </c>
      <c r="Y2180" s="395">
        <f t="shared" si="34"/>
        <v>250</v>
      </c>
    </row>
    <row r="2181" spans="24:25" x14ac:dyDescent="0.25">
      <c r="X2181" s="59">
        <v>2174</v>
      </c>
      <c r="Y2181" s="395">
        <f t="shared" si="34"/>
        <v>250</v>
      </c>
    </row>
    <row r="2182" spans="24:25" x14ac:dyDescent="0.25">
      <c r="X2182" s="59">
        <v>2175</v>
      </c>
      <c r="Y2182" s="395">
        <f t="shared" si="34"/>
        <v>250</v>
      </c>
    </row>
    <row r="2183" spans="24:25" x14ac:dyDescent="0.25">
      <c r="X2183" s="59">
        <v>2176</v>
      </c>
      <c r="Y2183" s="395">
        <f t="shared" si="34"/>
        <v>250</v>
      </c>
    </row>
    <row r="2184" spans="24:25" x14ac:dyDescent="0.25">
      <c r="X2184" s="59">
        <v>2177</v>
      </c>
      <c r="Y2184" s="395">
        <f t="shared" si="34"/>
        <v>250</v>
      </c>
    </row>
    <row r="2185" spans="24:25" x14ac:dyDescent="0.25">
      <c r="X2185" s="59">
        <v>2178</v>
      </c>
      <c r="Y2185" s="395">
        <f t="shared" si="34"/>
        <v>250</v>
      </c>
    </row>
    <row r="2186" spans="24:25" x14ac:dyDescent="0.25">
      <c r="X2186" s="59">
        <v>2179</v>
      </c>
      <c r="Y2186" s="395">
        <f t="shared" si="34"/>
        <v>250</v>
      </c>
    </row>
    <row r="2187" spans="24:25" x14ac:dyDescent="0.25">
      <c r="X2187" s="59">
        <v>2180</v>
      </c>
      <c r="Y2187" s="395">
        <f t="shared" si="34"/>
        <v>250</v>
      </c>
    </row>
    <row r="2188" spans="24:25" x14ac:dyDescent="0.25">
      <c r="X2188" s="59">
        <v>2181</v>
      </c>
      <c r="Y2188" s="395">
        <f t="shared" si="34"/>
        <v>250</v>
      </c>
    </row>
    <row r="2189" spans="24:25" x14ac:dyDescent="0.25">
      <c r="X2189" s="59">
        <v>2182</v>
      </c>
      <c r="Y2189" s="395">
        <f t="shared" si="34"/>
        <v>250</v>
      </c>
    </row>
    <row r="2190" spans="24:25" x14ac:dyDescent="0.25">
      <c r="X2190" s="59">
        <v>2183</v>
      </c>
      <c r="Y2190" s="395">
        <f t="shared" si="34"/>
        <v>250</v>
      </c>
    </row>
    <row r="2191" spans="24:25" x14ac:dyDescent="0.25">
      <c r="X2191" s="59">
        <v>2184</v>
      </c>
      <c r="Y2191" s="395">
        <f t="shared" si="34"/>
        <v>250</v>
      </c>
    </row>
    <row r="2192" spans="24:25" x14ac:dyDescent="0.25">
      <c r="X2192" s="59">
        <v>2185</v>
      </c>
      <c r="Y2192" s="395">
        <f t="shared" si="34"/>
        <v>250</v>
      </c>
    </row>
    <row r="2193" spans="24:25" x14ac:dyDescent="0.25">
      <c r="X2193" s="59">
        <v>2186</v>
      </c>
      <c r="Y2193" s="395">
        <f t="shared" si="34"/>
        <v>250</v>
      </c>
    </row>
    <row r="2194" spans="24:25" x14ac:dyDescent="0.25">
      <c r="X2194" s="59">
        <v>2187</v>
      </c>
      <c r="Y2194" s="395">
        <f t="shared" si="34"/>
        <v>250</v>
      </c>
    </row>
    <row r="2195" spans="24:25" x14ac:dyDescent="0.25">
      <c r="X2195" s="59">
        <v>2188</v>
      </c>
      <c r="Y2195" s="395">
        <f t="shared" si="34"/>
        <v>250</v>
      </c>
    </row>
    <row r="2196" spans="24:25" x14ac:dyDescent="0.25">
      <c r="X2196" s="59">
        <v>2189</v>
      </c>
      <c r="Y2196" s="395">
        <f t="shared" si="34"/>
        <v>250</v>
      </c>
    </row>
    <row r="2197" spans="24:25" x14ac:dyDescent="0.25">
      <c r="X2197" s="59">
        <v>2190</v>
      </c>
      <c r="Y2197" s="395">
        <f t="shared" si="34"/>
        <v>250</v>
      </c>
    </row>
    <row r="2198" spans="24:25" x14ac:dyDescent="0.25">
      <c r="X2198" s="59">
        <v>2191</v>
      </c>
      <c r="Y2198" s="395">
        <f t="shared" si="34"/>
        <v>250</v>
      </c>
    </row>
    <row r="2199" spans="24:25" x14ac:dyDescent="0.25">
      <c r="X2199" s="59">
        <v>2192</v>
      </c>
      <c r="Y2199" s="395">
        <f t="shared" si="34"/>
        <v>250</v>
      </c>
    </row>
    <row r="2200" spans="24:25" x14ac:dyDescent="0.25">
      <c r="X2200" s="59">
        <v>2193</v>
      </c>
      <c r="Y2200" s="395">
        <f t="shared" si="34"/>
        <v>250</v>
      </c>
    </row>
    <row r="2201" spans="24:25" x14ac:dyDescent="0.25">
      <c r="X2201" s="59">
        <v>2194</v>
      </c>
      <c r="Y2201" s="395">
        <f t="shared" ref="Y2201:Y2264" si="35">$V$7</f>
        <v>250</v>
      </c>
    </row>
    <row r="2202" spans="24:25" x14ac:dyDescent="0.25">
      <c r="X2202" s="59">
        <v>2195</v>
      </c>
      <c r="Y2202" s="395">
        <f t="shared" si="35"/>
        <v>250</v>
      </c>
    </row>
    <row r="2203" spans="24:25" x14ac:dyDescent="0.25">
      <c r="X2203" s="59">
        <v>2196</v>
      </c>
      <c r="Y2203" s="395">
        <f t="shared" si="35"/>
        <v>250</v>
      </c>
    </row>
    <row r="2204" spans="24:25" x14ac:dyDescent="0.25">
      <c r="X2204" s="59">
        <v>2197</v>
      </c>
      <c r="Y2204" s="395">
        <f t="shared" si="35"/>
        <v>250</v>
      </c>
    </row>
    <row r="2205" spans="24:25" x14ac:dyDescent="0.25">
      <c r="X2205" s="59">
        <v>2198</v>
      </c>
      <c r="Y2205" s="395">
        <f t="shared" si="35"/>
        <v>250</v>
      </c>
    </row>
    <row r="2206" spans="24:25" x14ac:dyDescent="0.25">
      <c r="X2206" s="59">
        <v>2199</v>
      </c>
      <c r="Y2206" s="395">
        <f t="shared" si="35"/>
        <v>250</v>
      </c>
    </row>
    <row r="2207" spans="24:25" x14ac:dyDescent="0.25">
      <c r="X2207" s="59">
        <v>2200</v>
      </c>
      <c r="Y2207" s="395">
        <f t="shared" si="35"/>
        <v>250</v>
      </c>
    </row>
    <row r="2208" spans="24:25" x14ac:dyDescent="0.25">
      <c r="X2208" s="59">
        <v>2201</v>
      </c>
      <c r="Y2208" s="395">
        <f t="shared" si="35"/>
        <v>250</v>
      </c>
    </row>
    <row r="2209" spans="24:25" x14ac:dyDescent="0.25">
      <c r="X2209" s="59">
        <v>2202</v>
      </c>
      <c r="Y2209" s="395">
        <f t="shared" si="35"/>
        <v>250</v>
      </c>
    </row>
    <row r="2210" spans="24:25" x14ac:dyDescent="0.25">
      <c r="X2210" s="59">
        <v>2203</v>
      </c>
      <c r="Y2210" s="395">
        <f t="shared" si="35"/>
        <v>250</v>
      </c>
    </row>
    <row r="2211" spans="24:25" x14ac:dyDescent="0.25">
      <c r="X2211" s="59">
        <v>2204</v>
      </c>
      <c r="Y2211" s="395">
        <f t="shared" si="35"/>
        <v>250</v>
      </c>
    </row>
    <row r="2212" spans="24:25" x14ac:dyDescent="0.25">
      <c r="X2212" s="59">
        <v>2205</v>
      </c>
      <c r="Y2212" s="395">
        <f t="shared" si="35"/>
        <v>250</v>
      </c>
    </row>
    <row r="2213" spans="24:25" x14ac:dyDescent="0.25">
      <c r="X2213" s="59">
        <v>2206</v>
      </c>
      <c r="Y2213" s="395">
        <f t="shared" si="35"/>
        <v>250</v>
      </c>
    </row>
    <row r="2214" spans="24:25" x14ac:dyDescent="0.25">
      <c r="X2214" s="59">
        <v>2207</v>
      </c>
      <c r="Y2214" s="395">
        <f t="shared" si="35"/>
        <v>250</v>
      </c>
    </row>
    <row r="2215" spans="24:25" x14ac:dyDescent="0.25">
      <c r="X2215" s="59">
        <v>2208</v>
      </c>
      <c r="Y2215" s="395">
        <f t="shared" si="35"/>
        <v>250</v>
      </c>
    </row>
    <row r="2216" spans="24:25" x14ac:dyDescent="0.25">
      <c r="X2216" s="59">
        <v>2209</v>
      </c>
      <c r="Y2216" s="395">
        <f t="shared" si="35"/>
        <v>250</v>
      </c>
    </row>
    <row r="2217" spans="24:25" x14ac:dyDescent="0.25">
      <c r="X2217" s="59">
        <v>2210</v>
      </c>
      <c r="Y2217" s="395">
        <f t="shared" si="35"/>
        <v>250</v>
      </c>
    </row>
    <row r="2218" spans="24:25" x14ac:dyDescent="0.25">
      <c r="X2218" s="59">
        <v>2211</v>
      </c>
      <c r="Y2218" s="395">
        <f t="shared" si="35"/>
        <v>250</v>
      </c>
    </row>
    <row r="2219" spans="24:25" x14ac:dyDescent="0.25">
      <c r="X2219" s="59">
        <v>2212</v>
      </c>
      <c r="Y2219" s="395">
        <f t="shared" si="35"/>
        <v>250</v>
      </c>
    </row>
    <row r="2220" spans="24:25" x14ac:dyDescent="0.25">
      <c r="X2220" s="59">
        <v>2213</v>
      </c>
      <c r="Y2220" s="395">
        <f t="shared" si="35"/>
        <v>250</v>
      </c>
    </row>
    <row r="2221" spans="24:25" x14ac:dyDescent="0.25">
      <c r="X2221" s="59">
        <v>2214</v>
      </c>
      <c r="Y2221" s="395">
        <f t="shared" si="35"/>
        <v>250</v>
      </c>
    </row>
    <row r="2222" spans="24:25" x14ac:dyDescent="0.25">
      <c r="X2222" s="59">
        <v>2215</v>
      </c>
      <c r="Y2222" s="395">
        <f t="shared" si="35"/>
        <v>250</v>
      </c>
    </row>
    <row r="2223" spans="24:25" x14ac:dyDescent="0.25">
      <c r="X2223" s="59">
        <v>2216</v>
      </c>
      <c r="Y2223" s="395">
        <f t="shared" si="35"/>
        <v>250</v>
      </c>
    </row>
    <row r="2224" spans="24:25" x14ac:dyDescent="0.25">
      <c r="X2224" s="59">
        <v>2217</v>
      </c>
      <c r="Y2224" s="395">
        <f t="shared" si="35"/>
        <v>250</v>
      </c>
    </row>
    <row r="2225" spans="24:25" x14ac:dyDescent="0.25">
      <c r="X2225" s="59">
        <v>2218</v>
      </c>
      <c r="Y2225" s="395">
        <f t="shared" si="35"/>
        <v>250</v>
      </c>
    </row>
    <row r="2226" spans="24:25" x14ac:dyDescent="0.25">
      <c r="X2226" s="59">
        <v>2219</v>
      </c>
      <c r="Y2226" s="395">
        <f t="shared" si="35"/>
        <v>250</v>
      </c>
    </row>
    <row r="2227" spans="24:25" x14ac:dyDescent="0.25">
      <c r="X2227" s="59">
        <v>2220</v>
      </c>
      <c r="Y2227" s="395">
        <f t="shared" si="35"/>
        <v>250</v>
      </c>
    </row>
    <row r="2228" spans="24:25" x14ac:dyDescent="0.25">
      <c r="X2228" s="59">
        <v>2221</v>
      </c>
      <c r="Y2228" s="395">
        <f t="shared" si="35"/>
        <v>250</v>
      </c>
    </row>
    <row r="2229" spans="24:25" x14ac:dyDescent="0.25">
      <c r="X2229" s="59">
        <v>2222</v>
      </c>
      <c r="Y2229" s="395">
        <f t="shared" si="35"/>
        <v>250</v>
      </c>
    </row>
    <row r="2230" spans="24:25" x14ac:dyDescent="0.25">
      <c r="X2230" s="59">
        <v>2223</v>
      </c>
      <c r="Y2230" s="395">
        <f t="shared" si="35"/>
        <v>250</v>
      </c>
    </row>
    <row r="2231" spans="24:25" x14ac:dyDescent="0.25">
      <c r="X2231" s="59">
        <v>2224</v>
      </c>
      <c r="Y2231" s="395">
        <f t="shared" si="35"/>
        <v>250</v>
      </c>
    </row>
    <row r="2232" spans="24:25" x14ac:dyDescent="0.25">
      <c r="X2232" s="59">
        <v>2225</v>
      </c>
      <c r="Y2232" s="395">
        <f t="shared" si="35"/>
        <v>250</v>
      </c>
    </row>
    <row r="2233" spans="24:25" x14ac:dyDescent="0.25">
      <c r="X2233" s="59">
        <v>2226</v>
      </c>
      <c r="Y2233" s="395">
        <f t="shared" si="35"/>
        <v>250</v>
      </c>
    </row>
    <row r="2234" spans="24:25" x14ac:dyDescent="0.25">
      <c r="X2234" s="59">
        <v>2227</v>
      </c>
      <c r="Y2234" s="395">
        <f t="shared" si="35"/>
        <v>250</v>
      </c>
    </row>
    <row r="2235" spans="24:25" x14ac:dyDescent="0.25">
      <c r="X2235" s="59">
        <v>2228</v>
      </c>
      <c r="Y2235" s="395">
        <f t="shared" si="35"/>
        <v>250</v>
      </c>
    </row>
    <row r="2236" spans="24:25" x14ac:dyDescent="0.25">
      <c r="X2236" s="59">
        <v>2229</v>
      </c>
      <c r="Y2236" s="395">
        <f t="shared" si="35"/>
        <v>250</v>
      </c>
    </row>
    <row r="2237" spans="24:25" x14ac:dyDescent="0.25">
      <c r="X2237" s="59">
        <v>2230</v>
      </c>
      <c r="Y2237" s="395">
        <f t="shared" si="35"/>
        <v>250</v>
      </c>
    </row>
    <row r="2238" spans="24:25" x14ac:dyDescent="0.25">
      <c r="X2238" s="59">
        <v>2231</v>
      </c>
      <c r="Y2238" s="395">
        <f t="shared" si="35"/>
        <v>250</v>
      </c>
    </row>
    <row r="2239" spans="24:25" x14ac:dyDescent="0.25">
      <c r="X2239" s="59">
        <v>2232</v>
      </c>
      <c r="Y2239" s="395">
        <f t="shared" si="35"/>
        <v>250</v>
      </c>
    </row>
    <row r="2240" spans="24:25" x14ac:dyDescent="0.25">
      <c r="X2240" s="59">
        <v>2233</v>
      </c>
      <c r="Y2240" s="395">
        <f t="shared" si="35"/>
        <v>250</v>
      </c>
    </row>
    <row r="2241" spans="24:25" x14ac:dyDescent="0.25">
      <c r="X2241" s="59">
        <v>2234</v>
      </c>
      <c r="Y2241" s="395">
        <f t="shared" si="35"/>
        <v>250</v>
      </c>
    </row>
    <row r="2242" spans="24:25" x14ac:dyDescent="0.25">
      <c r="X2242" s="59">
        <v>2235</v>
      </c>
      <c r="Y2242" s="395">
        <f t="shared" si="35"/>
        <v>250</v>
      </c>
    </row>
    <row r="2243" spans="24:25" x14ac:dyDescent="0.25">
      <c r="X2243" s="59">
        <v>2236</v>
      </c>
      <c r="Y2243" s="395">
        <f t="shared" si="35"/>
        <v>250</v>
      </c>
    </row>
    <row r="2244" spans="24:25" x14ac:dyDescent="0.25">
      <c r="X2244" s="59">
        <v>2237</v>
      </c>
      <c r="Y2244" s="395">
        <f t="shared" si="35"/>
        <v>250</v>
      </c>
    </row>
    <row r="2245" spans="24:25" x14ac:dyDescent="0.25">
      <c r="X2245" s="59">
        <v>2238</v>
      </c>
      <c r="Y2245" s="395">
        <f t="shared" si="35"/>
        <v>250</v>
      </c>
    </row>
    <row r="2246" spans="24:25" x14ac:dyDescent="0.25">
      <c r="X2246" s="59">
        <v>2239</v>
      </c>
      <c r="Y2246" s="395">
        <f t="shared" si="35"/>
        <v>250</v>
      </c>
    </row>
    <row r="2247" spans="24:25" x14ac:dyDescent="0.25">
      <c r="X2247" s="59">
        <v>2240</v>
      </c>
      <c r="Y2247" s="395">
        <f t="shared" si="35"/>
        <v>250</v>
      </c>
    </row>
    <row r="2248" spans="24:25" x14ac:dyDescent="0.25">
      <c r="X2248" s="59">
        <v>2241</v>
      </c>
      <c r="Y2248" s="395">
        <f t="shared" si="35"/>
        <v>250</v>
      </c>
    </row>
    <row r="2249" spans="24:25" x14ac:dyDescent="0.25">
      <c r="X2249" s="59">
        <v>2242</v>
      </c>
      <c r="Y2249" s="395">
        <f t="shared" si="35"/>
        <v>250</v>
      </c>
    </row>
    <row r="2250" spans="24:25" x14ac:dyDescent="0.25">
      <c r="X2250" s="59">
        <v>2243</v>
      </c>
      <c r="Y2250" s="395">
        <f t="shared" si="35"/>
        <v>250</v>
      </c>
    </row>
    <row r="2251" spans="24:25" x14ac:dyDescent="0.25">
      <c r="X2251" s="59">
        <v>2244</v>
      </c>
      <c r="Y2251" s="395">
        <f t="shared" si="35"/>
        <v>250</v>
      </c>
    </row>
    <row r="2252" spans="24:25" x14ac:dyDescent="0.25">
      <c r="X2252" s="59">
        <v>2245</v>
      </c>
      <c r="Y2252" s="395">
        <f t="shared" si="35"/>
        <v>250</v>
      </c>
    </row>
    <row r="2253" spans="24:25" x14ac:dyDescent="0.25">
      <c r="X2253" s="59">
        <v>2246</v>
      </c>
      <c r="Y2253" s="395">
        <f t="shared" si="35"/>
        <v>250</v>
      </c>
    </row>
    <row r="2254" spans="24:25" x14ac:dyDescent="0.25">
      <c r="X2254" s="59">
        <v>2247</v>
      </c>
      <c r="Y2254" s="395">
        <f t="shared" si="35"/>
        <v>250</v>
      </c>
    </row>
    <row r="2255" spans="24:25" x14ac:dyDescent="0.25">
      <c r="X2255" s="59">
        <v>2248</v>
      </c>
      <c r="Y2255" s="395">
        <f t="shared" si="35"/>
        <v>250</v>
      </c>
    </row>
    <row r="2256" spans="24:25" x14ac:dyDescent="0.25">
      <c r="X2256" s="59">
        <v>2249</v>
      </c>
      <c r="Y2256" s="395">
        <f t="shared" si="35"/>
        <v>250</v>
      </c>
    </row>
    <row r="2257" spans="24:25" x14ac:dyDescent="0.25">
      <c r="X2257" s="59">
        <v>2250</v>
      </c>
      <c r="Y2257" s="395">
        <f t="shared" si="35"/>
        <v>250</v>
      </c>
    </row>
    <row r="2258" spans="24:25" x14ac:dyDescent="0.25">
      <c r="X2258" s="59">
        <v>2251</v>
      </c>
      <c r="Y2258" s="395">
        <f t="shared" si="35"/>
        <v>250</v>
      </c>
    </row>
    <row r="2259" spans="24:25" x14ac:dyDescent="0.25">
      <c r="X2259" s="59">
        <v>2252</v>
      </c>
      <c r="Y2259" s="395">
        <f t="shared" si="35"/>
        <v>250</v>
      </c>
    </row>
    <row r="2260" spans="24:25" x14ac:dyDescent="0.25">
      <c r="X2260" s="59">
        <v>2253</v>
      </c>
      <c r="Y2260" s="395">
        <f t="shared" si="35"/>
        <v>250</v>
      </c>
    </row>
    <row r="2261" spans="24:25" x14ac:dyDescent="0.25">
      <c r="X2261" s="59">
        <v>2254</v>
      </c>
      <c r="Y2261" s="395">
        <f t="shared" si="35"/>
        <v>250</v>
      </c>
    </row>
    <row r="2262" spans="24:25" x14ac:dyDescent="0.25">
      <c r="X2262" s="59">
        <v>2255</v>
      </c>
      <c r="Y2262" s="395">
        <f t="shared" si="35"/>
        <v>250</v>
      </c>
    </row>
    <row r="2263" spans="24:25" x14ac:dyDescent="0.25">
      <c r="X2263" s="59">
        <v>2256</v>
      </c>
      <c r="Y2263" s="395">
        <f t="shared" si="35"/>
        <v>250</v>
      </c>
    </row>
    <row r="2264" spans="24:25" x14ac:dyDescent="0.25">
      <c r="X2264" s="59">
        <v>2257</v>
      </c>
      <c r="Y2264" s="395">
        <f t="shared" si="35"/>
        <v>250</v>
      </c>
    </row>
    <row r="2265" spans="24:25" x14ac:dyDescent="0.25">
      <c r="X2265" s="59">
        <v>2258</v>
      </c>
      <c r="Y2265" s="395">
        <f t="shared" ref="Y2265:Y2328" si="36">$V$7</f>
        <v>250</v>
      </c>
    </row>
    <row r="2266" spans="24:25" x14ac:dyDescent="0.25">
      <c r="X2266" s="59">
        <v>2259</v>
      </c>
      <c r="Y2266" s="395">
        <f t="shared" si="36"/>
        <v>250</v>
      </c>
    </row>
    <row r="2267" spans="24:25" x14ac:dyDescent="0.25">
      <c r="X2267" s="59">
        <v>2260</v>
      </c>
      <c r="Y2267" s="395">
        <f t="shared" si="36"/>
        <v>250</v>
      </c>
    </row>
    <row r="2268" spans="24:25" x14ac:dyDescent="0.25">
      <c r="X2268" s="59">
        <v>2261</v>
      </c>
      <c r="Y2268" s="395">
        <f t="shared" si="36"/>
        <v>250</v>
      </c>
    </row>
    <row r="2269" spans="24:25" x14ac:dyDescent="0.25">
      <c r="X2269" s="59">
        <v>2262</v>
      </c>
      <c r="Y2269" s="395">
        <f t="shared" si="36"/>
        <v>250</v>
      </c>
    </row>
    <row r="2270" spans="24:25" x14ac:dyDescent="0.25">
      <c r="X2270" s="59">
        <v>2263</v>
      </c>
      <c r="Y2270" s="395">
        <f t="shared" si="36"/>
        <v>250</v>
      </c>
    </row>
    <row r="2271" spans="24:25" x14ac:dyDescent="0.25">
      <c r="X2271" s="59">
        <v>2264</v>
      </c>
      <c r="Y2271" s="395">
        <f t="shared" si="36"/>
        <v>250</v>
      </c>
    </row>
    <row r="2272" spans="24:25" x14ac:dyDescent="0.25">
      <c r="X2272" s="59">
        <v>2265</v>
      </c>
      <c r="Y2272" s="395">
        <f t="shared" si="36"/>
        <v>250</v>
      </c>
    </row>
    <row r="2273" spans="24:25" x14ac:dyDescent="0.25">
      <c r="X2273" s="59">
        <v>2266</v>
      </c>
      <c r="Y2273" s="395">
        <f t="shared" si="36"/>
        <v>250</v>
      </c>
    </row>
    <row r="2274" spans="24:25" x14ac:dyDescent="0.25">
      <c r="X2274" s="59">
        <v>2267</v>
      </c>
      <c r="Y2274" s="395">
        <f t="shared" si="36"/>
        <v>250</v>
      </c>
    </row>
    <row r="2275" spans="24:25" x14ac:dyDescent="0.25">
      <c r="X2275" s="59">
        <v>2268</v>
      </c>
      <c r="Y2275" s="395">
        <f t="shared" si="36"/>
        <v>250</v>
      </c>
    </row>
    <row r="2276" spans="24:25" x14ac:dyDescent="0.25">
      <c r="X2276" s="59">
        <v>2269</v>
      </c>
      <c r="Y2276" s="395">
        <f t="shared" si="36"/>
        <v>250</v>
      </c>
    </row>
    <row r="2277" spans="24:25" x14ac:dyDescent="0.25">
      <c r="X2277" s="59">
        <v>2270</v>
      </c>
      <c r="Y2277" s="395">
        <f t="shared" si="36"/>
        <v>250</v>
      </c>
    </row>
    <row r="2278" spans="24:25" x14ac:dyDescent="0.25">
      <c r="X2278" s="59">
        <v>2271</v>
      </c>
      <c r="Y2278" s="395">
        <f t="shared" si="36"/>
        <v>250</v>
      </c>
    </row>
    <row r="2279" spans="24:25" x14ac:dyDescent="0.25">
      <c r="X2279" s="59">
        <v>2272</v>
      </c>
      <c r="Y2279" s="395">
        <f t="shared" si="36"/>
        <v>250</v>
      </c>
    </row>
    <row r="2280" spans="24:25" x14ac:dyDescent="0.25">
      <c r="X2280" s="59">
        <v>2273</v>
      </c>
      <c r="Y2280" s="395">
        <f t="shared" si="36"/>
        <v>250</v>
      </c>
    </row>
    <row r="2281" spans="24:25" x14ac:dyDescent="0.25">
      <c r="X2281" s="59">
        <v>2274</v>
      </c>
      <c r="Y2281" s="395">
        <f t="shared" si="36"/>
        <v>250</v>
      </c>
    </row>
    <row r="2282" spans="24:25" x14ac:dyDescent="0.25">
      <c r="X2282" s="59">
        <v>2275</v>
      </c>
      <c r="Y2282" s="395">
        <f t="shared" si="36"/>
        <v>250</v>
      </c>
    </row>
    <row r="2283" spans="24:25" x14ac:dyDescent="0.25">
      <c r="X2283" s="59">
        <v>2276</v>
      </c>
      <c r="Y2283" s="395">
        <f t="shared" si="36"/>
        <v>250</v>
      </c>
    </row>
    <row r="2284" spans="24:25" x14ac:dyDescent="0.25">
      <c r="X2284" s="59">
        <v>2277</v>
      </c>
      <c r="Y2284" s="395">
        <f t="shared" si="36"/>
        <v>250</v>
      </c>
    </row>
    <row r="2285" spans="24:25" x14ac:dyDescent="0.25">
      <c r="X2285" s="59">
        <v>2278</v>
      </c>
      <c r="Y2285" s="395">
        <f t="shared" si="36"/>
        <v>250</v>
      </c>
    </row>
    <row r="2286" spans="24:25" x14ac:dyDescent="0.25">
      <c r="X2286" s="59">
        <v>2279</v>
      </c>
      <c r="Y2286" s="395">
        <f t="shared" si="36"/>
        <v>250</v>
      </c>
    </row>
    <row r="2287" spans="24:25" x14ac:dyDescent="0.25">
      <c r="X2287" s="59">
        <v>2280</v>
      </c>
      <c r="Y2287" s="395">
        <f t="shared" si="36"/>
        <v>250</v>
      </c>
    </row>
    <row r="2288" spans="24:25" x14ac:dyDescent="0.25">
      <c r="X2288" s="59">
        <v>2281</v>
      </c>
      <c r="Y2288" s="395">
        <f t="shared" si="36"/>
        <v>250</v>
      </c>
    </row>
    <row r="2289" spans="24:25" x14ac:dyDescent="0.25">
      <c r="X2289" s="59">
        <v>2282</v>
      </c>
      <c r="Y2289" s="395">
        <f t="shared" si="36"/>
        <v>250</v>
      </c>
    </row>
    <row r="2290" spans="24:25" x14ac:dyDescent="0.25">
      <c r="X2290" s="59">
        <v>2283</v>
      </c>
      <c r="Y2290" s="395">
        <f t="shared" si="36"/>
        <v>250</v>
      </c>
    </row>
    <row r="2291" spans="24:25" x14ac:dyDescent="0.25">
      <c r="X2291" s="59">
        <v>2284</v>
      </c>
      <c r="Y2291" s="395">
        <f t="shared" si="36"/>
        <v>250</v>
      </c>
    </row>
    <row r="2292" spans="24:25" x14ac:dyDescent="0.25">
      <c r="X2292" s="59">
        <v>2285</v>
      </c>
      <c r="Y2292" s="395">
        <f t="shared" si="36"/>
        <v>250</v>
      </c>
    </row>
    <row r="2293" spans="24:25" x14ac:dyDescent="0.25">
      <c r="X2293" s="59">
        <v>2286</v>
      </c>
      <c r="Y2293" s="395">
        <f t="shared" si="36"/>
        <v>250</v>
      </c>
    </row>
    <row r="2294" spans="24:25" x14ac:dyDescent="0.25">
      <c r="X2294" s="59">
        <v>2287</v>
      </c>
      <c r="Y2294" s="395">
        <f t="shared" si="36"/>
        <v>250</v>
      </c>
    </row>
    <row r="2295" spans="24:25" x14ac:dyDescent="0.25">
      <c r="X2295" s="59">
        <v>2288</v>
      </c>
      <c r="Y2295" s="395">
        <f t="shared" si="36"/>
        <v>250</v>
      </c>
    </row>
    <row r="2296" spans="24:25" x14ac:dyDescent="0.25">
      <c r="X2296" s="59">
        <v>2289</v>
      </c>
      <c r="Y2296" s="395">
        <f t="shared" si="36"/>
        <v>250</v>
      </c>
    </row>
    <row r="2297" spans="24:25" x14ac:dyDescent="0.25">
      <c r="X2297" s="59">
        <v>2290</v>
      </c>
      <c r="Y2297" s="395">
        <f t="shared" si="36"/>
        <v>250</v>
      </c>
    </row>
    <row r="2298" spans="24:25" x14ac:dyDescent="0.25">
      <c r="X2298" s="59">
        <v>2291</v>
      </c>
      <c r="Y2298" s="395">
        <f t="shared" si="36"/>
        <v>250</v>
      </c>
    </row>
    <row r="2299" spans="24:25" x14ac:dyDescent="0.25">
      <c r="X2299" s="59">
        <v>2292</v>
      </c>
      <c r="Y2299" s="395">
        <f t="shared" si="36"/>
        <v>250</v>
      </c>
    </row>
    <row r="2300" spans="24:25" x14ac:dyDescent="0.25">
      <c r="X2300" s="59">
        <v>2293</v>
      </c>
      <c r="Y2300" s="395">
        <f t="shared" si="36"/>
        <v>250</v>
      </c>
    </row>
    <row r="2301" spans="24:25" x14ac:dyDescent="0.25">
      <c r="X2301" s="59">
        <v>2294</v>
      </c>
      <c r="Y2301" s="395">
        <f t="shared" si="36"/>
        <v>250</v>
      </c>
    </row>
    <row r="2302" spans="24:25" x14ac:dyDescent="0.25">
      <c r="X2302" s="59">
        <v>2295</v>
      </c>
      <c r="Y2302" s="395">
        <f t="shared" si="36"/>
        <v>250</v>
      </c>
    </row>
    <row r="2303" spans="24:25" x14ac:dyDescent="0.25">
      <c r="X2303" s="59">
        <v>2296</v>
      </c>
      <c r="Y2303" s="395">
        <f t="shared" si="36"/>
        <v>250</v>
      </c>
    </row>
    <row r="2304" spans="24:25" x14ac:dyDescent="0.25">
      <c r="X2304" s="59">
        <v>2297</v>
      </c>
      <c r="Y2304" s="395">
        <f t="shared" si="36"/>
        <v>250</v>
      </c>
    </row>
    <row r="2305" spans="24:25" x14ac:dyDescent="0.25">
      <c r="X2305" s="59">
        <v>2298</v>
      </c>
      <c r="Y2305" s="395">
        <f t="shared" si="36"/>
        <v>250</v>
      </c>
    </row>
    <row r="2306" spans="24:25" x14ac:dyDescent="0.25">
      <c r="X2306" s="59">
        <v>2299</v>
      </c>
      <c r="Y2306" s="395">
        <f t="shared" si="36"/>
        <v>250</v>
      </c>
    </row>
    <row r="2307" spans="24:25" x14ac:dyDescent="0.25">
      <c r="X2307" s="59">
        <v>2300</v>
      </c>
      <c r="Y2307" s="395">
        <f t="shared" si="36"/>
        <v>250</v>
      </c>
    </row>
    <row r="2308" spans="24:25" x14ac:dyDescent="0.25">
      <c r="X2308" s="59">
        <v>2301</v>
      </c>
      <c r="Y2308" s="395">
        <f t="shared" si="36"/>
        <v>250</v>
      </c>
    </row>
    <row r="2309" spans="24:25" x14ac:dyDescent="0.25">
      <c r="X2309" s="59">
        <v>2302</v>
      </c>
      <c r="Y2309" s="395">
        <f t="shared" si="36"/>
        <v>250</v>
      </c>
    </row>
    <row r="2310" spans="24:25" x14ac:dyDescent="0.25">
      <c r="X2310" s="59">
        <v>2303</v>
      </c>
      <c r="Y2310" s="395">
        <f t="shared" si="36"/>
        <v>250</v>
      </c>
    </row>
    <row r="2311" spans="24:25" x14ac:dyDescent="0.25">
      <c r="X2311" s="59">
        <v>2304</v>
      </c>
      <c r="Y2311" s="395">
        <f t="shared" si="36"/>
        <v>250</v>
      </c>
    </row>
    <row r="2312" spans="24:25" x14ac:dyDescent="0.25">
      <c r="X2312" s="59">
        <v>2305</v>
      </c>
      <c r="Y2312" s="395">
        <f t="shared" si="36"/>
        <v>250</v>
      </c>
    </row>
    <row r="2313" spans="24:25" x14ac:dyDescent="0.25">
      <c r="X2313" s="59">
        <v>2306</v>
      </c>
      <c r="Y2313" s="395">
        <f t="shared" si="36"/>
        <v>250</v>
      </c>
    </row>
    <row r="2314" spans="24:25" x14ac:dyDescent="0.25">
      <c r="X2314" s="59">
        <v>2307</v>
      </c>
      <c r="Y2314" s="395">
        <f t="shared" si="36"/>
        <v>250</v>
      </c>
    </row>
    <row r="2315" spans="24:25" x14ac:dyDescent="0.25">
      <c r="X2315" s="59">
        <v>2308</v>
      </c>
      <c r="Y2315" s="395">
        <f t="shared" si="36"/>
        <v>250</v>
      </c>
    </row>
    <row r="2316" spans="24:25" x14ac:dyDescent="0.25">
      <c r="X2316" s="59">
        <v>2309</v>
      </c>
      <c r="Y2316" s="395">
        <f t="shared" si="36"/>
        <v>250</v>
      </c>
    </row>
    <row r="2317" spans="24:25" x14ac:dyDescent="0.25">
      <c r="X2317" s="59">
        <v>2310</v>
      </c>
      <c r="Y2317" s="395">
        <f t="shared" si="36"/>
        <v>250</v>
      </c>
    </row>
    <row r="2318" spans="24:25" x14ac:dyDescent="0.25">
      <c r="X2318" s="59">
        <v>2311</v>
      </c>
      <c r="Y2318" s="395">
        <f t="shared" si="36"/>
        <v>250</v>
      </c>
    </row>
    <row r="2319" spans="24:25" x14ac:dyDescent="0.25">
      <c r="X2319" s="59">
        <v>2312</v>
      </c>
      <c r="Y2319" s="395">
        <f t="shared" si="36"/>
        <v>250</v>
      </c>
    </row>
    <row r="2320" spans="24:25" x14ac:dyDescent="0.25">
      <c r="X2320" s="59">
        <v>2313</v>
      </c>
      <c r="Y2320" s="395">
        <f t="shared" si="36"/>
        <v>250</v>
      </c>
    </row>
    <row r="2321" spans="24:25" x14ac:dyDescent="0.25">
      <c r="X2321" s="59">
        <v>2314</v>
      </c>
      <c r="Y2321" s="395">
        <f t="shared" si="36"/>
        <v>250</v>
      </c>
    </row>
    <row r="2322" spans="24:25" x14ac:dyDescent="0.25">
      <c r="X2322" s="59">
        <v>2315</v>
      </c>
      <c r="Y2322" s="395">
        <f t="shared" si="36"/>
        <v>250</v>
      </c>
    </row>
    <row r="2323" spans="24:25" x14ac:dyDescent="0.25">
      <c r="X2323" s="59">
        <v>2316</v>
      </c>
      <c r="Y2323" s="395">
        <f t="shared" si="36"/>
        <v>250</v>
      </c>
    </row>
    <row r="2324" spans="24:25" x14ac:dyDescent="0.25">
      <c r="X2324" s="59">
        <v>2317</v>
      </c>
      <c r="Y2324" s="395">
        <f t="shared" si="36"/>
        <v>250</v>
      </c>
    </row>
    <row r="2325" spans="24:25" x14ac:dyDescent="0.25">
      <c r="X2325" s="59">
        <v>2318</v>
      </c>
      <c r="Y2325" s="395">
        <f t="shared" si="36"/>
        <v>250</v>
      </c>
    </row>
    <row r="2326" spans="24:25" x14ac:dyDescent="0.25">
      <c r="X2326" s="59">
        <v>2319</v>
      </c>
      <c r="Y2326" s="395">
        <f t="shared" si="36"/>
        <v>250</v>
      </c>
    </row>
    <row r="2327" spans="24:25" x14ac:dyDescent="0.25">
      <c r="X2327" s="59">
        <v>2320</v>
      </c>
      <c r="Y2327" s="395">
        <f t="shared" si="36"/>
        <v>250</v>
      </c>
    </row>
    <row r="2328" spans="24:25" x14ac:dyDescent="0.25">
      <c r="X2328" s="59">
        <v>2321</v>
      </c>
      <c r="Y2328" s="395">
        <f t="shared" si="36"/>
        <v>250</v>
      </c>
    </row>
    <row r="2329" spans="24:25" x14ac:dyDescent="0.25">
      <c r="X2329" s="59">
        <v>2322</v>
      </c>
      <c r="Y2329" s="395">
        <f t="shared" ref="Y2329:Y2392" si="37">$V$7</f>
        <v>250</v>
      </c>
    </row>
    <row r="2330" spans="24:25" x14ac:dyDescent="0.25">
      <c r="X2330" s="59">
        <v>2323</v>
      </c>
      <c r="Y2330" s="395">
        <f t="shared" si="37"/>
        <v>250</v>
      </c>
    </row>
    <row r="2331" spans="24:25" x14ac:dyDescent="0.25">
      <c r="X2331" s="59">
        <v>2324</v>
      </c>
      <c r="Y2331" s="395">
        <f t="shared" si="37"/>
        <v>250</v>
      </c>
    </row>
    <row r="2332" spans="24:25" x14ac:dyDescent="0.25">
      <c r="X2332" s="59">
        <v>2325</v>
      </c>
      <c r="Y2332" s="395">
        <f t="shared" si="37"/>
        <v>250</v>
      </c>
    </row>
    <row r="2333" spans="24:25" x14ac:dyDescent="0.25">
      <c r="X2333" s="59">
        <v>2326</v>
      </c>
      <c r="Y2333" s="395">
        <f t="shared" si="37"/>
        <v>250</v>
      </c>
    </row>
    <row r="2334" spans="24:25" x14ac:dyDescent="0.25">
      <c r="X2334" s="59">
        <v>2327</v>
      </c>
      <c r="Y2334" s="395">
        <f t="shared" si="37"/>
        <v>250</v>
      </c>
    </row>
    <row r="2335" spans="24:25" x14ac:dyDescent="0.25">
      <c r="X2335" s="59">
        <v>2328</v>
      </c>
      <c r="Y2335" s="395">
        <f t="shared" si="37"/>
        <v>250</v>
      </c>
    </row>
    <row r="2336" spans="24:25" x14ac:dyDescent="0.25">
      <c r="X2336" s="59">
        <v>2329</v>
      </c>
      <c r="Y2336" s="395">
        <f t="shared" si="37"/>
        <v>250</v>
      </c>
    </row>
    <row r="2337" spans="24:25" x14ac:dyDescent="0.25">
      <c r="X2337" s="59">
        <v>2330</v>
      </c>
      <c r="Y2337" s="395">
        <f t="shared" si="37"/>
        <v>250</v>
      </c>
    </row>
    <row r="2338" spans="24:25" x14ac:dyDescent="0.25">
      <c r="X2338" s="59">
        <v>2331</v>
      </c>
      <c r="Y2338" s="395">
        <f t="shared" si="37"/>
        <v>250</v>
      </c>
    </row>
    <row r="2339" spans="24:25" x14ac:dyDescent="0.25">
      <c r="X2339" s="59">
        <v>2332</v>
      </c>
      <c r="Y2339" s="395">
        <f t="shared" si="37"/>
        <v>250</v>
      </c>
    </row>
    <row r="2340" spans="24:25" x14ac:dyDescent="0.25">
      <c r="X2340" s="59">
        <v>2333</v>
      </c>
      <c r="Y2340" s="395">
        <f t="shared" si="37"/>
        <v>250</v>
      </c>
    </row>
    <row r="2341" spans="24:25" x14ac:dyDescent="0.25">
      <c r="X2341" s="59">
        <v>2334</v>
      </c>
      <c r="Y2341" s="395">
        <f t="shared" si="37"/>
        <v>250</v>
      </c>
    </row>
    <row r="2342" spans="24:25" x14ac:dyDescent="0.25">
      <c r="X2342" s="59">
        <v>2335</v>
      </c>
      <c r="Y2342" s="395">
        <f t="shared" si="37"/>
        <v>250</v>
      </c>
    </row>
    <row r="2343" spans="24:25" x14ac:dyDescent="0.25">
      <c r="X2343" s="59">
        <v>2336</v>
      </c>
      <c r="Y2343" s="395">
        <f t="shared" si="37"/>
        <v>250</v>
      </c>
    </row>
    <row r="2344" spans="24:25" x14ac:dyDescent="0.25">
      <c r="X2344" s="59">
        <v>2337</v>
      </c>
      <c r="Y2344" s="395">
        <f t="shared" si="37"/>
        <v>250</v>
      </c>
    </row>
    <row r="2345" spans="24:25" x14ac:dyDescent="0.25">
      <c r="X2345" s="59">
        <v>2338</v>
      </c>
      <c r="Y2345" s="395">
        <f t="shared" si="37"/>
        <v>250</v>
      </c>
    </row>
    <row r="2346" spans="24:25" x14ac:dyDescent="0.25">
      <c r="X2346" s="59">
        <v>2339</v>
      </c>
      <c r="Y2346" s="395">
        <f t="shared" si="37"/>
        <v>250</v>
      </c>
    </row>
    <row r="2347" spans="24:25" x14ac:dyDescent="0.25">
      <c r="X2347" s="59">
        <v>2340</v>
      </c>
      <c r="Y2347" s="395">
        <f t="shared" si="37"/>
        <v>250</v>
      </c>
    </row>
    <row r="2348" spans="24:25" x14ac:dyDescent="0.25">
      <c r="X2348" s="59">
        <v>2341</v>
      </c>
      <c r="Y2348" s="395">
        <f t="shared" si="37"/>
        <v>250</v>
      </c>
    </row>
    <row r="2349" spans="24:25" x14ac:dyDescent="0.25">
      <c r="X2349" s="59">
        <v>2342</v>
      </c>
      <c r="Y2349" s="395">
        <f t="shared" si="37"/>
        <v>250</v>
      </c>
    </row>
    <row r="2350" spans="24:25" x14ac:dyDescent="0.25">
      <c r="X2350" s="59">
        <v>2343</v>
      </c>
      <c r="Y2350" s="395">
        <f t="shared" si="37"/>
        <v>250</v>
      </c>
    </row>
    <row r="2351" spans="24:25" x14ac:dyDescent="0.25">
      <c r="X2351" s="59">
        <v>2344</v>
      </c>
      <c r="Y2351" s="395">
        <f t="shared" si="37"/>
        <v>250</v>
      </c>
    </row>
    <row r="2352" spans="24:25" x14ac:dyDescent="0.25">
      <c r="X2352" s="59">
        <v>2345</v>
      </c>
      <c r="Y2352" s="395">
        <f t="shared" si="37"/>
        <v>250</v>
      </c>
    </row>
    <row r="2353" spans="24:25" x14ac:dyDescent="0.25">
      <c r="X2353" s="59">
        <v>2346</v>
      </c>
      <c r="Y2353" s="395">
        <f t="shared" si="37"/>
        <v>250</v>
      </c>
    </row>
    <row r="2354" spans="24:25" x14ac:dyDescent="0.25">
      <c r="X2354" s="59">
        <v>2347</v>
      </c>
      <c r="Y2354" s="395">
        <f t="shared" si="37"/>
        <v>250</v>
      </c>
    </row>
    <row r="2355" spans="24:25" x14ac:dyDescent="0.25">
      <c r="X2355" s="59">
        <v>2348</v>
      </c>
      <c r="Y2355" s="395">
        <f t="shared" si="37"/>
        <v>250</v>
      </c>
    </row>
    <row r="2356" spans="24:25" x14ac:dyDescent="0.25">
      <c r="X2356" s="59">
        <v>2349</v>
      </c>
      <c r="Y2356" s="395">
        <f t="shared" si="37"/>
        <v>250</v>
      </c>
    </row>
    <row r="2357" spans="24:25" x14ac:dyDescent="0.25">
      <c r="X2357" s="59">
        <v>2350</v>
      </c>
      <c r="Y2357" s="395">
        <f t="shared" si="37"/>
        <v>250</v>
      </c>
    </row>
    <row r="2358" spans="24:25" x14ac:dyDescent="0.25">
      <c r="X2358" s="59">
        <v>2351</v>
      </c>
      <c r="Y2358" s="395">
        <f t="shared" si="37"/>
        <v>250</v>
      </c>
    </row>
    <row r="2359" spans="24:25" x14ac:dyDescent="0.25">
      <c r="X2359" s="59">
        <v>2352</v>
      </c>
      <c r="Y2359" s="395">
        <f t="shared" si="37"/>
        <v>250</v>
      </c>
    </row>
    <row r="2360" spans="24:25" x14ac:dyDescent="0.25">
      <c r="X2360" s="59">
        <v>2353</v>
      </c>
      <c r="Y2360" s="395">
        <f t="shared" si="37"/>
        <v>250</v>
      </c>
    </row>
    <row r="2361" spans="24:25" x14ac:dyDescent="0.25">
      <c r="X2361" s="59">
        <v>2354</v>
      </c>
      <c r="Y2361" s="395">
        <f t="shared" si="37"/>
        <v>250</v>
      </c>
    </row>
    <row r="2362" spans="24:25" x14ac:dyDescent="0.25">
      <c r="X2362" s="59">
        <v>2355</v>
      </c>
      <c r="Y2362" s="395">
        <f t="shared" si="37"/>
        <v>250</v>
      </c>
    </row>
    <row r="2363" spans="24:25" x14ac:dyDescent="0.25">
      <c r="X2363" s="59">
        <v>2356</v>
      </c>
      <c r="Y2363" s="395">
        <f t="shared" si="37"/>
        <v>250</v>
      </c>
    </row>
    <row r="2364" spans="24:25" x14ac:dyDescent="0.25">
      <c r="X2364" s="59">
        <v>2357</v>
      </c>
      <c r="Y2364" s="395">
        <f t="shared" si="37"/>
        <v>250</v>
      </c>
    </row>
    <row r="2365" spans="24:25" x14ac:dyDescent="0.25">
      <c r="X2365" s="59">
        <v>2358</v>
      </c>
      <c r="Y2365" s="395">
        <f t="shared" si="37"/>
        <v>250</v>
      </c>
    </row>
    <row r="2366" spans="24:25" x14ac:dyDescent="0.25">
      <c r="X2366" s="59">
        <v>2359</v>
      </c>
      <c r="Y2366" s="395">
        <f t="shared" si="37"/>
        <v>250</v>
      </c>
    </row>
    <row r="2367" spans="24:25" x14ac:dyDescent="0.25">
      <c r="X2367" s="59">
        <v>2360</v>
      </c>
      <c r="Y2367" s="395">
        <f t="shared" si="37"/>
        <v>250</v>
      </c>
    </row>
    <row r="2368" spans="24:25" x14ac:dyDescent="0.25">
      <c r="X2368" s="59">
        <v>2361</v>
      </c>
      <c r="Y2368" s="395">
        <f t="shared" si="37"/>
        <v>250</v>
      </c>
    </row>
    <row r="2369" spans="24:25" x14ac:dyDescent="0.25">
      <c r="X2369" s="59">
        <v>2362</v>
      </c>
      <c r="Y2369" s="395">
        <f t="shared" si="37"/>
        <v>250</v>
      </c>
    </row>
    <row r="2370" spans="24:25" x14ac:dyDescent="0.25">
      <c r="X2370" s="59">
        <v>2363</v>
      </c>
      <c r="Y2370" s="395">
        <f t="shared" si="37"/>
        <v>250</v>
      </c>
    </row>
    <row r="2371" spans="24:25" x14ac:dyDescent="0.25">
      <c r="X2371" s="59">
        <v>2364</v>
      </c>
      <c r="Y2371" s="395">
        <f t="shared" si="37"/>
        <v>250</v>
      </c>
    </row>
    <row r="2372" spans="24:25" x14ac:dyDescent="0.25">
      <c r="X2372" s="59">
        <v>2365</v>
      </c>
      <c r="Y2372" s="395">
        <f t="shared" si="37"/>
        <v>250</v>
      </c>
    </row>
    <row r="2373" spans="24:25" x14ac:dyDescent="0.25">
      <c r="X2373" s="59">
        <v>2366</v>
      </c>
      <c r="Y2373" s="395">
        <f t="shared" si="37"/>
        <v>250</v>
      </c>
    </row>
    <row r="2374" spans="24:25" x14ac:dyDescent="0.25">
      <c r="X2374" s="59">
        <v>2367</v>
      </c>
      <c r="Y2374" s="395">
        <f t="shared" si="37"/>
        <v>250</v>
      </c>
    </row>
    <row r="2375" spans="24:25" x14ac:dyDescent="0.25">
      <c r="X2375" s="59">
        <v>2368</v>
      </c>
      <c r="Y2375" s="395">
        <f t="shared" si="37"/>
        <v>250</v>
      </c>
    </row>
    <row r="2376" spans="24:25" x14ac:dyDescent="0.25">
      <c r="X2376" s="59">
        <v>2369</v>
      </c>
      <c r="Y2376" s="395">
        <f t="shared" si="37"/>
        <v>250</v>
      </c>
    </row>
    <row r="2377" spans="24:25" x14ac:dyDescent="0.25">
      <c r="X2377" s="59">
        <v>2370</v>
      </c>
      <c r="Y2377" s="395">
        <f t="shared" si="37"/>
        <v>250</v>
      </c>
    </row>
    <row r="2378" spans="24:25" x14ac:dyDescent="0.25">
      <c r="X2378" s="59">
        <v>2371</v>
      </c>
      <c r="Y2378" s="395">
        <f t="shared" si="37"/>
        <v>250</v>
      </c>
    </row>
    <row r="2379" spans="24:25" x14ac:dyDescent="0.25">
      <c r="X2379" s="59">
        <v>2372</v>
      </c>
      <c r="Y2379" s="395">
        <f t="shared" si="37"/>
        <v>250</v>
      </c>
    </row>
    <row r="2380" spans="24:25" x14ac:dyDescent="0.25">
      <c r="X2380" s="59">
        <v>2373</v>
      </c>
      <c r="Y2380" s="395">
        <f t="shared" si="37"/>
        <v>250</v>
      </c>
    </row>
    <row r="2381" spans="24:25" x14ac:dyDescent="0.25">
      <c r="X2381" s="59">
        <v>2374</v>
      </c>
      <c r="Y2381" s="395">
        <f t="shared" si="37"/>
        <v>250</v>
      </c>
    </row>
    <row r="2382" spans="24:25" x14ac:dyDescent="0.25">
      <c r="X2382" s="59">
        <v>2375</v>
      </c>
      <c r="Y2382" s="395">
        <f t="shared" si="37"/>
        <v>250</v>
      </c>
    </row>
    <row r="2383" spans="24:25" x14ac:dyDescent="0.25">
      <c r="X2383" s="59">
        <v>2376</v>
      </c>
      <c r="Y2383" s="395">
        <f t="shared" si="37"/>
        <v>250</v>
      </c>
    </row>
    <row r="2384" spans="24:25" x14ac:dyDescent="0.25">
      <c r="X2384" s="59">
        <v>2377</v>
      </c>
      <c r="Y2384" s="395">
        <f t="shared" si="37"/>
        <v>250</v>
      </c>
    </row>
    <row r="2385" spans="24:25" x14ac:dyDescent="0.25">
      <c r="X2385" s="59">
        <v>2378</v>
      </c>
      <c r="Y2385" s="395">
        <f t="shared" si="37"/>
        <v>250</v>
      </c>
    </row>
    <row r="2386" spans="24:25" x14ac:dyDescent="0.25">
      <c r="X2386" s="59">
        <v>2379</v>
      </c>
      <c r="Y2386" s="395">
        <f t="shared" si="37"/>
        <v>250</v>
      </c>
    </row>
    <row r="2387" spans="24:25" x14ac:dyDescent="0.25">
      <c r="X2387" s="59">
        <v>2380</v>
      </c>
      <c r="Y2387" s="395">
        <f t="shared" si="37"/>
        <v>250</v>
      </c>
    </row>
    <row r="2388" spans="24:25" x14ac:dyDescent="0.25">
      <c r="X2388" s="59">
        <v>2381</v>
      </c>
      <c r="Y2388" s="395">
        <f t="shared" si="37"/>
        <v>250</v>
      </c>
    </row>
    <row r="2389" spans="24:25" x14ac:dyDescent="0.25">
      <c r="X2389" s="59">
        <v>2382</v>
      </c>
      <c r="Y2389" s="395">
        <f t="shared" si="37"/>
        <v>250</v>
      </c>
    </row>
    <row r="2390" spans="24:25" x14ac:dyDescent="0.25">
      <c r="X2390" s="59">
        <v>2383</v>
      </c>
      <c r="Y2390" s="395">
        <f t="shared" si="37"/>
        <v>250</v>
      </c>
    </row>
    <row r="2391" spans="24:25" x14ac:dyDescent="0.25">
      <c r="X2391" s="59">
        <v>2384</v>
      </c>
      <c r="Y2391" s="395">
        <f t="shared" si="37"/>
        <v>250</v>
      </c>
    </row>
    <row r="2392" spans="24:25" x14ac:dyDescent="0.25">
      <c r="X2392" s="59">
        <v>2385</v>
      </c>
      <c r="Y2392" s="395">
        <f t="shared" si="37"/>
        <v>250</v>
      </c>
    </row>
    <row r="2393" spans="24:25" x14ac:dyDescent="0.25">
      <c r="X2393" s="59">
        <v>2386</v>
      </c>
      <c r="Y2393" s="395">
        <f t="shared" ref="Y2393:Y2456" si="38">$V$7</f>
        <v>250</v>
      </c>
    </row>
    <row r="2394" spans="24:25" x14ac:dyDescent="0.25">
      <c r="X2394" s="59">
        <v>2387</v>
      </c>
      <c r="Y2394" s="395">
        <f t="shared" si="38"/>
        <v>250</v>
      </c>
    </row>
    <row r="2395" spans="24:25" x14ac:dyDescent="0.25">
      <c r="X2395" s="59">
        <v>2388</v>
      </c>
      <c r="Y2395" s="395">
        <f t="shared" si="38"/>
        <v>250</v>
      </c>
    </row>
    <row r="2396" spans="24:25" x14ac:dyDescent="0.25">
      <c r="X2396" s="59">
        <v>2389</v>
      </c>
      <c r="Y2396" s="395">
        <f t="shared" si="38"/>
        <v>250</v>
      </c>
    </row>
    <row r="2397" spans="24:25" x14ac:dyDescent="0.25">
      <c r="X2397" s="59">
        <v>2390</v>
      </c>
      <c r="Y2397" s="395">
        <f t="shared" si="38"/>
        <v>250</v>
      </c>
    </row>
    <row r="2398" spans="24:25" x14ac:dyDescent="0.25">
      <c r="X2398" s="59">
        <v>2391</v>
      </c>
      <c r="Y2398" s="395">
        <f t="shared" si="38"/>
        <v>250</v>
      </c>
    </row>
    <row r="2399" spans="24:25" x14ac:dyDescent="0.25">
      <c r="X2399" s="59">
        <v>2392</v>
      </c>
      <c r="Y2399" s="395">
        <f t="shared" si="38"/>
        <v>250</v>
      </c>
    </row>
    <row r="2400" spans="24:25" x14ac:dyDescent="0.25">
      <c r="X2400" s="59">
        <v>2393</v>
      </c>
      <c r="Y2400" s="395">
        <f t="shared" si="38"/>
        <v>250</v>
      </c>
    </row>
    <row r="2401" spans="24:25" x14ac:dyDescent="0.25">
      <c r="X2401" s="59">
        <v>2394</v>
      </c>
      <c r="Y2401" s="395">
        <f t="shared" si="38"/>
        <v>250</v>
      </c>
    </row>
    <row r="2402" spans="24:25" x14ac:dyDescent="0.25">
      <c r="X2402" s="59">
        <v>2395</v>
      </c>
      <c r="Y2402" s="395">
        <f t="shared" si="38"/>
        <v>250</v>
      </c>
    </row>
    <row r="2403" spans="24:25" x14ac:dyDescent="0.25">
      <c r="X2403" s="59">
        <v>2396</v>
      </c>
      <c r="Y2403" s="395">
        <f t="shared" si="38"/>
        <v>250</v>
      </c>
    </row>
    <row r="2404" spans="24:25" x14ac:dyDescent="0.25">
      <c r="X2404" s="59">
        <v>2397</v>
      </c>
      <c r="Y2404" s="395">
        <f t="shared" si="38"/>
        <v>250</v>
      </c>
    </row>
    <row r="2405" spans="24:25" x14ac:dyDescent="0.25">
      <c r="X2405" s="59">
        <v>2398</v>
      </c>
      <c r="Y2405" s="395">
        <f t="shared" si="38"/>
        <v>250</v>
      </c>
    </row>
    <row r="2406" spans="24:25" x14ac:dyDescent="0.25">
      <c r="X2406" s="59">
        <v>2399</v>
      </c>
      <c r="Y2406" s="395">
        <f t="shared" si="38"/>
        <v>250</v>
      </c>
    </row>
    <row r="2407" spans="24:25" x14ac:dyDescent="0.25">
      <c r="X2407" s="59">
        <v>2400</v>
      </c>
      <c r="Y2407" s="395">
        <f t="shared" si="38"/>
        <v>250</v>
      </c>
    </row>
    <row r="2408" spans="24:25" x14ac:dyDescent="0.25">
      <c r="X2408" s="59">
        <v>2401</v>
      </c>
      <c r="Y2408" s="395">
        <f t="shared" si="38"/>
        <v>250</v>
      </c>
    </row>
    <row r="2409" spans="24:25" x14ac:dyDescent="0.25">
      <c r="X2409" s="59">
        <v>2402</v>
      </c>
      <c r="Y2409" s="395">
        <f t="shared" si="38"/>
        <v>250</v>
      </c>
    </row>
    <row r="2410" spans="24:25" x14ac:dyDescent="0.25">
      <c r="X2410" s="59">
        <v>2403</v>
      </c>
      <c r="Y2410" s="395">
        <f t="shared" si="38"/>
        <v>250</v>
      </c>
    </row>
    <row r="2411" spans="24:25" x14ac:dyDescent="0.25">
      <c r="X2411" s="59">
        <v>2404</v>
      </c>
      <c r="Y2411" s="395">
        <f t="shared" si="38"/>
        <v>250</v>
      </c>
    </row>
    <row r="2412" spans="24:25" x14ac:dyDescent="0.25">
      <c r="X2412" s="59">
        <v>2405</v>
      </c>
      <c r="Y2412" s="395">
        <f t="shared" si="38"/>
        <v>250</v>
      </c>
    </row>
    <row r="2413" spans="24:25" x14ac:dyDescent="0.25">
      <c r="X2413" s="59">
        <v>2406</v>
      </c>
      <c r="Y2413" s="395">
        <f t="shared" si="38"/>
        <v>250</v>
      </c>
    </row>
    <row r="2414" spans="24:25" x14ac:dyDescent="0.25">
      <c r="X2414" s="59">
        <v>2407</v>
      </c>
      <c r="Y2414" s="395">
        <f t="shared" si="38"/>
        <v>250</v>
      </c>
    </row>
    <row r="2415" spans="24:25" x14ac:dyDescent="0.25">
      <c r="X2415" s="59">
        <v>2408</v>
      </c>
      <c r="Y2415" s="395">
        <f t="shared" si="38"/>
        <v>250</v>
      </c>
    </row>
    <row r="2416" spans="24:25" x14ac:dyDescent="0.25">
      <c r="X2416" s="59">
        <v>2409</v>
      </c>
      <c r="Y2416" s="395">
        <f t="shared" si="38"/>
        <v>250</v>
      </c>
    </row>
    <row r="2417" spans="24:25" x14ac:dyDescent="0.25">
      <c r="X2417" s="59">
        <v>2410</v>
      </c>
      <c r="Y2417" s="395">
        <f t="shared" si="38"/>
        <v>250</v>
      </c>
    </row>
    <row r="2418" spans="24:25" x14ac:dyDescent="0.25">
      <c r="X2418" s="59">
        <v>2411</v>
      </c>
      <c r="Y2418" s="395">
        <f t="shared" si="38"/>
        <v>250</v>
      </c>
    </row>
    <row r="2419" spans="24:25" x14ac:dyDescent="0.25">
      <c r="X2419" s="59">
        <v>2412</v>
      </c>
      <c r="Y2419" s="395">
        <f t="shared" si="38"/>
        <v>250</v>
      </c>
    </row>
    <row r="2420" spans="24:25" x14ac:dyDescent="0.25">
      <c r="X2420" s="59">
        <v>2413</v>
      </c>
      <c r="Y2420" s="395">
        <f t="shared" si="38"/>
        <v>250</v>
      </c>
    </row>
    <row r="2421" spans="24:25" x14ac:dyDescent="0.25">
      <c r="X2421" s="59">
        <v>2414</v>
      </c>
      <c r="Y2421" s="395">
        <f t="shared" si="38"/>
        <v>250</v>
      </c>
    </row>
    <row r="2422" spans="24:25" x14ac:dyDescent="0.25">
      <c r="X2422" s="59">
        <v>2415</v>
      </c>
      <c r="Y2422" s="395">
        <f t="shared" si="38"/>
        <v>250</v>
      </c>
    </row>
    <row r="2423" spans="24:25" x14ac:dyDescent="0.25">
      <c r="X2423" s="59">
        <v>2416</v>
      </c>
      <c r="Y2423" s="395">
        <f t="shared" si="38"/>
        <v>250</v>
      </c>
    </row>
    <row r="2424" spans="24:25" x14ac:dyDescent="0.25">
      <c r="X2424" s="59">
        <v>2417</v>
      </c>
      <c r="Y2424" s="395">
        <f t="shared" si="38"/>
        <v>250</v>
      </c>
    </row>
    <row r="2425" spans="24:25" x14ac:dyDescent="0.25">
      <c r="X2425" s="59">
        <v>2418</v>
      </c>
      <c r="Y2425" s="395">
        <f t="shared" si="38"/>
        <v>250</v>
      </c>
    </row>
    <row r="2426" spans="24:25" x14ac:dyDescent="0.25">
      <c r="X2426" s="59">
        <v>2419</v>
      </c>
      <c r="Y2426" s="395">
        <f t="shared" si="38"/>
        <v>250</v>
      </c>
    </row>
    <row r="2427" spans="24:25" x14ac:dyDescent="0.25">
      <c r="X2427" s="59">
        <v>2420</v>
      </c>
      <c r="Y2427" s="395">
        <f t="shared" si="38"/>
        <v>250</v>
      </c>
    </row>
    <row r="2428" spans="24:25" x14ac:dyDescent="0.25">
      <c r="X2428" s="59">
        <v>2421</v>
      </c>
      <c r="Y2428" s="395">
        <f t="shared" si="38"/>
        <v>250</v>
      </c>
    </row>
    <row r="2429" spans="24:25" x14ac:dyDescent="0.25">
      <c r="X2429" s="59">
        <v>2422</v>
      </c>
      <c r="Y2429" s="395">
        <f t="shared" si="38"/>
        <v>250</v>
      </c>
    </row>
    <row r="2430" spans="24:25" x14ac:dyDescent="0.25">
      <c r="X2430" s="59">
        <v>2423</v>
      </c>
      <c r="Y2430" s="395">
        <f t="shared" si="38"/>
        <v>250</v>
      </c>
    </row>
    <row r="2431" spans="24:25" x14ac:dyDescent="0.25">
      <c r="X2431" s="59">
        <v>2424</v>
      </c>
      <c r="Y2431" s="395">
        <f t="shared" si="38"/>
        <v>250</v>
      </c>
    </row>
    <row r="2432" spans="24:25" x14ac:dyDescent="0.25">
      <c r="X2432" s="59">
        <v>2425</v>
      </c>
      <c r="Y2432" s="395">
        <f t="shared" si="38"/>
        <v>250</v>
      </c>
    </row>
    <row r="2433" spans="24:25" x14ac:dyDescent="0.25">
      <c r="X2433" s="59">
        <v>2426</v>
      </c>
      <c r="Y2433" s="395">
        <f t="shared" si="38"/>
        <v>250</v>
      </c>
    </row>
    <row r="2434" spans="24:25" x14ac:dyDescent="0.25">
      <c r="X2434" s="59">
        <v>2427</v>
      </c>
      <c r="Y2434" s="395">
        <f t="shared" si="38"/>
        <v>250</v>
      </c>
    </row>
    <row r="2435" spans="24:25" x14ac:dyDescent="0.25">
      <c r="X2435" s="59">
        <v>2428</v>
      </c>
      <c r="Y2435" s="395">
        <f t="shared" si="38"/>
        <v>250</v>
      </c>
    </row>
    <row r="2436" spans="24:25" x14ac:dyDescent="0.25">
      <c r="X2436" s="59">
        <v>2429</v>
      </c>
      <c r="Y2436" s="395">
        <f t="shared" si="38"/>
        <v>250</v>
      </c>
    </row>
    <row r="2437" spans="24:25" x14ac:dyDescent="0.25">
      <c r="X2437" s="59">
        <v>2430</v>
      </c>
      <c r="Y2437" s="395">
        <f t="shared" si="38"/>
        <v>250</v>
      </c>
    </row>
    <row r="2438" spans="24:25" x14ac:dyDescent="0.25">
      <c r="X2438" s="59">
        <v>2431</v>
      </c>
      <c r="Y2438" s="395">
        <f t="shared" si="38"/>
        <v>250</v>
      </c>
    </row>
    <row r="2439" spans="24:25" x14ac:dyDescent="0.25">
      <c r="X2439" s="59">
        <v>2432</v>
      </c>
      <c r="Y2439" s="395">
        <f t="shared" si="38"/>
        <v>250</v>
      </c>
    </row>
    <row r="2440" spans="24:25" x14ac:dyDescent="0.25">
      <c r="X2440" s="59">
        <v>2433</v>
      </c>
      <c r="Y2440" s="395">
        <f t="shared" si="38"/>
        <v>250</v>
      </c>
    </row>
    <row r="2441" spans="24:25" x14ac:dyDescent="0.25">
      <c r="X2441" s="59">
        <v>2434</v>
      </c>
      <c r="Y2441" s="395">
        <f t="shared" si="38"/>
        <v>250</v>
      </c>
    </row>
    <row r="2442" spans="24:25" x14ac:dyDescent="0.25">
      <c r="X2442" s="59">
        <v>2435</v>
      </c>
      <c r="Y2442" s="395">
        <f t="shared" si="38"/>
        <v>250</v>
      </c>
    </row>
    <row r="2443" spans="24:25" x14ac:dyDescent="0.25">
      <c r="X2443" s="59">
        <v>2436</v>
      </c>
      <c r="Y2443" s="395">
        <f t="shared" si="38"/>
        <v>250</v>
      </c>
    </row>
    <row r="2444" spans="24:25" x14ac:dyDescent="0.25">
      <c r="X2444" s="59">
        <v>2437</v>
      </c>
      <c r="Y2444" s="395">
        <f t="shared" si="38"/>
        <v>250</v>
      </c>
    </row>
    <row r="2445" spans="24:25" x14ac:dyDescent="0.25">
      <c r="X2445" s="59">
        <v>2438</v>
      </c>
      <c r="Y2445" s="395">
        <f t="shared" si="38"/>
        <v>250</v>
      </c>
    </row>
    <row r="2446" spans="24:25" x14ac:dyDescent="0.25">
      <c r="X2446" s="59">
        <v>2439</v>
      </c>
      <c r="Y2446" s="395">
        <f t="shared" si="38"/>
        <v>250</v>
      </c>
    </row>
    <row r="2447" spans="24:25" x14ac:dyDescent="0.25">
      <c r="X2447" s="59">
        <v>2440</v>
      </c>
      <c r="Y2447" s="395">
        <f t="shared" si="38"/>
        <v>250</v>
      </c>
    </row>
    <row r="2448" spans="24:25" x14ac:dyDescent="0.25">
      <c r="X2448" s="59">
        <v>2441</v>
      </c>
      <c r="Y2448" s="395">
        <f t="shared" si="38"/>
        <v>250</v>
      </c>
    </row>
    <row r="2449" spans="24:25" x14ac:dyDescent="0.25">
      <c r="X2449" s="59">
        <v>2442</v>
      </c>
      <c r="Y2449" s="395">
        <f t="shared" si="38"/>
        <v>250</v>
      </c>
    </row>
    <row r="2450" spans="24:25" x14ac:dyDescent="0.25">
      <c r="X2450" s="59">
        <v>2443</v>
      </c>
      <c r="Y2450" s="395">
        <f t="shared" si="38"/>
        <v>250</v>
      </c>
    </row>
    <row r="2451" spans="24:25" x14ac:dyDescent="0.25">
      <c r="X2451" s="59">
        <v>2444</v>
      </c>
      <c r="Y2451" s="395">
        <f t="shared" si="38"/>
        <v>250</v>
      </c>
    </row>
    <row r="2452" spans="24:25" x14ac:dyDescent="0.25">
      <c r="X2452" s="59">
        <v>2445</v>
      </c>
      <c r="Y2452" s="395">
        <f t="shared" si="38"/>
        <v>250</v>
      </c>
    </row>
    <row r="2453" spans="24:25" x14ac:dyDescent="0.25">
      <c r="X2453" s="59">
        <v>2446</v>
      </c>
      <c r="Y2453" s="395">
        <f t="shared" si="38"/>
        <v>250</v>
      </c>
    </row>
    <row r="2454" spans="24:25" x14ac:dyDescent="0.25">
      <c r="X2454" s="59">
        <v>2447</v>
      </c>
      <c r="Y2454" s="395">
        <f t="shared" si="38"/>
        <v>250</v>
      </c>
    </row>
    <row r="2455" spans="24:25" x14ac:dyDescent="0.25">
      <c r="X2455" s="59">
        <v>2448</v>
      </c>
      <c r="Y2455" s="395">
        <f t="shared" si="38"/>
        <v>250</v>
      </c>
    </row>
    <row r="2456" spans="24:25" x14ac:dyDescent="0.25">
      <c r="X2456" s="59">
        <v>2449</v>
      </c>
      <c r="Y2456" s="395">
        <f t="shared" si="38"/>
        <v>250</v>
      </c>
    </row>
    <row r="2457" spans="24:25" x14ac:dyDescent="0.25">
      <c r="X2457" s="59">
        <v>2450</v>
      </c>
      <c r="Y2457" s="395">
        <f t="shared" ref="Y2457:Y2520" si="39">$V$7</f>
        <v>250</v>
      </c>
    </row>
    <row r="2458" spans="24:25" x14ac:dyDescent="0.25">
      <c r="X2458" s="59">
        <v>2451</v>
      </c>
      <c r="Y2458" s="395">
        <f t="shared" si="39"/>
        <v>250</v>
      </c>
    </row>
    <row r="2459" spans="24:25" x14ac:dyDescent="0.25">
      <c r="X2459" s="59">
        <v>2452</v>
      </c>
      <c r="Y2459" s="395">
        <f t="shared" si="39"/>
        <v>250</v>
      </c>
    </row>
    <row r="2460" spans="24:25" x14ac:dyDescent="0.25">
      <c r="X2460" s="59">
        <v>2453</v>
      </c>
      <c r="Y2460" s="395">
        <f t="shared" si="39"/>
        <v>250</v>
      </c>
    </row>
    <row r="2461" spans="24:25" x14ac:dyDescent="0.25">
      <c r="X2461" s="59">
        <v>2454</v>
      </c>
      <c r="Y2461" s="395">
        <f t="shared" si="39"/>
        <v>250</v>
      </c>
    </row>
    <row r="2462" spans="24:25" x14ac:dyDescent="0.25">
      <c r="X2462" s="59">
        <v>2455</v>
      </c>
      <c r="Y2462" s="395">
        <f t="shared" si="39"/>
        <v>250</v>
      </c>
    </row>
    <row r="2463" spans="24:25" x14ac:dyDescent="0.25">
      <c r="X2463" s="59">
        <v>2456</v>
      </c>
      <c r="Y2463" s="395">
        <f t="shared" si="39"/>
        <v>250</v>
      </c>
    </row>
    <row r="2464" spans="24:25" x14ac:dyDescent="0.25">
      <c r="X2464" s="59">
        <v>2457</v>
      </c>
      <c r="Y2464" s="395">
        <f t="shared" si="39"/>
        <v>250</v>
      </c>
    </row>
    <row r="2465" spans="24:25" x14ac:dyDescent="0.25">
      <c r="X2465" s="59">
        <v>2458</v>
      </c>
      <c r="Y2465" s="395">
        <f t="shared" si="39"/>
        <v>250</v>
      </c>
    </row>
    <row r="2466" spans="24:25" x14ac:dyDescent="0.25">
      <c r="X2466" s="59">
        <v>2459</v>
      </c>
      <c r="Y2466" s="395">
        <f t="shared" si="39"/>
        <v>250</v>
      </c>
    </row>
    <row r="2467" spans="24:25" x14ac:dyDescent="0.25">
      <c r="X2467" s="59">
        <v>2460</v>
      </c>
      <c r="Y2467" s="395">
        <f t="shared" si="39"/>
        <v>250</v>
      </c>
    </row>
    <row r="2468" spans="24:25" x14ac:dyDescent="0.25">
      <c r="X2468" s="59">
        <v>2461</v>
      </c>
      <c r="Y2468" s="395">
        <f t="shared" si="39"/>
        <v>250</v>
      </c>
    </row>
    <row r="2469" spans="24:25" x14ac:dyDescent="0.25">
      <c r="X2469" s="59">
        <v>2462</v>
      </c>
      <c r="Y2469" s="395">
        <f t="shared" si="39"/>
        <v>250</v>
      </c>
    </row>
    <row r="2470" spans="24:25" x14ac:dyDescent="0.25">
      <c r="X2470" s="59">
        <v>2463</v>
      </c>
      <c r="Y2470" s="395">
        <f t="shared" si="39"/>
        <v>250</v>
      </c>
    </row>
    <row r="2471" spans="24:25" x14ac:dyDescent="0.25">
      <c r="X2471" s="59">
        <v>2464</v>
      </c>
      <c r="Y2471" s="395">
        <f t="shared" si="39"/>
        <v>250</v>
      </c>
    </row>
    <row r="2472" spans="24:25" x14ac:dyDescent="0.25">
      <c r="X2472" s="59">
        <v>2465</v>
      </c>
      <c r="Y2472" s="395">
        <f t="shared" si="39"/>
        <v>250</v>
      </c>
    </row>
    <row r="2473" spans="24:25" x14ac:dyDescent="0.25">
      <c r="X2473" s="59">
        <v>2466</v>
      </c>
      <c r="Y2473" s="395">
        <f t="shared" si="39"/>
        <v>250</v>
      </c>
    </row>
    <row r="2474" spans="24:25" x14ac:dyDescent="0.25">
      <c r="X2474" s="59">
        <v>2467</v>
      </c>
      <c r="Y2474" s="395">
        <f t="shared" si="39"/>
        <v>250</v>
      </c>
    </row>
    <row r="2475" spans="24:25" x14ac:dyDescent="0.25">
      <c r="X2475" s="59">
        <v>2468</v>
      </c>
      <c r="Y2475" s="395">
        <f t="shared" si="39"/>
        <v>250</v>
      </c>
    </row>
    <row r="2476" spans="24:25" x14ac:dyDescent="0.25">
      <c r="X2476" s="59">
        <v>2469</v>
      </c>
      <c r="Y2476" s="395">
        <f t="shared" si="39"/>
        <v>250</v>
      </c>
    </row>
    <row r="2477" spans="24:25" x14ac:dyDescent="0.25">
      <c r="X2477" s="59">
        <v>2470</v>
      </c>
      <c r="Y2477" s="395">
        <f t="shared" si="39"/>
        <v>250</v>
      </c>
    </row>
    <row r="2478" spans="24:25" x14ac:dyDescent="0.25">
      <c r="X2478" s="59">
        <v>2471</v>
      </c>
      <c r="Y2478" s="395">
        <f t="shared" si="39"/>
        <v>250</v>
      </c>
    </row>
    <row r="2479" spans="24:25" x14ac:dyDescent="0.25">
      <c r="X2479" s="59">
        <v>2472</v>
      </c>
      <c r="Y2479" s="395">
        <f t="shared" si="39"/>
        <v>250</v>
      </c>
    </row>
    <row r="2480" spans="24:25" x14ac:dyDescent="0.25">
      <c r="X2480" s="59">
        <v>2473</v>
      </c>
      <c r="Y2480" s="395">
        <f t="shared" si="39"/>
        <v>250</v>
      </c>
    </row>
    <row r="2481" spans="24:25" x14ac:dyDescent="0.25">
      <c r="X2481" s="59">
        <v>2474</v>
      </c>
      <c r="Y2481" s="395">
        <f t="shared" si="39"/>
        <v>250</v>
      </c>
    </row>
    <row r="2482" spans="24:25" x14ac:dyDescent="0.25">
      <c r="X2482" s="59">
        <v>2475</v>
      </c>
      <c r="Y2482" s="395">
        <f t="shared" si="39"/>
        <v>250</v>
      </c>
    </row>
    <row r="2483" spans="24:25" x14ac:dyDescent="0.25">
      <c r="X2483" s="59">
        <v>2476</v>
      </c>
      <c r="Y2483" s="395">
        <f t="shared" si="39"/>
        <v>250</v>
      </c>
    </row>
    <row r="2484" spans="24:25" x14ac:dyDescent="0.25">
      <c r="X2484" s="59">
        <v>2477</v>
      </c>
      <c r="Y2484" s="395">
        <f t="shared" si="39"/>
        <v>250</v>
      </c>
    </row>
    <row r="2485" spans="24:25" x14ac:dyDescent="0.25">
      <c r="X2485" s="59">
        <v>2478</v>
      </c>
      <c r="Y2485" s="395">
        <f t="shared" si="39"/>
        <v>250</v>
      </c>
    </row>
    <row r="2486" spans="24:25" x14ac:dyDescent="0.25">
      <c r="X2486" s="59">
        <v>2479</v>
      </c>
      <c r="Y2486" s="395">
        <f t="shared" si="39"/>
        <v>250</v>
      </c>
    </row>
    <row r="2487" spans="24:25" x14ac:dyDescent="0.25">
      <c r="X2487" s="59">
        <v>2480</v>
      </c>
      <c r="Y2487" s="395">
        <f t="shared" si="39"/>
        <v>250</v>
      </c>
    </row>
    <row r="2488" spans="24:25" x14ac:dyDescent="0.25">
      <c r="X2488" s="59">
        <v>2481</v>
      </c>
      <c r="Y2488" s="395">
        <f t="shared" si="39"/>
        <v>250</v>
      </c>
    </row>
    <row r="2489" spans="24:25" x14ac:dyDescent="0.25">
      <c r="X2489" s="59">
        <v>2482</v>
      </c>
      <c r="Y2489" s="395">
        <f t="shared" si="39"/>
        <v>250</v>
      </c>
    </row>
    <row r="2490" spans="24:25" x14ac:dyDescent="0.25">
      <c r="X2490" s="59">
        <v>2483</v>
      </c>
      <c r="Y2490" s="395">
        <f t="shared" si="39"/>
        <v>250</v>
      </c>
    </row>
    <row r="2491" spans="24:25" x14ac:dyDescent="0.25">
      <c r="X2491" s="59">
        <v>2484</v>
      </c>
      <c r="Y2491" s="395">
        <f t="shared" si="39"/>
        <v>250</v>
      </c>
    </row>
    <row r="2492" spans="24:25" x14ac:dyDescent="0.25">
      <c r="X2492" s="59">
        <v>2485</v>
      </c>
      <c r="Y2492" s="395">
        <f t="shared" si="39"/>
        <v>250</v>
      </c>
    </row>
    <row r="2493" spans="24:25" x14ac:dyDescent="0.25">
      <c r="X2493" s="59">
        <v>2486</v>
      </c>
      <c r="Y2493" s="395">
        <f t="shared" si="39"/>
        <v>250</v>
      </c>
    </row>
    <row r="2494" spans="24:25" x14ac:dyDescent="0.25">
      <c r="X2494" s="59">
        <v>2487</v>
      </c>
      <c r="Y2494" s="395">
        <f t="shared" si="39"/>
        <v>250</v>
      </c>
    </row>
    <row r="2495" spans="24:25" x14ac:dyDescent="0.25">
      <c r="X2495" s="59">
        <v>2488</v>
      </c>
      <c r="Y2495" s="395">
        <f t="shared" si="39"/>
        <v>250</v>
      </c>
    </row>
    <row r="2496" spans="24:25" x14ac:dyDescent="0.25">
      <c r="X2496" s="59">
        <v>2489</v>
      </c>
      <c r="Y2496" s="395">
        <f t="shared" si="39"/>
        <v>250</v>
      </c>
    </row>
    <row r="2497" spans="24:25" x14ac:dyDescent="0.25">
      <c r="X2497" s="59">
        <v>2490</v>
      </c>
      <c r="Y2497" s="395">
        <f t="shared" si="39"/>
        <v>250</v>
      </c>
    </row>
    <row r="2498" spans="24:25" x14ac:dyDescent="0.25">
      <c r="X2498" s="59">
        <v>2491</v>
      </c>
      <c r="Y2498" s="395">
        <f t="shared" si="39"/>
        <v>250</v>
      </c>
    </row>
    <row r="2499" spans="24:25" x14ac:dyDescent="0.25">
      <c r="X2499" s="59">
        <v>2492</v>
      </c>
      <c r="Y2499" s="395">
        <f t="shared" si="39"/>
        <v>250</v>
      </c>
    </row>
    <row r="2500" spans="24:25" x14ac:dyDescent="0.25">
      <c r="X2500" s="59">
        <v>2493</v>
      </c>
      <c r="Y2500" s="395">
        <f t="shared" si="39"/>
        <v>250</v>
      </c>
    </row>
    <row r="2501" spans="24:25" x14ac:dyDescent="0.25">
      <c r="X2501" s="59">
        <v>2494</v>
      </c>
      <c r="Y2501" s="395">
        <f t="shared" si="39"/>
        <v>250</v>
      </c>
    </row>
    <row r="2502" spans="24:25" x14ac:dyDescent="0.25">
      <c r="X2502" s="59">
        <v>2495</v>
      </c>
      <c r="Y2502" s="395">
        <f t="shared" si="39"/>
        <v>250</v>
      </c>
    </row>
    <row r="2503" spans="24:25" x14ac:dyDescent="0.25">
      <c r="X2503" s="59">
        <v>2496</v>
      </c>
      <c r="Y2503" s="395">
        <f t="shared" si="39"/>
        <v>250</v>
      </c>
    </row>
    <row r="2504" spans="24:25" x14ac:dyDescent="0.25">
      <c r="X2504" s="59">
        <v>2497</v>
      </c>
      <c r="Y2504" s="395">
        <f t="shared" si="39"/>
        <v>250</v>
      </c>
    </row>
    <row r="2505" spans="24:25" x14ac:dyDescent="0.25">
      <c r="X2505" s="59">
        <v>2498</v>
      </c>
      <c r="Y2505" s="395">
        <f t="shared" si="39"/>
        <v>250</v>
      </c>
    </row>
    <row r="2506" spans="24:25" x14ac:dyDescent="0.25">
      <c r="X2506" s="59">
        <v>2499</v>
      </c>
      <c r="Y2506" s="395">
        <f t="shared" si="39"/>
        <v>250</v>
      </c>
    </row>
    <row r="2507" spans="24:25" x14ac:dyDescent="0.25">
      <c r="X2507" s="59">
        <v>2500</v>
      </c>
      <c r="Y2507" s="395">
        <f t="shared" si="39"/>
        <v>250</v>
      </c>
    </row>
    <row r="2508" spans="24:25" x14ac:dyDescent="0.25">
      <c r="X2508" s="59">
        <v>2501</v>
      </c>
      <c r="Y2508" s="395">
        <f t="shared" si="39"/>
        <v>250</v>
      </c>
    </row>
    <row r="2509" spans="24:25" x14ac:dyDescent="0.25">
      <c r="X2509" s="59">
        <v>2502</v>
      </c>
      <c r="Y2509" s="395">
        <f t="shared" si="39"/>
        <v>250</v>
      </c>
    </row>
    <row r="2510" spans="24:25" x14ac:dyDescent="0.25">
      <c r="X2510" s="59">
        <v>2503</v>
      </c>
      <c r="Y2510" s="395">
        <f t="shared" si="39"/>
        <v>250</v>
      </c>
    </row>
    <row r="2511" spans="24:25" x14ac:dyDescent="0.25">
      <c r="X2511" s="59">
        <v>2504</v>
      </c>
      <c r="Y2511" s="395">
        <f t="shared" si="39"/>
        <v>250</v>
      </c>
    </row>
    <row r="2512" spans="24:25" x14ac:dyDescent="0.25">
      <c r="X2512" s="59">
        <v>2505</v>
      </c>
      <c r="Y2512" s="395">
        <f t="shared" si="39"/>
        <v>250</v>
      </c>
    </row>
    <row r="2513" spans="24:25" x14ac:dyDescent="0.25">
      <c r="X2513" s="59">
        <v>2506</v>
      </c>
      <c r="Y2513" s="395">
        <f t="shared" si="39"/>
        <v>250</v>
      </c>
    </row>
    <row r="2514" spans="24:25" x14ac:dyDescent="0.25">
      <c r="X2514" s="59">
        <v>2507</v>
      </c>
      <c r="Y2514" s="395">
        <f t="shared" si="39"/>
        <v>250</v>
      </c>
    </row>
    <row r="2515" spans="24:25" x14ac:dyDescent="0.25">
      <c r="X2515" s="59">
        <v>2508</v>
      </c>
      <c r="Y2515" s="395">
        <f t="shared" si="39"/>
        <v>250</v>
      </c>
    </row>
    <row r="2516" spans="24:25" x14ac:dyDescent="0.25">
      <c r="X2516" s="59">
        <v>2509</v>
      </c>
      <c r="Y2516" s="395">
        <f t="shared" si="39"/>
        <v>250</v>
      </c>
    </row>
    <row r="2517" spans="24:25" x14ac:dyDescent="0.25">
      <c r="X2517" s="59">
        <v>2510</v>
      </c>
      <c r="Y2517" s="395">
        <f t="shared" si="39"/>
        <v>250</v>
      </c>
    </row>
    <row r="2518" spans="24:25" x14ac:dyDescent="0.25">
      <c r="X2518" s="59">
        <v>2511</v>
      </c>
      <c r="Y2518" s="395">
        <f t="shared" si="39"/>
        <v>250</v>
      </c>
    </row>
    <row r="2519" spans="24:25" x14ac:dyDescent="0.25">
      <c r="X2519" s="59">
        <v>2512</v>
      </c>
      <c r="Y2519" s="395">
        <f t="shared" si="39"/>
        <v>250</v>
      </c>
    </row>
    <row r="2520" spans="24:25" x14ac:dyDescent="0.25">
      <c r="X2520" s="59">
        <v>2513</v>
      </c>
      <c r="Y2520" s="395">
        <f t="shared" si="39"/>
        <v>250</v>
      </c>
    </row>
    <row r="2521" spans="24:25" x14ac:dyDescent="0.25">
      <c r="X2521" s="59">
        <v>2514</v>
      </c>
      <c r="Y2521" s="395">
        <f t="shared" ref="Y2521:Y2584" si="40">$V$7</f>
        <v>250</v>
      </c>
    </row>
    <row r="2522" spans="24:25" x14ac:dyDescent="0.25">
      <c r="X2522" s="59">
        <v>2515</v>
      </c>
      <c r="Y2522" s="395">
        <f t="shared" si="40"/>
        <v>250</v>
      </c>
    </row>
    <row r="2523" spans="24:25" x14ac:dyDescent="0.25">
      <c r="X2523" s="59">
        <v>2516</v>
      </c>
      <c r="Y2523" s="395">
        <f t="shared" si="40"/>
        <v>250</v>
      </c>
    </row>
    <row r="2524" spans="24:25" x14ac:dyDescent="0.25">
      <c r="X2524" s="59">
        <v>2517</v>
      </c>
      <c r="Y2524" s="395">
        <f t="shared" si="40"/>
        <v>250</v>
      </c>
    </row>
    <row r="2525" spans="24:25" x14ac:dyDescent="0.25">
      <c r="X2525" s="59">
        <v>2518</v>
      </c>
      <c r="Y2525" s="395">
        <f t="shared" si="40"/>
        <v>250</v>
      </c>
    </row>
    <row r="2526" spans="24:25" x14ac:dyDescent="0.25">
      <c r="X2526" s="59">
        <v>2519</v>
      </c>
      <c r="Y2526" s="395">
        <f t="shared" si="40"/>
        <v>250</v>
      </c>
    </row>
    <row r="2527" spans="24:25" x14ac:dyDescent="0.25">
      <c r="X2527" s="59">
        <v>2520</v>
      </c>
      <c r="Y2527" s="395">
        <f t="shared" si="40"/>
        <v>250</v>
      </c>
    </row>
    <row r="2528" spans="24:25" x14ac:dyDescent="0.25">
      <c r="X2528" s="59">
        <v>2521</v>
      </c>
      <c r="Y2528" s="395">
        <f t="shared" si="40"/>
        <v>250</v>
      </c>
    </row>
    <row r="2529" spans="24:25" x14ac:dyDescent="0.25">
      <c r="X2529" s="59">
        <v>2522</v>
      </c>
      <c r="Y2529" s="395">
        <f t="shared" si="40"/>
        <v>250</v>
      </c>
    </row>
    <row r="2530" spans="24:25" x14ac:dyDescent="0.25">
      <c r="X2530" s="59">
        <v>2523</v>
      </c>
      <c r="Y2530" s="395">
        <f t="shared" si="40"/>
        <v>250</v>
      </c>
    </row>
    <row r="2531" spans="24:25" x14ac:dyDescent="0.25">
      <c r="X2531" s="59">
        <v>2524</v>
      </c>
      <c r="Y2531" s="395">
        <f t="shared" si="40"/>
        <v>250</v>
      </c>
    </row>
    <row r="2532" spans="24:25" x14ac:dyDescent="0.25">
      <c r="X2532" s="59">
        <v>2525</v>
      </c>
      <c r="Y2532" s="395">
        <f t="shared" si="40"/>
        <v>250</v>
      </c>
    </row>
    <row r="2533" spans="24:25" x14ac:dyDescent="0.25">
      <c r="X2533" s="59">
        <v>2526</v>
      </c>
      <c r="Y2533" s="395">
        <f t="shared" si="40"/>
        <v>250</v>
      </c>
    </row>
    <row r="2534" spans="24:25" x14ac:dyDescent="0.25">
      <c r="X2534" s="59">
        <v>2527</v>
      </c>
      <c r="Y2534" s="395">
        <f t="shared" si="40"/>
        <v>250</v>
      </c>
    </row>
    <row r="2535" spans="24:25" x14ac:dyDescent="0.25">
      <c r="X2535" s="59">
        <v>2528</v>
      </c>
      <c r="Y2535" s="395">
        <f t="shared" si="40"/>
        <v>250</v>
      </c>
    </row>
    <row r="2536" spans="24:25" x14ac:dyDescent="0.25">
      <c r="X2536" s="59">
        <v>2529</v>
      </c>
      <c r="Y2536" s="395">
        <f t="shared" si="40"/>
        <v>250</v>
      </c>
    </row>
    <row r="2537" spans="24:25" x14ac:dyDescent="0.25">
      <c r="X2537" s="59">
        <v>2530</v>
      </c>
      <c r="Y2537" s="395">
        <f t="shared" si="40"/>
        <v>250</v>
      </c>
    </row>
    <row r="2538" spans="24:25" x14ac:dyDescent="0.25">
      <c r="X2538" s="59">
        <v>2531</v>
      </c>
      <c r="Y2538" s="395">
        <f t="shared" si="40"/>
        <v>250</v>
      </c>
    </row>
    <row r="2539" spans="24:25" x14ac:dyDescent="0.25">
      <c r="X2539" s="59">
        <v>2532</v>
      </c>
      <c r="Y2539" s="395">
        <f t="shared" si="40"/>
        <v>250</v>
      </c>
    </row>
    <row r="2540" spans="24:25" x14ac:dyDescent="0.25">
      <c r="X2540" s="59">
        <v>2533</v>
      </c>
      <c r="Y2540" s="395">
        <f t="shared" si="40"/>
        <v>250</v>
      </c>
    </row>
    <row r="2541" spans="24:25" x14ac:dyDescent="0.25">
      <c r="X2541" s="59">
        <v>2534</v>
      </c>
      <c r="Y2541" s="395">
        <f t="shared" si="40"/>
        <v>250</v>
      </c>
    </row>
    <row r="2542" spans="24:25" x14ac:dyDescent="0.25">
      <c r="X2542" s="59">
        <v>2535</v>
      </c>
      <c r="Y2542" s="395">
        <f t="shared" si="40"/>
        <v>250</v>
      </c>
    </row>
    <row r="2543" spans="24:25" x14ac:dyDescent="0.25">
      <c r="X2543" s="59">
        <v>2536</v>
      </c>
      <c r="Y2543" s="395">
        <f t="shared" si="40"/>
        <v>250</v>
      </c>
    </row>
    <row r="2544" spans="24:25" x14ac:dyDescent="0.25">
      <c r="X2544" s="59">
        <v>2537</v>
      </c>
      <c r="Y2544" s="395">
        <f t="shared" si="40"/>
        <v>250</v>
      </c>
    </row>
    <row r="2545" spans="24:25" x14ac:dyDescent="0.25">
      <c r="X2545" s="59">
        <v>2538</v>
      </c>
      <c r="Y2545" s="395">
        <f t="shared" si="40"/>
        <v>250</v>
      </c>
    </row>
    <row r="2546" spans="24:25" x14ac:dyDescent="0.25">
      <c r="X2546" s="59">
        <v>2539</v>
      </c>
      <c r="Y2546" s="395">
        <f t="shared" si="40"/>
        <v>250</v>
      </c>
    </row>
    <row r="2547" spans="24:25" x14ac:dyDescent="0.25">
      <c r="X2547" s="59">
        <v>2540</v>
      </c>
      <c r="Y2547" s="395">
        <f t="shared" si="40"/>
        <v>250</v>
      </c>
    </row>
    <row r="2548" spans="24:25" x14ac:dyDescent="0.25">
      <c r="X2548" s="59">
        <v>2541</v>
      </c>
      <c r="Y2548" s="395">
        <f t="shared" si="40"/>
        <v>250</v>
      </c>
    </row>
    <row r="2549" spans="24:25" x14ac:dyDescent="0.25">
      <c r="X2549" s="59">
        <v>2542</v>
      </c>
      <c r="Y2549" s="395">
        <f t="shared" si="40"/>
        <v>250</v>
      </c>
    </row>
    <row r="2550" spans="24:25" x14ac:dyDescent="0.25">
      <c r="X2550" s="59">
        <v>2543</v>
      </c>
      <c r="Y2550" s="395">
        <f t="shared" si="40"/>
        <v>250</v>
      </c>
    </row>
    <row r="2551" spans="24:25" x14ac:dyDescent="0.25">
      <c r="X2551" s="59">
        <v>2544</v>
      </c>
      <c r="Y2551" s="395">
        <f t="shared" si="40"/>
        <v>250</v>
      </c>
    </row>
    <row r="2552" spans="24:25" x14ac:dyDescent="0.25">
      <c r="X2552" s="59">
        <v>2545</v>
      </c>
      <c r="Y2552" s="395">
        <f t="shared" si="40"/>
        <v>250</v>
      </c>
    </row>
    <row r="2553" spans="24:25" x14ac:dyDescent="0.25">
      <c r="X2553" s="59">
        <v>2546</v>
      </c>
      <c r="Y2553" s="395">
        <f t="shared" si="40"/>
        <v>250</v>
      </c>
    </row>
    <row r="2554" spans="24:25" x14ac:dyDescent="0.25">
      <c r="X2554" s="59">
        <v>2547</v>
      </c>
      <c r="Y2554" s="395">
        <f t="shared" si="40"/>
        <v>250</v>
      </c>
    </row>
    <row r="2555" spans="24:25" x14ac:dyDescent="0.25">
      <c r="X2555" s="59">
        <v>2548</v>
      </c>
      <c r="Y2555" s="395">
        <f t="shared" si="40"/>
        <v>250</v>
      </c>
    </row>
    <row r="2556" spans="24:25" x14ac:dyDescent="0.25">
      <c r="X2556" s="59">
        <v>2549</v>
      </c>
      <c r="Y2556" s="395">
        <f t="shared" si="40"/>
        <v>250</v>
      </c>
    </row>
    <row r="2557" spans="24:25" x14ac:dyDescent="0.25">
      <c r="X2557" s="59">
        <v>2550</v>
      </c>
      <c r="Y2557" s="395">
        <f t="shared" si="40"/>
        <v>250</v>
      </c>
    </row>
    <row r="2558" spans="24:25" x14ac:dyDescent="0.25">
      <c r="X2558" s="59">
        <v>2551</v>
      </c>
      <c r="Y2558" s="395">
        <f t="shared" si="40"/>
        <v>250</v>
      </c>
    </row>
    <row r="2559" spans="24:25" x14ac:dyDescent="0.25">
      <c r="X2559" s="59">
        <v>2552</v>
      </c>
      <c r="Y2559" s="395">
        <f t="shared" si="40"/>
        <v>250</v>
      </c>
    </row>
    <row r="2560" spans="24:25" x14ac:dyDescent="0.25">
      <c r="X2560" s="59">
        <v>2553</v>
      </c>
      <c r="Y2560" s="395">
        <f t="shared" si="40"/>
        <v>250</v>
      </c>
    </row>
    <row r="2561" spans="24:25" x14ac:dyDescent="0.25">
      <c r="X2561" s="59">
        <v>2554</v>
      </c>
      <c r="Y2561" s="395">
        <f t="shared" si="40"/>
        <v>250</v>
      </c>
    </row>
    <row r="2562" spans="24:25" x14ac:dyDescent="0.25">
      <c r="X2562" s="59">
        <v>2555</v>
      </c>
      <c r="Y2562" s="395">
        <f t="shared" si="40"/>
        <v>250</v>
      </c>
    </row>
    <row r="2563" spans="24:25" x14ac:dyDescent="0.25">
      <c r="X2563" s="59">
        <v>2556</v>
      </c>
      <c r="Y2563" s="395">
        <f t="shared" si="40"/>
        <v>250</v>
      </c>
    </row>
    <row r="2564" spans="24:25" x14ac:dyDescent="0.25">
      <c r="X2564" s="59">
        <v>2557</v>
      </c>
      <c r="Y2564" s="395">
        <f t="shared" si="40"/>
        <v>250</v>
      </c>
    </row>
    <row r="2565" spans="24:25" x14ac:dyDescent="0.25">
      <c r="X2565" s="59">
        <v>2558</v>
      </c>
      <c r="Y2565" s="395">
        <f t="shared" si="40"/>
        <v>250</v>
      </c>
    </row>
    <row r="2566" spans="24:25" x14ac:dyDescent="0.25">
      <c r="X2566" s="59">
        <v>2559</v>
      </c>
      <c r="Y2566" s="395">
        <f t="shared" si="40"/>
        <v>250</v>
      </c>
    </row>
    <row r="2567" spans="24:25" x14ac:dyDescent="0.25">
      <c r="X2567" s="59">
        <v>2560</v>
      </c>
      <c r="Y2567" s="395">
        <f t="shared" si="40"/>
        <v>250</v>
      </c>
    </row>
    <row r="2568" spans="24:25" x14ac:dyDescent="0.25">
      <c r="X2568" s="59">
        <v>2561</v>
      </c>
      <c r="Y2568" s="395">
        <f t="shared" si="40"/>
        <v>250</v>
      </c>
    </row>
    <row r="2569" spans="24:25" x14ac:dyDescent="0.25">
      <c r="X2569" s="59">
        <v>2562</v>
      </c>
      <c r="Y2569" s="395">
        <f t="shared" si="40"/>
        <v>250</v>
      </c>
    </row>
    <row r="2570" spans="24:25" x14ac:dyDescent="0.25">
      <c r="X2570" s="59">
        <v>2563</v>
      </c>
      <c r="Y2570" s="395">
        <f t="shared" si="40"/>
        <v>250</v>
      </c>
    </row>
    <row r="2571" spans="24:25" x14ac:dyDescent="0.25">
      <c r="X2571" s="59">
        <v>2564</v>
      </c>
      <c r="Y2571" s="395">
        <f t="shared" si="40"/>
        <v>250</v>
      </c>
    </row>
    <row r="2572" spans="24:25" x14ac:dyDescent="0.25">
      <c r="X2572" s="59">
        <v>2565</v>
      </c>
      <c r="Y2572" s="395">
        <f t="shared" si="40"/>
        <v>250</v>
      </c>
    </row>
    <row r="2573" spans="24:25" x14ac:dyDescent="0.25">
      <c r="X2573" s="59">
        <v>2566</v>
      </c>
      <c r="Y2573" s="395">
        <f t="shared" si="40"/>
        <v>250</v>
      </c>
    </row>
    <row r="2574" spans="24:25" x14ac:dyDescent="0.25">
      <c r="X2574" s="59">
        <v>2567</v>
      </c>
      <c r="Y2574" s="395">
        <f t="shared" si="40"/>
        <v>250</v>
      </c>
    </row>
    <row r="2575" spans="24:25" x14ac:dyDescent="0.25">
      <c r="X2575" s="59">
        <v>2568</v>
      </c>
      <c r="Y2575" s="395">
        <f t="shared" si="40"/>
        <v>250</v>
      </c>
    </row>
    <row r="2576" spans="24:25" x14ac:dyDescent="0.25">
      <c r="X2576" s="59">
        <v>2569</v>
      </c>
      <c r="Y2576" s="395">
        <f t="shared" si="40"/>
        <v>250</v>
      </c>
    </row>
    <row r="2577" spans="24:25" x14ac:dyDescent="0.25">
      <c r="X2577" s="59">
        <v>2570</v>
      </c>
      <c r="Y2577" s="395">
        <f t="shared" si="40"/>
        <v>250</v>
      </c>
    </row>
    <row r="2578" spans="24:25" x14ac:dyDescent="0.25">
      <c r="X2578" s="59">
        <v>2571</v>
      </c>
      <c r="Y2578" s="395">
        <f t="shared" si="40"/>
        <v>250</v>
      </c>
    </row>
    <row r="2579" spans="24:25" x14ac:dyDescent="0.25">
      <c r="X2579" s="59">
        <v>2572</v>
      </c>
      <c r="Y2579" s="395">
        <f t="shared" si="40"/>
        <v>250</v>
      </c>
    </row>
    <row r="2580" spans="24:25" x14ac:dyDescent="0.25">
      <c r="X2580" s="59">
        <v>2573</v>
      </c>
      <c r="Y2580" s="395">
        <f t="shared" si="40"/>
        <v>250</v>
      </c>
    </row>
    <row r="2581" spans="24:25" x14ac:dyDescent="0.25">
      <c r="X2581" s="59">
        <v>2574</v>
      </c>
      <c r="Y2581" s="395">
        <f t="shared" si="40"/>
        <v>250</v>
      </c>
    </row>
    <row r="2582" spans="24:25" x14ac:dyDescent="0.25">
      <c r="X2582" s="59">
        <v>2575</v>
      </c>
      <c r="Y2582" s="395">
        <f t="shared" si="40"/>
        <v>250</v>
      </c>
    </row>
    <row r="2583" spans="24:25" x14ac:dyDescent="0.25">
      <c r="X2583" s="59">
        <v>2576</v>
      </c>
      <c r="Y2583" s="395">
        <f t="shared" si="40"/>
        <v>250</v>
      </c>
    </row>
    <row r="2584" spans="24:25" x14ac:dyDescent="0.25">
      <c r="X2584" s="59">
        <v>2577</v>
      </c>
      <c r="Y2584" s="395">
        <f t="shared" si="40"/>
        <v>250</v>
      </c>
    </row>
    <row r="2585" spans="24:25" x14ac:dyDescent="0.25">
      <c r="X2585" s="59">
        <v>2578</v>
      </c>
      <c r="Y2585" s="395">
        <f t="shared" ref="Y2585:Y2648" si="41">$V$7</f>
        <v>250</v>
      </c>
    </row>
    <row r="2586" spans="24:25" x14ac:dyDescent="0.25">
      <c r="X2586" s="59">
        <v>2579</v>
      </c>
      <c r="Y2586" s="395">
        <f t="shared" si="41"/>
        <v>250</v>
      </c>
    </row>
    <row r="2587" spans="24:25" x14ac:dyDescent="0.25">
      <c r="X2587" s="59">
        <v>2580</v>
      </c>
      <c r="Y2587" s="395">
        <f t="shared" si="41"/>
        <v>250</v>
      </c>
    </row>
    <row r="2588" spans="24:25" x14ac:dyDescent="0.25">
      <c r="X2588" s="59">
        <v>2581</v>
      </c>
      <c r="Y2588" s="395">
        <f t="shared" si="41"/>
        <v>250</v>
      </c>
    </row>
    <row r="2589" spans="24:25" x14ac:dyDescent="0.25">
      <c r="X2589" s="59">
        <v>2582</v>
      </c>
      <c r="Y2589" s="395">
        <f t="shared" si="41"/>
        <v>250</v>
      </c>
    </row>
    <row r="2590" spans="24:25" x14ac:dyDescent="0.25">
      <c r="X2590" s="59">
        <v>2583</v>
      </c>
      <c r="Y2590" s="395">
        <f t="shared" si="41"/>
        <v>250</v>
      </c>
    </row>
    <row r="2591" spans="24:25" x14ac:dyDescent="0.25">
      <c r="X2591" s="59">
        <v>2584</v>
      </c>
      <c r="Y2591" s="395">
        <f t="shared" si="41"/>
        <v>250</v>
      </c>
    </row>
    <row r="2592" spans="24:25" x14ac:dyDescent="0.25">
      <c r="X2592" s="59">
        <v>2585</v>
      </c>
      <c r="Y2592" s="395">
        <f t="shared" si="41"/>
        <v>250</v>
      </c>
    </row>
    <row r="2593" spans="24:25" x14ac:dyDescent="0.25">
      <c r="X2593" s="59">
        <v>2586</v>
      </c>
      <c r="Y2593" s="395">
        <f t="shared" si="41"/>
        <v>250</v>
      </c>
    </row>
    <row r="2594" spans="24:25" x14ac:dyDescent="0.25">
      <c r="X2594" s="59">
        <v>2587</v>
      </c>
      <c r="Y2594" s="395">
        <f t="shared" si="41"/>
        <v>250</v>
      </c>
    </row>
    <row r="2595" spans="24:25" x14ac:dyDescent="0.25">
      <c r="X2595" s="59">
        <v>2588</v>
      </c>
      <c r="Y2595" s="395">
        <f t="shared" si="41"/>
        <v>250</v>
      </c>
    </row>
    <row r="2596" spans="24:25" x14ac:dyDescent="0.25">
      <c r="X2596" s="59">
        <v>2589</v>
      </c>
      <c r="Y2596" s="395">
        <f t="shared" si="41"/>
        <v>250</v>
      </c>
    </row>
    <row r="2597" spans="24:25" x14ac:dyDescent="0.25">
      <c r="X2597" s="59">
        <v>2590</v>
      </c>
      <c r="Y2597" s="395">
        <f t="shared" si="41"/>
        <v>250</v>
      </c>
    </row>
    <row r="2598" spans="24:25" x14ac:dyDescent="0.25">
      <c r="X2598" s="59">
        <v>2591</v>
      </c>
      <c r="Y2598" s="395">
        <f t="shared" si="41"/>
        <v>250</v>
      </c>
    </row>
    <row r="2599" spans="24:25" x14ac:dyDescent="0.25">
      <c r="X2599" s="59">
        <v>2592</v>
      </c>
      <c r="Y2599" s="395">
        <f t="shared" si="41"/>
        <v>250</v>
      </c>
    </row>
    <row r="2600" spans="24:25" x14ac:dyDescent="0.25">
      <c r="X2600" s="59">
        <v>2593</v>
      </c>
      <c r="Y2600" s="395">
        <f t="shared" si="41"/>
        <v>250</v>
      </c>
    </row>
    <row r="2601" spans="24:25" x14ac:dyDescent="0.25">
      <c r="X2601" s="59">
        <v>2594</v>
      </c>
      <c r="Y2601" s="395">
        <f t="shared" si="41"/>
        <v>250</v>
      </c>
    </row>
    <row r="2602" spans="24:25" x14ac:dyDescent="0.25">
      <c r="X2602" s="59">
        <v>2595</v>
      </c>
      <c r="Y2602" s="395">
        <f t="shared" si="41"/>
        <v>250</v>
      </c>
    </row>
    <row r="2603" spans="24:25" x14ac:dyDescent="0.25">
      <c r="X2603" s="59">
        <v>2596</v>
      </c>
      <c r="Y2603" s="395">
        <f t="shared" si="41"/>
        <v>250</v>
      </c>
    </row>
    <row r="2604" spans="24:25" x14ac:dyDescent="0.25">
      <c r="X2604" s="59">
        <v>2597</v>
      </c>
      <c r="Y2604" s="395">
        <f t="shared" si="41"/>
        <v>250</v>
      </c>
    </row>
    <row r="2605" spans="24:25" x14ac:dyDescent="0.25">
      <c r="X2605" s="59">
        <v>2598</v>
      </c>
      <c r="Y2605" s="395">
        <f t="shared" si="41"/>
        <v>250</v>
      </c>
    </row>
    <row r="2606" spans="24:25" x14ac:dyDescent="0.25">
      <c r="X2606" s="59">
        <v>2599</v>
      </c>
      <c r="Y2606" s="395">
        <f t="shared" si="41"/>
        <v>250</v>
      </c>
    </row>
    <row r="2607" spans="24:25" x14ac:dyDescent="0.25">
      <c r="X2607" s="59">
        <v>2600</v>
      </c>
      <c r="Y2607" s="395">
        <f t="shared" si="41"/>
        <v>250</v>
      </c>
    </row>
    <row r="2608" spans="24:25" x14ac:dyDescent="0.25">
      <c r="X2608" s="59">
        <v>2601</v>
      </c>
      <c r="Y2608" s="395">
        <f t="shared" si="41"/>
        <v>250</v>
      </c>
    </row>
    <row r="2609" spans="24:25" x14ac:dyDescent="0.25">
      <c r="X2609" s="59">
        <v>2602</v>
      </c>
      <c r="Y2609" s="395">
        <f t="shared" si="41"/>
        <v>250</v>
      </c>
    </row>
    <row r="2610" spans="24:25" x14ac:dyDescent="0.25">
      <c r="X2610" s="59">
        <v>2603</v>
      </c>
      <c r="Y2610" s="395">
        <f t="shared" si="41"/>
        <v>250</v>
      </c>
    </row>
    <row r="2611" spans="24:25" x14ac:dyDescent="0.25">
      <c r="X2611" s="59">
        <v>2604</v>
      </c>
      <c r="Y2611" s="395">
        <f t="shared" si="41"/>
        <v>250</v>
      </c>
    </row>
    <row r="2612" spans="24:25" x14ac:dyDescent="0.25">
      <c r="X2612" s="59">
        <v>2605</v>
      </c>
      <c r="Y2612" s="395">
        <f t="shared" si="41"/>
        <v>250</v>
      </c>
    </row>
    <row r="2613" spans="24:25" x14ac:dyDescent="0.25">
      <c r="X2613" s="59">
        <v>2606</v>
      </c>
      <c r="Y2613" s="395">
        <f t="shared" si="41"/>
        <v>250</v>
      </c>
    </row>
    <row r="2614" spans="24:25" x14ac:dyDescent="0.25">
      <c r="X2614" s="59">
        <v>2607</v>
      </c>
      <c r="Y2614" s="395">
        <f t="shared" si="41"/>
        <v>250</v>
      </c>
    </row>
    <row r="2615" spans="24:25" x14ac:dyDescent="0.25">
      <c r="X2615" s="59">
        <v>2608</v>
      </c>
      <c r="Y2615" s="395">
        <f t="shared" si="41"/>
        <v>250</v>
      </c>
    </row>
    <row r="2616" spans="24:25" x14ac:dyDescent="0.25">
      <c r="X2616" s="59">
        <v>2609</v>
      </c>
      <c r="Y2616" s="395">
        <f t="shared" si="41"/>
        <v>250</v>
      </c>
    </row>
    <row r="2617" spans="24:25" x14ac:dyDescent="0.25">
      <c r="X2617" s="59">
        <v>2610</v>
      </c>
      <c r="Y2617" s="395">
        <f t="shared" si="41"/>
        <v>250</v>
      </c>
    </row>
    <row r="2618" spans="24:25" x14ac:dyDescent="0.25">
      <c r="X2618" s="59">
        <v>2611</v>
      </c>
      <c r="Y2618" s="395">
        <f t="shared" si="41"/>
        <v>250</v>
      </c>
    </row>
    <row r="2619" spans="24:25" x14ac:dyDescent="0.25">
      <c r="X2619" s="59">
        <v>2612</v>
      </c>
      <c r="Y2619" s="395">
        <f t="shared" si="41"/>
        <v>250</v>
      </c>
    </row>
    <row r="2620" spans="24:25" x14ac:dyDescent="0.25">
      <c r="X2620" s="59">
        <v>2613</v>
      </c>
      <c r="Y2620" s="395">
        <f t="shared" si="41"/>
        <v>250</v>
      </c>
    </row>
    <row r="2621" spans="24:25" x14ac:dyDescent="0.25">
      <c r="X2621" s="59">
        <v>2614</v>
      </c>
      <c r="Y2621" s="395">
        <f t="shared" si="41"/>
        <v>250</v>
      </c>
    </row>
    <row r="2622" spans="24:25" x14ac:dyDescent="0.25">
      <c r="X2622" s="59">
        <v>2615</v>
      </c>
      <c r="Y2622" s="395">
        <f t="shared" si="41"/>
        <v>250</v>
      </c>
    </row>
    <row r="2623" spans="24:25" x14ac:dyDescent="0.25">
      <c r="X2623" s="59">
        <v>2616</v>
      </c>
      <c r="Y2623" s="395">
        <f t="shared" si="41"/>
        <v>250</v>
      </c>
    </row>
    <row r="2624" spans="24:25" x14ac:dyDescent="0.25">
      <c r="X2624" s="59">
        <v>2617</v>
      </c>
      <c r="Y2624" s="395">
        <f t="shared" si="41"/>
        <v>250</v>
      </c>
    </row>
    <row r="2625" spans="24:25" x14ac:dyDescent="0.25">
      <c r="X2625" s="59">
        <v>2618</v>
      </c>
      <c r="Y2625" s="395">
        <f t="shared" si="41"/>
        <v>250</v>
      </c>
    </row>
    <row r="2626" spans="24:25" x14ac:dyDescent="0.25">
      <c r="X2626" s="59">
        <v>2619</v>
      </c>
      <c r="Y2626" s="395">
        <f t="shared" si="41"/>
        <v>250</v>
      </c>
    </row>
    <row r="2627" spans="24:25" x14ac:dyDescent="0.25">
      <c r="X2627" s="59">
        <v>2620</v>
      </c>
      <c r="Y2627" s="395">
        <f t="shared" si="41"/>
        <v>250</v>
      </c>
    </row>
    <row r="2628" spans="24:25" x14ac:dyDescent="0.25">
      <c r="X2628" s="59">
        <v>2621</v>
      </c>
      <c r="Y2628" s="395">
        <f t="shared" si="41"/>
        <v>250</v>
      </c>
    </row>
    <row r="2629" spans="24:25" x14ac:dyDescent="0.25">
      <c r="X2629" s="59">
        <v>2622</v>
      </c>
      <c r="Y2629" s="395">
        <f t="shared" si="41"/>
        <v>250</v>
      </c>
    </row>
    <row r="2630" spans="24:25" x14ac:dyDescent="0.25">
      <c r="X2630" s="59">
        <v>2623</v>
      </c>
      <c r="Y2630" s="395">
        <f t="shared" si="41"/>
        <v>250</v>
      </c>
    </row>
    <row r="2631" spans="24:25" x14ac:dyDescent="0.25">
      <c r="X2631" s="59">
        <v>2624</v>
      </c>
      <c r="Y2631" s="395">
        <f t="shared" si="41"/>
        <v>250</v>
      </c>
    </row>
    <row r="2632" spans="24:25" x14ac:dyDescent="0.25">
      <c r="X2632" s="59">
        <v>2625</v>
      </c>
      <c r="Y2632" s="395">
        <f t="shared" si="41"/>
        <v>250</v>
      </c>
    </row>
    <row r="2633" spans="24:25" x14ac:dyDescent="0.25">
      <c r="X2633" s="59">
        <v>2626</v>
      </c>
      <c r="Y2633" s="395">
        <f t="shared" si="41"/>
        <v>250</v>
      </c>
    </row>
    <row r="2634" spans="24:25" x14ac:dyDescent="0.25">
      <c r="X2634" s="59">
        <v>2627</v>
      </c>
      <c r="Y2634" s="395">
        <f t="shared" si="41"/>
        <v>250</v>
      </c>
    </row>
    <row r="2635" spans="24:25" x14ac:dyDescent="0.25">
      <c r="X2635" s="59">
        <v>2628</v>
      </c>
      <c r="Y2635" s="395">
        <f t="shared" si="41"/>
        <v>250</v>
      </c>
    </row>
    <row r="2636" spans="24:25" x14ac:dyDescent="0.25">
      <c r="X2636" s="59">
        <v>2629</v>
      </c>
      <c r="Y2636" s="395">
        <f t="shared" si="41"/>
        <v>250</v>
      </c>
    </row>
    <row r="2637" spans="24:25" x14ac:dyDescent="0.25">
      <c r="X2637" s="59">
        <v>2630</v>
      </c>
      <c r="Y2637" s="395">
        <f t="shared" si="41"/>
        <v>250</v>
      </c>
    </row>
    <row r="2638" spans="24:25" x14ac:dyDescent="0.25">
      <c r="X2638" s="59">
        <v>2631</v>
      </c>
      <c r="Y2638" s="395">
        <f t="shared" si="41"/>
        <v>250</v>
      </c>
    </row>
    <row r="2639" spans="24:25" x14ac:dyDescent="0.25">
      <c r="X2639" s="59">
        <v>2632</v>
      </c>
      <c r="Y2639" s="395">
        <f t="shared" si="41"/>
        <v>250</v>
      </c>
    </row>
    <row r="2640" spans="24:25" x14ac:dyDescent="0.25">
      <c r="X2640" s="59">
        <v>2633</v>
      </c>
      <c r="Y2640" s="395">
        <f t="shared" si="41"/>
        <v>250</v>
      </c>
    </row>
    <row r="2641" spans="24:25" x14ac:dyDescent="0.25">
      <c r="X2641" s="59">
        <v>2634</v>
      </c>
      <c r="Y2641" s="395">
        <f t="shared" si="41"/>
        <v>250</v>
      </c>
    </row>
    <row r="2642" spans="24:25" x14ac:dyDescent="0.25">
      <c r="X2642" s="59">
        <v>2635</v>
      </c>
      <c r="Y2642" s="395">
        <f t="shared" si="41"/>
        <v>250</v>
      </c>
    </row>
    <row r="2643" spans="24:25" x14ac:dyDescent="0.25">
      <c r="X2643" s="59">
        <v>2636</v>
      </c>
      <c r="Y2643" s="395">
        <f t="shared" si="41"/>
        <v>250</v>
      </c>
    </row>
    <row r="2644" spans="24:25" x14ac:dyDescent="0.25">
      <c r="X2644" s="59">
        <v>2637</v>
      </c>
      <c r="Y2644" s="395">
        <f t="shared" si="41"/>
        <v>250</v>
      </c>
    </row>
    <row r="2645" spans="24:25" x14ac:dyDescent="0.25">
      <c r="X2645" s="59">
        <v>2638</v>
      </c>
      <c r="Y2645" s="395">
        <f t="shared" si="41"/>
        <v>250</v>
      </c>
    </row>
    <row r="2646" spans="24:25" x14ac:dyDescent="0.25">
      <c r="X2646" s="59">
        <v>2639</v>
      </c>
      <c r="Y2646" s="395">
        <f t="shared" si="41"/>
        <v>250</v>
      </c>
    </row>
    <row r="2647" spans="24:25" x14ac:dyDescent="0.25">
      <c r="X2647" s="59">
        <v>2640</v>
      </c>
      <c r="Y2647" s="395">
        <f t="shared" si="41"/>
        <v>250</v>
      </c>
    </row>
    <row r="2648" spans="24:25" x14ac:dyDescent="0.25">
      <c r="X2648" s="59">
        <v>2641</v>
      </c>
      <c r="Y2648" s="395">
        <f t="shared" si="41"/>
        <v>250</v>
      </c>
    </row>
    <row r="2649" spans="24:25" x14ac:dyDescent="0.25">
      <c r="X2649" s="59">
        <v>2642</v>
      </c>
      <c r="Y2649" s="395">
        <f t="shared" ref="Y2649:Y2712" si="42">$V$7</f>
        <v>250</v>
      </c>
    </row>
    <row r="2650" spans="24:25" x14ac:dyDescent="0.25">
      <c r="X2650" s="59">
        <v>2643</v>
      </c>
      <c r="Y2650" s="395">
        <f t="shared" si="42"/>
        <v>250</v>
      </c>
    </row>
    <row r="2651" spans="24:25" x14ac:dyDescent="0.25">
      <c r="X2651" s="59">
        <v>2644</v>
      </c>
      <c r="Y2651" s="395">
        <f t="shared" si="42"/>
        <v>250</v>
      </c>
    </row>
    <row r="2652" spans="24:25" x14ac:dyDescent="0.25">
      <c r="X2652" s="59">
        <v>2645</v>
      </c>
      <c r="Y2652" s="395">
        <f t="shared" si="42"/>
        <v>250</v>
      </c>
    </row>
    <row r="2653" spans="24:25" x14ac:dyDescent="0.25">
      <c r="X2653" s="59">
        <v>2646</v>
      </c>
      <c r="Y2653" s="395">
        <f t="shared" si="42"/>
        <v>250</v>
      </c>
    </row>
    <row r="2654" spans="24:25" x14ac:dyDescent="0.25">
      <c r="X2654" s="59">
        <v>2647</v>
      </c>
      <c r="Y2654" s="395">
        <f t="shared" si="42"/>
        <v>250</v>
      </c>
    </row>
    <row r="2655" spans="24:25" x14ac:dyDescent="0.25">
      <c r="X2655" s="59">
        <v>2648</v>
      </c>
      <c r="Y2655" s="395">
        <f t="shared" si="42"/>
        <v>250</v>
      </c>
    </row>
    <row r="2656" spans="24:25" x14ac:dyDescent="0.25">
      <c r="X2656" s="59">
        <v>2649</v>
      </c>
      <c r="Y2656" s="395">
        <f t="shared" si="42"/>
        <v>250</v>
      </c>
    </row>
    <row r="2657" spans="24:25" x14ac:dyDescent="0.25">
      <c r="X2657" s="59">
        <v>2650</v>
      </c>
      <c r="Y2657" s="395">
        <f t="shared" si="42"/>
        <v>250</v>
      </c>
    </row>
    <row r="2658" spans="24:25" x14ac:dyDescent="0.25">
      <c r="X2658" s="59">
        <v>2651</v>
      </c>
      <c r="Y2658" s="395">
        <f t="shared" si="42"/>
        <v>250</v>
      </c>
    </row>
    <row r="2659" spans="24:25" x14ac:dyDescent="0.25">
      <c r="X2659" s="59">
        <v>2652</v>
      </c>
      <c r="Y2659" s="395">
        <f t="shared" si="42"/>
        <v>250</v>
      </c>
    </row>
    <row r="2660" spans="24:25" x14ac:dyDescent="0.25">
      <c r="X2660" s="59">
        <v>2653</v>
      </c>
      <c r="Y2660" s="395">
        <f t="shared" si="42"/>
        <v>250</v>
      </c>
    </row>
    <row r="2661" spans="24:25" x14ac:dyDescent="0.25">
      <c r="X2661" s="59">
        <v>2654</v>
      </c>
      <c r="Y2661" s="395">
        <f t="shared" si="42"/>
        <v>250</v>
      </c>
    </row>
    <row r="2662" spans="24:25" x14ac:dyDescent="0.25">
      <c r="X2662" s="59">
        <v>2655</v>
      </c>
      <c r="Y2662" s="395">
        <f t="shared" si="42"/>
        <v>250</v>
      </c>
    </row>
    <row r="2663" spans="24:25" x14ac:dyDescent="0.25">
      <c r="X2663" s="59">
        <v>2656</v>
      </c>
      <c r="Y2663" s="395">
        <f t="shared" si="42"/>
        <v>250</v>
      </c>
    </row>
    <row r="2664" spans="24:25" x14ac:dyDescent="0.25">
      <c r="X2664" s="59">
        <v>2657</v>
      </c>
      <c r="Y2664" s="395">
        <f t="shared" si="42"/>
        <v>250</v>
      </c>
    </row>
    <row r="2665" spans="24:25" x14ac:dyDescent="0.25">
      <c r="X2665" s="59">
        <v>2658</v>
      </c>
      <c r="Y2665" s="395">
        <f t="shared" si="42"/>
        <v>250</v>
      </c>
    </row>
    <row r="2666" spans="24:25" x14ac:dyDescent="0.25">
      <c r="X2666" s="59">
        <v>2659</v>
      </c>
      <c r="Y2666" s="395">
        <f t="shared" si="42"/>
        <v>250</v>
      </c>
    </row>
    <row r="2667" spans="24:25" x14ac:dyDescent="0.25">
      <c r="X2667" s="59">
        <v>2660</v>
      </c>
      <c r="Y2667" s="395">
        <f t="shared" si="42"/>
        <v>250</v>
      </c>
    </row>
    <row r="2668" spans="24:25" x14ac:dyDescent="0.25">
      <c r="X2668" s="59">
        <v>2661</v>
      </c>
      <c r="Y2668" s="395">
        <f t="shared" si="42"/>
        <v>250</v>
      </c>
    </row>
    <row r="2669" spans="24:25" x14ac:dyDescent="0.25">
      <c r="X2669" s="59">
        <v>2662</v>
      </c>
      <c r="Y2669" s="395">
        <f t="shared" si="42"/>
        <v>250</v>
      </c>
    </row>
    <row r="2670" spans="24:25" x14ac:dyDescent="0.25">
      <c r="X2670" s="59">
        <v>2663</v>
      </c>
      <c r="Y2670" s="395">
        <f t="shared" si="42"/>
        <v>250</v>
      </c>
    </row>
    <row r="2671" spans="24:25" x14ac:dyDescent="0.25">
      <c r="X2671" s="59">
        <v>2664</v>
      </c>
      <c r="Y2671" s="395">
        <f t="shared" si="42"/>
        <v>250</v>
      </c>
    </row>
    <row r="2672" spans="24:25" x14ac:dyDescent="0.25">
      <c r="X2672" s="59">
        <v>2665</v>
      </c>
      <c r="Y2672" s="395">
        <f t="shared" si="42"/>
        <v>250</v>
      </c>
    </row>
    <row r="2673" spans="24:25" x14ac:dyDescent="0.25">
      <c r="X2673" s="59">
        <v>2666</v>
      </c>
      <c r="Y2673" s="395">
        <f t="shared" si="42"/>
        <v>250</v>
      </c>
    </row>
    <row r="2674" spans="24:25" x14ac:dyDescent="0.25">
      <c r="X2674" s="59">
        <v>2667</v>
      </c>
      <c r="Y2674" s="395">
        <f t="shared" si="42"/>
        <v>250</v>
      </c>
    </row>
    <row r="2675" spans="24:25" x14ac:dyDescent="0.25">
      <c r="X2675" s="59">
        <v>2668</v>
      </c>
      <c r="Y2675" s="395">
        <f t="shared" si="42"/>
        <v>250</v>
      </c>
    </row>
    <row r="2676" spans="24:25" x14ac:dyDescent="0.25">
      <c r="X2676" s="59">
        <v>2669</v>
      </c>
      <c r="Y2676" s="395">
        <f t="shared" si="42"/>
        <v>250</v>
      </c>
    </row>
    <row r="2677" spans="24:25" x14ac:dyDescent="0.25">
      <c r="X2677" s="59">
        <v>2670</v>
      </c>
      <c r="Y2677" s="395">
        <f t="shared" si="42"/>
        <v>250</v>
      </c>
    </row>
    <row r="2678" spans="24:25" x14ac:dyDescent="0.25">
      <c r="X2678" s="59">
        <v>2671</v>
      </c>
      <c r="Y2678" s="395">
        <f t="shared" si="42"/>
        <v>250</v>
      </c>
    </row>
    <row r="2679" spans="24:25" x14ac:dyDescent="0.25">
      <c r="X2679" s="59">
        <v>2672</v>
      </c>
      <c r="Y2679" s="395">
        <f t="shared" si="42"/>
        <v>250</v>
      </c>
    </row>
    <row r="2680" spans="24:25" x14ac:dyDescent="0.25">
      <c r="X2680" s="59">
        <v>2673</v>
      </c>
      <c r="Y2680" s="395">
        <f t="shared" si="42"/>
        <v>250</v>
      </c>
    </row>
    <row r="2681" spans="24:25" x14ac:dyDescent="0.25">
      <c r="X2681" s="59">
        <v>2674</v>
      </c>
      <c r="Y2681" s="395">
        <f t="shared" si="42"/>
        <v>250</v>
      </c>
    </row>
    <row r="2682" spans="24:25" x14ac:dyDescent="0.25">
      <c r="X2682" s="59">
        <v>2675</v>
      </c>
      <c r="Y2682" s="395">
        <f t="shared" si="42"/>
        <v>250</v>
      </c>
    </row>
    <row r="2683" spans="24:25" x14ac:dyDescent="0.25">
      <c r="X2683" s="59">
        <v>2676</v>
      </c>
      <c r="Y2683" s="395">
        <f t="shared" si="42"/>
        <v>250</v>
      </c>
    </row>
    <row r="2684" spans="24:25" x14ac:dyDescent="0.25">
      <c r="X2684" s="59">
        <v>2677</v>
      </c>
      <c r="Y2684" s="395">
        <f t="shared" si="42"/>
        <v>250</v>
      </c>
    </row>
    <row r="2685" spans="24:25" x14ac:dyDescent="0.25">
      <c r="X2685" s="59">
        <v>2678</v>
      </c>
      <c r="Y2685" s="395">
        <f t="shared" si="42"/>
        <v>250</v>
      </c>
    </row>
    <row r="2686" spans="24:25" x14ac:dyDescent="0.25">
      <c r="X2686" s="59">
        <v>2679</v>
      </c>
      <c r="Y2686" s="395">
        <f t="shared" si="42"/>
        <v>250</v>
      </c>
    </row>
    <row r="2687" spans="24:25" x14ac:dyDescent="0.25">
      <c r="X2687" s="59">
        <v>2680</v>
      </c>
      <c r="Y2687" s="395">
        <f t="shared" si="42"/>
        <v>250</v>
      </c>
    </row>
    <row r="2688" spans="24:25" x14ac:dyDescent="0.25">
      <c r="X2688" s="59">
        <v>2681</v>
      </c>
      <c r="Y2688" s="395">
        <f t="shared" si="42"/>
        <v>250</v>
      </c>
    </row>
    <row r="2689" spans="24:25" x14ac:dyDescent="0.25">
      <c r="X2689" s="59">
        <v>2682</v>
      </c>
      <c r="Y2689" s="395">
        <f t="shared" si="42"/>
        <v>250</v>
      </c>
    </row>
    <row r="2690" spans="24:25" x14ac:dyDescent="0.25">
      <c r="X2690" s="59">
        <v>2683</v>
      </c>
      <c r="Y2690" s="395">
        <f t="shared" si="42"/>
        <v>250</v>
      </c>
    </row>
    <row r="2691" spans="24:25" x14ac:dyDescent="0.25">
      <c r="X2691" s="59">
        <v>2684</v>
      </c>
      <c r="Y2691" s="395">
        <f t="shared" si="42"/>
        <v>250</v>
      </c>
    </row>
    <row r="2692" spans="24:25" x14ac:dyDescent="0.25">
      <c r="X2692" s="59">
        <v>2685</v>
      </c>
      <c r="Y2692" s="395">
        <f t="shared" si="42"/>
        <v>250</v>
      </c>
    </row>
    <row r="2693" spans="24:25" x14ac:dyDescent="0.25">
      <c r="X2693" s="59">
        <v>2686</v>
      </c>
      <c r="Y2693" s="395">
        <f t="shared" si="42"/>
        <v>250</v>
      </c>
    </row>
    <row r="2694" spans="24:25" x14ac:dyDescent="0.25">
      <c r="X2694" s="59">
        <v>2687</v>
      </c>
      <c r="Y2694" s="395">
        <f t="shared" si="42"/>
        <v>250</v>
      </c>
    </row>
    <row r="2695" spans="24:25" x14ac:dyDescent="0.25">
      <c r="X2695" s="59">
        <v>2688</v>
      </c>
      <c r="Y2695" s="395">
        <f t="shared" si="42"/>
        <v>250</v>
      </c>
    </row>
    <row r="2696" spans="24:25" x14ac:dyDescent="0.25">
      <c r="X2696" s="59">
        <v>2689</v>
      </c>
      <c r="Y2696" s="395">
        <f t="shared" si="42"/>
        <v>250</v>
      </c>
    </row>
    <row r="2697" spans="24:25" x14ac:dyDescent="0.25">
      <c r="X2697" s="59">
        <v>2690</v>
      </c>
      <c r="Y2697" s="395">
        <f t="shared" si="42"/>
        <v>250</v>
      </c>
    </row>
    <row r="2698" spans="24:25" x14ac:dyDescent="0.25">
      <c r="X2698" s="59">
        <v>2691</v>
      </c>
      <c r="Y2698" s="395">
        <f t="shared" si="42"/>
        <v>250</v>
      </c>
    </row>
    <row r="2699" spans="24:25" x14ac:dyDescent="0.25">
      <c r="X2699" s="59">
        <v>2692</v>
      </c>
      <c r="Y2699" s="395">
        <f t="shared" si="42"/>
        <v>250</v>
      </c>
    </row>
    <row r="2700" spans="24:25" x14ac:dyDescent="0.25">
      <c r="X2700" s="59">
        <v>2693</v>
      </c>
      <c r="Y2700" s="395">
        <f t="shared" si="42"/>
        <v>250</v>
      </c>
    </row>
    <row r="2701" spans="24:25" x14ac:dyDescent="0.25">
      <c r="X2701" s="59">
        <v>2694</v>
      </c>
      <c r="Y2701" s="395">
        <f t="shared" si="42"/>
        <v>250</v>
      </c>
    </row>
    <row r="2702" spans="24:25" x14ac:dyDescent="0.25">
      <c r="X2702" s="59">
        <v>2695</v>
      </c>
      <c r="Y2702" s="395">
        <f t="shared" si="42"/>
        <v>250</v>
      </c>
    </row>
    <row r="2703" spans="24:25" x14ac:dyDescent="0.25">
      <c r="X2703" s="59">
        <v>2696</v>
      </c>
      <c r="Y2703" s="395">
        <f t="shared" si="42"/>
        <v>250</v>
      </c>
    </row>
    <row r="2704" spans="24:25" x14ac:dyDescent="0.25">
      <c r="X2704" s="59">
        <v>2697</v>
      </c>
      <c r="Y2704" s="395">
        <f t="shared" si="42"/>
        <v>250</v>
      </c>
    </row>
    <row r="2705" spans="24:25" x14ac:dyDescent="0.25">
      <c r="X2705" s="59">
        <v>2698</v>
      </c>
      <c r="Y2705" s="395">
        <f t="shared" si="42"/>
        <v>250</v>
      </c>
    </row>
    <row r="2706" spans="24:25" x14ac:dyDescent="0.25">
      <c r="X2706" s="59">
        <v>2699</v>
      </c>
      <c r="Y2706" s="395">
        <f t="shared" si="42"/>
        <v>250</v>
      </c>
    </row>
    <row r="2707" spans="24:25" x14ac:dyDescent="0.25">
      <c r="X2707" s="59">
        <v>2700</v>
      </c>
      <c r="Y2707" s="395">
        <f t="shared" si="42"/>
        <v>250</v>
      </c>
    </row>
    <row r="2708" spans="24:25" x14ac:dyDescent="0.25">
      <c r="X2708" s="59">
        <v>2701</v>
      </c>
      <c r="Y2708" s="395">
        <f t="shared" si="42"/>
        <v>250</v>
      </c>
    </row>
    <row r="2709" spans="24:25" x14ac:dyDescent="0.25">
      <c r="X2709" s="59">
        <v>2702</v>
      </c>
      <c r="Y2709" s="395">
        <f t="shared" si="42"/>
        <v>250</v>
      </c>
    </row>
    <row r="2710" spans="24:25" x14ac:dyDescent="0.25">
      <c r="X2710" s="59">
        <v>2703</v>
      </c>
      <c r="Y2710" s="395">
        <f t="shared" si="42"/>
        <v>250</v>
      </c>
    </row>
    <row r="2711" spans="24:25" x14ac:dyDescent="0.25">
      <c r="X2711" s="59">
        <v>2704</v>
      </c>
      <c r="Y2711" s="395">
        <f t="shared" si="42"/>
        <v>250</v>
      </c>
    </row>
    <row r="2712" spans="24:25" x14ac:dyDescent="0.25">
      <c r="X2712" s="59">
        <v>2705</v>
      </c>
      <c r="Y2712" s="395">
        <f t="shared" si="42"/>
        <v>250</v>
      </c>
    </row>
    <row r="2713" spans="24:25" x14ac:dyDescent="0.25">
      <c r="X2713" s="59">
        <v>2706</v>
      </c>
      <c r="Y2713" s="395">
        <f t="shared" ref="Y2713:Y2776" si="43">$V$7</f>
        <v>250</v>
      </c>
    </row>
    <row r="2714" spans="24:25" x14ac:dyDescent="0.25">
      <c r="X2714" s="59">
        <v>2707</v>
      </c>
      <c r="Y2714" s="395">
        <f t="shared" si="43"/>
        <v>250</v>
      </c>
    </row>
    <row r="2715" spans="24:25" x14ac:dyDescent="0.25">
      <c r="X2715" s="59">
        <v>2708</v>
      </c>
      <c r="Y2715" s="395">
        <f t="shared" si="43"/>
        <v>250</v>
      </c>
    </row>
    <row r="2716" spans="24:25" x14ac:dyDescent="0.25">
      <c r="X2716" s="59">
        <v>2709</v>
      </c>
      <c r="Y2716" s="395">
        <f t="shared" si="43"/>
        <v>250</v>
      </c>
    </row>
    <row r="2717" spans="24:25" x14ac:dyDescent="0.25">
      <c r="X2717" s="59">
        <v>2710</v>
      </c>
      <c r="Y2717" s="395">
        <f t="shared" si="43"/>
        <v>250</v>
      </c>
    </row>
    <row r="2718" spans="24:25" x14ac:dyDescent="0.25">
      <c r="X2718" s="59">
        <v>2711</v>
      </c>
      <c r="Y2718" s="395">
        <f t="shared" si="43"/>
        <v>250</v>
      </c>
    </row>
    <row r="2719" spans="24:25" x14ac:dyDescent="0.25">
      <c r="X2719" s="59">
        <v>2712</v>
      </c>
      <c r="Y2719" s="395">
        <f t="shared" si="43"/>
        <v>250</v>
      </c>
    </row>
    <row r="2720" spans="24:25" x14ac:dyDescent="0.25">
      <c r="X2720" s="59">
        <v>2713</v>
      </c>
      <c r="Y2720" s="395">
        <f t="shared" si="43"/>
        <v>250</v>
      </c>
    </row>
    <row r="2721" spans="24:25" x14ac:dyDescent="0.25">
      <c r="X2721" s="59">
        <v>2714</v>
      </c>
      <c r="Y2721" s="395">
        <f t="shared" si="43"/>
        <v>250</v>
      </c>
    </row>
    <row r="2722" spans="24:25" x14ac:dyDescent="0.25">
      <c r="X2722" s="59">
        <v>2715</v>
      </c>
      <c r="Y2722" s="395">
        <f t="shared" si="43"/>
        <v>250</v>
      </c>
    </row>
    <row r="2723" spans="24:25" x14ac:dyDescent="0.25">
      <c r="X2723" s="59">
        <v>2716</v>
      </c>
      <c r="Y2723" s="395">
        <f t="shared" si="43"/>
        <v>250</v>
      </c>
    </row>
    <row r="2724" spans="24:25" x14ac:dyDescent="0.25">
      <c r="X2724" s="59">
        <v>2717</v>
      </c>
      <c r="Y2724" s="395">
        <f t="shared" si="43"/>
        <v>250</v>
      </c>
    </row>
    <row r="2725" spans="24:25" x14ac:dyDescent="0.25">
      <c r="X2725" s="59">
        <v>2718</v>
      </c>
      <c r="Y2725" s="395">
        <f t="shared" si="43"/>
        <v>250</v>
      </c>
    </row>
    <row r="2726" spans="24:25" x14ac:dyDescent="0.25">
      <c r="X2726" s="59">
        <v>2719</v>
      </c>
      <c r="Y2726" s="395">
        <f t="shared" si="43"/>
        <v>250</v>
      </c>
    </row>
    <row r="2727" spans="24:25" x14ac:dyDescent="0.25">
      <c r="X2727" s="59">
        <v>2720</v>
      </c>
      <c r="Y2727" s="395">
        <f t="shared" si="43"/>
        <v>250</v>
      </c>
    </row>
    <row r="2728" spans="24:25" x14ac:dyDescent="0.25">
      <c r="X2728" s="59">
        <v>2721</v>
      </c>
      <c r="Y2728" s="395">
        <f t="shared" si="43"/>
        <v>250</v>
      </c>
    </row>
    <row r="2729" spans="24:25" x14ac:dyDescent="0.25">
      <c r="X2729" s="59">
        <v>2722</v>
      </c>
      <c r="Y2729" s="395">
        <f t="shared" si="43"/>
        <v>250</v>
      </c>
    </row>
    <row r="2730" spans="24:25" x14ac:dyDescent="0.25">
      <c r="X2730" s="59">
        <v>2723</v>
      </c>
      <c r="Y2730" s="395">
        <f t="shared" si="43"/>
        <v>250</v>
      </c>
    </row>
    <row r="2731" spans="24:25" x14ac:dyDescent="0.25">
      <c r="X2731" s="59">
        <v>2724</v>
      </c>
      <c r="Y2731" s="395">
        <f t="shared" si="43"/>
        <v>250</v>
      </c>
    </row>
    <row r="2732" spans="24:25" x14ac:dyDescent="0.25">
      <c r="X2732" s="59">
        <v>2725</v>
      </c>
      <c r="Y2732" s="395">
        <f t="shared" si="43"/>
        <v>250</v>
      </c>
    </row>
    <row r="2733" spans="24:25" x14ac:dyDescent="0.25">
      <c r="X2733" s="59">
        <v>2726</v>
      </c>
      <c r="Y2733" s="395">
        <f t="shared" si="43"/>
        <v>250</v>
      </c>
    </row>
    <row r="2734" spans="24:25" x14ac:dyDescent="0.25">
      <c r="X2734" s="59">
        <v>2727</v>
      </c>
      <c r="Y2734" s="395">
        <f t="shared" si="43"/>
        <v>250</v>
      </c>
    </row>
    <row r="2735" spans="24:25" x14ac:dyDescent="0.25">
      <c r="X2735" s="59">
        <v>2728</v>
      </c>
      <c r="Y2735" s="395">
        <f t="shared" si="43"/>
        <v>250</v>
      </c>
    </row>
    <row r="2736" spans="24:25" x14ac:dyDescent="0.25">
      <c r="X2736" s="59">
        <v>2729</v>
      </c>
      <c r="Y2736" s="395">
        <f t="shared" si="43"/>
        <v>250</v>
      </c>
    </row>
    <row r="2737" spans="24:25" x14ac:dyDescent="0.25">
      <c r="X2737" s="59">
        <v>2730</v>
      </c>
      <c r="Y2737" s="395">
        <f t="shared" si="43"/>
        <v>250</v>
      </c>
    </row>
    <row r="2738" spans="24:25" x14ac:dyDescent="0.25">
      <c r="X2738" s="59">
        <v>2731</v>
      </c>
      <c r="Y2738" s="395">
        <f t="shared" si="43"/>
        <v>250</v>
      </c>
    </row>
    <row r="2739" spans="24:25" x14ac:dyDescent="0.25">
      <c r="X2739" s="59">
        <v>2732</v>
      </c>
      <c r="Y2739" s="395">
        <f t="shared" si="43"/>
        <v>250</v>
      </c>
    </row>
    <row r="2740" spans="24:25" x14ac:dyDescent="0.25">
      <c r="X2740" s="59">
        <v>2733</v>
      </c>
      <c r="Y2740" s="395">
        <f t="shared" si="43"/>
        <v>250</v>
      </c>
    </row>
    <row r="2741" spans="24:25" x14ac:dyDescent="0.25">
      <c r="X2741" s="59">
        <v>2734</v>
      </c>
      <c r="Y2741" s="395">
        <f t="shared" si="43"/>
        <v>250</v>
      </c>
    </row>
    <row r="2742" spans="24:25" x14ac:dyDescent="0.25">
      <c r="X2742" s="59">
        <v>2735</v>
      </c>
      <c r="Y2742" s="395">
        <f t="shared" si="43"/>
        <v>250</v>
      </c>
    </row>
    <row r="2743" spans="24:25" x14ac:dyDescent="0.25">
      <c r="X2743" s="59">
        <v>2736</v>
      </c>
      <c r="Y2743" s="395">
        <f t="shared" si="43"/>
        <v>250</v>
      </c>
    </row>
    <row r="2744" spans="24:25" x14ac:dyDescent="0.25">
      <c r="X2744" s="59">
        <v>2737</v>
      </c>
      <c r="Y2744" s="395">
        <f t="shared" si="43"/>
        <v>250</v>
      </c>
    </row>
    <row r="2745" spans="24:25" x14ac:dyDescent="0.25">
      <c r="X2745" s="59">
        <v>2738</v>
      </c>
      <c r="Y2745" s="395">
        <f t="shared" si="43"/>
        <v>250</v>
      </c>
    </row>
    <row r="2746" spans="24:25" x14ac:dyDescent="0.25">
      <c r="X2746" s="59">
        <v>2739</v>
      </c>
      <c r="Y2746" s="395">
        <f t="shared" si="43"/>
        <v>250</v>
      </c>
    </row>
    <row r="2747" spans="24:25" x14ac:dyDescent="0.25">
      <c r="X2747" s="59">
        <v>2740</v>
      </c>
      <c r="Y2747" s="395">
        <f t="shared" si="43"/>
        <v>250</v>
      </c>
    </row>
    <row r="2748" spans="24:25" x14ac:dyDescent="0.25">
      <c r="X2748" s="59">
        <v>2741</v>
      </c>
      <c r="Y2748" s="395">
        <f t="shared" si="43"/>
        <v>250</v>
      </c>
    </row>
    <row r="2749" spans="24:25" x14ac:dyDescent="0.25">
      <c r="X2749" s="59">
        <v>2742</v>
      </c>
      <c r="Y2749" s="395">
        <f t="shared" si="43"/>
        <v>250</v>
      </c>
    </row>
    <row r="2750" spans="24:25" x14ac:dyDescent="0.25">
      <c r="X2750" s="59">
        <v>2743</v>
      </c>
      <c r="Y2750" s="395">
        <f t="shared" si="43"/>
        <v>250</v>
      </c>
    </row>
    <row r="2751" spans="24:25" x14ac:dyDescent="0.25">
      <c r="X2751" s="59">
        <v>2744</v>
      </c>
      <c r="Y2751" s="395">
        <f t="shared" si="43"/>
        <v>250</v>
      </c>
    </row>
    <row r="2752" spans="24:25" x14ac:dyDescent="0.25">
      <c r="X2752" s="59">
        <v>2745</v>
      </c>
      <c r="Y2752" s="395">
        <f t="shared" si="43"/>
        <v>250</v>
      </c>
    </row>
    <row r="2753" spans="24:25" x14ac:dyDescent="0.25">
      <c r="X2753" s="59">
        <v>2746</v>
      </c>
      <c r="Y2753" s="395">
        <f t="shared" si="43"/>
        <v>250</v>
      </c>
    </row>
    <row r="2754" spans="24:25" x14ac:dyDescent="0.25">
      <c r="X2754" s="59">
        <v>2747</v>
      </c>
      <c r="Y2754" s="395">
        <f t="shared" si="43"/>
        <v>250</v>
      </c>
    </row>
    <row r="2755" spans="24:25" x14ac:dyDescent="0.25">
      <c r="X2755" s="59">
        <v>2748</v>
      </c>
      <c r="Y2755" s="395">
        <f t="shared" si="43"/>
        <v>250</v>
      </c>
    </row>
    <row r="2756" spans="24:25" x14ac:dyDescent="0.25">
      <c r="X2756" s="59">
        <v>2749</v>
      </c>
      <c r="Y2756" s="395">
        <f t="shared" si="43"/>
        <v>250</v>
      </c>
    </row>
    <row r="2757" spans="24:25" x14ac:dyDescent="0.25">
      <c r="X2757" s="59">
        <v>2750</v>
      </c>
      <c r="Y2757" s="395">
        <f t="shared" si="43"/>
        <v>250</v>
      </c>
    </row>
    <row r="2758" spans="24:25" x14ac:dyDescent="0.25">
      <c r="X2758" s="59">
        <v>2751</v>
      </c>
      <c r="Y2758" s="395">
        <f t="shared" si="43"/>
        <v>250</v>
      </c>
    </row>
    <row r="2759" spans="24:25" x14ac:dyDescent="0.25">
      <c r="X2759" s="59">
        <v>2752</v>
      </c>
      <c r="Y2759" s="395">
        <f t="shared" si="43"/>
        <v>250</v>
      </c>
    </row>
    <row r="2760" spans="24:25" x14ac:dyDescent="0.25">
      <c r="X2760" s="59">
        <v>2753</v>
      </c>
      <c r="Y2760" s="395">
        <f t="shared" si="43"/>
        <v>250</v>
      </c>
    </row>
    <row r="2761" spans="24:25" x14ac:dyDescent="0.25">
      <c r="X2761" s="59">
        <v>2754</v>
      </c>
      <c r="Y2761" s="395">
        <f t="shared" si="43"/>
        <v>250</v>
      </c>
    </row>
    <row r="2762" spans="24:25" x14ac:dyDescent="0.25">
      <c r="X2762" s="59">
        <v>2755</v>
      </c>
      <c r="Y2762" s="395">
        <f t="shared" si="43"/>
        <v>250</v>
      </c>
    </row>
    <row r="2763" spans="24:25" x14ac:dyDescent="0.25">
      <c r="X2763" s="59">
        <v>2756</v>
      </c>
      <c r="Y2763" s="395">
        <f t="shared" si="43"/>
        <v>250</v>
      </c>
    </row>
    <row r="2764" spans="24:25" x14ac:dyDescent="0.25">
      <c r="X2764" s="59">
        <v>2757</v>
      </c>
      <c r="Y2764" s="395">
        <f t="shared" si="43"/>
        <v>250</v>
      </c>
    </row>
    <row r="2765" spans="24:25" x14ac:dyDescent="0.25">
      <c r="X2765" s="59">
        <v>2758</v>
      </c>
      <c r="Y2765" s="395">
        <f t="shared" si="43"/>
        <v>250</v>
      </c>
    </row>
    <row r="2766" spans="24:25" x14ac:dyDescent="0.25">
      <c r="X2766" s="59">
        <v>2759</v>
      </c>
      <c r="Y2766" s="395">
        <f t="shared" si="43"/>
        <v>250</v>
      </c>
    </row>
    <row r="2767" spans="24:25" x14ac:dyDescent="0.25">
      <c r="X2767" s="59">
        <v>2760</v>
      </c>
      <c r="Y2767" s="395">
        <f t="shared" si="43"/>
        <v>250</v>
      </c>
    </row>
    <row r="2768" spans="24:25" x14ac:dyDescent="0.25">
      <c r="X2768" s="59">
        <v>2761</v>
      </c>
      <c r="Y2768" s="395">
        <f t="shared" si="43"/>
        <v>250</v>
      </c>
    </row>
    <row r="2769" spans="24:25" x14ac:dyDescent="0.25">
      <c r="X2769" s="59">
        <v>2762</v>
      </c>
      <c r="Y2769" s="395">
        <f t="shared" si="43"/>
        <v>250</v>
      </c>
    </row>
    <row r="2770" spans="24:25" x14ac:dyDescent="0.25">
      <c r="X2770" s="59">
        <v>2763</v>
      </c>
      <c r="Y2770" s="395">
        <f t="shared" si="43"/>
        <v>250</v>
      </c>
    </row>
    <row r="2771" spans="24:25" x14ac:dyDescent="0.25">
      <c r="X2771" s="59">
        <v>2764</v>
      </c>
      <c r="Y2771" s="395">
        <f t="shared" si="43"/>
        <v>250</v>
      </c>
    </row>
    <row r="2772" spans="24:25" x14ac:dyDescent="0.25">
      <c r="X2772" s="59">
        <v>2765</v>
      </c>
      <c r="Y2772" s="395">
        <f t="shared" si="43"/>
        <v>250</v>
      </c>
    </row>
    <row r="2773" spans="24:25" x14ac:dyDescent="0.25">
      <c r="X2773" s="59">
        <v>2766</v>
      </c>
      <c r="Y2773" s="395">
        <f t="shared" si="43"/>
        <v>250</v>
      </c>
    </row>
    <row r="2774" spans="24:25" x14ac:dyDescent="0.25">
      <c r="X2774" s="59">
        <v>2767</v>
      </c>
      <c r="Y2774" s="395">
        <f t="shared" si="43"/>
        <v>250</v>
      </c>
    </row>
    <row r="2775" spans="24:25" x14ac:dyDescent="0.25">
      <c r="X2775" s="59">
        <v>2768</v>
      </c>
      <c r="Y2775" s="395">
        <f t="shared" si="43"/>
        <v>250</v>
      </c>
    </row>
    <row r="2776" spans="24:25" x14ac:dyDescent="0.25">
      <c r="X2776" s="59">
        <v>2769</v>
      </c>
      <c r="Y2776" s="395">
        <f t="shared" si="43"/>
        <v>250</v>
      </c>
    </row>
    <row r="2777" spans="24:25" x14ac:dyDescent="0.25">
      <c r="X2777" s="59">
        <v>2770</v>
      </c>
      <c r="Y2777" s="395">
        <f t="shared" ref="Y2777:Y2840" si="44">$V$7</f>
        <v>250</v>
      </c>
    </row>
    <row r="2778" spans="24:25" x14ac:dyDescent="0.25">
      <c r="X2778" s="59">
        <v>2771</v>
      </c>
      <c r="Y2778" s="395">
        <f t="shared" si="44"/>
        <v>250</v>
      </c>
    </row>
    <row r="2779" spans="24:25" x14ac:dyDescent="0.25">
      <c r="X2779" s="59">
        <v>2772</v>
      </c>
      <c r="Y2779" s="395">
        <f t="shared" si="44"/>
        <v>250</v>
      </c>
    </row>
    <row r="2780" spans="24:25" x14ac:dyDescent="0.25">
      <c r="X2780" s="59">
        <v>2773</v>
      </c>
      <c r="Y2780" s="395">
        <f t="shared" si="44"/>
        <v>250</v>
      </c>
    </row>
    <row r="2781" spans="24:25" x14ac:dyDescent="0.25">
      <c r="X2781" s="59">
        <v>2774</v>
      </c>
      <c r="Y2781" s="395">
        <f t="shared" si="44"/>
        <v>250</v>
      </c>
    </row>
    <row r="2782" spans="24:25" x14ac:dyDescent="0.25">
      <c r="X2782" s="59">
        <v>2775</v>
      </c>
      <c r="Y2782" s="395">
        <f t="shared" si="44"/>
        <v>250</v>
      </c>
    </row>
    <row r="2783" spans="24:25" x14ac:dyDescent="0.25">
      <c r="X2783" s="59">
        <v>2776</v>
      </c>
      <c r="Y2783" s="395">
        <f t="shared" si="44"/>
        <v>250</v>
      </c>
    </row>
    <row r="2784" spans="24:25" x14ac:dyDescent="0.25">
      <c r="X2784" s="59">
        <v>2777</v>
      </c>
      <c r="Y2784" s="395">
        <f t="shared" si="44"/>
        <v>250</v>
      </c>
    </row>
    <row r="2785" spans="24:25" x14ac:dyDescent="0.25">
      <c r="X2785" s="59">
        <v>2778</v>
      </c>
      <c r="Y2785" s="395">
        <f t="shared" si="44"/>
        <v>250</v>
      </c>
    </row>
    <row r="2786" spans="24:25" x14ac:dyDescent="0.25">
      <c r="X2786" s="59">
        <v>2779</v>
      </c>
      <c r="Y2786" s="395">
        <f t="shared" si="44"/>
        <v>250</v>
      </c>
    </row>
    <row r="2787" spans="24:25" x14ac:dyDescent="0.25">
      <c r="X2787" s="59">
        <v>2780</v>
      </c>
      <c r="Y2787" s="395">
        <f t="shared" si="44"/>
        <v>250</v>
      </c>
    </row>
    <row r="2788" spans="24:25" x14ac:dyDescent="0.25">
      <c r="X2788" s="59">
        <v>2781</v>
      </c>
      <c r="Y2788" s="395">
        <f t="shared" si="44"/>
        <v>250</v>
      </c>
    </row>
    <row r="2789" spans="24:25" x14ac:dyDescent="0.25">
      <c r="X2789" s="59">
        <v>2782</v>
      </c>
      <c r="Y2789" s="395">
        <f t="shared" si="44"/>
        <v>250</v>
      </c>
    </row>
    <row r="2790" spans="24:25" x14ac:dyDescent="0.25">
      <c r="X2790" s="59">
        <v>2783</v>
      </c>
      <c r="Y2790" s="395">
        <f t="shared" si="44"/>
        <v>250</v>
      </c>
    </row>
    <row r="2791" spans="24:25" x14ac:dyDescent="0.25">
      <c r="X2791" s="59">
        <v>2784</v>
      </c>
      <c r="Y2791" s="395">
        <f t="shared" si="44"/>
        <v>250</v>
      </c>
    </row>
    <row r="2792" spans="24:25" x14ac:dyDescent="0.25">
      <c r="X2792" s="59">
        <v>2785</v>
      </c>
      <c r="Y2792" s="395">
        <f t="shared" si="44"/>
        <v>250</v>
      </c>
    </row>
    <row r="2793" spans="24:25" x14ac:dyDescent="0.25">
      <c r="X2793" s="59">
        <v>2786</v>
      </c>
      <c r="Y2793" s="395">
        <f t="shared" si="44"/>
        <v>250</v>
      </c>
    </row>
    <row r="2794" spans="24:25" x14ac:dyDescent="0.25">
      <c r="X2794" s="59">
        <v>2787</v>
      </c>
      <c r="Y2794" s="395">
        <f t="shared" si="44"/>
        <v>250</v>
      </c>
    </row>
    <row r="2795" spans="24:25" x14ac:dyDescent="0.25">
      <c r="X2795" s="59">
        <v>2788</v>
      </c>
      <c r="Y2795" s="395">
        <f t="shared" si="44"/>
        <v>250</v>
      </c>
    </row>
    <row r="2796" spans="24:25" x14ac:dyDescent="0.25">
      <c r="X2796" s="59">
        <v>2789</v>
      </c>
      <c r="Y2796" s="395">
        <f t="shared" si="44"/>
        <v>250</v>
      </c>
    </row>
    <row r="2797" spans="24:25" x14ac:dyDescent="0.25">
      <c r="X2797" s="59">
        <v>2790</v>
      </c>
      <c r="Y2797" s="395">
        <f t="shared" si="44"/>
        <v>250</v>
      </c>
    </row>
    <row r="2798" spans="24:25" x14ac:dyDescent="0.25">
      <c r="X2798" s="59">
        <v>2791</v>
      </c>
      <c r="Y2798" s="395">
        <f t="shared" si="44"/>
        <v>250</v>
      </c>
    </row>
    <row r="2799" spans="24:25" x14ac:dyDescent="0.25">
      <c r="X2799" s="59">
        <v>2792</v>
      </c>
      <c r="Y2799" s="395">
        <f t="shared" si="44"/>
        <v>250</v>
      </c>
    </row>
    <row r="2800" spans="24:25" x14ac:dyDescent="0.25">
      <c r="X2800" s="59">
        <v>2793</v>
      </c>
      <c r="Y2800" s="395">
        <f t="shared" si="44"/>
        <v>250</v>
      </c>
    </row>
    <row r="2801" spans="24:25" x14ac:dyDescent="0.25">
      <c r="X2801" s="59">
        <v>2794</v>
      </c>
      <c r="Y2801" s="395">
        <f t="shared" si="44"/>
        <v>250</v>
      </c>
    </row>
    <row r="2802" spans="24:25" x14ac:dyDescent="0.25">
      <c r="X2802" s="59">
        <v>2795</v>
      </c>
      <c r="Y2802" s="395">
        <f t="shared" si="44"/>
        <v>250</v>
      </c>
    </row>
    <row r="2803" spans="24:25" x14ac:dyDescent="0.25">
      <c r="X2803" s="59">
        <v>2796</v>
      </c>
      <c r="Y2803" s="395">
        <f t="shared" si="44"/>
        <v>250</v>
      </c>
    </row>
    <row r="2804" spans="24:25" x14ac:dyDescent="0.25">
      <c r="X2804" s="59">
        <v>2797</v>
      </c>
      <c r="Y2804" s="395">
        <f t="shared" si="44"/>
        <v>250</v>
      </c>
    </row>
    <row r="2805" spans="24:25" x14ac:dyDescent="0.25">
      <c r="X2805" s="59">
        <v>2798</v>
      </c>
      <c r="Y2805" s="395">
        <f t="shared" si="44"/>
        <v>250</v>
      </c>
    </row>
    <row r="2806" spans="24:25" x14ac:dyDescent="0.25">
      <c r="X2806" s="59">
        <v>2799</v>
      </c>
      <c r="Y2806" s="395">
        <f t="shared" si="44"/>
        <v>250</v>
      </c>
    </row>
    <row r="2807" spans="24:25" x14ac:dyDescent="0.25">
      <c r="X2807" s="59">
        <v>2800</v>
      </c>
      <c r="Y2807" s="395">
        <f t="shared" si="44"/>
        <v>250</v>
      </c>
    </row>
    <row r="2808" spans="24:25" x14ac:dyDescent="0.25">
      <c r="X2808" s="59">
        <v>2801</v>
      </c>
      <c r="Y2808" s="395">
        <f t="shared" si="44"/>
        <v>250</v>
      </c>
    </row>
    <row r="2809" spans="24:25" x14ac:dyDescent="0.25">
      <c r="X2809" s="59">
        <v>2802</v>
      </c>
      <c r="Y2809" s="395">
        <f t="shared" si="44"/>
        <v>250</v>
      </c>
    </row>
    <row r="2810" spans="24:25" x14ac:dyDescent="0.25">
      <c r="X2810" s="59">
        <v>2803</v>
      </c>
      <c r="Y2810" s="395">
        <f t="shared" si="44"/>
        <v>250</v>
      </c>
    </row>
    <row r="2811" spans="24:25" x14ac:dyDescent="0.25">
      <c r="X2811" s="59">
        <v>2804</v>
      </c>
      <c r="Y2811" s="395">
        <f t="shared" si="44"/>
        <v>250</v>
      </c>
    </row>
    <row r="2812" spans="24:25" x14ac:dyDescent="0.25">
      <c r="X2812" s="59">
        <v>2805</v>
      </c>
      <c r="Y2812" s="395">
        <f t="shared" si="44"/>
        <v>250</v>
      </c>
    </row>
    <row r="2813" spans="24:25" x14ac:dyDescent="0.25">
      <c r="X2813" s="59">
        <v>2806</v>
      </c>
      <c r="Y2813" s="395">
        <f t="shared" si="44"/>
        <v>250</v>
      </c>
    </row>
    <row r="2814" spans="24:25" x14ac:dyDescent="0.25">
      <c r="X2814" s="59">
        <v>2807</v>
      </c>
      <c r="Y2814" s="395">
        <f t="shared" si="44"/>
        <v>250</v>
      </c>
    </row>
    <row r="2815" spans="24:25" x14ac:dyDescent="0.25">
      <c r="X2815" s="59">
        <v>2808</v>
      </c>
      <c r="Y2815" s="395">
        <f t="shared" si="44"/>
        <v>250</v>
      </c>
    </row>
    <row r="2816" spans="24:25" x14ac:dyDescent="0.25">
      <c r="X2816" s="59">
        <v>2809</v>
      </c>
      <c r="Y2816" s="395">
        <f t="shared" si="44"/>
        <v>250</v>
      </c>
    </row>
    <row r="2817" spans="24:25" x14ac:dyDescent="0.25">
      <c r="X2817" s="59">
        <v>2810</v>
      </c>
      <c r="Y2817" s="395">
        <f t="shared" si="44"/>
        <v>250</v>
      </c>
    </row>
    <row r="2818" spans="24:25" x14ac:dyDescent="0.25">
      <c r="X2818" s="59">
        <v>2811</v>
      </c>
      <c r="Y2818" s="395">
        <f t="shared" si="44"/>
        <v>250</v>
      </c>
    </row>
    <row r="2819" spans="24:25" x14ac:dyDescent="0.25">
      <c r="X2819" s="59">
        <v>2812</v>
      </c>
      <c r="Y2819" s="395">
        <f t="shared" si="44"/>
        <v>250</v>
      </c>
    </row>
    <row r="2820" spans="24:25" x14ac:dyDescent="0.25">
      <c r="X2820" s="59">
        <v>2813</v>
      </c>
      <c r="Y2820" s="395">
        <f t="shared" si="44"/>
        <v>250</v>
      </c>
    </row>
    <row r="2821" spans="24:25" x14ac:dyDescent="0.25">
      <c r="X2821" s="59">
        <v>2814</v>
      </c>
      <c r="Y2821" s="395">
        <f t="shared" si="44"/>
        <v>250</v>
      </c>
    </row>
    <row r="2822" spans="24:25" x14ac:dyDescent="0.25">
      <c r="X2822" s="59">
        <v>2815</v>
      </c>
      <c r="Y2822" s="395">
        <f t="shared" si="44"/>
        <v>250</v>
      </c>
    </row>
    <row r="2823" spans="24:25" x14ac:dyDescent="0.25">
      <c r="X2823" s="59">
        <v>2816</v>
      </c>
      <c r="Y2823" s="395">
        <f t="shared" si="44"/>
        <v>250</v>
      </c>
    </row>
    <row r="2824" spans="24:25" x14ac:dyDescent="0.25">
      <c r="X2824" s="59">
        <v>2817</v>
      </c>
      <c r="Y2824" s="395">
        <f t="shared" si="44"/>
        <v>250</v>
      </c>
    </row>
    <row r="2825" spans="24:25" x14ac:dyDescent="0.25">
      <c r="X2825" s="59">
        <v>2818</v>
      </c>
      <c r="Y2825" s="395">
        <f t="shared" si="44"/>
        <v>250</v>
      </c>
    </row>
    <row r="2826" spans="24:25" x14ac:dyDescent="0.25">
      <c r="X2826" s="59">
        <v>2819</v>
      </c>
      <c r="Y2826" s="395">
        <f t="shared" si="44"/>
        <v>250</v>
      </c>
    </row>
    <row r="2827" spans="24:25" x14ac:dyDescent="0.25">
      <c r="X2827" s="59">
        <v>2820</v>
      </c>
      <c r="Y2827" s="395">
        <f t="shared" si="44"/>
        <v>250</v>
      </c>
    </row>
    <row r="2828" spans="24:25" x14ac:dyDescent="0.25">
      <c r="X2828" s="59">
        <v>2821</v>
      </c>
      <c r="Y2828" s="395">
        <f t="shared" si="44"/>
        <v>250</v>
      </c>
    </row>
    <row r="2829" spans="24:25" x14ac:dyDescent="0.25">
      <c r="X2829" s="59">
        <v>2822</v>
      </c>
      <c r="Y2829" s="395">
        <f t="shared" si="44"/>
        <v>250</v>
      </c>
    </row>
    <row r="2830" spans="24:25" x14ac:dyDescent="0.25">
      <c r="X2830" s="59">
        <v>2823</v>
      </c>
      <c r="Y2830" s="395">
        <f t="shared" si="44"/>
        <v>250</v>
      </c>
    </row>
    <row r="2831" spans="24:25" x14ac:dyDescent="0.25">
      <c r="X2831" s="59">
        <v>2824</v>
      </c>
      <c r="Y2831" s="395">
        <f t="shared" si="44"/>
        <v>250</v>
      </c>
    </row>
    <row r="2832" spans="24:25" x14ac:dyDescent="0.25">
      <c r="X2832" s="59">
        <v>2825</v>
      </c>
      <c r="Y2832" s="395">
        <f t="shared" si="44"/>
        <v>250</v>
      </c>
    </row>
    <row r="2833" spans="24:25" x14ac:dyDescent="0.25">
      <c r="X2833" s="59">
        <v>2826</v>
      </c>
      <c r="Y2833" s="395">
        <f t="shared" si="44"/>
        <v>250</v>
      </c>
    </row>
    <row r="2834" spans="24:25" x14ac:dyDescent="0.25">
      <c r="X2834" s="59">
        <v>2827</v>
      </c>
      <c r="Y2834" s="395">
        <f t="shared" si="44"/>
        <v>250</v>
      </c>
    </row>
    <row r="2835" spans="24:25" x14ac:dyDescent="0.25">
      <c r="X2835" s="59">
        <v>2828</v>
      </c>
      <c r="Y2835" s="395">
        <f t="shared" si="44"/>
        <v>250</v>
      </c>
    </row>
    <row r="2836" spans="24:25" x14ac:dyDescent="0.25">
      <c r="X2836" s="59">
        <v>2829</v>
      </c>
      <c r="Y2836" s="395">
        <f t="shared" si="44"/>
        <v>250</v>
      </c>
    </row>
    <row r="2837" spans="24:25" x14ac:dyDescent="0.25">
      <c r="X2837" s="59">
        <v>2830</v>
      </c>
      <c r="Y2837" s="395">
        <f t="shared" si="44"/>
        <v>250</v>
      </c>
    </row>
    <row r="2838" spans="24:25" x14ac:dyDescent="0.25">
      <c r="X2838" s="59">
        <v>2831</v>
      </c>
      <c r="Y2838" s="395">
        <f t="shared" si="44"/>
        <v>250</v>
      </c>
    </row>
    <row r="2839" spans="24:25" x14ac:dyDescent="0.25">
      <c r="X2839" s="59">
        <v>2832</v>
      </c>
      <c r="Y2839" s="395">
        <f t="shared" si="44"/>
        <v>250</v>
      </c>
    </row>
    <row r="2840" spans="24:25" x14ac:dyDescent="0.25">
      <c r="X2840" s="59">
        <v>2833</v>
      </c>
      <c r="Y2840" s="395">
        <f t="shared" si="44"/>
        <v>250</v>
      </c>
    </row>
    <row r="2841" spans="24:25" x14ac:dyDescent="0.25">
      <c r="X2841" s="59">
        <v>2834</v>
      </c>
      <c r="Y2841" s="395">
        <f t="shared" ref="Y2841:Y2904" si="45">$V$7</f>
        <v>250</v>
      </c>
    </row>
    <row r="2842" spans="24:25" x14ac:dyDescent="0.25">
      <c r="X2842" s="59">
        <v>2835</v>
      </c>
      <c r="Y2842" s="395">
        <f t="shared" si="45"/>
        <v>250</v>
      </c>
    </row>
    <row r="2843" spans="24:25" x14ac:dyDescent="0.25">
      <c r="X2843" s="59">
        <v>2836</v>
      </c>
      <c r="Y2843" s="395">
        <f t="shared" si="45"/>
        <v>250</v>
      </c>
    </row>
    <row r="2844" spans="24:25" x14ac:dyDescent="0.25">
      <c r="X2844" s="59">
        <v>2837</v>
      </c>
      <c r="Y2844" s="395">
        <f t="shared" si="45"/>
        <v>250</v>
      </c>
    </row>
    <row r="2845" spans="24:25" x14ac:dyDescent="0.25">
      <c r="X2845" s="59">
        <v>2838</v>
      </c>
      <c r="Y2845" s="395">
        <f t="shared" si="45"/>
        <v>250</v>
      </c>
    </row>
    <row r="2846" spans="24:25" x14ac:dyDescent="0.25">
      <c r="X2846" s="59">
        <v>2839</v>
      </c>
      <c r="Y2846" s="395">
        <f t="shared" si="45"/>
        <v>250</v>
      </c>
    </row>
    <row r="2847" spans="24:25" x14ac:dyDescent="0.25">
      <c r="X2847" s="59">
        <v>2840</v>
      </c>
      <c r="Y2847" s="395">
        <f t="shared" si="45"/>
        <v>250</v>
      </c>
    </row>
    <row r="2848" spans="24:25" x14ac:dyDescent="0.25">
      <c r="X2848" s="59">
        <v>2841</v>
      </c>
      <c r="Y2848" s="395">
        <f t="shared" si="45"/>
        <v>250</v>
      </c>
    </row>
    <row r="2849" spans="24:25" x14ac:dyDescent="0.25">
      <c r="X2849" s="59">
        <v>2842</v>
      </c>
      <c r="Y2849" s="395">
        <f t="shared" si="45"/>
        <v>250</v>
      </c>
    </row>
    <row r="2850" spans="24:25" x14ac:dyDescent="0.25">
      <c r="X2850" s="59">
        <v>2843</v>
      </c>
      <c r="Y2850" s="395">
        <f t="shared" si="45"/>
        <v>250</v>
      </c>
    </row>
    <row r="2851" spans="24:25" x14ac:dyDescent="0.25">
      <c r="X2851" s="59">
        <v>2844</v>
      </c>
      <c r="Y2851" s="395">
        <f t="shared" si="45"/>
        <v>250</v>
      </c>
    </row>
    <row r="2852" spans="24:25" x14ac:dyDescent="0.25">
      <c r="X2852" s="59">
        <v>2845</v>
      </c>
      <c r="Y2852" s="395">
        <f t="shared" si="45"/>
        <v>250</v>
      </c>
    </row>
    <row r="2853" spans="24:25" x14ac:dyDescent="0.25">
      <c r="X2853" s="59">
        <v>2846</v>
      </c>
      <c r="Y2853" s="395">
        <f t="shared" si="45"/>
        <v>250</v>
      </c>
    </row>
    <row r="2854" spans="24:25" x14ac:dyDescent="0.25">
      <c r="X2854" s="59">
        <v>2847</v>
      </c>
      <c r="Y2854" s="395">
        <f t="shared" si="45"/>
        <v>250</v>
      </c>
    </row>
    <row r="2855" spans="24:25" x14ac:dyDescent="0.25">
      <c r="X2855" s="59">
        <v>2848</v>
      </c>
      <c r="Y2855" s="395">
        <f t="shared" si="45"/>
        <v>250</v>
      </c>
    </row>
    <row r="2856" spans="24:25" x14ac:dyDescent="0.25">
      <c r="X2856" s="59">
        <v>2849</v>
      </c>
      <c r="Y2856" s="395">
        <f t="shared" si="45"/>
        <v>250</v>
      </c>
    </row>
    <row r="2857" spans="24:25" x14ac:dyDescent="0.25">
      <c r="X2857" s="59">
        <v>2850</v>
      </c>
      <c r="Y2857" s="395">
        <f t="shared" si="45"/>
        <v>250</v>
      </c>
    </row>
    <row r="2858" spans="24:25" x14ac:dyDescent="0.25">
      <c r="X2858" s="59">
        <v>2851</v>
      </c>
      <c r="Y2858" s="395">
        <f t="shared" si="45"/>
        <v>250</v>
      </c>
    </row>
    <row r="2859" spans="24:25" x14ac:dyDescent="0.25">
      <c r="X2859" s="59">
        <v>2852</v>
      </c>
      <c r="Y2859" s="395">
        <f t="shared" si="45"/>
        <v>250</v>
      </c>
    </row>
    <row r="2860" spans="24:25" x14ac:dyDescent="0.25">
      <c r="X2860" s="59">
        <v>2853</v>
      </c>
      <c r="Y2860" s="395">
        <f t="shared" si="45"/>
        <v>250</v>
      </c>
    </row>
    <row r="2861" spans="24:25" x14ac:dyDescent="0.25">
      <c r="X2861" s="59">
        <v>2854</v>
      </c>
      <c r="Y2861" s="395">
        <f t="shared" si="45"/>
        <v>250</v>
      </c>
    </row>
    <row r="2862" spans="24:25" x14ac:dyDescent="0.25">
      <c r="X2862" s="59">
        <v>2855</v>
      </c>
      <c r="Y2862" s="395">
        <f t="shared" si="45"/>
        <v>250</v>
      </c>
    </row>
    <row r="2863" spans="24:25" x14ac:dyDescent="0.25">
      <c r="X2863" s="59">
        <v>2856</v>
      </c>
      <c r="Y2863" s="395">
        <f t="shared" si="45"/>
        <v>250</v>
      </c>
    </row>
    <row r="2864" spans="24:25" x14ac:dyDescent="0.25">
      <c r="X2864" s="59">
        <v>2857</v>
      </c>
      <c r="Y2864" s="395">
        <f t="shared" si="45"/>
        <v>250</v>
      </c>
    </row>
    <row r="2865" spans="24:25" x14ac:dyDescent="0.25">
      <c r="X2865" s="59">
        <v>2858</v>
      </c>
      <c r="Y2865" s="395">
        <f t="shared" si="45"/>
        <v>250</v>
      </c>
    </row>
    <row r="2866" spans="24:25" x14ac:dyDescent="0.25">
      <c r="X2866" s="59">
        <v>2859</v>
      </c>
      <c r="Y2866" s="395">
        <f t="shared" si="45"/>
        <v>250</v>
      </c>
    </row>
    <row r="2867" spans="24:25" x14ac:dyDescent="0.25">
      <c r="X2867" s="59">
        <v>2860</v>
      </c>
      <c r="Y2867" s="395">
        <f t="shared" si="45"/>
        <v>250</v>
      </c>
    </row>
    <row r="2868" spans="24:25" x14ac:dyDescent="0.25">
      <c r="X2868" s="59">
        <v>2861</v>
      </c>
      <c r="Y2868" s="395">
        <f t="shared" si="45"/>
        <v>250</v>
      </c>
    </row>
    <row r="2869" spans="24:25" x14ac:dyDescent="0.25">
      <c r="X2869" s="59">
        <v>2862</v>
      </c>
      <c r="Y2869" s="395">
        <f t="shared" si="45"/>
        <v>250</v>
      </c>
    </row>
    <row r="2870" spans="24:25" x14ac:dyDescent="0.25">
      <c r="X2870" s="59">
        <v>2863</v>
      </c>
      <c r="Y2870" s="395">
        <f t="shared" si="45"/>
        <v>250</v>
      </c>
    </row>
    <row r="2871" spans="24:25" x14ac:dyDescent="0.25">
      <c r="X2871" s="59">
        <v>2864</v>
      </c>
      <c r="Y2871" s="395">
        <f t="shared" si="45"/>
        <v>250</v>
      </c>
    </row>
    <row r="2872" spans="24:25" x14ac:dyDescent="0.25">
      <c r="X2872" s="59">
        <v>2865</v>
      </c>
      <c r="Y2872" s="395">
        <f t="shared" si="45"/>
        <v>250</v>
      </c>
    </row>
    <row r="2873" spans="24:25" x14ac:dyDescent="0.25">
      <c r="X2873" s="59">
        <v>2866</v>
      </c>
      <c r="Y2873" s="395">
        <f t="shared" si="45"/>
        <v>250</v>
      </c>
    </row>
    <row r="2874" spans="24:25" x14ac:dyDescent="0.25">
      <c r="X2874" s="59">
        <v>2867</v>
      </c>
      <c r="Y2874" s="395">
        <f t="shared" si="45"/>
        <v>250</v>
      </c>
    </row>
    <row r="2875" spans="24:25" x14ac:dyDescent="0.25">
      <c r="X2875" s="59">
        <v>2868</v>
      </c>
      <c r="Y2875" s="395">
        <f t="shared" si="45"/>
        <v>250</v>
      </c>
    </row>
    <row r="2876" spans="24:25" x14ac:dyDescent="0.25">
      <c r="X2876" s="59">
        <v>2869</v>
      </c>
      <c r="Y2876" s="395">
        <f t="shared" si="45"/>
        <v>250</v>
      </c>
    </row>
    <row r="2877" spans="24:25" x14ac:dyDescent="0.25">
      <c r="X2877" s="59">
        <v>2870</v>
      </c>
      <c r="Y2877" s="395">
        <f t="shared" si="45"/>
        <v>250</v>
      </c>
    </row>
    <row r="2878" spans="24:25" x14ac:dyDescent="0.25">
      <c r="X2878" s="59">
        <v>2871</v>
      </c>
      <c r="Y2878" s="395">
        <f t="shared" si="45"/>
        <v>250</v>
      </c>
    </row>
    <row r="2879" spans="24:25" x14ac:dyDescent="0.25">
      <c r="X2879" s="59">
        <v>2872</v>
      </c>
      <c r="Y2879" s="395">
        <f t="shared" si="45"/>
        <v>250</v>
      </c>
    </row>
    <row r="2880" spans="24:25" x14ac:dyDescent="0.25">
      <c r="X2880" s="59">
        <v>2873</v>
      </c>
      <c r="Y2880" s="395">
        <f t="shared" si="45"/>
        <v>250</v>
      </c>
    </row>
    <row r="2881" spans="24:25" x14ac:dyDescent="0.25">
      <c r="X2881" s="59">
        <v>2874</v>
      </c>
      <c r="Y2881" s="395">
        <f t="shared" si="45"/>
        <v>250</v>
      </c>
    </row>
    <row r="2882" spans="24:25" x14ac:dyDescent="0.25">
      <c r="X2882" s="59">
        <v>2875</v>
      </c>
      <c r="Y2882" s="395">
        <f t="shared" si="45"/>
        <v>250</v>
      </c>
    </row>
    <row r="2883" spans="24:25" x14ac:dyDescent="0.25">
      <c r="X2883" s="59">
        <v>2876</v>
      </c>
      <c r="Y2883" s="395">
        <f t="shared" si="45"/>
        <v>250</v>
      </c>
    </row>
    <row r="2884" spans="24:25" x14ac:dyDescent="0.25">
      <c r="X2884" s="59">
        <v>2877</v>
      </c>
      <c r="Y2884" s="395">
        <f t="shared" si="45"/>
        <v>250</v>
      </c>
    </row>
    <row r="2885" spans="24:25" x14ac:dyDescent="0.25">
      <c r="X2885" s="59">
        <v>2878</v>
      </c>
      <c r="Y2885" s="395">
        <f t="shared" si="45"/>
        <v>250</v>
      </c>
    </row>
    <row r="2886" spans="24:25" x14ac:dyDescent="0.25">
      <c r="X2886" s="59">
        <v>2879</v>
      </c>
      <c r="Y2886" s="395">
        <f t="shared" si="45"/>
        <v>250</v>
      </c>
    </row>
    <row r="2887" spans="24:25" x14ac:dyDescent="0.25">
      <c r="X2887" s="59">
        <v>2880</v>
      </c>
      <c r="Y2887" s="395">
        <f t="shared" si="45"/>
        <v>250</v>
      </c>
    </row>
    <row r="2888" spans="24:25" x14ac:dyDescent="0.25">
      <c r="X2888" s="59">
        <v>2881</v>
      </c>
      <c r="Y2888" s="395">
        <f t="shared" si="45"/>
        <v>250</v>
      </c>
    </row>
    <row r="2889" spans="24:25" x14ac:dyDescent="0.25">
      <c r="X2889" s="59">
        <v>2882</v>
      </c>
      <c r="Y2889" s="395">
        <f t="shared" si="45"/>
        <v>250</v>
      </c>
    </row>
    <row r="2890" spans="24:25" x14ac:dyDescent="0.25">
      <c r="X2890" s="59">
        <v>2883</v>
      </c>
      <c r="Y2890" s="395">
        <f t="shared" si="45"/>
        <v>250</v>
      </c>
    </row>
    <row r="2891" spans="24:25" x14ac:dyDescent="0.25">
      <c r="X2891" s="59">
        <v>2884</v>
      </c>
      <c r="Y2891" s="395">
        <f t="shared" si="45"/>
        <v>250</v>
      </c>
    </row>
    <row r="2892" spans="24:25" x14ac:dyDescent="0.25">
      <c r="X2892" s="59">
        <v>2885</v>
      </c>
      <c r="Y2892" s="395">
        <f t="shared" si="45"/>
        <v>250</v>
      </c>
    </row>
    <row r="2893" spans="24:25" x14ac:dyDescent="0.25">
      <c r="X2893" s="59">
        <v>2886</v>
      </c>
      <c r="Y2893" s="395">
        <f t="shared" si="45"/>
        <v>250</v>
      </c>
    </row>
    <row r="2894" spans="24:25" x14ac:dyDescent="0.25">
      <c r="X2894" s="59">
        <v>2887</v>
      </c>
      <c r="Y2894" s="395">
        <f t="shared" si="45"/>
        <v>250</v>
      </c>
    </row>
    <row r="2895" spans="24:25" x14ac:dyDescent="0.25">
      <c r="X2895" s="59">
        <v>2888</v>
      </c>
      <c r="Y2895" s="395">
        <f t="shared" si="45"/>
        <v>250</v>
      </c>
    </row>
    <row r="2896" spans="24:25" x14ac:dyDescent="0.25">
      <c r="X2896" s="59">
        <v>2889</v>
      </c>
      <c r="Y2896" s="395">
        <f t="shared" si="45"/>
        <v>250</v>
      </c>
    </row>
    <row r="2897" spans="24:25" x14ac:dyDescent="0.25">
      <c r="X2897" s="59">
        <v>2890</v>
      </c>
      <c r="Y2897" s="395">
        <f t="shared" si="45"/>
        <v>250</v>
      </c>
    </row>
    <row r="2898" spans="24:25" x14ac:dyDescent="0.25">
      <c r="X2898" s="59">
        <v>2891</v>
      </c>
      <c r="Y2898" s="395">
        <f t="shared" si="45"/>
        <v>250</v>
      </c>
    </row>
    <row r="2899" spans="24:25" x14ac:dyDescent="0.25">
      <c r="X2899" s="59">
        <v>2892</v>
      </c>
      <c r="Y2899" s="395">
        <f t="shared" si="45"/>
        <v>250</v>
      </c>
    </row>
    <row r="2900" spans="24:25" x14ac:dyDescent="0.25">
      <c r="X2900" s="59">
        <v>2893</v>
      </c>
      <c r="Y2900" s="395">
        <f t="shared" si="45"/>
        <v>250</v>
      </c>
    </row>
    <row r="2901" spans="24:25" x14ac:dyDescent="0.25">
      <c r="X2901" s="59">
        <v>2894</v>
      </c>
      <c r="Y2901" s="395">
        <f t="shared" si="45"/>
        <v>250</v>
      </c>
    </row>
    <row r="2902" spans="24:25" x14ac:dyDescent="0.25">
      <c r="X2902" s="59">
        <v>2895</v>
      </c>
      <c r="Y2902" s="395">
        <f t="shared" si="45"/>
        <v>250</v>
      </c>
    </row>
    <row r="2903" spans="24:25" x14ac:dyDescent="0.25">
      <c r="X2903" s="59">
        <v>2896</v>
      </c>
      <c r="Y2903" s="395">
        <f t="shared" si="45"/>
        <v>250</v>
      </c>
    </row>
    <row r="2904" spans="24:25" x14ac:dyDescent="0.25">
      <c r="X2904" s="59">
        <v>2897</v>
      </c>
      <c r="Y2904" s="395">
        <f t="shared" si="45"/>
        <v>250</v>
      </c>
    </row>
    <row r="2905" spans="24:25" x14ac:dyDescent="0.25">
      <c r="X2905" s="59">
        <v>2898</v>
      </c>
      <c r="Y2905" s="395">
        <f t="shared" ref="Y2905:Y2968" si="46">$V$7</f>
        <v>250</v>
      </c>
    </row>
    <row r="2906" spans="24:25" x14ac:dyDescent="0.25">
      <c r="X2906" s="59">
        <v>2899</v>
      </c>
      <c r="Y2906" s="395">
        <f t="shared" si="46"/>
        <v>250</v>
      </c>
    </row>
    <row r="2907" spans="24:25" x14ac:dyDescent="0.25">
      <c r="X2907" s="59">
        <v>2900</v>
      </c>
      <c r="Y2907" s="395">
        <f t="shared" si="46"/>
        <v>250</v>
      </c>
    </row>
    <row r="2908" spans="24:25" x14ac:dyDescent="0.25">
      <c r="X2908" s="59">
        <v>2901</v>
      </c>
      <c r="Y2908" s="395">
        <f t="shared" si="46"/>
        <v>250</v>
      </c>
    </row>
    <row r="2909" spans="24:25" x14ac:dyDescent="0.25">
      <c r="X2909" s="59">
        <v>2902</v>
      </c>
      <c r="Y2909" s="395">
        <f t="shared" si="46"/>
        <v>250</v>
      </c>
    </row>
    <row r="2910" spans="24:25" x14ac:dyDescent="0.25">
      <c r="X2910" s="59">
        <v>2903</v>
      </c>
      <c r="Y2910" s="395">
        <f t="shared" si="46"/>
        <v>250</v>
      </c>
    </row>
    <row r="2911" spans="24:25" x14ac:dyDescent="0.25">
      <c r="X2911" s="59">
        <v>2904</v>
      </c>
      <c r="Y2911" s="395">
        <f t="shared" si="46"/>
        <v>250</v>
      </c>
    </row>
    <row r="2912" spans="24:25" x14ac:dyDescent="0.25">
      <c r="X2912" s="59">
        <v>2905</v>
      </c>
      <c r="Y2912" s="395">
        <f t="shared" si="46"/>
        <v>250</v>
      </c>
    </row>
    <row r="2913" spans="24:25" x14ac:dyDescent="0.25">
      <c r="X2913" s="59">
        <v>2906</v>
      </c>
      <c r="Y2913" s="395">
        <f t="shared" si="46"/>
        <v>250</v>
      </c>
    </row>
    <row r="2914" spans="24:25" x14ac:dyDescent="0.25">
      <c r="X2914" s="59">
        <v>2907</v>
      </c>
      <c r="Y2914" s="395">
        <f t="shared" si="46"/>
        <v>250</v>
      </c>
    </row>
    <row r="2915" spans="24:25" x14ac:dyDescent="0.25">
      <c r="X2915" s="59">
        <v>2908</v>
      </c>
      <c r="Y2915" s="395">
        <f t="shared" si="46"/>
        <v>250</v>
      </c>
    </row>
    <row r="2916" spans="24:25" x14ac:dyDescent="0.25">
      <c r="X2916" s="59">
        <v>2909</v>
      </c>
      <c r="Y2916" s="395">
        <f t="shared" si="46"/>
        <v>250</v>
      </c>
    </row>
    <row r="2917" spans="24:25" x14ac:dyDescent="0.25">
      <c r="X2917" s="59">
        <v>2910</v>
      </c>
      <c r="Y2917" s="395">
        <f t="shared" si="46"/>
        <v>250</v>
      </c>
    </row>
    <row r="2918" spans="24:25" x14ac:dyDescent="0.25">
      <c r="X2918" s="59">
        <v>2911</v>
      </c>
      <c r="Y2918" s="395">
        <f t="shared" si="46"/>
        <v>250</v>
      </c>
    </row>
    <row r="2919" spans="24:25" x14ac:dyDescent="0.25">
      <c r="X2919" s="59">
        <v>2912</v>
      </c>
      <c r="Y2919" s="395">
        <f t="shared" si="46"/>
        <v>250</v>
      </c>
    </row>
    <row r="2920" spans="24:25" x14ac:dyDescent="0.25">
      <c r="X2920" s="59">
        <v>2913</v>
      </c>
      <c r="Y2920" s="395">
        <f t="shared" si="46"/>
        <v>250</v>
      </c>
    </row>
    <row r="2921" spans="24:25" x14ac:dyDescent="0.25">
      <c r="X2921" s="59">
        <v>2914</v>
      </c>
      <c r="Y2921" s="395">
        <f t="shared" si="46"/>
        <v>250</v>
      </c>
    </row>
    <row r="2922" spans="24:25" x14ac:dyDescent="0.25">
      <c r="X2922" s="59">
        <v>2915</v>
      </c>
      <c r="Y2922" s="395">
        <f t="shared" si="46"/>
        <v>250</v>
      </c>
    </row>
    <row r="2923" spans="24:25" x14ac:dyDescent="0.25">
      <c r="X2923" s="59">
        <v>2916</v>
      </c>
      <c r="Y2923" s="395">
        <f t="shared" si="46"/>
        <v>250</v>
      </c>
    </row>
    <row r="2924" spans="24:25" x14ac:dyDescent="0.25">
      <c r="X2924" s="59">
        <v>2917</v>
      </c>
      <c r="Y2924" s="395">
        <f t="shared" si="46"/>
        <v>250</v>
      </c>
    </row>
    <row r="2925" spans="24:25" x14ac:dyDescent="0.25">
      <c r="X2925" s="59">
        <v>2918</v>
      </c>
      <c r="Y2925" s="395">
        <f t="shared" si="46"/>
        <v>250</v>
      </c>
    </row>
    <row r="2926" spans="24:25" x14ac:dyDescent="0.25">
      <c r="X2926" s="59">
        <v>2919</v>
      </c>
      <c r="Y2926" s="395">
        <f t="shared" si="46"/>
        <v>250</v>
      </c>
    </row>
    <row r="2927" spans="24:25" x14ac:dyDescent="0.25">
      <c r="X2927" s="59">
        <v>2920</v>
      </c>
      <c r="Y2927" s="395">
        <f t="shared" si="46"/>
        <v>250</v>
      </c>
    </row>
    <row r="2928" spans="24:25" x14ac:dyDescent="0.25">
      <c r="X2928" s="59">
        <v>2921</v>
      </c>
      <c r="Y2928" s="395">
        <f t="shared" si="46"/>
        <v>250</v>
      </c>
    </row>
    <row r="2929" spans="24:25" x14ac:dyDescent="0.25">
      <c r="X2929" s="59">
        <v>2922</v>
      </c>
      <c r="Y2929" s="395">
        <f t="shared" si="46"/>
        <v>250</v>
      </c>
    </row>
    <row r="2930" spans="24:25" x14ac:dyDescent="0.25">
      <c r="X2930" s="59">
        <v>2923</v>
      </c>
      <c r="Y2930" s="395">
        <f t="shared" si="46"/>
        <v>250</v>
      </c>
    </row>
    <row r="2931" spans="24:25" x14ac:dyDescent="0.25">
      <c r="X2931" s="59">
        <v>2924</v>
      </c>
      <c r="Y2931" s="395">
        <f t="shared" si="46"/>
        <v>250</v>
      </c>
    </row>
    <row r="2932" spans="24:25" x14ac:dyDescent="0.25">
      <c r="X2932" s="59">
        <v>2925</v>
      </c>
      <c r="Y2932" s="395">
        <f t="shared" si="46"/>
        <v>250</v>
      </c>
    </row>
    <row r="2933" spans="24:25" x14ac:dyDescent="0.25">
      <c r="X2933" s="59">
        <v>2926</v>
      </c>
      <c r="Y2933" s="395">
        <f t="shared" si="46"/>
        <v>250</v>
      </c>
    </row>
    <row r="2934" spans="24:25" x14ac:dyDescent="0.25">
      <c r="X2934" s="59">
        <v>2927</v>
      </c>
      <c r="Y2934" s="395">
        <f t="shared" si="46"/>
        <v>250</v>
      </c>
    </row>
    <row r="2935" spans="24:25" x14ac:dyDescent="0.25">
      <c r="X2935" s="59">
        <v>2928</v>
      </c>
      <c r="Y2935" s="395">
        <f t="shared" si="46"/>
        <v>250</v>
      </c>
    </row>
    <row r="2936" spans="24:25" x14ac:dyDescent="0.25">
      <c r="X2936" s="59">
        <v>2929</v>
      </c>
      <c r="Y2936" s="395">
        <f t="shared" si="46"/>
        <v>250</v>
      </c>
    </row>
    <row r="2937" spans="24:25" x14ac:dyDescent="0.25">
      <c r="X2937" s="59">
        <v>2930</v>
      </c>
      <c r="Y2937" s="395">
        <f t="shared" si="46"/>
        <v>250</v>
      </c>
    </row>
    <row r="2938" spans="24:25" x14ac:dyDescent="0.25">
      <c r="X2938" s="59">
        <v>2931</v>
      </c>
      <c r="Y2938" s="395">
        <f t="shared" si="46"/>
        <v>250</v>
      </c>
    </row>
    <row r="2939" spans="24:25" x14ac:dyDescent="0.25">
      <c r="X2939" s="59">
        <v>2932</v>
      </c>
      <c r="Y2939" s="395">
        <f t="shared" si="46"/>
        <v>250</v>
      </c>
    </row>
    <row r="2940" spans="24:25" x14ac:dyDescent="0.25">
      <c r="X2940" s="59">
        <v>2933</v>
      </c>
      <c r="Y2940" s="395">
        <f t="shared" si="46"/>
        <v>250</v>
      </c>
    </row>
    <row r="2941" spans="24:25" x14ac:dyDescent="0.25">
      <c r="X2941" s="59">
        <v>2934</v>
      </c>
      <c r="Y2941" s="395">
        <f t="shared" si="46"/>
        <v>250</v>
      </c>
    </row>
    <row r="2942" spans="24:25" x14ac:dyDescent="0.25">
      <c r="X2942" s="59">
        <v>2935</v>
      </c>
      <c r="Y2942" s="395">
        <f t="shared" si="46"/>
        <v>250</v>
      </c>
    </row>
    <row r="2943" spans="24:25" x14ac:dyDescent="0.25">
      <c r="X2943" s="59">
        <v>2936</v>
      </c>
      <c r="Y2943" s="395">
        <f t="shared" si="46"/>
        <v>250</v>
      </c>
    </row>
    <row r="2944" spans="24:25" x14ac:dyDescent="0.25">
      <c r="X2944" s="59">
        <v>2937</v>
      </c>
      <c r="Y2944" s="395">
        <f t="shared" si="46"/>
        <v>250</v>
      </c>
    </row>
    <row r="2945" spans="24:25" x14ac:dyDescent="0.25">
      <c r="X2945" s="59">
        <v>2938</v>
      </c>
      <c r="Y2945" s="395">
        <f t="shared" si="46"/>
        <v>250</v>
      </c>
    </row>
    <row r="2946" spans="24:25" x14ac:dyDescent="0.25">
      <c r="X2946" s="59">
        <v>2939</v>
      </c>
      <c r="Y2946" s="395">
        <f t="shared" si="46"/>
        <v>250</v>
      </c>
    </row>
    <row r="2947" spans="24:25" x14ac:dyDescent="0.25">
      <c r="X2947" s="59">
        <v>2940</v>
      </c>
      <c r="Y2947" s="395">
        <f t="shared" si="46"/>
        <v>250</v>
      </c>
    </row>
    <row r="2948" spans="24:25" x14ac:dyDescent="0.25">
      <c r="X2948" s="59">
        <v>2941</v>
      </c>
      <c r="Y2948" s="395">
        <f t="shared" si="46"/>
        <v>250</v>
      </c>
    </row>
    <row r="2949" spans="24:25" x14ac:dyDescent="0.25">
      <c r="X2949" s="59">
        <v>2942</v>
      </c>
      <c r="Y2949" s="395">
        <f t="shared" si="46"/>
        <v>250</v>
      </c>
    </row>
    <row r="2950" spans="24:25" x14ac:dyDescent="0.25">
      <c r="X2950" s="59">
        <v>2943</v>
      </c>
      <c r="Y2950" s="395">
        <f t="shared" si="46"/>
        <v>250</v>
      </c>
    </row>
    <row r="2951" spans="24:25" x14ac:dyDescent="0.25">
      <c r="X2951" s="59">
        <v>2944</v>
      </c>
      <c r="Y2951" s="395">
        <f t="shared" si="46"/>
        <v>250</v>
      </c>
    </row>
    <row r="2952" spans="24:25" x14ac:dyDescent="0.25">
      <c r="X2952" s="59">
        <v>2945</v>
      </c>
      <c r="Y2952" s="395">
        <f t="shared" si="46"/>
        <v>250</v>
      </c>
    </row>
    <row r="2953" spans="24:25" x14ac:dyDescent="0.25">
      <c r="X2953" s="59">
        <v>2946</v>
      </c>
      <c r="Y2953" s="395">
        <f t="shared" si="46"/>
        <v>250</v>
      </c>
    </row>
    <row r="2954" spans="24:25" x14ac:dyDescent="0.25">
      <c r="X2954" s="59">
        <v>2947</v>
      </c>
      <c r="Y2954" s="395">
        <f t="shared" si="46"/>
        <v>250</v>
      </c>
    </row>
    <row r="2955" spans="24:25" x14ac:dyDescent="0.25">
      <c r="X2955" s="59">
        <v>2948</v>
      </c>
      <c r="Y2955" s="395">
        <f t="shared" si="46"/>
        <v>250</v>
      </c>
    </row>
    <row r="2956" spans="24:25" x14ac:dyDescent="0.25">
      <c r="X2956" s="59">
        <v>2949</v>
      </c>
      <c r="Y2956" s="395">
        <f t="shared" si="46"/>
        <v>250</v>
      </c>
    </row>
    <row r="2957" spans="24:25" x14ac:dyDescent="0.25">
      <c r="X2957" s="59">
        <v>2950</v>
      </c>
      <c r="Y2957" s="395">
        <f t="shared" si="46"/>
        <v>250</v>
      </c>
    </row>
    <row r="2958" spans="24:25" x14ac:dyDescent="0.25">
      <c r="X2958" s="59">
        <v>2951</v>
      </c>
      <c r="Y2958" s="395">
        <f t="shared" si="46"/>
        <v>250</v>
      </c>
    </row>
    <row r="2959" spans="24:25" x14ac:dyDescent="0.25">
      <c r="X2959" s="59">
        <v>2952</v>
      </c>
      <c r="Y2959" s="395">
        <f t="shared" si="46"/>
        <v>250</v>
      </c>
    </row>
    <row r="2960" spans="24:25" x14ac:dyDescent="0.25">
      <c r="X2960" s="59">
        <v>2953</v>
      </c>
      <c r="Y2960" s="395">
        <f t="shared" si="46"/>
        <v>250</v>
      </c>
    </row>
    <row r="2961" spans="24:25" x14ac:dyDescent="0.25">
      <c r="X2961" s="59">
        <v>2954</v>
      </c>
      <c r="Y2961" s="395">
        <f t="shared" si="46"/>
        <v>250</v>
      </c>
    </row>
    <row r="2962" spans="24:25" x14ac:dyDescent="0.25">
      <c r="X2962" s="59">
        <v>2955</v>
      </c>
      <c r="Y2962" s="395">
        <f t="shared" si="46"/>
        <v>250</v>
      </c>
    </row>
    <row r="2963" spans="24:25" x14ac:dyDescent="0.25">
      <c r="X2963" s="59">
        <v>2956</v>
      </c>
      <c r="Y2963" s="395">
        <f t="shared" si="46"/>
        <v>250</v>
      </c>
    </row>
    <row r="2964" spans="24:25" x14ac:dyDescent="0.25">
      <c r="X2964" s="59">
        <v>2957</v>
      </c>
      <c r="Y2964" s="395">
        <f t="shared" si="46"/>
        <v>250</v>
      </c>
    </row>
    <row r="2965" spans="24:25" x14ac:dyDescent="0.25">
      <c r="X2965" s="59">
        <v>2958</v>
      </c>
      <c r="Y2965" s="395">
        <f t="shared" si="46"/>
        <v>250</v>
      </c>
    </row>
    <row r="2966" spans="24:25" x14ac:dyDescent="0.25">
      <c r="X2966" s="59">
        <v>2959</v>
      </c>
      <c r="Y2966" s="395">
        <f t="shared" si="46"/>
        <v>250</v>
      </c>
    </row>
    <row r="2967" spans="24:25" x14ac:dyDescent="0.25">
      <c r="X2967" s="59">
        <v>2960</v>
      </c>
      <c r="Y2967" s="395">
        <f t="shared" si="46"/>
        <v>250</v>
      </c>
    </row>
    <row r="2968" spans="24:25" x14ac:dyDescent="0.25">
      <c r="X2968" s="59">
        <v>2961</v>
      </c>
      <c r="Y2968" s="395">
        <f t="shared" si="46"/>
        <v>250</v>
      </c>
    </row>
    <row r="2969" spans="24:25" x14ac:dyDescent="0.25">
      <c r="X2969" s="59">
        <v>2962</v>
      </c>
      <c r="Y2969" s="395">
        <f t="shared" ref="Y2969:Y3007" si="47">$V$7</f>
        <v>250</v>
      </c>
    </row>
    <row r="2970" spans="24:25" x14ac:dyDescent="0.25">
      <c r="X2970" s="59">
        <v>2963</v>
      </c>
      <c r="Y2970" s="395">
        <f t="shared" si="47"/>
        <v>250</v>
      </c>
    </row>
    <row r="2971" spans="24:25" x14ac:dyDescent="0.25">
      <c r="X2971" s="59">
        <v>2964</v>
      </c>
      <c r="Y2971" s="395">
        <f t="shared" si="47"/>
        <v>250</v>
      </c>
    </row>
    <row r="2972" spans="24:25" x14ac:dyDescent="0.25">
      <c r="X2972" s="59">
        <v>2965</v>
      </c>
      <c r="Y2972" s="395">
        <f t="shared" si="47"/>
        <v>250</v>
      </c>
    </row>
    <row r="2973" spans="24:25" x14ac:dyDescent="0.25">
      <c r="X2973" s="59">
        <v>2966</v>
      </c>
      <c r="Y2973" s="395">
        <f t="shared" si="47"/>
        <v>250</v>
      </c>
    </row>
    <row r="2974" spans="24:25" x14ac:dyDescent="0.25">
      <c r="X2974" s="59">
        <v>2967</v>
      </c>
      <c r="Y2974" s="395">
        <f t="shared" si="47"/>
        <v>250</v>
      </c>
    </row>
    <row r="2975" spans="24:25" x14ac:dyDescent="0.25">
      <c r="X2975" s="59">
        <v>2968</v>
      </c>
      <c r="Y2975" s="395">
        <f t="shared" si="47"/>
        <v>250</v>
      </c>
    </row>
    <row r="2976" spans="24:25" x14ac:dyDescent="0.25">
      <c r="X2976" s="59">
        <v>2969</v>
      </c>
      <c r="Y2976" s="395">
        <f t="shared" si="47"/>
        <v>250</v>
      </c>
    </row>
    <row r="2977" spans="24:25" x14ac:dyDescent="0.25">
      <c r="X2977" s="59">
        <v>2970</v>
      </c>
      <c r="Y2977" s="395">
        <f t="shared" si="47"/>
        <v>250</v>
      </c>
    </row>
    <row r="2978" spans="24:25" x14ac:dyDescent="0.25">
      <c r="X2978" s="59">
        <v>2971</v>
      </c>
      <c r="Y2978" s="395">
        <f t="shared" si="47"/>
        <v>250</v>
      </c>
    </row>
    <row r="2979" spans="24:25" x14ac:dyDescent="0.25">
      <c r="X2979" s="59">
        <v>2972</v>
      </c>
      <c r="Y2979" s="395">
        <f t="shared" si="47"/>
        <v>250</v>
      </c>
    </row>
    <row r="2980" spans="24:25" x14ac:dyDescent="0.25">
      <c r="X2980" s="59">
        <v>2973</v>
      </c>
      <c r="Y2980" s="395">
        <f t="shared" si="47"/>
        <v>250</v>
      </c>
    </row>
    <row r="2981" spans="24:25" x14ac:dyDescent="0.25">
      <c r="X2981" s="59">
        <v>2974</v>
      </c>
      <c r="Y2981" s="395">
        <f t="shared" si="47"/>
        <v>250</v>
      </c>
    </row>
    <row r="2982" spans="24:25" x14ac:dyDescent="0.25">
      <c r="X2982" s="59">
        <v>2975</v>
      </c>
      <c r="Y2982" s="395">
        <f t="shared" si="47"/>
        <v>250</v>
      </c>
    </row>
    <row r="2983" spans="24:25" x14ac:dyDescent="0.25">
      <c r="X2983" s="59">
        <v>2976</v>
      </c>
      <c r="Y2983" s="395">
        <f t="shared" si="47"/>
        <v>250</v>
      </c>
    </row>
    <row r="2984" spans="24:25" x14ac:dyDescent="0.25">
      <c r="X2984" s="59">
        <v>2977</v>
      </c>
      <c r="Y2984" s="395">
        <f t="shared" si="47"/>
        <v>250</v>
      </c>
    </row>
    <row r="2985" spans="24:25" x14ac:dyDescent="0.25">
      <c r="X2985" s="59">
        <v>2978</v>
      </c>
      <c r="Y2985" s="395">
        <f t="shared" si="47"/>
        <v>250</v>
      </c>
    </row>
    <row r="2986" spans="24:25" x14ac:dyDescent="0.25">
      <c r="X2986" s="59">
        <v>2979</v>
      </c>
      <c r="Y2986" s="395">
        <f t="shared" si="47"/>
        <v>250</v>
      </c>
    </row>
    <row r="2987" spans="24:25" x14ac:dyDescent="0.25">
      <c r="X2987" s="59">
        <v>2980</v>
      </c>
      <c r="Y2987" s="395">
        <f t="shared" si="47"/>
        <v>250</v>
      </c>
    </row>
    <row r="2988" spans="24:25" x14ac:dyDescent="0.25">
      <c r="X2988" s="59">
        <v>2981</v>
      </c>
      <c r="Y2988" s="395">
        <f t="shared" si="47"/>
        <v>250</v>
      </c>
    </row>
    <row r="2989" spans="24:25" x14ac:dyDescent="0.25">
      <c r="X2989" s="59">
        <v>2982</v>
      </c>
      <c r="Y2989" s="395">
        <f t="shared" si="47"/>
        <v>250</v>
      </c>
    </row>
    <row r="2990" spans="24:25" x14ac:dyDescent="0.25">
      <c r="X2990" s="59">
        <v>2983</v>
      </c>
      <c r="Y2990" s="395">
        <f t="shared" si="47"/>
        <v>250</v>
      </c>
    </row>
    <row r="2991" spans="24:25" x14ac:dyDescent="0.25">
      <c r="X2991" s="59">
        <v>2984</v>
      </c>
      <c r="Y2991" s="395">
        <f t="shared" si="47"/>
        <v>250</v>
      </c>
    </row>
    <row r="2992" spans="24:25" x14ac:dyDescent="0.25">
      <c r="X2992" s="59">
        <v>2985</v>
      </c>
      <c r="Y2992" s="395">
        <f t="shared" si="47"/>
        <v>250</v>
      </c>
    </row>
    <row r="2993" spans="24:25" x14ac:dyDescent="0.25">
      <c r="X2993" s="59">
        <v>2986</v>
      </c>
      <c r="Y2993" s="395">
        <f t="shared" si="47"/>
        <v>250</v>
      </c>
    </row>
    <row r="2994" spans="24:25" x14ac:dyDescent="0.25">
      <c r="X2994" s="59">
        <v>2987</v>
      </c>
      <c r="Y2994" s="395">
        <f t="shared" si="47"/>
        <v>250</v>
      </c>
    </row>
    <row r="2995" spans="24:25" x14ac:dyDescent="0.25">
      <c r="X2995" s="59">
        <v>2988</v>
      </c>
      <c r="Y2995" s="395">
        <f t="shared" si="47"/>
        <v>250</v>
      </c>
    </row>
    <row r="2996" spans="24:25" x14ac:dyDescent="0.25">
      <c r="X2996" s="59">
        <v>2989</v>
      </c>
      <c r="Y2996" s="395">
        <f t="shared" si="47"/>
        <v>250</v>
      </c>
    </row>
    <row r="2997" spans="24:25" x14ac:dyDescent="0.25">
      <c r="X2997" s="59">
        <v>2990</v>
      </c>
      <c r="Y2997" s="395">
        <f t="shared" si="47"/>
        <v>250</v>
      </c>
    </row>
    <row r="2998" spans="24:25" x14ac:dyDescent="0.25">
      <c r="X2998" s="59">
        <v>2991</v>
      </c>
      <c r="Y2998" s="395">
        <f t="shared" si="47"/>
        <v>250</v>
      </c>
    </row>
    <row r="2999" spans="24:25" x14ac:dyDescent="0.25">
      <c r="X2999" s="59">
        <v>2992</v>
      </c>
      <c r="Y2999" s="395">
        <f t="shared" si="47"/>
        <v>250</v>
      </c>
    </row>
    <row r="3000" spans="24:25" x14ac:dyDescent="0.25">
      <c r="X3000" s="59">
        <v>2993</v>
      </c>
      <c r="Y3000" s="395">
        <f t="shared" si="47"/>
        <v>250</v>
      </c>
    </row>
    <row r="3001" spans="24:25" x14ac:dyDescent="0.25">
      <c r="X3001" s="59">
        <v>2994</v>
      </c>
      <c r="Y3001" s="395">
        <f t="shared" si="47"/>
        <v>250</v>
      </c>
    </row>
    <row r="3002" spans="24:25" x14ac:dyDescent="0.25">
      <c r="X3002" s="59">
        <v>2995</v>
      </c>
      <c r="Y3002" s="395">
        <f t="shared" si="47"/>
        <v>250</v>
      </c>
    </row>
    <row r="3003" spans="24:25" x14ac:dyDescent="0.25">
      <c r="X3003" s="59">
        <v>2996</v>
      </c>
      <c r="Y3003" s="395">
        <f t="shared" si="47"/>
        <v>250</v>
      </c>
    </row>
    <row r="3004" spans="24:25" x14ac:dyDescent="0.25">
      <c r="X3004" s="59">
        <v>2997</v>
      </c>
      <c r="Y3004" s="395">
        <f t="shared" si="47"/>
        <v>250</v>
      </c>
    </row>
    <row r="3005" spans="24:25" x14ac:dyDescent="0.25">
      <c r="X3005" s="59">
        <v>2998</v>
      </c>
      <c r="Y3005" s="395">
        <f t="shared" si="47"/>
        <v>250</v>
      </c>
    </row>
    <row r="3006" spans="24:25" x14ac:dyDescent="0.25">
      <c r="X3006" s="59">
        <v>2999</v>
      </c>
      <c r="Y3006" s="395">
        <f t="shared" si="47"/>
        <v>250</v>
      </c>
    </row>
    <row r="3007" spans="24:25" x14ac:dyDescent="0.25">
      <c r="X3007" s="59">
        <v>3000</v>
      </c>
      <c r="Y3007" s="395">
        <f t="shared" si="47"/>
        <v>250</v>
      </c>
    </row>
    <row r="3008" spans="24:25" x14ac:dyDescent="0.25">
      <c r="X3008" s="59">
        <v>3001</v>
      </c>
      <c r="Y3008" s="395">
        <f>$V$8</f>
        <v>350</v>
      </c>
    </row>
    <row r="3009" spans="24:25" x14ac:dyDescent="0.25">
      <c r="X3009" s="59">
        <v>3002</v>
      </c>
      <c r="Y3009" s="395">
        <f t="shared" ref="Y3009:Y3072" si="48">$V$8</f>
        <v>350</v>
      </c>
    </row>
    <row r="3010" spans="24:25" x14ac:dyDescent="0.25">
      <c r="X3010" s="59">
        <v>3003</v>
      </c>
      <c r="Y3010" s="395">
        <f t="shared" si="48"/>
        <v>350</v>
      </c>
    </row>
    <row r="3011" spans="24:25" x14ac:dyDescent="0.25">
      <c r="X3011" s="59">
        <v>3004</v>
      </c>
      <c r="Y3011" s="395">
        <f t="shared" si="48"/>
        <v>350</v>
      </c>
    </row>
    <row r="3012" spans="24:25" x14ac:dyDescent="0.25">
      <c r="X3012" s="59">
        <v>3005</v>
      </c>
      <c r="Y3012" s="395">
        <f t="shared" si="48"/>
        <v>350</v>
      </c>
    </row>
    <row r="3013" spans="24:25" x14ac:dyDescent="0.25">
      <c r="X3013" s="59">
        <v>3006</v>
      </c>
      <c r="Y3013" s="395">
        <f t="shared" si="48"/>
        <v>350</v>
      </c>
    </row>
    <row r="3014" spans="24:25" x14ac:dyDescent="0.25">
      <c r="X3014" s="59">
        <v>3007</v>
      </c>
      <c r="Y3014" s="395">
        <f t="shared" si="48"/>
        <v>350</v>
      </c>
    </row>
    <row r="3015" spans="24:25" x14ac:dyDescent="0.25">
      <c r="X3015" s="59">
        <v>3008</v>
      </c>
      <c r="Y3015" s="395">
        <f t="shared" si="48"/>
        <v>350</v>
      </c>
    </row>
    <row r="3016" spans="24:25" x14ac:dyDescent="0.25">
      <c r="X3016" s="59">
        <v>3009</v>
      </c>
      <c r="Y3016" s="395">
        <f t="shared" si="48"/>
        <v>350</v>
      </c>
    </row>
    <row r="3017" spans="24:25" x14ac:dyDescent="0.25">
      <c r="X3017" s="59">
        <v>3010</v>
      </c>
      <c r="Y3017" s="395">
        <f t="shared" si="48"/>
        <v>350</v>
      </c>
    </row>
    <row r="3018" spans="24:25" x14ac:dyDescent="0.25">
      <c r="X3018" s="59">
        <v>3011</v>
      </c>
      <c r="Y3018" s="395">
        <f t="shared" si="48"/>
        <v>350</v>
      </c>
    </row>
    <row r="3019" spans="24:25" x14ac:dyDescent="0.25">
      <c r="X3019" s="59">
        <v>3012</v>
      </c>
      <c r="Y3019" s="395">
        <f t="shared" si="48"/>
        <v>350</v>
      </c>
    </row>
    <row r="3020" spans="24:25" x14ac:dyDescent="0.25">
      <c r="X3020" s="59">
        <v>3013</v>
      </c>
      <c r="Y3020" s="395">
        <f t="shared" si="48"/>
        <v>350</v>
      </c>
    </row>
    <row r="3021" spans="24:25" x14ac:dyDescent="0.25">
      <c r="X3021" s="59">
        <v>3014</v>
      </c>
      <c r="Y3021" s="395">
        <f t="shared" si="48"/>
        <v>350</v>
      </c>
    </row>
    <row r="3022" spans="24:25" x14ac:dyDescent="0.25">
      <c r="X3022" s="59">
        <v>3015</v>
      </c>
      <c r="Y3022" s="395">
        <f t="shared" si="48"/>
        <v>350</v>
      </c>
    </row>
    <row r="3023" spans="24:25" x14ac:dyDescent="0.25">
      <c r="X3023" s="59">
        <v>3016</v>
      </c>
      <c r="Y3023" s="395">
        <f t="shared" si="48"/>
        <v>350</v>
      </c>
    </row>
    <row r="3024" spans="24:25" x14ac:dyDescent="0.25">
      <c r="X3024" s="59">
        <v>3017</v>
      </c>
      <c r="Y3024" s="395">
        <f t="shared" si="48"/>
        <v>350</v>
      </c>
    </row>
    <row r="3025" spans="24:25" x14ac:dyDescent="0.25">
      <c r="X3025" s="59">
        <v>3018</v>
      </c>
      <c r="Y3025" s="395">
        <f t="shared" si="48"/>
        <v>350</v>
      </c>
    </row>
    <row r="3026" spans="24:25" x14ac:dyDescent="0.25">
      <c r="X3026" s="59">
        <v>3019</v>
      </c>
      <c r="Y3026" s="395">
        <f t="shared" si="48"/>
        <v>350</v>
      </c>
    </row>
    <row r="3027" spans="24:25" x14ac:dyDescent="0.25">
      <c r="X3027" s="59">
        <v>3020</v>
      </c>
      <c r="Y3027" s="395">
        <f t="shared" si="48"/>
        <v>350</v>
      </c>
    </row>
    <row r="3028" spans="24:25" x14ac:dyDescent="0.25">
      <c r="X3028" s="59">
        <v>3021</v>
      </c>
      <c r="Y3028" s="395">
        <f t="shared" si="48"/>
        <v>350</v>
      </c>
    </row>
    <row r="3029" spans="24:25" x14ac:dyDescent="0.25">
      <c r="X3029" s="59">
        <v>3022</v>
      </c>
      <c r="Y3029" s="395">
        <f t="shared" si="48"/>
        <v>350</v>
      </c>
    </row>
    <row r="3030" spans="24:25" x14ac:dyDescent="0.25">
      <c r="X3030" s="59">
        <v>3023</v>
      </c>
      <c r="Y3030" s="395">
        <f t="shared" si="48"/>
        <v>350</v>
      </c>
    </row>
    <row r="3031" spans="24:25" x14ac:dyDescent="0.25">
      <c r="X3031" s="59">
        <v>3024</v>
      </c>
      <c r="Y3031" s="395">
        <f t="shared" si="48"/>
        <v>350</v>
      </c>
    </row>
    <row r="3032" spans="24:25" x14ac:dyDescent="0.25">
      <c r="X3032" s="59">
        <v>3025</v>
      </c>
      <c r="Y3032" s="395">
        <f t="shared" si="48"/>
        <v>350</v>
      </c>
    </row>
    <row r="3033" spans="24:25" x14ac:dyDescent="0.25">
      <c r="X3033" s="59">
        <v>3026</v>
      </c>
      <c r="Y3033" s="395">
        <f t="shared" si="48"/>
        <v>350</v>
      </c>
    </row>
    <row r="3034" spans="24:25" x14ac:dyDescent="0.25">
      <c r="X3034" s="59">
        <v>3027</v>
      </c>
      <c r="Y3034" s="395">
        <f t="shared" si="48"/>
        <v>350</v>
      </c>
    </row>
    <row r="3035" spans="24:25" x14ac:dyDescent="0.25">
      <c r="X3035" s="59">
        <v>3028</v>
      </c>
      <c r="Y3035" s="395">
        <f t="shared" si="48"/>
        <v>350</v>
      </c>
    </row>
    <row r="3036" spans="24:25" x14ac:dyDescent="0.25">
      <c r="X3036" s="59">
        <v>3029</v>
      </c>
      <c r="Y3036" s="395">
        <f t="shared" si="48"/>
        <v>350</v>
      </c>
    </row>
    <row r="3037" spans="24:25" x14ac:dyDescent="0.25">
      <c r="X3037" s="59">
        <v>3030</v>
      </c>
      <c r="Y3037" s="395">
        <f t="shared" si="48"/>
        <v>350</v>
      </c>
    </row>
    <row r="3038" spans="24:25" x14ac:dyDescent="0.25">
      <c r="X3038" s="59">
        <v>3031</v>
      </c>
      <c r="Y3038" s="395">
        <f t="shared" si="48"/>
        <v>350</v>
      </c>
    </row>
    <row r="3039" spans="24:25" x14ac:dyDescent="0.25">
      <c r="X3039" s="59">
        <v>3032</v>
      </c>
      <c r="Y3039" s="395">
        <f t="shared" si="48"/>
        <v>350</v>
      </c>
    </row>
    <row r="3040" spans="24:25" x14ac:dyDescent="0.25">
      <c r="X3040" s="59">
        <v>3033</v>
      </c>
      <c r="Y3040" s="395">
        <f t="shared" si="48"/>
        <v>350</v>
      </c>
    </row>
    <row r="3041" spans="24:25" x14ac:dyDescent="0.25">
      <c r="X3041" s="59">
        <v>3034</v>
      </c>
      <c r="Y3041" s="395">
        <f t="shared" si="48"/>
        <v>350</v>
      </c>
    </row>
    <row r="3042" spans="24:25" x14ac:dyDescent="0.25">
      <c r="X3042" s="59">
        <v>3035</v>
      </c>
      <c r="Y3042" s="395">
        <f t="shared" si="48"/>
        <v>350</v>
      </c>
    </row>
    <row r="3043" spans="24:25" x14ac:dyDescent="0.25">
      <c r="X3043" s="59">
        <v>3036</v>
      </c>
      <c r="Y3043" s="395">
        <f t="shared" si="48"/>
        <v>350</v>
      </c>
    </row>
    <row r="3044" spans="24:25" x14ac:dyDescent="0.25">
      <c r="X3044" s="59">
        <v>3037</v>
      </c>
      <c r="Y3044" s="395">
        <f t="shared" si="48"/>
        <v>350</v>
      </c>
    </row>
    <row r="3045" spans="24:25" x14ac:dyDescent="0.25">
      <c r="X3045" s="59">
        <v>3038</v>
      </c>
      <c r="Y3045" s="395">
        <f t="shared" si="48"/>
        <v>350</v>
      </c>
    </row>
    <row r="3046" spans="24:25" x14ac:dyDescent="0.25">
      <c r="X3046" s="59">
        <v>3039</v>
      </c>
      <c r="Y3046" s="395">
        <f t="shared" si="48"/>
        <v>350</v>
      </c>
    </row>
    <row r="3047" spans="24:25" x14ac:dyDescent="0.25">
      <c r="X3047" s="59">
        <v>3040</v>
      </c>
      <c r="Y3047" s="395">
        <f t="shared" si="48"/>
        <v>350</v>
      </c>
    </row>
    <row r="3048" spans="24:25" x14ac:dyDescent="0.25">
      <c r="X3048" s="59">
        <v>3041</v>
      </c>
      <c r="Y3048" s="395">
        <f t="shared" si="48"/>
        <v>350</v>
      </c>
    </row>
    <row r="3049" spans="24:25" x14ac:dyDescent="0.25">
      <c r="X3049" s="59">
        <v>3042</v>
      </c>
      <c r="Y3049" s="395">
        <f t="shared" si="48"/>
        <v>350</v>
      </c>
    </row>
    <row r="3050" spans="24:25" x14ac:dyDescent="0.25">
      <c r="X3050" s="59">
        <v>3043</v>
      </c>
      <c r="Y3050" s="395">
        <f t="shared" si="48"/>
        <v>350</v>
      </c>
    </row>
    <row r="3051" spans="24:25" x14ac:dyDescent="0.25">
      <c r="X3051" s="59">
        <v>3044</v>
      </c>
      <c r="Y3051" s="395">
        <f t="shared" si="48"/>
        <v>350</v>
      </c>
    </row>
    <row r="3052" spans="24:25" x14ac:dyDescent="0.25">
      <c r="X3052" s="59">
        <v>3045</v>
      </c>
      <c r="Y3052" s="395">
        <f t="shared" si="48"/>
        <v>350</v>
      </c>
    </row>
    <row r="3053" spans="24:25" x14ac:dyDescent="0.25">
      <c r="X3053" s="59">
        <v>3046</v>
      </c>
      <c r="Y3053" s="395">
        <f t="shared" si="48"/>
        <v>350</v>
      </c>
    </row>
    <row r="3054" spans="24:25" x14ac:dyDescent="0.25">
      <c r="X3054" s="59">
        <v>3047</v>
      </c>
      <c r="Y3054" s="395">
        <f t="shared" si="48"/>
        <v>350</v>
      </c>
    </row>
    <row r="3055" spans="24:25" x14ac:dyDescent="0.25">
      <c r="X3055" s="59">
        <v>3048</v>
      </c>
      <c r="Y3055" s="395">
        <f t="shared" si="48"/>
        <v>350</v>
      </c>
    </row>
    <row r="3056" spans="24:25" x14ac:dyDescent="0.25">
      <c r="X3056" s="59">
        <v>3049</v>
      </c>
      <c r="Y3056" s="395">
        <f t="shared" si="48"/>
        <v>350</v>
      </c>
    </row>
    <row r="3057" spans="24:25" x14ac:dyDescent="0.25">
      <c r="X3057" s="59">
        <v>3050</v>
      </c>
      <c r="Y3057" s="395">
        <f t="shared" si="48"/>
        <v>350</v>
      </c>
    </row>
    <row r="3058" spans="24:25" x14ac:dyDescent="0.25">
      <c r="X3058" s="59">
        <v>3051</v>
      </c>
      <c r="Y3058" s="395">
        <f t="shared" si="48"/>
        <v>350</v>
      </c>
    </row>
    <row r="3059" spans="24:25" x14ac:dyDescent="0.25">
      <c r="X3059" s="59">
        <v>3052</v>
      </c>
      <c r="Y3059" s="395">
        <f t="shared" si="48"/>
        <v>350</v>
      </c>
    </row>
    <row r="3060" spans="24:25" x14ac:dyDescent="0.25">
      <c r="X3060" s="59">
        <v>3053</v>
      </c>
      <c r="Y3060" s="395">
        <f t="shared" si="48"/>
        <v>350</v>
      </c>
    </row>
    <row r="3061" spans="24:25" x14ac:dyDescent="0.25">
      <c r="X3061" s="59">
        <v>3054</v>
      </c>
      <c r="Y3061" s="395">
        <f t="shared" si="48"/>
        <v>350</v>
      </c>
    </row>
    <row r="3062" spans="24:25" x14ac:dyDescent="0.25">
      <c r="X3062" s="59">
        <v>3055</v>
      </c>
      <c r="Y3062" s="395">
        <f t="shared" si="48"/>
        <v>350</v>
      </c>
    </row>
    <row r="3063" spans="24:25" x14ac:dyDescent="0.25">
      <c r="X3063" s="59">
        <v>3056</v>
      </c>
      <c r="Y3063" s="395">
        <f t="shared" si="48"/>
        <v>350</v>
      </c>
    </row>
    <row r="3064" spans="24:25" x14ac:dyDescent="0.25">
      <c r="X3064" s="59">
        <v>3057</v>
      </c>
      <c r="Y3064" s="395">
        <f t="shared" si="48"/>
        <v>350</v>
      </c>
    </row>
    <row r="3065" spans="24:25" x14ac:dyDescent="0.25">
      <c r="X3065" s="59">
        <v>3058</v>
      </c>
      <c r="Y3065" s="395">
        <f t="shared" si="48"/>
        <v>350</v>
      </c>
    </row>
    <row r="3066" spans="24:25" x14ac:dyDescent="0.25">
      <c r="X3066" s="59">
        <v>3059</v>
      </c>
      <c r="Y3066" s="395">
        <f t="shared" si="48"/>
        <v>350</v>
      </c>
    </row>
    <row r="3067" spans="24:25" x14ac:dyDescent="0.25">
      <c r="X3067" s="59">
        <v>3060</v>
      </c>
      <c r="Y3067" s="395">
        <f t="shared" si="48"/>
        <v>350</v>
      </c>
    </row>
    <row r="3068" spans="24:25" x14ac:dyDescent="0.25">
      <c r="X3068" s="59">
        <v>3061</v>
      </c>
      <c r="Y3068" s="395">
        <f t="shared" si="48"/>
        <v>350</v>
      </c>
    </row>
    <row r="3069" spans="24:25" x14ac:dyDescent="0.25">
      <c r="X3069" s="59">
        <v>3062</v>
      </c>
      <c r="Y3069" s="395">
        <f t="shared" si="48"/>
        <v>350</v>
      </c>
    </row>
    <row r="3070" spans="24:25" x14ac:dyDescent="0.25">
      <c r="X3070" s="59">
        <v>3063</v>
      </c>
      <c r="Y3070" s="395">
        <f t="shared" si="48"/>
        <v>350</v>
      </c>
    </row>
    <row r="3071" spans="24:25" x14ac:dyDescent="0.25">
      <c r="X3071" s="59">
        <v>3064</v>
      </c>
      <c r="Y3071" s="395">
        <f t="shared" si="48"/>
        <v>350</v>
      </c>
    </row>
    <row r="3072" spans="24:25" x14ac:dyDescent="0.25">
      <c r="X3072" s="59">
        <v>3065</v>
      </c>
      <c r="Y3072" s="395">
        <f t="shared" si="48"/>
        <v>350</v>
      </c>
    </row>
    <row r="3073" spans="24:25" x14ac:dyDescent="0.25">
      <c r="X3073" s="59">
        <v>3066</v>
      </c>
      <c r="Y3073" s="395">
        <f t="shared" ref="Y3073:Y3136" si="49">$V$8</f>
        <v>350</v>
      </c>
    </row>
    <row r="3074" spans="24:25" x14ac:dyDescent="0.25">
      <c r="X3074" s="59">
        <v>3067</v>
      </c>
      <c r="Y3074" s="395">
        <f t="shared" si="49"/>
        <v>350</v>
      </c>
    </row>
    <row r="3075" spans="24:25" x14ac:dyDescent="0.25">
      <c r="X3075" s="59">
        <v>3068</v>
      </c>
      <c r="Y3075" s="395">
        <f t="shared" si="49"/>
        <v>350</v>
      </c>
    </row>
    <row r="3076" spans="24:25" x14ac:dyDescent="0.25">
      <c r="X3076" s="59">
        <v>3069</v>
      </c>
      <c r="Y3076" s="395">
        <f t="shared" si="49"/>
        <v>350</v>
      </c>
    </row>
    <row r="3077" spans="24:25" x14ac:dyDescent="0.25">
      <c r="X3077" s="59">
        <v>3070</v>
      </c>
      <c r="Y3077" s="395">
        <f t="shared" si="49"/>
        <v>350</v>
      </c>
    </row>
    <row r="3078" spans="24:25" x14ac:dyDescent="0.25">
      <c r="X3078" s="59">
        <v>3071</v>
      </c>
      <c r="Y3078" s="395">
        <f t="shared" si="49"/>
        <v>350</v>
      </c>
    </row>
    <row r="3079" spans="24:25" x14ac:dyDescent="0.25">
      <c r="X3079" s="59">
        <v>3072</v>
      </c>
      <c r="Y3079" s="395">
        <f t="shared" si="49"/>
        <v>350</v>
      </c>
    </row>
    <row r="3080" spans="24:25" x14ac:dyDescent="0.25">
      <c r="X3080" s="59">
        <v>3073</v>
      </c>
      <c r="Y3080" s="395">
        <f t="shared" si="49"/>
        <v>350</v>
      </c>
    </row>
    <row r="3081" spans="24:25" x14ac:dyDescent="0.25">
      <c r="X3081" s="59">
        <v>3074</v>
      </c>
      <c r="Y3081" s="395">
        <f t="shared" si="49"/>
        <v>350</v>
      </c>
    </row>
    <row r="3082" spans="24:25" x14ac:dyDescent="0.25">
      <c r="X3082" s="59">
        <v>3075</v>
      </c>
      <c r="Y3082" s="395">
        <f t="shared" si="49"/>
        <v>350</v>
      </c>
    </row>
    <row r="3083" spans="24:25" x14ac:dyDescent="0.25">
      <c r="X3083" s="59">
        <v>3076</v>
      </c>
      <c r="Y3083" s="395">
        <f t="shared" si="49"/>
        <v>350</v>
      </c>
    </row>
    <row r="3084" spans="24:25" x14ac:dyDescent="0.25">
      <c r="X3084" s="59">
        <v>3077</v>
      </c>
      <c r="Y3084" s="395">
        <f t="shared" si="49"/>
        <v>350</v>
      </c>
    </row>
    <row r="3085" spans="24:25" x14ac:dyDescent="0.25">
      <c r="X3085" s="59">
        <v>3078</v>
      </c>
      <c r="Y3085" s="395">
        <f t="shared" si="49"/>
        <v>350</v>
      </c>
    </row>
    <row r="3086" spans="24:25" x14ac:dyDescent="0.25">
      <c r="X3086" s="59">
        <v>3079</v>
      </c>
      <c r="Y3086" s="395">
        <f t="shared" si="49"/>
        <v>350</v>
      </c>
    </row>
    <row r="3087" spans="24:25" x14ac:dyDescent="0.25">
      <c r="X3087" s="59">
        <v>3080</v>
      </c>
      <c r="Y3087" s="395">
        <f t="shared" si="49"/>
        <v>350</v>
      </c>
    </row>
    <row r="3088" spans="24:25" x14ac:dyDescent="0.25">
      <c r="X3088" s="59">
        <v>3081</v>
      </c>
      <c r="Y3088" s="395">
        <f t="shared" si="49"/>
        <v>350</v>
      </c>
    </row>
    <row r="3089" spans="24:25" x14ac:dyDescent="0.25">
      <c r="X3089" s="59">
        <v>3082</v>
      </c>
      <c r="Y3089" s="395">
        <f t="shared" si="49"/>
        <v>350</v>
      </c>
    </row>
    <row r="3090" spans="24:25" x14ac:dyDescent="0.25">
      <c r="X3090" s="59">
        <v>3083</v>
      </c>
      <c r="Y3090" s="395">
        <f t="shared" si="49"/>
        <v>350</v>
      </c>
    </row>
    <row r="3091" spans="24:25" x14ac:dyDescent="0.25">
      <c r="X3091" s="59">
        <v>3084</v>
      </c>
      <c r="Y3091" s="395">
        <f t="shared" si="49"/>
        <v>350</v>
      </c>
    </row>
    <row r="3092" spans="24:25" x14ac:dyDescent="0.25">
      <c r="X3092" s="59">
        <v>3085</v>
      </c>
      <c r="Y3092" s="395">
        <f t="shared" si="49"/>
        <v>350</v>
      </c>
    </row>
    <row r="3093" spans="24:25" x14ac:dyDescent="0.25">
      <c r="X3093" s="59">
        <v>3086</v>
      </c>
      <c r="Y3093" s="395">
        <f t="shared" si="49"/>
        <v>350</v>
      </c>
    </row>
    <row r="3094" spans="24:25" x14ac:dyDescent="0.25">
      <c r="X3094" s="59">
        <v>3087</v>
      </c>
      <c r="Y3094" s="395">
        <f t="shared" si="49"/>
        <v>350</v>
      </c>
    </row>
    <row r="3095" spans="24:25" x14ac:dyDescent="0.25">
      <c r="X3095" s="59">
        <v>3088</v>
      </c>
      <c r="Y3095" s="395">
        <f t="shared" si="49"/>
        <v>350</v>
      </c>
    </row>
    <row r="3096" spans="24:25" x14ac:dyDescent="0.25">
      <c r="X3096" s="59">
        <v>3089</v>
      </c>
      <c r="Y3096" s="395">
        <f t="shared" si="49"/>
        <v>350</v>
      </c>
    </row>
    <row r="3097" spans="24:25" x14ac:dyDescent="0.25">
      <c r="X3097" s="59">
        <v>3090</v>
      </c>
      <c r="Y3097" s="395">
        <f t="shared" si="49"/>
        <v>350</v>
      </c>
    </row>
    <row r="3098" spans="24:25" x14ac:dyDescent="0.25">
      <c r="X3098" s="59">
        <v>3091</v>
      </c>
      <c r="Y3098" s="395">
        <f t="shared" si="49"/>
        <v>350</v>
      </c>
    </row>
    <row r="3099" spans="24:25" x14ac:dyDescent="0.25">
      <c r="X3099" s="59">
        <v>3092</v>
      </c>
      <c r="Y3099" s="395">
        <f t="shared" si="49"/>
        <v>350</v>
      </c>
    </row>
    <row r="3100" spans="24:25" x14ac:dyDescent="0.25">
      <c r="X3100" s="59">
        <v>3093</v>
      </c>
      <c r="Y3100" s="395">
        <f t="shared" si="49"/>
        <v>350</v>
      </c>
    </row>
    <row r="3101" spans="24:25" x14ac:dyDescent="0.25">
      <c r="X3101" s="59">
        <v>3094</v>
      </c>
      <c r="Y3101" s="395">
        <f t="shared" si="49"/>
        <v>350</v>
      </c>
    </row>
    <row r="3102" spans="24:25" x14ac:dyDescent="0.25">
      <c r="X3102" s="59">
        <v>3095</v>
      </c>
      <c r="Y3102" s="395">
        <f t="shared" si="49"/>
        <v>350</v>
      </c>
    </row>
    <row r="3103" spans="24:25" x14ac:dyDescent="0.25">
      <c r="X3103" s="59">
        <v>3096</v>
      </c>
      <c r="Y3103" s="395">
        <f t="shared" si="49"/>
        <v>350</v>
      </c>
    </row>
    <row r="3104" spans="24:25" x14ac:dyDescent="0.25">
      <c r="X3104" s="59">
        <v>3097</v>
      </c>
      <c r="Y3104" s="395">
        <f t="shared" si="49"/>
        <v>350</v>
      </c>
    </row>
    <row r="3105" spans="24:25" x14ac:dyDescent="0.25">
      <c r="X3105" s="59">
        <v>3098</v>
      </c>
      <c r="Y3105" s="395">
        <f t="shared" si="49"/>
        <v>350</v>
      </c>
    </row>
    <row r="3106" spans="24:25" x14ac:dyDescent="0.25">
      <c r="X3106" s="59">
        <v>3099</v>
      </c>
      <c r="Y3106" s="395">
        <f t="shared" si="49"/>
        <v>350</v>
      </c>
    </row>
    <row r="3107" spans="24:25" x14ac:dyDescent="0.25">
      <c r="X3107" s="59">
        <v>3100</v>
      </c>
      <c r="Y3107" s="395">
        <f t="shared" si="49"/>
        <v>350</v>
      </c>
    </row>
    <row r="3108" spans="24:25" x14ac:dyDescent="0.25">
      <c r="X3108" s="59">
        <v>3101</v>
      </c>
      <c r="Y3108" s="395">
        <f t="shared" si="49"/>
        <v>350</v>
      </c>
    </row>
    <row r="3109" spans="24:25" x14ac:dyDescent="0.25">
      <c r="X3109" s="59">
        <v>3102</v>
      </c>
      <c r="Y3109" s="395">
        <f t="shared" si="49"/>
        <v>350</v>
      </c>
    </row>
    <row r="3110" spans="24:25" x14ac:dyDescent="0.25">
      <c r="X3110" s="59">
        <v>3103</v>
      </c>
      <c r="Y3110" s="395">
        <f t="shared" si="49"/>
        <v>350</v>
      </c>
    </row>
    <row r="3111" spans="24:25" x14ac:dyDescent="0.25">
      <c r="X3111" s="59">
        <v>3104</v>
      </c>
      <c r="Y3111" s="395">
        <f t="shared" si="49"/>
        <v>350</v>
      </c>
    </row>
    <row r="3112" spans="24:25" x14ac:dyDescent="0.25">
      <c r="X3112" s="59">
        <v>3105</v>
      </c>
      <c r="Y3112" s="395">
        <f t="shared" si="49"/>
        <v>350</v>
      </c>
    </row>
    <row r="3113" spans="24:25" x14ac:dyDescent="0.25">
      <c r="X3113" s="59">
        <v>3106</v>
      </c>
      <c r="Y3113" s="395">
        <f t="shared" si="49"/>
        <v>350</v>
      </c>
    </row>
    <row r="3114" spans="24:25" x14ac:dyDescent="0.25">
      <c r="X3114" s="59">
        <v>3107</v>
      </c>
      <c r="Y3114" s="395">
        <f t="shared" si="49"/>
        <v>350</v>
      </c>
    </row>
    <row r="3115" spans="24:25" x14ac:dyDescent="0.25">
      <c r="X3115" s="59">
        <v>3108</v>
      </c>
      <c r="Y3115" s="395">
        <f t="shared" si="49"/>
        <v>350</v>
      </c>
    </row>
    <row r="3116" spans="24:25" x14ac:dyDescent="0.25">
      <c r="X3116" s="59">
        <v>3109</v>
      </c>
      <c r="Y3116" s="395">
        <f t="shared" si="49"/>
        <v>350</v>
      </c>
    </row>
    <row r="3117" spans="24:25" x14ac:dyDescent="0.25">
      <c r="X3117" s="59">
        <v>3110</v>
      </c>
      <c r="Y3117" s="395">
        <f t="shared" si="49"/>
        <v>350</v>
      </c>
    </row>
    <row r="3118" spans="24:25" x14ac:dyDescent="0.25">
      <c r="X3118" s="59">
        <v>3111</v>
      </c>
      <c r="Y3118" s="395">
        <f t="shared" si="49"/>
        <v>350</v>
      </c>
    </row>
    <row r="3119" spans="24:25" x14ac:dyDescent="0.25">
      <c r="X3119" s="59">
        <v>3112</v>
      </c>
      <c r="Y3119" s="395">
        <f t="shared" si="49"/>
        <v>350</v>
      </c>
    </row>
    <row r="3120" spans="24:25" x14ac:dyDescent="0.25">
      <c r="X3120" s="59">
        <v>3113</v>
      </c>
      <c r="Y3120" s="395">
        <f t="shared" si="49"/>
        <v>350</v>
      </c>
    </row>
    <row r="3121" spans="24:25" x14ac:dyDescent="0.25">
      <c r="X3121" s="59">
        <v>3114</v>
      </c>
      <c r="Y3121" s="395">
        <f t="shared" si="49"/>
        <v>350</v>
      </c>
    </row>
    <row r="3122" spans="24:25" x14ac:dyDescent="0.25">
      <c r="X3122" s="59">
        <v>3115</v>
      </c>
      <c r="Y3122" s="395">
        <f t="shared" si="49"/>
        <v>350</v>
      </c>
    </row>
    <row r="3123" spans="24:25" x14ac:dyDescent="0.25">
      <c r="X3123" s="59">
        <v>3116</v>
      </c>
      <c r="Y3123" s="395">
        <f t="shared" si="49"/>
        <v>350</v>
      </c>
    </row>
    <row r="3124" spans="24:25" x14ac:dyDescent="0.25">
      <c r="X3124" s="59">
        <v>3117</v>
      </c>
      <c r="Y3124" s="395">
        <f t="shared" si="49"/>
        <v>350</v>
      </c>
    </row>
    <row r="3125" spans="24:25" x14ac:dyDescent="0.25">
      <c r="X3125" s="59">
        <v>3118</v>
      </c>
      <c r="Y3125" s="395">
        <f t="shared" si="49"/>
        <v>350</v>
      </c>
    </row>
    <row r="3126" spans="24:25" x14ac:dyDescent="0.25">
      <c r="X3126" s="59">
        <v>3119</v>
      </c>
      <c r="Y3126" s="395">
        <f t="shared" si="49"/>
        <v>350</v>
      </c>
    </row>
    <row r="3127" spans="24:25" x14ac:dyDescent="0.25">
      <c r="X3127" s="59">
        <v>3120</v>
      </c>
      <c r="Y3127" s="395">
        <f t="shared" si="49"/>
        <v>350</v>
      </c>
    </row>
    <row r="3128" spans="24:25" x14ac:dyDescent="0.25">
      <c r="X3128" s="59">
        <v>3121</v>
      </c>
      <c r="Y3128" s="395">
        <f t="shared" si="49"/>
        <v>350</v>
      </c>
    </row>
    <row r="3129" spans="24:25" x14ac:dyDescent="0.25">
      <c r="X3129" s="59">
        <v>3122</v>
      </c>
      <c r="Y3129" s="395">
        <f t="shared" si="49"/>
        <v>350</v>
      </c>
    </row>
    <row r="3130" spans="24:25" x14ac:dyDescent="0.25">
      <c r="X3130" s="59">
        <v>3123</v>
      </c>
      <c r="Y3130" s="395">
        <f t="shared" si="49"/>
        <v>350</v>
      </c>
    </row>
    <row r="3131" spans="24:25" x14ac:dyDescent="0.25">
      <c r="X3131" s="59">
        <v>3124</v>
      </c>
      <c r="Y3131" s="395">
        <f t="shared" si="49"/>
        <v>350</v>
      </c>
    </row>
    <row r="3132" spans="24:25" x14ac:dyDescent="0.25">
      <c r="X3132" s="59">
        <v>3125</v>
      </c>
      <c r="Y3132" s="395">
        <f t="shared" si="49"/>
        <v>350</v>
      </c>
    </row>
    <row r="3133" spans="24:25" x14ac:dyDescent="0.25">
      <c r="X3133" s="59">
        <v>3126</v>
      </c>
      <c r="Y3133" s="395">
        <f t="shared" si="49"/>
        <v>350</v>
      </c>
    </row>
    <row r="3134" spans="24:25" x14ac:dyDescent="0.25">
      <c r="X3134" s="59">
        <v>3127</v>
      </c>
      <c r="Y3134" s="395">
        <f t="shared" si="49"/>
        <v>350</v>
      </c>
    </row>
    <row r="3135" spans="24:25" x14ac:dyDescent="0.25">
      <c r="X3135" s="59">
        <v>3128</v>
      </c>
      <c r="Y3135" s="395">
        <f t="shared" si="49"/>
        <v>350</v>
      </c>
    </row>
    <row r="3136" spans="24:25" x14ac:dyDescent="0.25">
      <c r="X3136" s="59">
        <v>3129</v>
      </c>
      <c r="Y3136" s="395">
        <f t="shared" si="49"/>
        <v>350</v>
      </c>
    </row>
    <row r="3137" spans="24:25" x14ac:dyDescent="0.25">
      <c r="X3137" s="59">
        <v>3130</v>
      </c>
      <c r="Y3137" s="395">
        <f t="shared" ref="Y3137:Y3200" si="50">$V$8</f>
        <v>350</v>
      </c>
    </row>
    <row r="3138" spans="24:25" x14ac:dyDescent="0.25">
      <c r="X3138" s="59">
        <v>3131</v>
      </c>
      <c r="Y3138" s="395">
        <f t="shared" si="50"/>
        <v>350</v>
      </c>
    </row>
    <row r="3139" spans="24:25" x14ac:dyDescent="0.25">
      <c r="X3139" s="59">
        <v>3132</v>
      </c>
      <c r="Y3139" s="395">
        <f t="shared" si="50"/>
        <v>350</v>
      </c>
    </row>
    <row r="3140" spans="24:25" x14ac:dyDescent="0.25">
      <c r="X3140" s="59">
        <v>3133</v>
      </c>
      <c r="Y3140" s="395">
        <f t="shared" si="50"/>
        <v>350</v>
      </c>
    </row>
    <row r="3141" spans="24:25" x14ac:dyDescent="0.25">
      <c r="X3141" s="59">
        <v>3134</v>
      </c>
      <c r="Y3141" s="395">
        <f t="shared" si="50"/>
        <v>350</v>
      </c>
    </row>
    <row r="3142" spans="24:25" x14ac:dyDescent="0.25">
      <c r="X3142" s="59">
        <v>3135</v>
      </c>
      <c r="Y3142" s="395">
        <f t="shared" si="50"/>
        <v>350</v>
      </c>
    </row>
    <row r="3143" spans="24:25" x14ac:dyDescent="0.25">
      <c r="X3143" s="59">
        <v>3136</v>
      </c>
      <c r="Y3143" s="395">
        <f t="shared" si="50"/>
        <v>350</v>
      </c>
    </row>
    <row r="3144" spans="24:25" x14ac:dyDescent="0.25">
      <c r="X3144" s="59">
        <v>3137</v>
      </c>
      <c r="Y3144" s="395">
        <f t="shared" si="50"/>
        <v>350</v>
      </c>
    </row>
    <row r="3145" spans="24:25" x14ac:dyDescent="0.25">
      <c r="X3145" s="59">
        <v>3138</v>
      </c>
      <c r="Y3145" s="395">
        <f t="shared" si="50"/>
        <v>350</v>
      </c>
    </row>
    <row r="3146" spans="24:25" x14ac:dyDescent="0.25">
      <c r="X3146" s="59">
        <v>3139</v>
      </c>
      <c r="Y3146" s="395">
        <f t="shared" si="50"/>
        <v>350</v>
      </c>
    </row>
    <row r="3147" spans="24:25" x14ac:dyDescent="0.25">
      <c r="X3147" s="59">
        <v>3140</v>
      </c>
      <c r="Y3147" s="395">
        <f t="shared" si="50"/>
        <v>350</v>
      </c>
    </row>
    <row r="3148" spans="24:25" x14ac:dyDescent="0.25">
      <c r="X3148" s="59">
        <v>3141</v>
      </c>
      <c r="Y3148" s="395">
        <f t="shared" si="50"/>
        <v>350</v>
      </c>
    </row>
    <row r="3149" spans="24:25" x14ac:dyDescent="0.25">
      <c r="X3149" s="59">
        <v>3142</v>
      </c>
      <c r="Y3149" s="395">
        <f t="shared" si="50"/>
        <v>350</v>
      </c>
    </row>
    <row r="3150" spans="24:25" x14ac:dyDescent="0.25">
      <c r="X3150" s="59">
        <v>3143</v>
      </c>
      <c r="Y3150" s="395">
        <f t="shared" si="50"/>
        <v>350</v>
      </c>
    </row>
    <row r="3151" spans="24:25" x14ac:dyDescent="0.25">
      <c r="X3151" s="59">
        <v>3144</v>
      </c>
      <c r="Y3151" s="395">
        <f t="shared" si="50"/>
        <v>350</v>
      </c>
    </row>
    <row r="3152" spans="24:25" x14ac:dyDescent="0.25">
      <c r="X3152" s="59">
        <v>3145</v>
      </c>
      <c r="Y3152" s="395">
        <f t="shared" si="50"/>
        <v>350</v>
      </c>
    </row>
    <row r="3153" spans="24:25" x14ac:dyDescent="0.25">
      <c r="X3153" s="59">
        <v>3146</v>
      </c>
      <c r="Y3153" s="395">
        <f t="shared" si="50"/>
        <v>350</v>
      </c>
    </row>
    <row r="3154" spans="24:25" x14ac:dyDescent="0.25">
      <c r="X3154" s="59">
        <v>3147</v>
      </c>
      <c r="Y3154" s="395">
        <f t="shared" si="50"/>
        <v>350</v>
      </c>
    </row>
    <row r="3155" spans="24:25" x14ac:dyDescent="0.25">
      <c r="X3155" s="59">
        <v>3148</v>
      </c>
      <c r="Y3155" s="395">
        <f t="shared" si="50"/>
        <v>350</v>
      </c>
    </row>
    <row r="3156" spans="24:25" x14ac:dyDescent="0.25">
      <c r="X3156" s="59">
        <v>3149</v>
      </c>
      <c r="Y3156" s="395">
        <f t="shared" si="50"/>
        <v>350</v>
      </c>
    </row>
    <row r="3157" spans="24:25" x14ac:dyDescent="0.25">
      <c r="X3157" s="59">
        <v>3150</v>
      </c>
      <c r="Y3157" s="395">
        <f t="shared" si="50"/>
        <v>350</v>
      </c>
    </row>
    <row r="3158" spans="24:25" x14ac:dyDescent="0.25">
      <c r="X3158" s="59">
        <v>3151</v>
      </c>
      <c r="Y3158" s="395">
        <f t="shared" si="50"/>
        <v>350</v>
      </c>
    </row>
    <row r="3159" spans="24:25" x14ac:dyDescent="0.25">
      <c r="X3159" s="59">
        <v>3152</v>
      </c>
      <c r="Y3159" s="395">
        <f t="shared" si="50"/>
        <v>350</v>
      </c>
    </row>
    <row r="3160" spans="24:25" x14ac:dyDescent="0.25">
      <c r="X3160" s="59">
        <v>3153</v>
      </c>
      <c r="Y3160" s="395">
        <f t="shared" si="50"/>
        <v>350</v>
      </c>
    </row>
    <row r="3161" spans="24:25" x14ac:dyDescent="0.25">
      <c r="X3161" s="59">
        <v>3154</v>
      </c>
      <c r="Y3161" s="395">
        <f t="shared" si="50"/>
        <v>350</v>
      </c>
    </row>
    <row r="3162" spans="24:25" x14ac:dyDescent="0.25">
      <c r="X3162" s="59">
        <v>3155</v>
      </c>
      <c r="Y3162" s="395">
        <f t="shared" si="50"/>
        <v>350</v>
      </c>
    </row>
    <row r="3163" spans="24:25" x14ac:dyDescent="0.25">
      <c r="X3163" s="59">
        <v>3156</v>
      </c>
      <c r="Y3163" s="395">
        <f t="shared" si="50"/>
        <v>350</v>
      </c>
    </row>
    <row r="3164" spans="24:25" x14ac:dyDescent="0.25">
      <c r="X3164" s="59">
        <v>3157</v>
      </c>
      <c r="Y3164" s="395">
        <f t="shared" si="50"/>
        <v>350</v>
      </c>
    </row>
    <row r="3165" spans="24:25" x14ac:dyDescent="0.25">
      <c r="X3165" s="59">
        <v>3158</v>
      </c>
      <c r="Y3165" s="395">
        <f t="shared" si="50"/>
        <v>350</v>
      </c>
    </row>
    <row r="3166" spans="24:25" x14ac:dyDescent="0.25">
      <c r="X3166" s="59">
        <v>3159</v>
      </c>
      <c r="Y3166" s="395">
        <f t="shared" si="50"/>
        <v>350</v>
      </c>
    </row>
    <row r="3167" spans="24:25" x14ac:dyDescent="0.25">
      <c r="X3167" s="59">
        <v>3160</v>
      </c>
      <c r="Y3167" s="395">
        <f t="shared" si="50"/>
        <v>350</v>
      </c>
    </row>
    <row r="3168" spans="24:25" x14ac:dyDescent="0.25">
      <c r="X3168" s="59">
        <v>3161</v>
      </c>
      <c r="Y3168" s="395">
        <f t="shared" si="50"/>
        <v>350</v>
      </c>
    </row>
    <row r="3169" spans="24:25" x14ac:dyDescent="0.25">
      <c r="X3169" s="59">
        <v>3162</v>
      </c>
      <c r="Y3169" s="395">
        <f t="shared" si="50"/>
        <v>350</v>
      </c>
    </row>
    <row r="3170" spans="24:25" x14ac:dyDescent="0.25">
      <c r="X3170" s="59">
        <v>3163</v>
      </c>
      <c r="Y3170" s="395">
        <f t="shared" si="50"/>
        <v>350</v>
      </c>
    </row>
    <row r="3171" spans="24:25" x14ac:dyDescent="0.25">
      <c r="X3171" s="59">
        <v>3164</v>
      </c>
      <c r="Y3171" s="395">
        <f t="shared" si="50"/>
        <v>350</v>
      </c>
    </row>
    <row r="3172" spans="24:25" x14ac:dyDescent="0.25">
      <c r="X3172" s="59">
        <v>3165</v>
      </c>
      <c r="Y3172" s="395">
        <f t="shared" si="50"/>
        <v>350</v>
      </c>
    </row>
    <row r="3173" spans="24:25" x14ac:dyDescent="0.25">
      <c r="X3173" s="59">
        <v>3166</v>
      </c>
      <c r="Y3173" s="395">
        <f t="shared" si="50"/>
        <v>350</v>
      </c>
    </row>
    <row r="3174" spans="24:25" x14ac:dyDescent="0.25">
      <c r="X3174" s="59">
        <v>3167</v>
      </c>
      <c r="Y3174" s="395">
        <f t="shared" si="50"/>
        <v>350</v>
      </c>
    </row>
    <row r="3175" spans="24:25" x14ac:dyDescent="0.25">
      <c r="X3175" s="59">
        <v>3168</v>
      </c>
      <c r="Y3175" s="395">
        <f t="shared" si="50"/>
        <v>350</v>
      </c>
    </row>
    <row r="3176" spans="24:25" x14ac:dyDescent="0.25">
      <c r="X3176" s="59">
        <v>3169</v>
      </c>
      <c r="Y3176" s="395">
        <f t="shared" si="50"/>
        <v>350</v>
      </c>
    </row>
    <row r="3177" spans="24:25" x14ac:dyDescent="0.25">
      <c r="X3177" s="59">
        <v>3170</v>
      </c>
      <c r="Y3177" s="395">
        <f t="shared" si="50"/>
        <v>350</v>
      </c>
    </row>
    <row r="3178" spans="24:25" x14ac:dyDescent="0.25">
      <c r="X3178" s="59">
        <v>3171</v>
      </c>
      <c r="Y3178" s="395">
        <f t="shared" si="50"/>
        <v>350</v>
      </c>
    </row>
    <row r="3179" spans="24:25" x14ac:dyDescent="0.25">
      <c r="X3179" s="59">
        <v>3172</v>
      </c>
      <c r="Y3179" s="395">
        <f t="shared" si="50"/>
        <v>350</v>
      </c>
    </row>
    <row r="3180" spans="24:25" x14ac:dyDescent="0.25">
      <c r="X3180" s="59">
        <v>3173</v>
      </c>
      <c r="Y3180" s="395">
        <f t="shared" si="50"/>
        <v>350</v>
      </c>
    </row>
    <row r="3181" spans="24:25" x14ac:dyDescent="0.25">
      <c r="X3181" s="59">
        <v>3174</v>
      </c>
      <c r="Y3181" s="395">
        <f t="shared" si="50"/>
        <v>350</v>
      </c>
    </row>
    <row r="3182" spans="24:25" x14ac:dyDescent="0.25">
      <c r="X3182" s="59">
        <v>3175</v>
      </c>
      <c r="Y3182" s="395">
        <f t="shared" si="50"/>
        <v>350</v>
      </c>
    </row>
    <row r="3183" spans="24:25" x14ac:dyDescent="0.25">
      <c r="X3183" s="59">
        <v>3176</v>
      </c>
      <c r="Y3183" s="395">
        <f t="shared" si="50"/>
        <v>350</v>
      </c>
    </row>
    <row r="3184" spans="24:25" x14ac:dyDescent="0.25">
      <c r="X3184" s="59">
        <v>3177</v>
      </c>
      <c r="Y3184" s="395">
        <f t="shared" si="50"/>
        <v>350</v>
      </c>
    </row>
    <row r="3185" spans="24:25" x14ac:dyDescent="0.25">
      <c r="X3185" s="59">
        <v>3178</v>
      </c>
      <c r="Y3185" s="395">
        <f t="shared" si="50"/>
        <v>350</v>
      </c>
    </row>
    <row r="3186" spans="24:25" x14ac:dyDescent="0.25">
      <c r="X3186" s="59">
        <v>3179</v>
      </c>
      <c r="Y3186" s="395">
        <f t="shared" si="50"/>
        <v>350</v>
      </c>
    </row>
    <row r="3187" spans="24:25" x14ac:dyDescent="0.25">
      <c r="X3187" s="59">
        <v>3180</v>
      </c>
      <c r="Y3187" s="395">
        <f t="shared" si="50"/>
        <v>350</v>
      </c>
    </row>
    <row r="3188" spans="24:25" x14ac:dyDescent="0.25">
      <c r="X3188" s="59">
        <v>3181</v>
      </c>
      <c r="Y3188" s="395">
        <f t="shared" si="50"/>
        <v>350</v>
      </c>
    </row>
    <row r="3189" spans="24:25" x14ac:dyDescent="0.25">
      <c r="X3189" s="59">
        <v>3182</v>
      </c>
      <c r="Y3189" s="395">
        <f t="shared" si="50"/>
        <v>350</v>
      </c>
    </row>
    <row r="3190" spans="24:25" x14ac:dyDescent="0.25">
      <c r="X3190" s="59">
        <v>3183</v>
      </c>
      <c r="Y3190" s="395">
        <f t="shared" si="50"/>
        <v>350</v>
      </c>
    </row>
    <row r="3191" spans="24:25" x14ac:dyDescent="0.25">
      <c r="X3191" s="59">
        <v>3184</v>
      </c>
      <c r="Y3191" s="395">
        <f t="shared" si="50"/>
        <v>350</v>
      </c>
    </row>
    <row r="3192" spans="24:25" x14ac:dyDescent="0.25">
      <c r="X3192" s="59">
        <v>3185</v>
      </c>
      <c r="Y3192" s="395">
        <f t="shared" si="50"/>
        <v>350</v>
      </c>
    </row>
    <row r="3193" spans="24:25" x14ac:dyDescent="0.25">
      <c r="X3193" s="59">
        <v>3186</v>
      </c>
      <c r="Y3193" s="395">
        <f t="shared" si="50"/>
        <v>350</v>
      </c>
    </row>
    <row r="3194" spans="24:25" x14ac:dyDescent="0.25">
      <c r="X3194" s="59">
        <v>3187</v>
      </c>
      <c r="Y3194" s="395">
        <f t="shared" si="50"/>
        <v>350</v>
      </c>
    </row>
    <row r="3195" spans="24:25" x14ac:dyDescent="0.25">
      <c r="X3195" s="59">
        <v>3188</v>
      </c>
      <c r="Y3195" s="395">
        <f t="shared" si="50"/>
        <v>350</v>
      </c>
    </row>
    <row r="3196" spans="24:25" x14ac:dyDescent="0.25">
      <c r="X3196" s="59">
        <v>3189</v>
      </c>
      <c r="Y3196" s="395">
        <f t="shared" si="50"/>
        <v>350</v>
      </c>
    </row>
    <row r="3197" spans="24:25" x14ac:dyDescent="0.25">
      <c r="X3197" s="59">
        <v>3190</v>
      </c>
      <c r="Y3197" s="395">
        <f t="shared" si="50"/>
        <v>350</v>
      </c>
    </row>
    <row r="3198" spans="24:25" x14ac:dyDescent="0.25">
      <c r="X3198" s="59">
        <v>3191</v>
      </c>
      <c r="Y3198" s="395">
        <f t="shared" si="50"/>
        <v>350</v>
      </c>
    </row>
    <row r="3199" spans="24:25" x14ac:dyDescent="0.25">
      <c r="X3199" s="59">
        <v>3192</v>
      </c>
      <c r="Y3199" s="395">
        <f t="shared" si="50"/>
        <v>350</v>
      </c>
    </row>
    <row r="3200" spans="24:25" x14ac:dyDescent="0.25">
      <c r="X3200" s="59">
        <v>3193</v>
      </c>
      <c r="Y3200" s="395">
        <f t="shared" si="50"/>
        <v>350</v>
      </c>
    </row>
    <row r="3201" spans="24:25" x14ac:dyDescent="0.25">
      <c r="X3201" s="59">
        <v>3194</v>
      </c>
      <c r="Y3201" s="395">
        <f t="shared" ref="Y3201:Y3264" si="51">$V$8</f>
        <v>350</v>
      </c>
    </row>
    <row r="3202" spans="24:25" x14ac:dyDescent="0.25">
      <c r="X3202" s="59">
        <v>3195</v>
      </c>
      <c r="Y3202" s="395">
        <f t="shared" si="51"/>
        <v>350</v>
      </c>
    </row>
    <row r="3203" spans="24:25" x14ac:dyDescent="0.25">
      <c r="X3203" s="59">
        <v>3196</v>
      </c>
      <c r="Y3203" s="395">
        <f t="shared" si="51"/>
        <v>350</v>
      </c>
    </row>
    <row r="3204" spans="24:25" x14ac:dyDescent="0.25">
      <c r="X3204" s="59">
        <v>3197</v>
      </c>
      <c r="Y3204" s="395">
        <f t="shared" si="51"/>
        <v>350</v>
      </c>
    </row>
    <row r="3205" spans="24:25" x14ac:dyDescent="0.25">
      <c r="X3205" s="59">
        <v>3198</v>
      </c>
      <c r="Y3205" s="395">
        <f t="shared" si="51"/>
        <v>350</v>
      </c>
    </row>
    <row r="3206" spans="24:25" x14ac:dyDescent="0.25">
      <c r="X3206" s="59">
        <v>3199</v>
      </c>
      <c r="Y3206" s="395">
        <f t="shared" si="51"/>
        <v>350</v>
      </c>
    </row>
    <row r="3207" spans="24:25" x14ac:dyDescent="0.25">
      <c r="X3207" s="59">
        <v>3200</v>
      </c>
      <c r="Y3207" s="395">
        <f t="shared" si="51"/>
        <v>350</v>
      </c>
    </row>
    <row r="3208" spans="24:25" x14ac:dyDescent="0.25">
      <c r="X3208" s="59">
        <v>3201</v>
      </c>
      <c r="Y3208" s="395">
        <f t="shared" si="51"/>
        <v>350</v>
      </c>
    </row>
    <row r="3209" spans="24:25" x14ac:dyDescent="0.25">
      <c r="X3209" s="59">
        <v>3202</v>
      </c>
      <c r="Y3209" s="395">
        <f t="shared" si="51"/>
        <v>350</v>
      </c>
    </row>
    <row r="3210" spans="24:25" x14ac:dyDescent="0.25">
      <c r="X3210" s="59">
        <v>3203</v>
      </c>
      <c r="Y3210" s="395">
        <f t="shared" si="51"/>
        <v>350</v>
      </c>
    </row>
    <row r="3211" spans="24:25" x14ac:dyDescent="0.25">
      <c r="X3211" s="59">
        <v>3204</v>
      </c>
      <c r="Y3211" s="395">
        <f t="shared" si="51"/>
        <v>350</v>
      </c>
    </row>
    <row r="3212" spans="24:25" x14ac:dyDescent="0.25">
      <c r="X3212" s="59">
        <v>3205</v>
      </c>
      <c r="Y3212" s="395">
        <f t="shared" si="51"/>
        <v>350</v>
      </c>
    </row>
    <row r="3213" spans="24:25" x14ac:dyDescent="0.25">
      <c r="X3213" s="59">
        <v>3206</v>
      </c>
      <c r="Y3213" s="395">
        <f t="shared" si="51"/>
        <v>350</v>
      </c>
    </row>
    <row r="3214" spans="24:25" x14ac:dyDescent="0.25">
      <c r="X3214" s="59">
        <v>3207</v>
      </c>
      <c r="Y3214" s="395">
        <f t="shared" si="51"/>
        <v>350</v>
      </c>
    </row>
    <row r="3215" spans="24:25" x14ac:dyDescent="0.25">
      <c r="X3215" s="59">
        <v>3208</v>
      </c>
      <c r="Y3215" s="395">
        <f t="shared" si="51"/>
        <v>350</v>
      </c>
    </row>
    <row r="3216" spans="24:25" x14ac:dyDescent="0.25">
      <c r="X3216" s="59">
        <v>3209</v>
      </c>
      <c r="Y3216" s="395">
        <f t="shared" si="51"/>
        <v>350</v>
      </c>
    </row>
    <row r="3217" spans="24:25" x14ac:dyDescent="0.25">
      <c r="X3217" s="59">
        <v>3210</v>
      </c>
      <c r="Y3217" s="395">
        <f t="shared" si="51"/>
        <v>350</v>
      </c>
    </row>
    <row r="3218" spans="24:25" x14ac:dyDescent="0.25">
      <c r="X3218" s="59">
        <v>3211</v>
      </c>
      <c r="Y3218" s="395">
        <f t="shared" si="51"/>
        <v>350</v>
      </c>
    </row>
    <row r="3219" spans="24:25" x14ac:dyDescent="0.25">
      <c r="X3219" s="59">
        <v>3212</v>
      </c>
      <c r="Y3219" s="395">
        <f t="shared" si="51"/>
        <v>350</v>
      </c>
    </row>
    <row r="3220" spans="24:25" x14ac:dyDescent="0.25">
      <c r="X3220" s="59">
        <v>3213</v>
      </c>
      <c r="Y3220" s="395">
        <f t="shared" si="51"/>
        <v>350</v>
      </c>
    </row>
    <row r="3221" spans="24:25" x14ac:dyDescent="0.25">
      <c r="X3221" s="59">
        <v>3214</v>
      </c>
      <c r="Y3221" s="395">
        <f t="shared" si="51"/>
        <v>350</v>
      </c>
    </row>
    <row r="3222" spans="24:25" x14ac:dyDescent="0.25">
      <c r="X3222" s="59">
        <v>3215</v>
      </c>
      <c r="Y3222" s="395">
        <f t="shared" si="51"/>
        <v>350</v>
      </c>
    </row>
    <row r="3223" spans="24:25" x14ac:dyDescent="0.25">
      <c r="X3223" s="59">
        <v>3216</v>
      </c>
      <c r="Y3223" s="395">
        <f t="shared" si="51"/>
        <v>350</v>
      </c>
    </row>
    <row r="3224" spans="24:25" x14ac:dyDescent="0.25">
      <c r="X3224" s="59">
        <v>3217</v>
      </c>
      <c r="Y3224" s="395">
        <f t="shared" si="51"/>
        <v>350</v>
      </c>
    </row>
    <row r="3225" spans="24:25" x14ac:dyDescent="0.25">
      <c r="X3225" s="59">
        <v>3218</v>
      </c>
      <c r="Y3225" s="395">
        <f t="shared" si="51"/>
        <v>350</v>
      </c>
    </row>
    <row r="3226" spans="24:25" x14ac:dyDescent="0.25">
      <c r="X3226" s="59">
        <v>3219</v>
      </c>
      <c r="Y3226" s="395">
        <f t="shared" si="51"/>
        <v>350</v>
      </c>
    </row>
    <row r="3227" spans="24:25" x14ac:dyDescent="0.25">
      <c r="X3227" s="59">
        <v>3220</v>
      </c>
      <c r="Y3227" s="395">
        <f t="shared" si="51"/>
        <v>350</v>
      </c>
    </row>
    <row r="3228" spans="24:25" x14ac:dyDescent="0.25">
      <c r="X3228" s="59">
        <v>3221</v>
      </c>
      <c r="Y3228" s="395">
        <f t="shared" si="51"/>
        <v>350</v>
      </c>
    </row>
    <row r="3229" spans="24:25" x14ac:dyDescent="0.25">
      <c r="X3229" s="59">
        <v>3222</v>
      </c>
      <c r="Y3229" s="395">
        <f t="shared" si="51"/>
        <v>350</v>
      </c>
    </row>
    <row r="3230" spans="24:25" x14ac:dyDescent="0.25">
      <c r="X3230" s="59">
        <v>3223</v>
      </c>
      <c r="Y3230" s="395">
        <f t="shared" si="51"/>
        <v>350</v>
      </c>
    </row>
    <row r="3231" spans="24:25" x14ac:dyDescent="0.25">
      <c r="X3231" s="59">
        <v>3224</v>
      </c>
      <c r="Y3231" s="395">
        <f t="shared" si="51"/>
        <v>350</v>
      </c>
    </row>
    <row r="3232" spans="24:25" x14ac:dyDescent="0.25">
      <c r="X3232" s="59">
        <v>3225</v>
      </c>
      <c r="Y3232" s="395">
        <f t="shared" si="51"/>
        <v>350</v>
      </c>
    </row>
    <row r="3233" spans="24:25" x14ac:dyDescent="0.25">
      <c r="X3233" s="59">
        <v>3226</v>
      </c>
      <c r="Y3233" s="395">
        <f t="shared" si="51"/>
        <v>350</v>
      </c>
    </row>
    <row r="3234" spans="24:25" x14ac:dyDescent="0.25">
      <c r="X3234" s="59">
        <v>3227</v>
      </c>
      <c r="Y3234" s="395">
        <f t="shared" si="51"/>
        <v>350</v>
      </c>
    </row>
    <row r="3235" spans="24:25" x14ac:dyDescent="0.25">
      <c r="X3235" s="59">
        <v>3228</v>
      </c>
      <c r="Y3235" s="395">
        <f t="shared" si="51"/>
        <v>350</v>
      </c>
    </row>
    <row r="3236" spans="24:25" x14ac:dyDescent="0.25">
      <c r="X3236" s="59">
        <v>3229</v>
      </c>
      <c r="Y3236" s="395">
        <f t="shared" si="51"/>
        <v>350</v>
      </c>
    </row>
    <row r="3237" spans="24:25" x14ac:dyDescent="0.25">
      <c r="X3237" s="59">
        <v>3230</v>
      </c>
      <c r="Y3237" s="395">
        <f t="shared" si="51"/>
        <v>350</v>
      </c>
    </row>
    <row r="3238" spans="24:25" x14ac:dyDescent="0.25">
      <c r="X3238" s="59">
        <v>3231</v>
      </c>
      <c r="Y3238" s="395">
        <f t="shared" si="51"/>
        <v>350</v>
      </c>
    </row>
    <row r="3239" spans="24:25" x14ac:dyDescent="0.25">
      <c r="X3239" s="59">
        <v>3232</v>
      </c>
      <c r="Y3239" s="395">
        <f t="shared" si="51"/>
        <v>350</v>
      </c>
    </row>
    <row r="3240" spans="24:25" x14ac:dyDescent="0.25">
      <c r="X3240" s="59">
        <v>3233</v>
      </c>
      <c r="Y3240" s="395">
        <f t="shared" si="51"/>
        <v>350</v>
      </c>
    </row>
    <row r="3241" spans="24:25" x14ac:dyDescent="0.25">
      <c r="X3241" s="59">
        <v>3234</v>
      </c>
      <c r="Y3241" s="395">
        <f t="shared" si="51"/>
        <v>350</v>
      </c>
    </row>
    <row r="3242" spans="24:25" x14ac:dyDescent="0.25">
      <c r="X3242" s="59">
        <v>3235</v>
      </c>
      <c r="Y3242" s="395">
        <f t="shared" si="51"/>
        <v>350</v>
      </c>
    </row>
    <row r="3243" spans="24:25" x14ac:dyDescent="0.25">
      <c r="X3243" s="59">
        <v>3236</v>
      </c>
      <c r="Y3243" s="395">
        <f t="shared" si="51"/>
        <v>350</v>
      </c>
    </row>
    <row r="3244" spans="24:25" x14ac:dyDescent="0.25">
      <c r="X3244" s="59">
        <v>3237</v>
      </c>
      <c r="Y3244" s="395">
        <f t="shared" si="51"/>
        <v>350</v>
      </c>
    </row>
    <row r="3245" spans="24:25" x14ac:dyDescent="0.25">
      <c r="X3245" s="59">
        <v>3238</v>
      </c>
      <c r="Y3245" s="395">
        <f t="shared" si="51"/>
        <v>350</v>
      </c>
    </row>
    <row r="3246" spans="24:25" x14ac:dyDescent="0.25">
      <c r="X3246" s="59">
        <v>3239</v>
      </c>
      <c r="Y3246" s="395">
        <f t="shared" si="51"/>
        <v>350</v>
      </c>
    </row>
    <row r="3247" spans="24:25" x14ac:dyDescent="0.25">
      <c r="X3247" s="59">
        <v>3240</v>
      </c>
      <c r="Y3247" s="395">
        <f t="shared" si="51"/>
        <v>350</v>
      </c>
    </row>
    <row r="3248" spans="24:25" x14ac:dyDescent="0.25">
      <c r="X3248" s="59">
        <v>3241</v>
      </c>
      <c r="Y3248" s="395">
        <f t="shared" si="51"/>
        <v>350</v>
      </c>
    </row>
    <row r="3249" spans="24:25" x14ac:dyDescent="0.25">
      <c r="X3249" s="59">
        <v>3242</v>
      </c>
      <c r="Y3249" s="395">
        <f t="shared" si="51"/>
        <v>350</v>
      </c>
    </row>
    <row r="3250" spans="24:25" x14ac:dyDescent="0.25">
      <c r="X3250" s="59">
        <v>3243</v>
      </c>
      <c r="Y3250" s="395">
        <f t="shared" si="51"/>
        <v>350</v>
      </c>
    </row>
    <row r="3251" spans="24:25" x14ac:dyDescent="0.25">
      <c r="X3251" s="59">
        <v>3244</v>
      </c>
      <c r="Y3251" s="395">
        <f t="shared" si="51"/>
        <v>350</v>
      </c>
    </row>
    <row r="3252" spans="24:25" x14ac:dyDescent="0.25">
      <c r="X3252" s="59">
        <v>3245</v>
      </c>
      <c r="Y3252" s="395">
        <f t="shared" si="51"/>
        <v>350</v>
      </c>
    </row>
    <row r="3253" spans="24:25" x14ac:dyDescent="0.25">
      <c r="X3253" s="59">
        <v>3246</v>
      </c>
      <c r="Y3253" s="395">
        <f t="shared" si="51"/>
        <v>350</v>
      </c>
    </row>
    <row r="3254" spans="24:25" x14ac:dyDescent="0.25">
      <c r="X3254" s="59">
        <v>3247</v>
      </c>
      <c r="Y3254" s="395">
        <f t="shared" si="51"/>
        <v>350</v>
      </c>
    </row>
    <row r="3255" spans="24:25" x14ac:dyDescent="0.25">
      <c r="X3255" s="59">
        <v>3248</v>
      </c>
      <c r="Y3255" s="395">
        <f t="shared" si="51"/>
        <v>350</v>
      </c>
    </row>
    <row r="3256" spans="24:25" x14ac:dyDescent="0.25">
      <c r="X3256" s="59">
        <v>3249</v>
      </c>
      <c r="Y3256" s="395">
        <f t="shared" si="51"/>
        <v>350</v>
      </c>
    </row>
    <row r="3257" spans="24:25" x14ac:dyDescent="0.25">
      <c r="X3257" s="59">
        <v>3250</v>
      </c>
      <c r="Y3257" s="395">
        <f t="shared" si="51"/>
        <v>350</v>
      </c>
    </row>
    <row r="3258" spans="24:25" x14ac:dyDescent="0.25">
      <c r="X3258" s="59">
        <v>3251</v>
      </c>
      <c r="Y3258" s="395">
        <f t="shared" si="51"/>
        <v>350</v>
      </c>
    </row>
    <row r="3259" spans="24:25" x14ac:dyDescent="0.25">
      <c r="X3259" s="59">
        <v>3252</v>
      </c>
      <c r="Y3259" s="395">
        <f t="shared" si="51"/>
        <v>350</v>
      </c>
    </row>
    <row r="3260" spans="24:25" x14ac:dyDescent="0.25">
      <c r="X3260" s="59">
        <v>3253</v>
      </c>
      <c r="Y3260" s="395">
        <f t="shared" si="51"/>
        <v>350</v>
      </c>
    </row>
    <row r="3261" spans="24:25" x14ac:dyDescent="0.25">
      <c r="X3261" s="59">
        <v>3254</v>
      </c>
      <c r="Y3261" s="395">
        <f t="shared" si="51"/>
        <v>350</v>
      </c>
    </row>
    <row r="3262" spans="24:25" x14ac:dyDescent="0.25">
      <c r="X3262" s="59">
        <v>3255</v>
      </c>
      <c r="Y3262" s="395">
        <f t="shared" si="51"/>
        <v>350</v>
      </c>
    </row>
    <row r="3263" spans="24:25" x14ac:dyDescent="0.25">
      <c r="X3263" s="59">
        <v>3256</v>
      </c>
      <c r="Y3263" s="395">
        <f t="shared" si="51"/>
        <v>350</v>
      </c>
    </row>
    <row r="3264" spans="24:25" x14ac:dyDescent="0.25">
      <c r="X3264" s="59">
        <v>3257</v>
      </c>
      <c r="Y3264" s="395">
        <f t="shared" si="51"/>
        <v>350</v>
      </c>
    </row>
    <row r="3265" spans="24:25" x14ac:dyDescent="0.25">
      <c r="X3265" s="59">
        <v>3258</v>
      </c>
      <c r="Y3265" s="395">
        <f t="shared" ref="Y3265:Y3328" si="52">$V$8</f>
        <v>350</v>
      </c>
    </row>
    <row r="3266" spans="24:25" x14ac:dyDescent="0.25">
      <c r="X3266" s="59">
        <v>3259</v>
      </c>
      <c r="Y3266" s="395">
        <f t="shared" si="52"/>
        <v>350</v>
      </c>
    </row>
    <row r="3267" spans="24:25" x14ac:dyDescent="0.25">
      <c r="X3267" s="59">
        <v>3260</v>
      </c>
      <c r="Y3267" s="395">
        <f t="shared" si="52"/>
        <v>350</v>
      </c>
    </row>
    <row r="3268" spans="24:25" x14ac:dyDescent="0.25">
      <c r="X3268" s="59">
        <v>3261</v>
      </c>
      <c r="Y3268" s="395">
        <f t="shared" si="52"/>
        <v>350</v>
      </c>
    </row>
    <row r="3269" spans="24:25" x14ac:dyDescent="0.25">
      <c r="X3269" s="59">
        <v>3262</v>
      </c>
      <c r="Y3269" s="395">
        <f t="shared" si="52"/>
        <v>350</v>
      </c>
    </row>
    <row r="3270" spans="24:25" x14ac:dyDescent="0.25">
      <c r="X3270" s="59">
        <v>3263</v>
      </c>
      <c r="Y3270" s="395">
        <f t="shared" si="52"/>
        <v>350</v>
      </c>
    </row>
    <row r="3271" spans="24:25" x14ac:dyDescent="0.25">
      <c r="X3271" s="59">
        <v>3264</v>
      </c>
      <c r="Y3271" s="395">
        <f t="shared" si="52"/>
        <v>350</v>
      </c>
    </row>
    <row r="3272" spans="24:25" x14ac:dyDescent="0.25">
      <c r="X3272" s="59">
        <v>3265</v>
      </c>
      <c r="Y3272" s="395">
        <f t="shared" si="52"/>
        <v>350</v>
      </c>
    </row>
    <row r="3273" spans="24:25" x14ac:dyDescent="0.25">
      <c r="X3273" s="59">
        <v>3266</v>
      </c>
      <c r="Y3273" s="395">
        <f t="shared" si="52"/>
        <v>350</v>
      </c>
    </row>
    <row r="3274" spans="24:25" x14ac:dyDescent="0.25">
      <c r="X3274" s="59">
        <v>3267</v>
      </c>
      <c r="Y3274" s="395">
        <f t="shared" si="52"/>
        <v>350</v>
      </c>
    </row>
    <row r="3275" spans="24:25" x14ac:dyDescent="0.25">
      <c r="X3275" s="59">
        <v>3268</v>
      </c>
      <c r="Y3275" s="395">
        <f t="shared" si="52"/>
        <v>350</v>
      </c>
    </row>
    <row r="3276" spans="24:25" x14ac:dyDescent="0.25">
      <c r="X3276" s="59">
        <v>3269</v>
      </c>
      <c r="Y3276" s="395">
        <f t="shared" si="52"/>
        <v>350</v>
      </c>
    </row>
    <row r="3277" spans="24:25" x14ac:dyDescent="0.25">
      <c r="X3277" s="59">
        <v>3270</v>
      </c>
      <c r="Y3277" s="395">
        <f t="shared" si="52"/>
        <v>350</v>
      </c>
    </row>
    <row r="3278" spans="24:25" x14ac:dyDescent="0.25">
      <c r="X3278" s="59">
        <v>3271</v>
      </c>
      <c r="Y3278" s="395">
        <f t="shared" si="52"/>
        <v>350</v>
      </c>
    </row>
    <row r="3279" spans="24:25" x14ac:dyDescent="0.25">
      <c r="X3279" s="59">
        <v>3272</v>
      </c>
      <c r="Y3279" s="395">
        <f t="shared" si="52"/>
        <v>350</v>
      </c>
    </row>
    <row r="3280" spans="24:25" x14ac:dyDescent="0.25">
      <c r="X3280" s="59">
        <v>3273</v>
      </c>
      <c r="Y3280" s="395">
        <f t="shared" si="52"/>
        <v>350</v>
      </c>
    </row>
    <row r="3281" spans="24:25" x14ac:dyDescent="0.25">
      <c r="X3281" s="59">
        <v>3274</v>
      </c>
      <c r="Y3281" s="395">
        <f t="shared" si="52"/>
        <v>350</v>
      </c>
    </row>
    <row r="3282" spans="24:25" x14ac:dyDescent="0.25">
      <c r="X3282" s="59">
        <v>3275</v>
      </c>
      <c r="Y3282" s="395">
        <f t="shared" si="52"/>
        <v>350</v>
      </c>
    </row>
    <row r="3283" spans="24:25" x14ac:dyDescent="0.25">
      <c r="X3283" s="59">
        <v>3276</v>
      </c>
      <c r="Y3283" s="395">
        <f t="shared" si="52"/>
        <v>350</v>
      </c>
    </row>
    <row r="3284" spans="24:25" x14ac:dyDescent="0.25">
      <c r="X3284" s="59">
        <v>3277</v>
      </c>
      <c r="Y3284" s="395">
        <f t="shared" si="52"/>
        <v>350</v>
      </c>
    </row>
    <row r="3285" spans="24:25" x14ac:dyDescent="0.25">
      <c r="X3285" s="59">
        <v>3278</v>
      </c>
      <c r="Y3285" s="395">
        <f t="shared" si="52"/>
        <v>350</v>
      </c>
    </row>
    <row r="3286" spans="24:25" x14ac:dyDescent="0.25">
      <c r="X3286" s="59">
        <v>3279</v>
      </c>
      <c r="Y3286" s="395">
        <f t="shared" si="52"/>
        <v>350</v>
      </c>
    </row>
    <row r="3287" spans="24:25" x14ac:dyDescent="0.25">
      <c r="X3287" s="59">
        <v>3280</v>
      </c>
      <c r="Y3287" s="395">
        <f t="shared" si="52"/>
        <v>350</v>
      </c>
    </row>
    <row r="3288" spans="24:25" x14ac:dyDescent="0.25">
      <c r="X3288" s="59">
        <v>3281</v>
      </c>
      <c r="Y3288" s="395">
        <f t="shared" si="52"/>
        <v>350</v>
      </c>
    </row>
    <row r="3289" spans="24:25" x14ac:dyDescent="0.25">
      <c r="X3289" s="59">
        <v>3282</v>
      </c>
      <c r="Y3289" s="395">
        <f t="shared" si="52"/>
        <v>350</v>
      </c>
    </row>
    <row r="3290" spans="24:25" x14ac:dyDescent="0.25">
      <c r="X3290" s="59">
        <v>3283</v>
      </c>
      <c r="Y3290" s="395">
        <f t="shared" si="52"/>
        <v>350</v>
      </c>
    </row>
    <row r="3291" spans="24:25" x14ac:dyDescent="0.25">
      <c r="X3291" s="59">
        <v>3284</v>
      </c>
      <c r="Y3291" s="395">
        <f t="shared" si="52"/>
        <v>350</v>
      </c>
    </row>
    <row r="3292" spans="24:25" x14ac:dyDescent="0.25">
      <c r="X3292" s="59">
        <v>3285</v>
      </c>
      <c r="Y3292" s="395">
        <f t="shared" si="52"/>
        <v>350</v>
      </c>
    </row>
    <row r="3293" spans="24:25" x14ac:dyDescent="0.25">
      <c r="X3293" s="59">
        <v>3286</v>
      </c>
      <c r="Y3293" s="395">
        <f t="shared" si="52"/>
        <v>350</v>
      </c>
    </row>
    <row r="3294" spans="24:25" x14ac:dyDescent="0.25">
      <c r="X3294" s="59">
        <v>3287</v>
      </c>
      <c r="Y3294" s="395">
        <f t="shared" si="52"/>
        <v>350</v>
      </c>
    </row>
    <row r="3295" spans="24:25" x14ac:dyDescent="0.25">
      <c r="X3295" s="59">
        <v>3288</v>
      </c>
      <c r="Y3295" s="395">
        <f t="shared" si="52"/>
        <v>350</v>
      </c>
    </row>
    <row r="3296" spans="24:25" x14ac:dyDescent="0.25">
      <c r="X3296" s="59">
        <v>3289</v>
      </c>
      <c r="Y3296" s="395">
        <f t="shared" si="52"/>
        <v>350</v>
      </c>
    </row>
    <row r="3297" spans="24:25" x14ac:dyDescent="0.25">
      <c r="X3297" s="59">
        <v>3290</v>
      </c>
      <c r="Y3297" s="395">
        <f t="shared" si="52"/>
        <v>350</v>
      </c>
    </row>
    <row r="3298" spans="24:25" x14ac:dyDescent="0.25">
      <c r="X3298" s="59">
        <v>3291</v>
      </c>
      <c r="Y3298" s="395">
        <f t="shared" si="52"/>
        <v>350</v>
      </c>
    </row>
    <row r="3299" spans="24:25" x14ac:dyDescent="0.25">
      <c r="X3299" s="59">
        <v>3292</v>
      </c>
      <c r="Y3299" s="395">
        <f t="shared" si="52"/>
        <v>350</v>
      </c>
    </row>
    <row r="3300" spans="24:25" x14ac:dyDescent="0.25">
      <c r="X3300" s="59">
        <v>3293</v>
      </c>
      <c r="Y3300" s="395">
        <f t="shared" si="52"/>
        <v>350</v>
      </c>
    </row>
    <row r="3301" spans="24:25" x14ac:dyDescent="0.25">
      <c r="X3301" s="59">
        <v>3294</v>
      </c>
      <c r="Y3301" s="395">
        <f t="shared" si="52"/>
        <v>350</v>
      </c>
    </row>
    <row r="3302" spans="24:25" x14ac:dyDescent="0.25">
      <c r="X3302" s="59">
        <v>3295</v>
      </c>
      <c r="Y3302" s="395">
        <f t="shared" si="52"/>
        <v>350</v>
      </c>
    </row>
    <row r="3303" spans="24:25" x14ac:dyDescent="0.25">
      <c r="X3303" s="59">
        <v>3296</v>
      </c>
      <c r="Y3303" s="395">
        <f t="shared" si="52"/>
        <v>350</v>
      </c>
    </row>
    <row r="3304" spans="24:25" x14ac:dyDescent="0.25">
      <c r="X3304" s="59">
        <v>3297</v>
      </c>
      <c r="Y3304" s="395">
        <f t="shared" si="52"/>
        <v>350</v>
      </c>
    </row>
    <row r="3305" spans="24:25" x14ac:dyDescent="0.25">
      <c r="X3305" s="59">
        <v>3298</v>
      </c>
      <c r="Y3305" s="395">
        <f t="shared" si="52"/>
        <v>350</v>
      </c>
    </row>
    <row r="3306" spans="24:25" x14ac:dyDescent="0.25">
      <c r="X3306" s="59">
        <v>3299</v>
      </c>
      <c r="Y3306" s="395">
        <f t="shared" si="52"/>
        <v>350</v>
      </c>
    </row>
    <row r="3307" spans="24:25" x14ac:dyDescent="0.25">
      <c r="X3307" s="59">
        <v>3300</v>
      </c>
      <c r="Y3307" s="395">
        <f t="shared" si="52"/>
        <v>350</v>
      </c>
    </row>
    <row r="3308" spans="24:25" x14ac:dyDescent="0.25">
      <c r="X3308" s="59">
        <v>3301</v>
      </c>
      <c r="Y3308" s="395">
        <f t="shared" si="52"/>
        <v>350</v>
      </c>
    </row>
    <row r="3309" spans="24:25" x14ac:dyDescent="0.25">
      <c r="X3309" s="59">
        <v>3302</v>
      </c>
      <c r="Y3309" s="395">
        <f t="shared" si="52"/>
        <v>350</v>
      </c>
    </row>
    <row r="3310" spans="24:25" x14ac:dyDescent="0.25">
      <c r="X3310" s="59">
        <v>3303</v>
      </c>
      <c r="Y3310" s="395">
        <f t="shared" si="52"/>
        <v>350</v>
      </c>
    </row>
    <row r="3311" spans="24:25" x14ac:dyDescent="0.25">
      <c r="X3311" s="59">
        <v>3304</v>
      </c>
      <c r="Y3311" s="395">
        <f t="shared" si="52"/>
        <v>350</v>
      </c>
    </row>
    <row r="3312" spans="24:25" x14ac:dyDescent="0.25">
      <c r="X3312" s="59">
        <v>3305</v>
      </c>
      <c r="Y3312" s="395">
        <f t="shared" si="52"/>
        <v>350</v>
      </c>
    </row>
    <row r="3313" spans="24:25" x14ac:dyDescent="0.25">
      <c r="X3313" s="59">
        <v>3306</v>
      </c>
      <c r="Y3313" s="395">
        <f t="shared" si="52"/>
        <v>350</v>
      </c>
    </row>
    <row r="3314" spans="24:25" x14ac:dyDescent="0.25">
      <c r="X3314" s="59">
        <v>3307</v>
      </c>
      <c r="Y3314" s="395">
        <f t="shared" si="52"/>
        <v>350</v>
      </c>
    </row>
    <row r="3315" spans="24:25" x14ac:dyDescent="0.25">
      <c r="X3315" s="59">
        <v>3308</v>
      </c>
      <c r="Y3315" s="395">
        <f t="shared" si="52"/>
        <v>350</v>
      </c>
    </row>
    <row r="3316" spans="24:25" x14ac:dyDescent="0.25">
      <c r="X3316" s="59">
        <v>3309</v>
      </c>
      <c r="Y3316" s="395">
        <f t="shared" si="52"/>
        <v>350</v>
      </c>
    </row>
    <row r="3317" spans="24:25" x14ac:dyDescent="0.25">
      <c r="X3317" s="59">
        <v>3310</v>
      </c>
      <c r="Y3317" s="395">
        <f t="shared" si="52"/>
        <v>350</v>
      </c>
    </row>
    <row r="3318" spans="24:25" x14ac:dyDescent="0.25">
      <c r="X3318" s="59">
        <v>3311</v>
      </c>
      <c r="Y3318" s="395">
        <f t="shared" si="52"/>
        <v>350</v>
      </c>
    </row>
    <row r="3319" spans="24:25" x14ac:dyDescent="0.25">
      <c r="X3319" s="59">
        <v>3312</v>
      </c>
      <c r="Y3319" s="395">
        <f t="shared" si="52"/>
        <v>350</v>
      </c>
    </row>
    <row r="3320" spans="24:25" x14ac:dyDescent="0.25">
      <c r="X3320" s="59">
        <v>3313</v>
      </c>
      <c r="Y3320" s="395">
        <f t="shared" si="52"/>
        <v>350</v>
      </c>
    </row>
    <row r="3321" spans="24:25" x14ac:dyDescent="0.25">
      <c r="X3321" s="59">
        <v>3314</v>
      </c>
      <c r="Y3321" s="395">
        <f t="shared" si="52"/>
        <v>350</v>
      </c>
    </row>
    <row r="3322" spans="24:25" x14ac:dyDescent="0.25">
      <c r="X3322" s="59">
        <v>3315</v>
      </c>
      <c r="Y3322" s="395">
        <f t="shared" si="52"/>
        <v>350</v>
      </c>
    </row>
    <row r="3323" spans="24:25" x14ac:dyDescent="0.25">
      <c r="X3323" s="59">
        <v>3316</v>
      </c>
      <c r="Y3323" s="395">
        <f t="shared" si="52"/>
        <v>350</v>
      </c>
    </row>
    <row r="3324" spans="24:25" x14ac:dyDescent="0.25">
      <c r="X3324" s="59">
        <v>3317</v>
      </c>
      <c r="Y3324" s="395">
        <f t="shared" si="52"/>
        <v>350</v>
      </c>
    </row>
    <row r="3325" spans="24:25" x14ac:dyDescent="0.25">
      <c r="X3325" s="59">
        <v>3318</v>
      </c>
      <c r="Y3325" s="395">
        <f t="shared" si="52"/>
        <v>350</v>
      </c>
    </row>
    <row r="3326" spans="24:25" x14ac:dyDescent="0.25">
      <c r="X3326" s="59">
        <v>3319</v>
      </c>
      <c r="Y3326" s="395">
        <f t="shared" si="52"/>
        <v>350</v>
      </c>
    </row>
    <row r="3327" spans="24:25" x14ac:dyDescent="0.25">
      <c r="X3327" s="59">
        <v>3320</v>
      </c>
      <c r="Y3327" s="395">
        <f t="shared" si="52"/>
        <v>350</v>
      </c>
    </row>
    <row r="3328" spans="24:25" x14ac:dyDescent="0.25">
      <c r="X3328" s="59">
        <v>3321</v>
      </c>
      <c r="Y3328" s="395">
        <f t="shared" si="52"/>
        <v>350</v>
      </c>
    </row>
    <row r="3329" spans="24:25" x14ac:dyDescent="0.25">
      <c r="X3329" s="59">
        <v>3322</v>
      </c>
      <c r="Y3329" s="395">
        <f t="shared" ref="Y3329:Y3392" si="53">$V$8</f>
        <v>350</v>
      </c>
    </row>
    <row r="3330" spans="24:25" x14ac:dyDescent="0.25">
      <c r="X3330" s="59">
        <v>3323</v>
      </c>
      <c r="Y3330" s="395">
        <f t="shared" si="53"/>
        <v>350</v>
      </c>
    </row>
    <row r="3331" spans="24:25" x14ac:dyDescent="0.25">
      <c r="X3331" s="59">
        <v>3324</v>
      </c>
      <c r="Y3331" s="395">
        <f t="shared" si="53"/>
        <v>350</v>
      </c>
    </row>
    <row r="3332" spans="24:25" x14ac:dyDescent="0.25">
      <c r="X3332" s="59">
        <v>3325</v>
      </c>
      <c r="Y3332" s="395">
        <f t="shared" si="53"/>
        <v>350</v>
      </c>
    </row>
    <row r="3333" spans="24:25" x14ac:dyDescent="0.25">
      <c r="X3333" s="59">
        <v>3326</v>
      </c>
      <c r="Y3333" s="395">
        <f t="shared" si="53"/>
        <v>350</v>
      </c>
    </row>
    <row r="3334" spans="24:25" x14ac:dyDescent="0.25">
      <c r="X3334" s="59">
        <v>3327</v>
      </c>
      <c r="Y3334" s="395">
        <f t="shared" si="53"/>
        <v>350</v>
      </c>
    </row>
    <row r="3335" spans="24:25" x14ac:dyDescent="0.25">
      <c r="X3335" s="59">
        <v>3328</v>
      </c>
      <c r="Y3335" s="395">
        <f t="shared" si="53"/>
        <v>350</v>
      </c>
    </row>
    <row r="3336" spans="24:25" x14ac:dyDescent="0.25">
      <c r="X3336" s="59">
        <v>3329</v>
      </c>
      <c r="Y3336" s="395">
        <f t="shared" si="53"/>
        <v>350</v>
      </c>
    </row>
    <row r="3337" spans="24:25" x14ac:dyDescent="0.25">
      <c r="X3337" s="59">
        <v>3330</v>
      </c>
      <c r="Y3337" s="395">
        <f t="shared" si="53"/>
        <v>350</v>
      </c>
    </row>
    <row r="3338" spans="24:25" x14ac:dyDescent="0.25">
      <c r="X3338" s="59">
        <v>3331</v>
      </c>
      <c r="Y3338" s="395">
        <f t="shared" si="53"/>
        <v>350</v>
      </c>
    </row>
    <row r="3339" spans="24:25" x14ac:dyDescent="0.25">
      <c r="X3339" s="59">
        <v>3332</v>
      </c>
      <c r="Y3339" s="395">
        <f t="shared" si="53"/>
        <v>350</v>
      </c>
    </row>
    <row r="3340" spans="24:25" x14ac:dyDescent="0.25">
      <c r="X3340" s="59">
        <v>3333</v>
      </c>
      <c r="Y3340" s="395">
        <f t="shared" si="53"/>
        <v>350</v>
      </c>
    </row>
    <row r="3341" spans="24:25" x14ac:dyDescent="0.25">
      <c r="X3341" s="59">
        <v>3334</v>
      </c>
      <c r="Y3341" s="395">
        <f t="shared" si="53"/>
        <v>350</v>
      </c>
    </row>
    <row r="3342" spans="24:25" x14ac:dyDescent="0.25">
      <c r="X3342" s="59">
        <v>3335</v>
      </c>
      <c r="Y3342" s="395">
        <f t="shared" si="53"/>
        <v>350</v>
      </c>
    </row>
    <row r="3343" spans="24:25" x14ac:dyDescent="0.25">
      <c r="X3343" s="59">
        <v>3336</v>
      </c>
      <c r="Y3343" s="395">
        <f t="shared" si="53"/>
        <v>350</v>
      </c>
    </row>
    <row r="3344" spans="24:25" x14ac:dyDescent="0.25">
      <c r="X3344" s="59">
        <v>3337</v>
      </c>
      <c r="Y3344" s="395">
        <f t="shared" si="53"/>
        <v>350</v>
      </c>
    </row>
    <row r="3345" spans="24:25" x14ac:dyDescent="0.25">
      <c r="X3345" s="59">
        <v>3338</v>
      </c>
      <c r="Y3345" s="395">
        <f t="shared" si="53"/>
        <v>350</v>
      </c>
    </row>
    <row r="3346" spans="24:25" x14ac:dyDescent="0.25">
      <c r="X3346" s="59">
        <v>3339</v>
      </c>
      <c r="Y3346" s="395">
        <f t="shared" si="53"/>
        <v>350</v>
      </c>
    </row>
    <row r="3347" spans="24:25" x14ac:dyDescent="0.25">
      <c r="X3347" s="59">
        <v>3340</v>
      </c>
      <c r="Y3347" s="395">
        <f t="shared" si="53"/>
        <v>350</v>
      </c>
    </row>
    <row r="3348" spans="24:25" x14ac:dyDescent="0.25">
      <c r="X3348" s="59">
        <v>3341</v>
      </c>
      <c r="Y3348" s="395">
        <f t="shared" si="53"/>
        <v>350</v>
      </c>
    </row>
    <row r="3349" spans="24:25" x14ac:dyDescent="0.25">
      <c r="X3349" s="59">
        <v>3342</v>
      </c>
      <c r="Y3349" s="395">
        <f t="shared" si="53"/>
        <v>350</v>
      </c>
    </row>
    <row r="3350" spans="24:25" x14ac:dyDescent="0.25">
      <c r="X3350" s="59">
        <v>3343</v>
      </c>
      <c r="Y3350" s="395">
        <f t="shared" si="53"/>
        <v>350</v>
      </c>
    </row>
    <row r="3351" spans="24:25" x14ac:dyDescent="0.25">
      <c r="X3351" s="59">
        <v>3344</v>
      </c>
      <c r="Y3351" s="395">
        <f t="shared" si="53"/>
        <v>350</v>
      </c>
    </row>
    <row r="3352" spans="24:25" x14ac:dyDescent="0.25">
      <c r="X3352" s="59">
        <v>3345</v>
      </c>
      <c r="Y3352" s="395">
        <f t="shared" si="53"/>
        <v>350</v>
      </c>
    </row>
    <row r="3353" spans="24:25" x14ac:dyDescent="0.25">
      <c r="X3353" s="59">
        <v>3346</v>
      </c>
      <c r="Y3353" s="395">
        <f t="shared" si="53"/>
        <v>350</v>
      </c>
    </row>
    <row r="3354" spans="24:25" x14ac:dyDescent="0.25">
      <c r="X3354" s="59">
        <v>3347</v>
      </c>
      <c r="Y3354" s="395">
        <f t="shared" si="53"/>
        <v>350</v>
      </c>
    </row>
    <row r="3355" spans="24:25" x14ac:dyDescent="0.25">
      <c r="X3355" s="59">
        <v>3348</v>
      </c>
      <c r="Y3355" s="395">
        <f t="shared" si="53"/>
        <v>350</v>
      </c>
    </row>
    <row r="3356" spans="24:25" x14ac:dyDescent="0.25">
      <c r="X3356" s="59">
        <v>3349</v>
      </c>
      <c r="Y3356" s="395">
        <f t="shared" si="53"/>
        <v>350</v>
      </c>
    </row>
    <row r="3357" spans="24:25" x14ac:dyDescent="0.25">
      <c r="X3357" s="59">
        <v>3350</v>
      </c>
      <c r="Y3357" s="395">
        <f t="shared" si="53"/>
        <v>350</v>
      </c>
    </row>
    <row r="3358" spans="24:25" x14ac:dyDescent="0.25">
      <c r="X3358" s="59">
        <v>3351</v>
      </c>
      <c r="Y3358" s="395">
        <f t="shared" si="53"/>
        <v>350</v>
      </c>
    </row>
    <row r="3359" spans="24:25" x14ac:dyDescent="0.25">
      <c r="X3359" s="59">
        <v>3352</v>
      </c>
      <c r="Y3359" s="395">
        <f t="shared" si="53"/>
        <v>350</v>
      </c>
    </row>
    <row r="3360" spans="24:25" x14ac:dyDescent="0.25">
      <c r="X3360" s="59">
        <v>3353</v>
      </c>
      <c r="Y3360" s="395">
        <f t="shared" si="53"/>
        <v>350</v>
      </c>
    </row>
    <row r="3361" spans="24:25" x14ac:dyDescent="0.25">
      <c r="X3361" s="59">
        <v>3354</v>
      </c>
      <c r="Y3361" s="395">
        <f t="shared" si="53"/>
        <v>350</v>
      </c>
    </row>
    <row r="3362" spans="24:25" x14ac:dyDescent="0.25">
      <c r="X3362" s="59">
        <v>3355</v>
      </c>
      <c r="Y3362" s="395">
        <f t="shared" si="53"/>
        <v>350</v>
      </c>
    </row>
    <row r="3363" spans="24:25" x14ac:dyDescent="0.25">
      <c r="X3363" s="59">
        <v>3356</v>
      </c>
      <c r="Y3363" s="395">
        <f t="shared" si="53"/>
        <v>350</v>
      </c>
    </row>
    <row r="3364" spans="24:25" x14ac:dyDescent="0.25">
      <c r="X3364" s="59">
        <v>3357</v>
      </c>
      <c r="Y3364" s="395">
        <f t="shared" si="53"/>
        <v>350</v>
      </c>
    </row>
    <row r="3365" spans="24:25" x14ac:dyDescent="0.25">
      <c r="X3365" s="59">
        <v>3358</v>
      </c>
      <c r="Y3365" s="395">
        <f t="shared" si="53"/>
        <v>350</v>
      </c>
    </row>
    <row r="3366" spans="24:25" x14ac:dyDescent="0.25">
      <c r="X3366" s="59">
        <v>3359</v>
      </c>
      <c r="Y3366" s="395">
        <f t="shared" si="53"/>
        <v>350</v>
      </c>
    </row>
    <row r="3367" spans="24:25" x14ac:dyDescent="0.25">
      <c r="X3367" s="59">
        <v>3360</v>
      </c>
      <c r="Y3367" s="395">
        <f t="shared" si="53"/>
        <v>350</v>
      </c>
    </row>
    <row r="3368" spans="24:25" x14ac:dyDescent="0.25">
      <c r="X3368" s="59">
        <v>3361</v>
      </c>
      <c r="Y3368" s="395">
        <f t="shared" si="53"/>
        <v>350</v>
      </c>
    </row>
    <row r="3369" spans="24:25" x14ac:dyDescent="0.25">
      <c r="X3369" s="59">
        <v>3362</v>
      </c>
      <c r="Y3369" s="395">
        <f t="shared" si="53"/>
        <v>350</v>
      </c>
    </row>
    <row r="3370" spans="24:25" x14ac:dyDescent="0.25">
      <c r="X3370" s="59">
        <v>3363</v>
      </c>
      <c r="Y3370" s="395">
        <f t="shared" si="53"/>
        <v>350</v>
      </c>
    </row>
    <row r="3371" spans="24:25" x14ac:dyDescent="0.25">
      <c r="X3371" s="59">
        <v>3364</v>
      </c>
      <c r="Y3371" s="395">
        <f t="shared" si="53"/>
        <v>350</v>
      </c>
    </row>
    <row r="3372" spans="24:25" x14ac:dyDescent="0.25">
      <c r="X3372" s="59">
        <v>3365</v>
      </c>
      <c r="Y3372" s="395">
        <f t="shared" si="53"/>
        <v>350</v>
      </c>
    </row>
    <row r="3373" spans="24:25" x14ac:dyDescent="0.25">
      <c r="X3373" s="59">
        <v>3366</v>
      </c>
      <c r="Y3373" s="395">
        <f t="shared" si="53"/>
        <v>350</v>
      </c>
    </row>
    <row r="3374" spans="24:25" x14ac:dyDescent="0.25">
      <c r="X3374" s="59">
        <v>3367</v>
      </c>
      <c r="Y3374" s="395">
        <f t="shared" si="53"/>
        <v>350</v>
      </c>
    </row>
    <row r="3375" spans="24:25" x14ac:dyDescent="0.25">
      <c r="X3375" s="59">
        <v>3368</v>
      </c>
      <c r="Y3375" s="395">
        <f t="shared" si="53"/>
        <v>350</v>
      </c>
    </row>
    <row r="3376" spans="24:25" x14ac:dyDescent="0.25">
      <c r="X3376" s="59">
        <v>3369</v>
      </c>
      <c r="Y3376" s="395">
        <f t="shared" si="53"/>
        <v>350</v>
      </c>
    </row>
    <row r="3377" spans="24:25" x14ac:dyDescent="0.25">
      <c r="X3377" s="59">
        <v>3370</v>
      </c>
      <c r="Y3377" s="395">
        <f t="shared" si="53"/>
        <v>350</v>
      </c>
    </row>
    <row r="3378" spans="24:25" x14ac:dyDescent="0.25">
      <c r="X3378" s="59">
        <v>3371</v>
      </c>
      <c r="Y3378" s="395">
        <f t="shared" si="53"/>
        <v>350</v>
      </c>
    </row>
    <row r="3379" spans="24:25" x14ac:dyDescent="0.25">
      <c r="X3379" s="59">
        <v>3372</v>
      </c>
      <c r="Y3379" s="395">
        <f t="shared" si="53"/>
        <v>350</v>
      </c>
    </row>
    <row r="3380" spans="24:25" x14ac:dyDescent="0.25">
      <c r="X3380" s="59">
        <v>3373</v>
      </c>
      <c r="Y3380" s="395">
        <f t="shared" si="53"/>
        <v>350</v>
      </c>
    </row>
    <row r="3381" spans="24:25" x14ac:dyDescent="0.25">
      <c r="X3381" s="59">
        <v>3374</v>
      </c>
      <c r="Y3381" s="395">
        <f t="shared" si="53"/>
        <v>350</v>
      </c>
    </row>
    <row r="3382" spans="24:25" x14ac:dyDescent="0.25">
      <c r="X3382" s="59">
        <v>3375</v>
      </c>
      <c r="Y3382" s="395">
        <f t="shared" si="53"/>
        <v>350</v>
      </c>
    </row>
    <row r="3383" spans="24:25" x14ac:dyDescent="0.25">
      <c r="X3383" s="59">
        <v>3376</v>
      </c>
      <c r="Y3383" s="395">
        <f t="shared" si="53"/>
        <v>350</v>
      </c>
    </row>
    <row r="3384" spans="24:25" x14ac:dyDescent="0.25">
      <c r="X3384" s="59">
        <v>3377</v>
      </c>
      <c r="Y3384" s="395">
        <f t="shared" si="53"/>
        <v>350</v>
      </c>
    </row>
    <row r="3385" spans="24:25" x14ac:dyDescent="0.25">
      <c r="X3385" s="59">
        <v>3378</v>
      </c>
      <c r="Y3385" s="395">
        <f t="shared" si="53"/>
        <v>350</v>
      </c>
    </row>
    <row r="3386" spans="24:25" x14ac:dyDescent="0.25">
      <c r="X3386" s="59">
        <v>3379</v>
      </c>
      <c r="Y3386" s="395">
        <f t="shared" si="53"/>
        <v>350</v>
      </c>
    </row>
    <row r="3387" spans="24:25" x14ac:dyDescent="0.25">
      <c r="X3387" s="59">
        <v>3380</v>
      </c>
      <c r="Y3387" s="395">
        <f t="shared" si="53"/>
        <v>350</v>
      </c>
    </row>
    <row r="3388" spans="24:25" x14ac:dyDescent="0.25">
      <c r="X3388" s="59">
        <v>3381</v>
      </c>
      <c r="Y3388" s="395">
        <f t="shared" si="53"/>
        <v>350</v>
      </c>
    </row>
    <row r="3389" spans="24:25" x14ac:dyDescent="0.25">
      <c r="X3389" s="59">
        <v>3382</v>
      </c>
      <c r="Y3389" s="395">
        <f t="shared" si="53"/>
        <v>350</v>
      </c>
    </row>
    <row r="3390" spans="24:25" x14ac:dyDescent="0.25">
      <c r="X3390" s="59">
        <v>3383</v>
      </c>
      <c r="Y3390" s="395">
        <f t="shared" si="53"/>
        <v>350</v>
      </c>
    </row>
    <row r="3391" spans="24:25" x14ac:dyDescent="0.25">
      <c r="X3391" s="59">
        <v>3384</v>
      </c>
      <c r="Y3391" s="395">
        <f t="shared" si="53"/>
        <v>350</v>
      </c>
    </row>
    <row r="3392" spans="24:25" x14ac:dyDescent="0.25">
      <c r="X3392" s="59">
        <v>3385</v>
      </c>
      <c r="Y3392" s="395">
        <f t="shared" si="53"/>
        <v>350</v>
      </c>
    </row>
    <row r="3393" spans="24:25" x14ac:dyDescent="0.25">
      <c r="X3393" s="59">
        <v>3386</v>
      </c>
      <c r="Y3393" s="395">
        <f t="shared" ref="Y3393:Y3456" si="54">$V$8</f>
        <v>350</v>
      </c>
    </row>
    <row r="3394" spans="24:25" x14ac:dyDescent="0.25">
      <c r="X3394" s="59">
        <v>3387</v>
      </c>
      <c r="Y3394" s="395">
        <f t="shared" si="54"/>
        <v>350</v>
      </c>
    </row>
    <row r="3395" spans="24:25" x14ac:dyDescent="0.25">
      <c r="X3395" s="59">
        <v>3388</v>
      </c>
      <c r="Y3395" s="395">
        <f t="shared" si="54"/>
        <v>350</v>
      </c>
    </row>
    <row r="3396" spans="24:25" x14ac:dyDescent="0.25">
      <c r="X3396" s="59">
        <v>3389</v>
      </c>
      <c r="Y3396" s="395">
        <f t="shared" si="54"/>
        <v>350</v>
      </c>
    </row>
    <row r="3397" spans="24:25" x14ac:dyDescent="0.25">
      <c r="X3397" s="59">
        <v>3390</v>
      </c>
      <c r="Y3397" s="395">
        <f t="shared" si="54"/>
        <v>350</v>
      </c>
    </row>
    <row r="3398" spans="24:25" x14ac:dyDescent="0.25">
      <c r="X3398" s="59">
        <v>3391</v>
      </c>
      <c r="Y3398" s="395">
        <f t="shared" si="54"/>
        <v>350</v>
      </c>
    </row>
    <row r="3399" spans="24:25" x14ac:dyDescent="0.25">
      <c r="X3399" s="59">
        <v>3392</v>
      </c>
      <c r="Y3399" s="395">
        <f t="shared" si="54"/>
        <v>350</v>
      </c>
    </row>
    <row r="3400" spans="24:25" x14ac:dyDescent="0.25">
      <c r="X3400" s="59">
        <v>3393</v>
      </c>
      <c r="Y3400" s="395">
        <f t="shared" si="54"/>
        <v>350</v>
      </c>
    </row>
    <row r="3401" spans="24:25" x14ac:dyDescent="0.25">
      <c r="X3401" s="59">
        <v>3394</v>
      </c>
      <c r="Y3401" s="395">
        <f t="shared" si="54"/>
        <v>350</v>
      </c>
    </row>
    <row r="3402" spans="24:25" x14ac:dyDescent="0.25">
      <c r="X3402" s="59">
        <v>3395</v>
      </c>
      <c r="Y3402" s="395">
        <f t="shared" si="54"/>
        <v>350</v>
      </c>
    </row>
    <row r="3403" spans="24:25" x14ac:dyDescent="0.25">
      <c r="X3403" s="59">
        <v>3396</v>
      </c>
      <c r="Y3403" s="395">
        <f t="shared" si="54"/>
        <v>350</v>
      </c>
    </row>
    <row r="3404" spans="24:25" x14ac:dyDescent="0.25">
      <c r="X3404" s="59">
        <v>3397</v>
      </c>
      <c r="Y3404" s="395">
        <f t="shared" si="54"/>
        <v>350</v>
      </c>
    </row>
    <row r="3405" spans="24:25" x14ac:dyDescent="0.25">
      <c r="X3405" s="59">
        <v>3398</v>
      </c>
      <c r="Y3405" s="395">
        <f t="shared" si="54"/>
        <v>350</v>
      </c>
    </row>
    <row r="3406" spans="24:25" x14ac:dyDescent="0.25">
      <c r="X3406" s="59">
        <v>3399</v>
      </c>
      <c r="Y3406" s="395">
        <f t="shared" si="54"/>
        <v>350</v>
      </c>
    </row>
    <row r="3407" spans="24:25" x14ac:dyDescent="0.25">
      <c r="X3407" s="59">
        <v>3400</v>
      </c>
      <c r="Y3407" s="395">
        <f t="shared" si="54"/>
        <v>350</v>
      </c>
    </row>
    <row r="3408" spans="24:25" x14ac:dyDescent="0.25">
      <c r="X3408" s="59">
        <v>3401</v>
      </c>
      <c r="Y3408" s="395">
        <f t="shared" si="54"/>
        <v>350</v>
      </c>
    </row>
    <row r="3409" spans="24:25" x14ac:dyDescent="0.25">
      <c r="X3409" s="59">
        <v>3402</v>
      </c>
      <c r="Y3409" s="395">
        <f t="shared" si="54"/>
        <v>350</v>
      </c>
    </row>
    <row r="3410" spans="24:25" x14ac:dyDescent="0.25">
      <c r="X3410" s="59">
        <v>3403</v>
      </c>
      <c r="Y3410" s="395">
        <f t="shared" si="54"/>
        <v>350</v>
      </c>
    </row>
    <row r="3411" spans="24:25" x14ac:dyDescent="0.25">
      <c r="X3411" s="59">
        <v>3404</v>
      </c>
      <c r="Y3411" s="395">
        <f t="shared" si="54"/>
        <v>350</v>
      </c>
    </row>
    <row r="3412" spans="24:25" x14ac:dyDescent="0.25">
      <c r="X3412" s="59">
        <v>3405</v>
      </c>
      <c r="Y3412" s="395">
        <f t="shared" si="54"/>
        <v>350</v>
      </c>
    </row>
    <row r="3413" spans="24:25" x14ac:dyDescent="0.25">
      <c r="X3413" s="59">
        <v>3406</v>
      </c>
      <c r="Y3413" s="395">
        <f t="shared" si="54"/>
        <v>350</v>
      </c>
    </row>
    <row r="3414" spans="24:25" x14ac:dyDescent="0.25">
      <c r="X3414" s="59">
        <v>3407</v>
      </c>
      <c r="Y3414" s="395">
        <f t="shared" si="54"/>
        <v>350</v>
      </c>
    </row>
    <row r="3415" spans="24:25" x14ac:dyDescent="0.25">
      <c r="X3415" s="59">
        <v>3408</v>
      </c>
      <c r="Y3415" s="395">
        <f t="shared" si="54"/>
        <v>350</v>
      </c>
    </row>
    <row r="3416" spans="24:25" x14ac:dyDescent="0.25">
      <c r="X3416" s="59">
        <v>3409</v>
      </c>
      <c r="Y3416" s="395">
        <f t="shared" si="54"/>
        <v>350</v>
      </c>
    </row>
    <row r="3417" spans="24:25" x14ac:dyDescent="0.25">
      <c r="X3417" s="59">
        <v>3410</v>
      </c>
      <c r="Y3417" s="395">
        <f t="shared" si="54"/>
        <v>350</v>
      </c>
    </row>
    <row r="3418" spans="24:25" x14ac:dyDescent="0.25">
      <c r="X3418" s="59">
        <v>3411</v>
      </c>
      <c r="Y3418" s="395">
        <f t="shared" si="54"/>
        <v>350</v>
      </c>
    </row>
    <row r="3419" spans="24:25" x14ac:dyDescent="0.25">
      <c r="X3419" s="59">
        <v>3412</v>
      </c>
      <c r="Y3419" s="395">
        <f t="shared" si="54"/>
        <v>350</v>
      </c>
    </row>
    <row r="3420" spans="24:25" x14ac:dyDescent="0.25">
      <c r="X3420" s="59">
        <v>3413</v>
      </c>
      <c r="Y3420" s="395">
        <f t="shared" si="54"/>
        <v>350</v>
      </c>
    </row>
    <row r="3421" spans="24:25" x14ac:dyDescent="0.25">
      <c r="X3421" s="59">
        <v>3414</v>
      </c>
      <c r="Y3421" s="395">
        <f t="shared" si="54"/>
        <v>350</v>
      </c>
    </row>
    <row r="3422" spans="24:25" x14ac:dyDescent="0.25">
      <c r="X3422" s="59">
        <v>3415</v>
      </c>
      <c r="Y3422" s="395">
        <f t="shared" si="54"/>
        <v>350</v>
      </c>
    </row>
    <row r="3423" spans="24:25" x14ac:dyDescent="0.25">
      <c r="X3423" s="59">
        <v>3416</v>
      </c>
      <c r="Y3423" s="395">
        <f t="shared" si="54"/>
        <v>350</v>
      </c>
    </row>
    <row r="3424" spans="24:25" x14ac:dyDescent="0.25">
      <c r="X3424" s="59">
        <v>3417</v>
      </c>
      <c r="Y3424" s="395">
        <f t="shared" si="54"/>
        <v>350</v>
      </c>
    </row>
    <row r="3425" spans="24:25" x14ac:dyDescent="0.25">
      <c r="X3425" s="59">
        <v>3418</v>
      </c>
      <c r="Y3425" s="395">
        <f t="shared" si="54"/>
        <v>350</v>
      </c>
    </row>
    <row r="3426" spans="24:25" x14ac:dyDescent="0.25">
      <c r="X3426" s="59">
        <v>3419</v>
      </c>
      <c r="Y3426" s="395">
        <f t="shared" si="54"/>
        <v>350</v>
      </c>
    </row>
    <row r="3427" spans="24:25" x14ac:dyDescent="0.25">
      <c r="X3427" s="59">
        <v>3420</v>
      </c>
      <c r="Y3427" s="395">
        <f t="shared" si="54"/>
        <v>350</v>
      </c>
    </row>
    <row r="3428" spans="24:25" x14ac:dyDescent="0.25">
      <c r="X3428" s="59">
        <v>3421</v>
      </c>
      <c r="Y3428" s="395">
        <f t="shared" si="54"/>
        <v>350</v>
      </c>
    </row>
    <row r="3429" spans="24:25" x14ac:dyDescent="0.25">
      <c r="X3429" s="59">
        <v>3422</v>
      </c>
      <c r="Y3429" s="395">
        <f t="shared" si="54"/>
        <v>350</v>
      </c>
    </row>
    <row r="3430" spans="24:25" x14ac:dyDescent="0.25">
      <c r="X3430" s="59">
        <v>3423</v>
      </c>
      <c r="Y3430" s="395">
        <f t="shared" si="54"/>
        <v>350</v>
      </c>
    </row>
    <row r="3431" spans="24:25" x14ac:dyDescent="0.25">
      <c r="X3431" s="59">
        <v>3424</v>
      </c>
      <c r="Y3431" s="395">
        <f t="shared" si="54"/>
        <v>350</v>
      </c>
    </row>
    <row r="3432" spans="24:25" x14ac:dyDescent="0.25">
      <c r="X3432" s="59">
        <v>3425</v>
      </c>
      <c r="Y3432" s="395">
        <f t="shared" si="54"/>
        <v>350</v>
      </c>
    </row>
    <row r="3433" spans="24:25" x14ac:dyDescent="0.25">
      <c r="X3433" s="59">
        <v>3426</v>
      </c>
      <c r="Y3433" s="395">
        <f t="shared" si="54"/>
        <v>350</v>
      </c>
    </row>
    <row r="3434" spans="24:25" x14ac:dyDescent="0.25">
      <c r="X3434" s="59">
        <v>3427</v>
      </c>
      <c r="Y3434" s="395">
        <f t="shared" si="54"/>
        <v>350</v>
      </c>
    </row>
    <row r="3435" spans="24:25" x14ac:dyDescent="0.25">
      <c r="X3435" s="59">
        <v>3428</v>
      </c>
      <c r="Y3435" s="395">
        <f t="shared" si="54"/>
        <v>350</v>
      </c>
    </row>
    <row r="3436" spans="24:25" x14ac:dyDescent="0.25">
      <c r="X3436" s="59">
        <v>3429</v>
      </c>
      <c r="Y3436" s="395">
        <f t="shared" si="54"/>
        <v>350</v>
      </c>
    </row>
    <row r="3437" spans="24:25" x14ac:dyDescent="0.25">
      <c r="X3437" s="59">
        <v>3430</v>
      </c>
      <c r="Y3437" s="395">
        <f t="shared" si="54"/>
        <v>350</v>
      </c>
    </row>
    <row r="3438" spans="24:25" x14ac:dyDescent="0.25">
      <c r="X3438" s="59">
        <v>3431</v>
      </c>
      <c r="Y3438" s="395">
        <f t="shared" si="54"/>
        <v>350</v>
      </c>
    </row>
    <row r="3439" spans="24:25" x14ac:dyDescent="0.25">
      <c r="X3439" s="59">
        <v>3432</v>
      </c>
      <c r="Y3439" s="395">
        <f t="shared" si="54"/>
        <v>350</v>
      </c>
    </row>
    <row r="3440" spans="24:25" x14ac:dyDescent="0.25">
      <c r="X3440" s="59">
        <v>3433</v>
      </c>
      <c r="Y3440" s="395">
        <f t="shared" si="54"/>
        <v>350</v>
      </c>
    </row>
    <row r="3441" spans="24:25" x14ac:dyDescent="0.25">
      <c r="X3441" s="59">
        <v>3434</v>
      </c>
      <c r="Y3441" s="395">
        <f t="shared" si="54"/>
        <v>350</v>
      </c>
    </row>
    <row r="3442" spans="24:25" x14ac:dyDescent="0.25">
      <c r="X3442" s="59">
        <v>3435</v>
      </c>
      <c r="Y3442" s="395">
        <f t="shared" si="54"/>
        <v>350</v>
      </c>
    </row>
    <row r="3443" spans="24:25" x14ac:dyDescent="0.25">
      <c r="X3443" s="59">
        <v>3436</v>
      </c>
      <c r="Y3443" s="395">
        <f t="shared" si="54"/>
        <v>350</v>
      </c>
    </row>
    <row r="3444" spans="24:25" x14ac:dyDescent="0.25">
      <c r="X3444" s="59">
        <v>3437</v>
      </c>
      <c r="Y3444" s="395">
        <f t="shared" si="54"/>
        <v>350</v>
      </c>
    </row>
    <row r="3445" spans="24:25" x14ac:dyDescent="0.25">
      <c r="X3445" s="59">
        <v>3438</v>
      </c>
      <c r="Y3445" s="395">
        <f t="shared" si="54"/>
        <v>350</v>
      </c>
    </row>
    <row r="3446" spans="24:25" x14ac:dyDescent="0.25">
      <c r="X3446" s="59">
        <v>3439</v>
      </c>
      <c r="Y3446" s="395">
        <f t="shared" si="54"/>
        <v>350</v>
      </c>
    </row>
    <row r="3447" spans="24:25" x14ac:dyDescent="0.25">
      <c r="X3447" s="59">
        <v>3440</v>
      </c>
      <c r="Y3447" s="395">
        <f t="shared" si="54"/>
        <v>350</v>
      </c>
    </row>
    <row r="3448" spans="24:25" x14ac:dyDescent="0.25">
      <c r="X3448" s="59">
        <v>3441</v>
      </c>
      <c r="Y3448" s="395">
        <f t="shared" si="54"/>
        <v>350</v>
      </c>
    </row>
    <row r="3449" spans="24:25" x14ac:dyDescent="0.25">
      <c r="X3449" s="59">
        <v>3442</v>
      </c>
      <c r="Y3449" s="395">
        <f t="shared" si="54"/>
        <v>350</v>
      </c>
    </row>
    <row r="3450" spans="24:25" x14ac:dyDescent="0.25">
      <c r="X3450" s="59">
        <v>3443</v>
      </c>
      <c r="Y3450" s="395">
        <f t="shared" si="54"/>
        <v>350</v>
      </c>
    </row>
    <row r="3451" spans="24:25" x14ac:dyDescent="0.25">
      <c r="X3451" s="59">
        <v>3444</v>
      </c>
      <c r="Y3451" s="395">
        <f t="shared" si="54"/>
        <v>350</v>
      </c>
    </row>
    <row r="3452" spans="24:25" x14ac:dyDescent="0.25">
      <c r="X3452" s="59">
        <v>3445</v>
      </c>
      <c r="Y3452" s="395">
        <f t="shared" si="54"/>
        <v>350</v>
      </c>
    </row>
    <row r="3453" spans="24:25" x14ac:dyDescent="0.25">
      <c r="X3453" s="59">
        <v>3446</v>
      </c>
      <c r="Y3453" s="395">
        <f t="shared" si="54"/>
        <v>350</v>
      </c>
    </row>
    <row r="3454" spans="24:25" x14ac:dyDescent="0.25">
      <c r="X3454" s="59">
        <v>3447</v>
      </c>
      <c r="Y3454" s="395">
        <f t="shared" si="54"/>
        <v>350</v>
      </c>
    </row>
    <row r="3455" spans="24:25" x14ac:dyDescent="0.25">
      <c r="X3455" s="59">
        <v>3448</v>
      </c>
      <c r="Y3455" s="395">
        <f t="shared" si="54"/>
        <v>350</v>
      </c>
    </row>
    <row r="3456" spans="24:25" x14ac:dyDescent="0.25">
      <c r="X3456" s="59">
        <v>3449</v>
      </c>
      <c r="Y3456" s="395">
        <f t="shared" si="54"/>
        <v>350</v>
      </c>
    </row>
    <row r="3457" spans="24:25" x14ac:dyDescent="0.25">
      <c r="X3457" s="59">
        <v>3450</v>
      </c>
      <c r="Y3457" s="395">
        <f t="shared" ref="Y3457:Y3520" si="55">$V$8</f>
        <v>350</v>
      </c>
    </row>
    <row r="3458" spans="24:25" x14ac:dyDescent="0.25">
      <c r="X3458" s="59">
        <v>3451</v>
      </c>
      <c r="Y3458" s="395">
        <f t="shared" si="55"/>
        <v>350</v>
      </c>
    </row>
    <row r="3459" spans="24:25" x14ac:dyDescent="0.25">
      <c r="X3459" s="59">
        <v>3452</v>
      </c>
      <c r="Y3459" s="395">
        <f t="shared" si="55"/>
        <v>350</v>
      </c>
    </row>
    <row r="3460" spans="24:25" x14ac:dyDescent="0.25">
      <c r="X3460" s="59">
        <v>3453</v>
      </c>
      <c r="Y3460" s="395">
        <f t="shared" si="55"/>
        <v>350</v>
      </c>
    </row>
    <row r="3461" spans="24:25" x14ac:dyDescent="0.25">
      <c r="X3461" s="59">
        <v>3454</v>
      </c>
      <c r="Y3461" s="395">
        <f t="shared" si="55"/>
        <v>350</v>
      </c>
    </row>
    <row r="3462" spans="24:25" x14ac:dyDescent="0.25">
      <c r="X3462" s="59">
        <v>3455</v>
      </c>
      <c r="Y3462" s="395">
        <f t="shared" si="55"/>
        <v>350</v>
      </c>
    </row>
    <row r="3463" spans="24:25" x14ac:dyDescent="0.25">
      <c r="X3463" s="59">
        <v>3456</v>
      </c>
      <c r="Y3463" s="395">
        <f t="shared" si="55"/>
        <v>350</v>
      </c>
    </row>
    <row r="3464" spans="24:25" x14ac:dyDescent="0.25">
      <c r="X3464" s="59">
        <v>3457</v>
      </c>
      <c r="Y3464" s="395">
        <f t="shared" si="55"/>
        <v>350</v>
      </c>
    </row>
    <row r="3465" spans="24:25" x14ac:dyDescent="0.25">
      <c r="X3465" s="59">
        <v>3458</v>
      </c>
      <c r="Y3465" s="395">
        <f t="shared" si="55"/>
        <v>350</v>
      </c>
    </row>
    <row r="3466" spans="24:25" x14ac:dyDescent="0.25">
      <c r="X3466" s="59">
        <v>3459</v>
      </c>
      <c r="Y3466" s="395">
        <f t="shared" si="55"/>
        <v>350</v>
      </c>
    </row>
    <row r="3467" spans="24:25" x14ac:dyDescent="0.25">
      <c r="X3467" s="59">
        <v>3460</v>
      </c>
      <c r="Y3467" s="395">
        <f t="shared" si="55"/>
        <v>350</v>
      </c>
    </row>
    <row r="3468" spans="24:25" x14ac:dyDescent="0.25">
      <c r="X3468" s="59">
        <v>3461</v>
      </c>
      <c r="Y3468" s="395">
        <f t="shared" si="55"/>
        <v>350</v>
      </c>
    </row>
    <row r="3469" spans="24:25" x14ac:dyDescent="0.25">
      <c r="X3469" s="59">
        <v>3462</v>
      </c>
      <c r="Y3469" s="395">
        <f t="shared" si="55"/>
        <v>350</v>
      </c>
    </row>
    <row r="3470" spans="24:25" x14ac:dyDescent="0.25">
      <c r="X3470" s="59">
        <v>3463</v>
      </c>
      <c r="Y3470" s="395">
        <f t="shared" si="55"/>
        <v>350</v>
      </c>
    </row>
    <row r="3471" spans="24:25" x14ac:dyDescent="0.25">
      <c r="X3471" s="59">
        <v>3464</v>
      </c>
      <c r="Y3471" s="395">
        <f t="shared" si="55"/>
        <v>350</v>
      </c>
    </row>
    <row r="3472" spans="24:25" x14ac:dyDescent="0.25">
      <c r="X3472" s="59">
        <v>3465</v>
      </c>
      <c r="Y3472" s="395">
        <f t="shared" si="55"/>
        <v>350</v>
      </c>
    </row>
    <row r="3473" spans="24:25" x14ac:dyDescent="0.25">
      <c r="X3473" s="59">
        <v>3466</v>
      </c>
      <c r="Y3473" s="395">
        <f t="shared" si="55"/>
        <v>350</v>
      </c>
    </row>
    <row r="3474" spans="24:25" x14ac:dyDescent="0.25">
      <c r="X3474" s="59">
        <v>3467</v>
      </c>
      <c r="Y3474" s="395">
        <f t="shared" si="55"/>
        <v>350</v>
      </c>
    </row>
    <row r="3475" spans="24:25" x14ac:dyDescent="0.25">
      <c r="X3475" s="59">
        <v>3468</v>
      </c>
      <c r="Y3475" s="395">
        <f t="shared" si="55"/>
        <v>350</v>
      </c>
    </row>
    <row r="3476" spans="24:25" x14ac:dyDescent="0.25">
      <c r="X3476" s="59">
        <v>3469</v>
      </c>
      <c r="Y3476" s="395">
        <f t="shared" si="55"/>
        <v>350</v>
      </c>
    </row>
    <row r="3477" spans="24:25" x14ac:dyDescent="0.25">
      <c r="X3477" s="59">
        <v>3470</v>
      </c>
      <c r="Y3477" s="395">
        <f t="shared" si="55"/>
        <v>350</v>
      </c>
    </row>
    <row r="3478" spans="24:25" x14ac:dyDescent="0.25">
      <c r="X3478" s="59">
        <v>3471</v>
      </c>
      <c r="Y3478" s="395">
        <f t="shared" si="55"/>
        <v>350</v>
      </c>
    </row>
    <row r="3479" spans="24:25" x14ac:dyDescent="0.25">
      <c r="X3479" s="59">
        <v>3472</v>
      </c>
      <c r="Y3479" s="395">
        <f t="shared" si="55"/>
        <v>350</v>
      </c>
    </row>
    <row r="3480" spans="24:25" x14ac:dyDescent="0.25">
      <c r="X3480" s="59">
        <v>3473</v>
      </c>
      <c r="Y3480" s="395">
        <f t="shared" si="55"/>
        <v>350</v>
      </c>
    </row>
    <row r="3481" spans="24:25" x14ac:dyDescent="0.25">
      <c r="X3481" s="59">
        <v>3474</v>
      </c>
      <c r="Y3481" s="395">
        <f t="shared" si="55"/>
        <v>350</v>
      </c>
    </row>
    <row r="3482" spans="24:25" x14ac:dyDescent="0.25">
      <c r="X3482" s="59">
        <v>3475</v>
      </c>
      <c r="Y3482" s="395">
        <f t="shared" si="55"/>
        <v>350</v>
      </c>
    </row>
    <row r="3483" spans="24:25" x14ac:dyDescent="0.25">
      <c r="X3483" s="59">
        <v>3476</v>
      </c>
      <c r="Y3483" s="395">
        <f t="shared" si="55"/>
        <v>350</v>
      </c>
    </row>
    <row r="3484" spans="24:25" x14ac:dyDescent="0.25">
      <c r="X3484" s="59">
        <v>3477</v>
      </c>
      <c r="Y3484" s="395">
        <f t="shared" si="55"/>
        <v>350</v>
      </c>
    </row>
    <row r="3485" spans="24:25" x14ac:dyDescent="0.25">
      <c r="X3485" s="59">
        <v>3478</v>
      </c>
      <c r="Y3485" s="395">
        <f t="shared" si="55"/>
        <v>350</v>
      </c>
    </row>
    <row r="3486" spans="24:25" x14ac:dyDescent="0.25">
      <c r="X3486" s="59">
        <v>3479</v>
      </c>
      <c r="Y3486" s="395">
        <f t="shared" si="55"/>
        <v>350</v>
      </c>
    </row>
    <row r="3487" spans="24:25" x14ac:dyDescent="0.25">
      <c r="X3487" s="59">
        <v>3480</v>
      </c>
      <c r="Y3487" s="395">
        <f t="shared" si="55"/>
        <v>350</v>
      </c>
    </row>
    <row r="3488" spans="24:25" x14ac:dyDescent="0.25">
      <c r="X3488" s="59">
        <v>3481</v>
      </c>
      <c r="Y3488" s="395">
        <f t="shared" si="55"/>
        <v>350</v>
      </c>
    </row>
    <row r="3489" spans="24:25" x14ac:dyDescent="0.25">
      <c r="X3489" s="59">
        <v>3482</v>
      </c>
      <c r="Y3489" s="395">
        <f t="shared" si="55"/>
        <v>350</v>
      </c>
    </row>
    <row r="3490" spans="24:25" x14ac:dyDescent="0.25">
      <c r="X3490" s="59">
        <v>3483</v>
      </c>
      <c r="Y3490" s="395">
        <f t="shared" si="55"/>
        <v>350</v>
      </c>
    </row>
    <row r="3491" spans="24:25" x14ac:dyDescent="0.25">
      <c r="X3491" s="59">
        <v>3484</v>
      </c>
      <c r="Y3491" s="395">
        <f t="shared" si="55"/>
        <v>350</v>
      </c>
    </row>
    <row r="3492" spans="24:25" x14ac:dyDescent="0.25">
      <c r="X3492" s="59">
        <v>3485</v>
      </c>
      <c r="Y3492" s="395">
        <f t="shared" si="55"/>
        <v>350</v>
      </c>
    </row>
    <row r="3493" spans="24:25" x14ac:dyDescent="0.25">
      <c r="X3493" s="59">
        <v>3486</v>
      </c>
      <c r="Y3493" s="395">
        <f t="shared" si="55"/>
        <v>350</v>
      </c>
    </row>
    <row r="3494" spans="24:25" x14ac:dyDescent="0.25">
      <c r="X3494" s="59">
        <v>3487</v>
      </c>
      <c r="Y3494" s="395">
        <f t="shared" si="55"/>
        <v>350</v>
      </c>
    </row>
    <row r="3495" spans="24:25" x14ac:dyDescent="0.25">
      <c r="X3495" s="59">
        <v>3488</v>
      </c>
      <c r="Y3495" s="395">
        <f t="shared" si="55"/>
        <v>350</v>
      </c>
    </row>
    <row r="3496" spans="24:25" x14ac:dyDescent="0.25">
      <c r="X3496" s="59">
        <v>3489</v>
      </c>
      <c r="Y3496" s="395">
        <f t="shared" si="55"/>
        <v>350</v>
      </c>
    </row>
    <row r="3497" spans="24:25" x14ac:dyDescent="0.25">
      <c r="X3497" s="59">
        <v>3490</v>
      </c>
      <c r="Y3497" s="395">
        <f t="shared" si="55"/>
        <v>350</v>
      </c>
    </row>
    <row r="3498" spans="24:25" x14ac:dyDescent="0.25">
      <c r="X3498" s="59">
        <v>3491</v>
      </c>
      <c r="Y3498" s="395">
        <f t="shared" si="55"/>
        <v>350</v>
      </c>
    </row>
    <row r="3499" spans="24:25" x14ac:dyDescent="0.25">
      <c r="X3499" s="59">
        <v>3492</v>
      </c>
      <c r="Y3499" s="395">
        <f t="shared" si="55"/>
        <v>350</v>
      </c>
    </row>
    <row r="3500" spans="24:25" x14ac:dyDescent="0.25">
      <c r="X3500" s="59">
        <v>3493</v>
      </c>
      <c r="Y3500" s="395">
        <f t="shared" si="55"/>
        <v>350</v>
      </c>
    </row>
    <row r="3501" spans="24:25" x14ac:dyDescent="0.25">
      <c r="X3501" s="59">
        <v>3494</v>
      </c>
      <c r="Y3501" s="395">
        <f t="shared" si="55"/>
        <v>350</v>
      </c>
    </row>
    <row r="3502" spans="24:25" x14ac:dyDescent="0.25">
      <c r="X3502" s="59">
        <v>3495</v>
      </c>
      <c r="Y3502" s="395">
        <f t="shared" si="55"/>
        <v>350</v>
      </c>
    </row>
    <row r="3503" spans="24:25" x14ac:dyDescent="0.25">
      <c r="X3503" s="59">
        <v>3496</v>
      </c>
      <c r="Y3503" s="395">
        <f t="shared" si="55"/>
        <v>350</v>
      </c>
    </row>
    <row r="3504" spans="24:25" x14ac:dyDescent="0.25">
      <c r="X3504" s="59">
        <v>3497</v>
      </c>
      <c r="Y3504" s="395">
        <f t="shared" si="55"/>
        <v>350</v>
      </c>
    </row>
    <row r="3505" spans="24:25" x14ac:dyDescent="0.25">
      <c r="X3505" s="59">
        <v>3498</v>
      </c>
      <c r="Y3505" s="395">
        <f t="shared" si="55"/>
        <v>350</v>
      </c>
    </row>
    <row r="3506" spans="24:25" x14ac:dyDescent="0.25">
      <c r="X3506" s="59">
        <v>3499</v>
      </c>
      <c r="Y3506" s="395">
        <f t="shared" si="55"/>
        <v>350</v>
      </c>
    </row>
    <row r="3507" spans="24:25" x14ac:dyDescent="0.25">
      <c r="X3507" s="59">
        <v>3500</v>
      </c>
      <c r="Y3507" s="395">
        <f t="shared" si="55"/>
        <v>350</v>
      </c>
    </row>
    <row r="3508" spans="24:25" x14ac:dyDescent="0.25">
      <c r="X3508" s="59">
        <v>3501</v>
      </c>
      <c r="Y3508" s="395">
        <f t="shared" si="55"/>
        <v>350</v>
      </c>
    </row>
    <row r="3509" spans="24:25" x14ac:dyDescent="0.25">
      <c r="X3509" s="59">
        <v>3502</v>
      </c>
      <c r="Y3509" s="395">
        <f t="shared" si="55"/>
        <v>350</v>
      </c>
    </row>
    <row r="3510" spans="24:25" x14ac:dyDescent="0.25">
      <c r="X3510" s="59">
        <v>3503</v>
      </c>
      <c r="Y3510" s="395">
        <f t="shared" si="55"/>
        <v>350</v>
      </c>
    </row>
    <row r="3511" spans="24:25" x14ac:dyDescent="0.25">
      <c r="X3511" s="59">
        <v>3504</v>
      </c>
      <c r="Y3511" s="395">
        <f t="shared" si="55"/>
        <v>350</v>
      </c>
    </row>
    <row r="3512" spans="24:25" x14ac:dyDescent="0.25">
      <c r="X3512" s="59">
        <v>3505</v>
      </c>
      <c r="Y3512" s="395">
        <f t="shared" si="55"/>
        <v>350</v>
      </c>
    </row>
    <row r="3513" spans="24:25" x14ac:dyDescent="0.25">
      <c r="X3513" s="59">
        <v>3506</v>
      </c>
      <c r="Y3513" s="395">
        <f t="shared" si="55"/>
        <v>350</v>
      </c>
    </row>
    <row r="3514" spans="24:25" x14ac:dyDescent="0.25">
      <c r="X3514" s="59">
        <v>3507</v>
      </c>
      <c r="Y3514" s="395">
        <f t="shared" si="55"/>
        <v>350</v>
      </c>
    </row>
    <row r="3515" spans="24:25" x14ac:dyDescent="0.25">
      <c r="X3515" s="59">
        <v>3508</v>
      </c>
      <c r="Y3515" s="395">
        <f t="shared" si="55"/>
        <v>350</v>
      </c>
    </row>
    <row r="3516" spans="24:25" x14ac:dyDescent="0.25">
      <c r="X3516" s="59">
        <v>3509</v>
      </c>
      <c r="Y3516" s="395">
        <f t="shared" si="55"/>
        <v>350</v>
      </c>
    </row>
    <row r="3517" spans="24:25" x14ac:dyDescent="0.25">
      <c r="X3517" s="59">
        <v>3510</v>
      </c>
      <c r="Y3517" s="395">
        <f t="shared" si="55"/>
        <v>350</v>
      </c>
    </row>
    <row r="3518" spans="24:25" x14ac:dyDescent="0.25">
      <c r="X3518" s="59">
        <v>3511</v>
      </c>
      <c r="Y3518" s="395">
        <f t="shared" si="55"/>
        <v>350</v>
      </c>
    </row>
    <row r="3519" spans="24:25" x14ac:dyDescent="0.25">
      <c r="X3519" s="59">
        <v>3512</v>
      </c>
      <c r="Y3519" s="395">
        <f t="shared" si="55"/>
        <v>350</v>
      </c>
    </row>
    <row r="3520" spans="24:25" x14ac:dyDescent="0.25">
      <c r="X3520" s="59">
        <v>3513</v>
      </c>
      <c r="Y3520" s="395">
        <f t="shared" si="55"/>
        <v>350</v>
      </c>
    </row>
    <row r="3521" spans="24:25" x14ac:dyDescent="0.25">
      <c r="X3521" s="59">
        <v>3514</v>
      </c>
      <c r="Y3521" s="395">
        <f t="shared" ref="Y3521:Y3584" si="56">$V$8</f>
        <v>350</v>
      </c>
    </row>
    <row r="3522" spans="24:25" x14ac:dyDescent="0.25">
      <c r="X3522" s="59">
        <v>3515</v>
      </c>
      <c r="Y3522" s="395">
        <f t="shared" si="56"/>
        <v>350</v>
      </c>
    </row>
    <row r="3523" spans="24:25" x14ac:dyDescent="0.25">
      <c r="X3523" s="59">
        <v>3516</v>
      </c>
      <c r="Y3523" s="395">
        <f t="shared" si="56"/>
        <v>350</v>
      </c>
    </row>
    <row r="3524" spans="24:25" x14ac:dyDescent="0.25">
      <c r="X3524" s="59">
        <v>3517</v>
      </c>
      <c r="Y3524" s="395">
        <f t="shared" si="56"/>
        <v>350</v>
      </c>
    </row>
    <row r="3525" spans="24:25" x14ac:dyDescent="0.25">
      <c r="X3525" s="59">
        <v>3518</v>
      </c>
      <c r="Y3525" s="395">
        <f t="shared" si="56"/>
        <v>350</v>
      </c>
    </row>
    <row r="3526" spans="24:25" x14ac:dyDescent="0.25">
      <c r="X3526" s="59">
        <v>3519</v>
      </c>
      <c r="Y3526" s="395">
        <f t="shared" si="56"/>
        <v>350</v>
      </c>
    </row>
    <row r="3527" spans="24:25" x14ac:dyDescent="0.25">
      <c r="X3527" s="59">
        <v>3520</v>
      </c>
      <c r="Y3527" s="395">
        <f t="shared" si="56"/>
        <v>350</v>
      </c>
    </row>
    <row r="3528" spans="24:25" x14ac:dyDescent="0.25">
      <c r="X3528" s="59">
        <v>3521</v>
      </c>
      <c r="Y3528" s="395">
        <f t="shared" si="56"/>
        <v>350</v>
      </c>
    </row>
    <row r="3529" spans="24:25" x14ac:dyDescent="0.25">
      <c r="X3529" s="59">
        <v>3522</v>
      </c>
      <c r="Y3529" s="395">
        <f t="shared" si="56"/>
        <v>350</v>
      </c>
    </row>
    <row r="3530" spans="24:25" x14ac:dyDescent="0.25">
      <c r="X3530" s="59">
        <v>3523</v>
      </c>
      <c r="Y3530" s="395">
        <f t="shared" si="56"/>
        <v>350</v>
      </c>
    </row>
    <row r="3531" spans="24:25" x14ac:dyDescent="0.25">
      <c r="X3531" s="59">
        <v>3524</v>
      </c>
      <c r="Y3531" s="395">
        <f t="shared" si="56"/>
        <v>350</v>
      </c>
    </row>
    <row r="3532" spans="24:25" x14ac:dyDescent="0.25">
      <c r="X3532" s="59">
        <v>3525</v>
      </c>
      <c r="Y3532" s="395">
        <f t="shared" si="56"/>
        <v>350</v>
      </c>
    </row>
    <row r="3533" spans="24:25" x14ac:dyDescent="0.25">
      <c r="X3533" s="59">
        <v>3526</v>
      </c>
      <c r="Y3533" s="395">
        <f t="shared" si="56"/>
        <v>350</v>
      </c>
    </row>
    <row r="3534" spans="24:25" x14ac:dyDescent="0.25">
      <c r="X3534" s="59">
        <v>3527</v>
      </c>
      <c r="Y3534" s="395">
        <f t="shared" si="56"/>
        <v>350</v>
      </c>
    </row>
    <row r="3535" spans="24:25" x14ac:dyDescent="0.25">
      <c r="X3535" s="59">
        <v>3528</v>
      </c>
      <c r="Y3535" s="395">
        <f t="shared" si="56"/>
        <v>350</v>
      </c>
    </row>
    <row r="3536" spans="24:25" x14ac:dyDescent="0.25">
      <c r="X3536" s="59">
        <v>3529</v>
      </c>
      <c r="Y3536" s="395">
        <f t="shared" si="56"/>
        <v>350</v>
      </c>
    </row>
    <row r="3537" spans="24:25" x14ac:dyDescent="0.25">
      <c r="X3537" s="59">
        <v>3530</v>
      </c>
      <c r="Y3537" s="395">
        <f t="shared" si="56"/>
        <v>350</v>
      </c>
    </row>
    <row r="3538" spans="24:25" x14ac:dyDescent="0.25">
      <c r="X3538" s="59">
        <v>3531</v>
      </c>
      <c r="Y3538" s="395">
        <f t="shared" si="56"/>
        <v>350</v>
      </c>
    </row>
    <row r="3539" spans="24:25" x14ac:dyDescent="0.25">
      <c r="X3539" s="59">
        <v>3532</v>
      </c>
      <c r="Y3539" s="395">
        <f t="shared" si="56"/>
        <v>350</v>
      </c>
    </row>
    <row r="3540" spans="24:25" x14ac:dyDescent="0.25">
      <c r="X3540" s="59">
        <v>3533</v>
      </c>
      <c r="Y3540" s="395">
        <f t="shared" si="56"/>
        <v>350</v>
      </c>
    </row>
    <row r="3541" spans="24:25" x14ac:dyDescent="0.25">
      <c r="X3541" s="59">
        <v>3534</v>
      </c>
      <c r="Y3541" s="395">
        <f t="shared" si="56"/>
        <v>350</v>
      </c>
    </row>
    <row r="3542" spans="24:25" x14ac:dyDescent="0.25">
      <c r="X3542" s="59">
        <v>3535</v>
      </c>
      <c r="Y3542" s="395">
        <f t="shared" si="56"/>
        <v>350</v>
      </c>
    </row>
    <row r="3543" spans="24:25" x14ac:dyDescent="0.25">
      <c r="X3543" s="59">
        <v>3536</v>
      </c>
      <c r="Y3543" s="395">
        <f t="shared" si="56"/>
        <v>350</v>
      </c>
    </row>
    <row r="3544" spans="24:25" x14ac:dyDescent="0.25">
      <c r="X3544" s="59">
        <v>3537</v>
      </c>
      <c r="Y3544" s="395">
        <f t="shared" si="56"/>
        <v>350</v>
      </c>
    </row>
    <row r="3545" spans="24:25" x14ac:dyDescent="0.25">
      <c r="X3545" s="59">
        <v>3538</v>
      </c>
      <c r="Y3545" s="395">
        <f t="shared" si="56"/>
        <v>350</v>
      </c>
    </row>
    <row r="3546" spans="24:25" x14ac:dyDescent="0.25">
      <c r="X3546" s="59">
        <v>3539</v>
      </c>
      <c r="Y3546" s="395">
        <f t="shared" si="56"/>
        <v>350</v>
      </c>
    </row>
    <row r="3547" spans="24:25" x14ac:dyDescent="0.25">
      <c r="X3547" s="59">
        <v>3540</v>
      </c>
      <c r="Y3547" s="395">
        <f t="shared" si="56"/>
        <v>350</v>
      </c>
    </row>
    <row r="3548" spans="24:25" x14ac:dyDescent="0.25">
      <c r="X3548" s="59">
        <v>3541</v>
      </c>
      <c r="Y3548" s="395">
        <f t="shared" si="56"/>
        <v>350</v>
      </c>
    </row>
    <row r="3549" spans="24:25" x14ac:dyDescent="0.25">
      <c r="X3549" s="59">
        <v>3542</v>
      </c>
      <c r="Y3549" s="395">
        <f t="shared" si="56"/>
        <v>350</v>
      </c>
    </row>
    <row r="3550" spans="24:25" x14ac:dyDescent="0.25">
      <c r="X3550" s="59">
        <v>3543</v>
      </c>
      <c r="Y3550" s="395">
        <f t="shared" si="56"/>
        <v>350</v>
      </c>
    </row>
    <row r="3551" spans="24:25" x14ac:dyDescent="0.25">
      <c r="X3551" s="59">
        <v>3544</v>
      </c>
      <c r="Y3551" s="395">
        <f t="shared" si="56"/>
        <v>350</v>
      </c>
    </row>
    <row r="3552" spans="24:25" x14ac:dyDescent="0.25">
      <c r="X3552" s="59">
        <v>3545</v>
      </c>
      <c r="Y3552" s="395">
        <f t="shared" si="56"/>
        <v>350</v>
      </c>
    </row>
    <row r="3553" spans="24:25" x14ac:dyDescent="0.25">
      <c r="X3553" s="59">
        <v>3546</v>
      </c>
      <c r="Y3553" s="395">
        <f t="shared" si="56"/>
        <v>350</v>
      </c>
    </row>
    <row r="3554" spans="24:25" x14ac:dyDescent="0.25">
      <c r="X3554" s="59">
        <v>3547</v>
      </c>
      <c r="Y3554" s="395">
        <f t="shared" si="56"/>
        <v>350</v>
      </c>
    </row>
    <row r="3555" spans="24:25" x14ac:dyDescent="0.25">
      <c r="X3555" s="59">
        <v>3548</v>
      </c>
      <c r="Y3555" s="395">
        <f t="shared" si="56"/>
        <v>350</v>
      </c>
    </row>
    <row r="3556" spans="24:25" x14ac:dyDescent="0.25">
      <c r="X3556" s="59">
        <v>3549</v>
      </c>
      <c r="Y3556" s="395">
        <f t="shared" si="56"/>
        <v>350</v>
      </c>
    </row>
    <row r="3557" spans="24:25" x14ac:dyDescent="0.25">
      <c r="X3557" s="59">
        <v>3550</v>
      </c>
      <c r="Y3557" s="395">
        <f t="shared" si="56"/>
        <v>350</v>
      </c>
    </row>
    <row r="3558" spans="24:25" x14ac:dyDescent="0.25">
      <c r="X3558" s="59">
        <v>3551</v>
      </c>
      <c r="Y3558" s="395">
        <f t="shared" si="56"/>
        <v>350</v>
      </c>
    </row>
    <row r="3559" spans="24:25" x14ac:dyDescent="0.25">
      <c r="X3559" s="59">
        <v>3552</v>
      </c>
      <c r="Y3559" s="395">
        <f t="shared" si="56"/>
        <v>350</v>
      </c>
    </row>
    <row r="3560" spans="24:25" x14ac:dyDescent="0.25">
      <c r="X3560" s="59">
        <v>3553</v>
      </c>
      <c r="Y3560" s="395">
        <f t="shared" si="56"/>
        <v>350</v>
      </c>
    </row>
    <row r="3561" spans="24:25" x14ac:dyDescent="0.25">
      <c r="X3561" s="59">
        <v>3554</v>
      </c>
      <c r="Y3561" s="395">
        <f t="shared" si="56"/>
        <v>350</v>
      </c>
    </row>
    <row r="3562" spans="24:25" x14ac:dyDescent="0.25">
      <c r="X3562" s="59">
        <v>3555</v>
      </c>
      <c r="Y3562" s="395">
        <f t="shared" si="56"/>
        <v>350</v>
      </c>
    </row>
    <row r="3563" spans="24:25" x14ac:dyDescent="0.25">
      <c r="X3563" s="59">
        <v>3556</v>
      </c>
      <c r="Y3563" s="395">
        <f t="shared" si="56"/>
        <v>350</v>
      </c>
    </row>
    <row r="3564" spans="24:25" x14ac:dyDescent="0.25">
      <c r="X3564" s="59">
        <v>3557</v>
      </c>
      <c r="Y3564" s="395">
        <f t="shared" si="56"/>
        <v>350</v>
      </c>
    </row>
    <row r="3565" spans="24:25" x14ac:dyDescent="0.25">
      <c r="X3565" s="59">
        <v>3558</v>
      </c>
      <c r="Y3565" s="395">
        <f t="shared" si="56"/>
        <v>350</v>
      </c>
    </row>
    <row r="3566" spans="24:25" x14ac:dyDescent="0.25">
      <c r="X3566" s="59">
        <v>3559</v>
      </c>
      <c r="Y3566" s="395">
        <f t="shared" si="56"/>
        <v>350</v>
      </c>
    </row>
    <row r="3567" spans="24:25" x14ac:dyDescent="0.25">
      <c r="X3567" s="59">
        <v>3560</v>
      </c>
      <c r="Y3567" s="395">
        <f t="shared" si="56"/>
        <v>350</v>
      </c>
    </row>
    <row r="3568" spans="24:25" x14ac:dyDescent="0.25">
      <c r="X3568" s="59">
        <v>3561</v>
      </c>
      <c r="Y3568" s="395">
        <f t="shared" si="56"/>
        <v>350</v>
      </c>
    </row>
    <row r="3569" spans="24:25" x14ac:dyDescent="0.25">
      <c r="X3569" s="59">
        <v>3562</v>
      </c>
      <c r="Y3569" s="395">
        <f t="shared" si="56"/>
        <v>350</v>
      </c>
    </row>
    <row r="3570" spans="24:25" x14ac:dyDescent="0.25">
      <c r="X3570" s="59">
        <v>3563</v>
      </c>
      <c r="Y3570" s="395">
        <f t="shared" si="56"/>
        <v>350</v>
      </c>
    </row>
    <row r="3571" spans="24:25" x14ac:dyDescent="0.25">
      <c r="X3571" s="59">
        <v>3564</v>
      </c>
      <c r="Y3571" s="395">
        <f t="shared" si="56"/>
        <v>350</v>
      </c>
    </row>
    <row r="3572" spans="24:25" x14ac:dyDescent="0.25">
      <c r="X3572" s="59">
        <v>3565</v>
      </c>
      <c r="Y3572" s="395">
        <f t="shared" si="56"/>
        <v>350</v>
      </c>
    </row>
    <row r="3573" spans="24:25" x14ac:dyDescent="0.25">
      <c r="X3573" s="59">
        <v>3566</v>
      </c>
      <c r="Y3573" s="395">
        <f t="shared" si="56"/>
        <v>350</v>
      </c>
    </row>
    <row r="3574" spans="24:25" x14ac:dyDescent="0.25">
      <c r="X3574" s="59">
        <v>3567</v>
      </c>
      <c r="Y3574" s="395">
        <f t="shared" si="56"/>
        <v>350</v>
      </c>
    </row>
    <row r="3575" spans="24:25" x14ac:dyDescent="0.25">
      <c r="X3575" s="59">
        <v>3568</v>
      </c>
      <c r="Y3575" s="395">
        <f t="shared" si="56"/>
        <v>350</v>
      </c>
    </row>
    <row r="3576" spans="24:25" x14ac:dyDescent="0.25">
      <c r="X3576" s="59">
        <v>3569</v>
      </c>
      <c r="Y3576" s="395">
        <f t="shared" si="56"/>
        <v>350</v>
      </c>
    </row>
    <row r="3577" spans="24:25" x14ac:dyDescent="0.25">
      <c r="X3577" s="59">
        <v>3570</v>
      </c>
      <c r="Y3577" s="395">
        <f t="shared" si="56"/>
        <v>350</v>
      </c>
    </row>
    <row r="3578" spans="24:25" x14ac:dyDescent="0.25">
      <c r="X3578" s="59">
        <v>3571</v>
      </c>
      <c r="Y3578" s="395">
        <f t="shared" si="56"/>
        <v>350</v>
      </c>
    </row>
    <row r="3579" spans="24:25" x14ac:dyDescent="0.25">
      <c r="X3579" s="59">
        <v>3572</v>
      </c>
      <c r="Y3579" s="395">
        <f t="shared" si="56"/>
        <v>350</v>
      </c>
    </row>
    <row r="3580" spans="24:25" x14ac:dyDescent="0.25">
      <c r="X3580" s="59">
        <v>3573</v>
      </c>
      <c r="Y3580" s="395">
        <f t="shared" si="56"/>
        <v>350</v>
      </c>
    </row>
    <row r="3581" spans="24:25" x14ac:dyDescent="0.25">
      <c r="X3581" s="59">
        <v>3574</v>
      </c>
      <c r="Y3581" s="395">
        <f t="shared" si="56"/>
        <v>350</v>
      </c>
    </row>
    <row r="3582" spans="24:25" x14ac:dyDescent="0.25">
      <c r="X3582" s="59">
        <v>3575</v>
      </c>
      <c r="Y3582" s="395">
        <f t="shared" si="56"/>
        <v>350</v>
      </c>
    </row>
    <row r="3583" spans="24:25" x14ac:dyDescent="0.25">
      <c r="X3583" s="59">
        <v>3576</v>
      </c>
      <c r="Y3583" s="395">
        <f t="shared" si="56"/>
        <v>350</v>
      </c>
    </row>
    <row r="3584" spans="24:25" x14ac:dyDescent="0.25">
      <c r="X3584" s="59">
        <v>3577</v>
      </c>
      <c r="Y3584" s="395">
        <f t="shared" si="56"/>
        <v>350</v>
      </c>
    </row>
    <row r="3585" spans="24:25" x14ac:dyDescent="0.25">
      <c r="X3585" s="59">
        <v>3578</v>
      </c>
      <c r="Y3585" s="395">
        <f t="shared" ref="Y3585:Y3648" si="57">$V$8</f>
        <v>350</v>
      </c>
    </row>
    <row r="3586" spans="24:25" x14ac:dyDescent="0.25">
      <c r="X3586" s="59">
        <v>3579</v>
      </c>
      <c r="Y3586" s="395">
        <f t="shared" si="57"/>
        <v>350</v>
      </c>
    </row>
    <row r="3587" spans="24:25" x14ac:dyDescent="0.25">
      <c r="X3587" s="59">
        <v>3580</v>
      </c>
      <c r="Y3587" s="395">
        <f t="shared" si="57"/>
        <v>350</v>
      </c>
    </row>
    <row r="3588" spans="24:25" x14ac:dyDescent="0.25">
      <c r="X3588" s="59">
        <v>3581</v>
      </c>
      <c r="Y3588" s="395">
        <f t="shared" si="57"/>
        <v>350</v>
      </c>
    </row>
    <row r="3589" spans="24:25" x14ac:dyDescent="0.25">
      <c r="X3589" s="59">
        <v>3582</v>
      </c>
      <c r="Y3589" s="395">
        <f t="shared" si="57"/>
        <v>350</v>
      </c>
    </row>
    <row r="3590" spans="24:25" x14ac:dyDescent="0.25">
      <c r="X3590" s="59">
        <v>3583</v>
      </c>
      <c r="Y3590" s="395">
        <f t="shared" si="57"/>
        <v>350</v>
      </c>
    </row>
    <row r="3591" spans="24:25" x14ac:dyDescent="0.25">
      <c r="X3591" s="59">
        <v>3584</v>
      </c>
      <c r="Y3591" s="395">
        <f t="shared" si="57"/>
        <v>350</v>
      </c>
    </row>
    <row r="3592" spans="24:25" x14ac:dyDescent="0.25">
      <c r="X3592" s="59">
        <v>3585</v>
      </c>
      <c r="Y3592" s="395">
        <f t="shared" si="57"/>
        <v>350</v>
      </c>
    </row>
    <row r="3593" spans="24:25" x14ac:dyDescent="0.25">
      <c r="X3593" s="59">
        <v>3586</v>
      </c>
      <c r="Y3593" s="395">
        <f t="shared" si="57"/>
        <v>350</v>
      </c>
    </row>
    <row r="3594" spans="24:25" x14ac:dyDescent="0.25">
      <c r="X3594" s="59">
        <v>3587</v>
      </c>
      <c r="Y3594" s="395">
        <f t="shared" si="57"/>
        <v>350</v>
      </c>
    </row>
    <row r="3595" spans="24:25" x14ac:dyDescent="0.25">
      <c r="X3595" s="59">
        <v>3588</v>
      </c>
      <c r="Y3595" s="395">
        <f t="shared" si="57"/>
        <v>350</v>
      </c>
    </row>
    <row r="3596" spans="24:25" x14ac:dyDescent="0.25">
      <c r="X3596" s="59">
        <v>3589</v>
      </c>
      <c r="Y3596" s="395">
        <f t="shared" si="57"/>
        <v>350</v>
      </c>
    </row>
    <row r="3597" spans="24:25" x14ac:dyDescent="0.25">
      <c r="X3597" s="59">
        <v>3590</v>
      </c>
      <c r="Y3597" s="395">
        <f t="shared" si="57"/>
        <v>350</v>
      </c>
    </row>
    <row r="3598" spans="24:25" x14ac:dyDescent="0.25">
      <c r="X3598" s="59">
        <v>3591</v>
      </c>
      <c r="Y3598" s="395">
        <f t="shared" si="57"/>
        <v>350</v>
      </c>
    </row>
    <row r="3599" spans="24:25" x14ac:dyDescent="0.25">
      <c r="X3599" s="59">
        <v>3592</v>
      </c>
      <c r="Y3599" s="395">
        <f t="shared" si="57"/>
        <v>350</v>
      </c>
    </row>
    <row r="3600" spans="24:25" x14ac:dyDescent="0.25">
      <c r="X3600" s="59">
        <v>3593</v>
      </c>
      <c r="Y3600" s="395">
        <f t="shared" si="57"/>
        <v>350</v>
      </c>
    </row>
    <row r="3601" spans="24:25" x14ac:dyDescent="0.25">
      <c r="X3601" s="59">
        <v>3594</v>
      </c>
      <c r="Y3601" s="395">
        <f t="shared" si="57"/>
        <v>350</v>
      </c>
    </row>
    <row r="3602" spans="24:25" x14ac:dyDescent="0.25">
      <c r="X3602" s="59">
        <v>3595</v>
      </c>
      <c r="Y3602" s="395">
        <f t="shared" si="57"/>
        <v>350</v>
      </c>
    </row>
    <row r="3603" spans="24:25" x14ac:dyDescent="0.25">
      <c r="X3603" s="59">
        <v>3596</v>
      </c>
      <c r="Y3603" s="395">
        <f t="shared" si="57"/>
        <v>350</v>
      </c>
    </row>
    <row r="3604" spans="24:25" x14ac:dyDescent="0.25">
      <c r="X3604" s="59">
        <v>3597</v>
      </c>
      <c r="Y3604" s="395">
        <f t="shared" si="57"/>
        <v>350</v>
      </c>
    </row>
    <row r="3605" spans="24:25" x14ac:dyDescent="0.25">
      <c r="X3605" s="59">
        <v>3598</v>
      </c>
      <c r="Y3605" s="395">
        <f t="shared" si="57"/>
        <v>350</v>
      </c>
    </row>
    <row r="3606" spans="24:25" x14ac:dyDescent="0.25">
      <c r="X3606" s="59">
        <v>3599</v>
      </c>
      <c r="Y3606" s="395">
        <f t="shared" si="57"/>
        <v>350</v>
      </c>
    </row>
    <row r="3607" spans="24:25" x14ac:dyDescent="0.25">
      <c r="X3607" s="59">
        <v>3600</v>
      </c>
      <c r="Y3607" s="395">
        <f t="shared" si="57"/>
        <v>350</v>
      </c>
    </row>
    <row r="3608" spans="24:25" x14ac:dyDescent="0.25">
      <c r="X3608" s="59">
        <v>3601</v>
      </c>
      <c r="Y3608" s="395">
        <f t="shared" si="57"/>
        <v>350</v>
      </c>
    </row>
    <row r="3609" spans="24:25" x14ac:dyDescent="0.25">
      <c r="X3609" s="59">
        <v>3602</v>
      </c>
      <c r="Y3609" s="395">
        <f t="shared" si="57"/>
        <v>350</v>
      </c>
    </row>
    <row r="3610" spans="24:25" x14ac:dyDescent="0.25">
      <c r="X3610" s="59">
        <v>3603</v>
      </c>
      <c r="Y3610" s="395">
        <f t="shared" si="57"/>
        <v>350</v>
      </c>
    </row>
    <row r="3611" spans="24:25" x14ac:dyDescent="0.25">
      <c r="X3611" s="59">
        <v>3604</v>
      </c>
      <c r="Y3611" s="395">
        <f t="shared" si="57"/>
        <v>350</v>
      </c>
    </row>
    <row r="3612" spans="24:25" x14ac:dyDescent="0.25">
      <c r="X3612" s="59">
        <v>3605</v>
      </c>
      <c r="Y3612" s="395">
        <f t="shared" si="57"/>
        <v>350</v>
      </c>
    </row>
    <row r="3613" spans="24:25" x14ac:dyDescent="0.25">
      <c r="X3613" s="59">
        <v>3606</v>
      </c>
      <c r="Y3613" s="395">
        <f t="shared" si="57"/>
        <v>350</v>
      </c>
    </row>
    <row r="3614" spans="24:25" x14ac:dyDescent="0.25">
      <c r="X3614" s="59">
        <v>3607</v>
      </c>
      <c r="Y3614" s="395">
        <f t="shared" si="57"/>
        <v>350</v>
      </c>
    </row>
    <row r="3615" spans="24:25" x14ac:dyDescent="0.25">
      <c r="X3615" s="59">
        <v>3608</v>
      </c>
      <c r="Y3615" s="395">
        <f t="shared" si="57"/>
        <v>350</v>
      </c>
    </row>
    <row r="3616" spans="24:25" x14ac:dyDescent="0.25">
      <c r="X3616" s="59">
        <v>3609</v>
      </c>
      <c r="Y3616" s="395">
        <f t="shared" si="57"/>
        <v>350</v>
      </c>
    </row>
    <row r="3617" spans="24:25" x14ac:dyDescent="0.25">
      <c r="X3617" s="59">
        <v>3610</v>
      </c>
      <c r="Y3617" s="395">
        <f t="shared" si="57"/>
        <v>350</v>
      </c>
    </row>
    <row r="3618" spans="24:25" x14ac:dyDescent="0.25">
      <c r="X3618" s="59">
        <v>3611</v>
      </c>
      <c r="Y3618" s="395">
        <f t="shared" si="57"/>
        <v>350</v>
      </c>
    </row>
    <row r="3619" spans="24:25" x14ac:dyDescent="0.25">
      <c r="X3619" s="59">
        <v>3612</v>
      </c>
      <c r="Y3619" s="395">
        <f t="shared" si="57"/>
        <v>350</v>
      </c>
    </row>
    <row r="3620" spans="24:25" x14ac:dyDescent="0.25">
      <c r="X3620" s="59">
        <v>3613</v>
      </c>
      <c r="Y3620" s="395">
        <f t="shared" si="57"/>
        <v>350</v>
      </c>
    </row>
    <row r="3621" spans="24:25" x14ac:dyDescent="0.25">
      <c r="X3621" s="59">
        <v>3614</v>
      </c>
      <c r="Y3621" s="395">
        <f t="shared" si="57"/>
        <v>350</v>
      </c>
    </row>
    <row r="3622" spans="24:25" x14ac:dyDescent="0.25">
      <c r="X3622" s="59">
        <v>3615</v>
      </c>
      <c r="Y3622" s="395">
        <f t="shared" si="57"/>
        <v>350</v>
      </c>
    </row>
    <row r="3623" spans="24:25" x14ac:dyDescent="0.25">
      <c r="X3623" s="59">
        <v>3616</v>
      </c>
      <c r="Y3623" s="395">
        <f t="shared" si="57"/>
        <v>350</v>
      </c>
    </row>
    <row r="3624" spans="24:25" x14ac:dyDescent="0.25">
      <c r="X3624" s="59">
        <v>3617</v>
      </c>
      <c r="Y3624" s="395">
        <f t="shared" si="57"/>
        <v>350</v>
      </c>
    </row>
    <row r="3625" spans="24:25" x14ac:dyDescent="0.25">
      <c r="X3625" s="59">
        <v>3618</v>
      </c>
      <c r="Y3625" s="395">
        <f t="shared" si="57"/>
        <v>350</v>
      </c>
    </row>
    <row r="3626" spans="24:25" x14ac:dyDescent="0.25">
      <c r="X3626" s="59">
        <v>3619</v>
      </c>
      <c r="Y3626" s="395">
        <f t="shared" si="57"/>
        <v>350</v>
      </c>
    </row>
    <row r="3627" spans="24:25" x14ac:dyDescent="0.25">
      <c r="X3627" s="59">
        <v>3620</v>
      </c>
      <c r="Y3627" s="395">
        <f t="shared" si="57"/>
        <v>350</v>
      </c>
    </row>
    <row r="3628" spans="24:25" x14ac:dyDescent="0.25">
      <c r="X3628" s="59">
        <v>3621</v>
      </c>
      <c r="Y3628" s="395">
        <f t="shared" si="57"/>
        <v>350</v>
      </c>
    </row>
    <row r="3629" spans="24:25" x14ac:dyDescent="0.25">
      <c r="X3629" s="59">
        <v>3622</v>
      </c>
      <c r="Y3629" s="395">
        <f t="shared" si="57"/>
        <v>350</v>
      </c>
    </row>
    <row r="3630" spans="24:25" x14ac:dyDescent="0.25">
      <c r="X3630" s="59">
        <v>3623</v>
      </c>
      <c r="Y3630" s="395">
        <f t="shared" si="57"/>
        <v>350</v>
      </c>
    </row>
    <row r="3631" spans="24:25" x14ac:dyDescent="0.25">
      <c r="X3631" s="59">
        <v>3624</v>
      </c>
      <c r="Y3631" s="395">
        <f t="shared" si="57"/>
        <v>350</v>
      </c>
    </row>
    <row r="3632" spans="24:25" x14ac:dyDescent="0.25">
      <c r="X3632" s="59">
        <v>3625</v>
      </c>
      <c r="Y3632" s="395">
        <f t="shared" si="57"/>
        <v>350</v>
      </c>
    </row>
    <row r="3633" spans="24:25" x14ac:dyDescent="0.25">
      <c r="X3633" s="59">
        <v>3626</v>
      </c>
      <c r="Y3633" s="395">
        <f t="shared" si="57"/>
        <v>350</v>
      </c>
    </row>
    <row r="3634" spans="24:25" x14ac:dyDescent="0.25">
      <c r="X3634" s="59">
        <v>3627</v>
      </c>
      <c r="Y3634" s="395">
        <f t="shared" si="57"/>
        <v>350</v>
      </c>
    </row>
    <row r="3635" spans="24:25" x14ac:dyDescent="0.25">
      <c r="X3635" s="59">
        <v>3628</v>
      </c>
      <c r="Y3635" s="395">
        <f t="shared" si="57"/>
        <v>350</v>
      </c>
    </row>
    <row r="3636" spans="24:25" x14ac:dyDescent="0.25">
      <c r="X3636" s="59">
        <v>3629</v>
      </c>
      <c r="Y3636" s="395">
        <f t="shared" si="57"/>
        <v>350</v>
      </c>
    </row>
    <row r="3637" spans="24:25" x14ac:dyDescent="0.25">
      <c r="X3637" s="59">
        <v>3630</v>
      </c>
      <c r="Y3637" s="395">
        <f t="shared" si="57"/>
        <v>350</v>
      </c>
    </row>
    <row r="3638" spans="24:25" x14ac:dyDescent="0.25">
      <c r="X3638" s="59">
        <v>3631</v>
      </c>
      <c r="Y3638" s="395">
        <f t="shared" si="57"/>
        <v>350</v>
      </c>
    </row>
    <row r="3639" spans="24:25" x14ac:dyDescent="0.25">
      <c r="X3639" s="59">
        <v>3632</v>
      </c>
      <c r="Y3639" s="395">
        <f t="shared" si="57"/>
        <v>350</v>
      </c>
    </row>
    <row r="3640" spans="24:25" x14ac:dyDescent="0.25">
      <c r="X3640" s="59">
        <v>3633</v>
      </c>
      <c r="Y3640" s="395">
        <f t="shared" si="57"/>
        <v>350</v>
      </c>
    </row>
    <row r="3641" spans="24:25" x14ac:dyDescent="0.25">
      <c r="X3641" s="59">
        <v>3634</v>
      </c>
      <c r="Y3641" s="395">
        <f t="shared" si="57"/>
        <v>350</v>
      </c>
    </row>
    <row r="3642" spans="24:25" x14ac:dyDescent="0.25">
      <c r="X3642" s="59">
        <v>3635</v>
      </c>
      <c r="Y3642" s="395">
        <f t="shared" si="57"/>
        <v>350</v>
      </c>
    </row>
    <row r="3643" spans="24:25" x14ac:dyDescent="0.25">
      <c r="X3643" s="59">
        <v>3636</v>
      </c>
      <c r="Y3643" s="395">
        <f t="shared" si="57"/>
        <v>350</v>
      </c>
    </row>
    <row r="3644" spans="24:25" x14ac:dyDescent="0.25">
      <c r="X3644" s="59">
        <v>3637</v>
      </c>
      <c r="Y3644" s="395">
        <f t="shared" si="57"/>
        <v>350</v>
      </c>
    </row>
    <row r="3645" spans="24:25" x14ac:dyDescent="0.25">
      <c r="X3645" s="59">
        <v>3638</v>
      </c>
      <c r="Y3645" s="395">
        <f t="shared" si="57"/>
        <v>350</v>
      </c>
    </row>
    <row r="3646" spans="24:25" x14ac:dyDescent="0.25">
      <c r="X3646" s="59">
        <v>3639</v>
      </c>
      <c r="Y3646" s="395">
        <f t="shared" si="57"/>
        <v>350</v>
      </c>
    </row>
    <row r="3647" spans="24:25" x14ac:dyDescent="0.25">
      <c r="X3647" s="59">
        <v>3640</v>
      </c>
      <c r="Y3647" s="395">
        <f t="shared" si="57"/>
        <v>350</v>
      </c>
    </row>
    <row r="3648" spans="24:25" x14ac:dyDescent="0.25">
      <c r="X3648" s="59">
        <v>3641</v>
      </c>
      <c r="Y3648" s="395">
        <f t="shared" si="57"/>
        <v>350</v>
      </c>
    </row>
    <row r="3649" spans="24:25" x14ac:dyDescent="0.25">
      <c r="X3649" s="59">
        <v>3642</v>
      </c>
      <c r="Y3649" s="395">
        <f t="shared" ref="Y3649:Y3712" si="58">$V$8</f>
        <v>350</v>
      </c>
    </row>
    <row r="3650" spans="24:25" x14ac:dyDescent="0.25">
      <c r="X3650" s="59">
        <v>3643</v>
      </c>
      <c r="Y3650" s="395">
        <f t="shared" si="58"/>
        <v>350</v>
      </c>
    </row>
    <row r="3651" spans="24:25" x14ac:dyDescent="0.25">
      <c r="X3651" s="59">
        <v>3644</v>
      </c>
      <c r="Y3651" s="395">
        <f t="shared" si="58"/>
        <v>350</v>
      </c>
    </row>
    <row r="3652" spans="24:25" x14ac:dyDescent="0.25">
      <c r="X3652" s="59">
        <v>3645</v>
      </c>
      <c r="Y3652" s="395">
        <f t="shared" si="58"/>
        <v>350</v>
      </c>
    </row>
    <row r="3653" spans="24:25" x14ac:dyDescent="0.25">
      <c r="X3653" s="59">
        <v>3646</v>
      </c>
      <c r="Y3653" s="395">
        <f t="shared" si="58"/>
        <v>350</v>
      </c>
    </row>
    <row r="3654" spans="24:25" x14ac:dyDescent="0.25">
      <c r="X3654" s="59">
        <v>3647</v>
      </c>
      <c r="Y3654" s="395">
        <f t="shared" si="58"/>
        <v>350</v>
      </c>
    </row>
    <row r="3655" spans="24:25" x14ac:dyDescent="0.25">
      <c r="X3655" s="59">
        <v>3648</v>
      </c>
      <c r="Y3655" s="395">
        <f t="shared" si="58"/>
        <v>350</v>
      </c>
    </row>
    <row r="3656" spans="24:25" x14ac:dyDescent="0.25">
      <c r="X3656" s="59">
        <v>3649</v>
      </c>
      <c r="Y3656" s="395">
        <f t="shared" si="58"/>
        <v>350</v>
      </c>
    </row>
    <row r="3657" spans="24:25" x14ac:dyDescent="0.25">
      <c r="X3657" s="59">
        <v>3650</v>
      </c>
      <c r="Y3657" s="395">
        <f t="shared" si="58"/>
        <v>350</v>
      </c>
    </row>
    <row r="3658" spans="24:25" x14ac:dyDescent="0.25">
      <c r="X3658" s="59">
        <v>3651</v>
      </c>
      <c r="Y3658" s="395">
        <f t="shared" si="58"/>
        <v>350</v>
      </c>
    </row>
    <row r="3659" spans="24:25" x14ac:dyDescent="0.25">
      <c r="X3659" s="59">
        <v>3652</v>
      </c>
      <c r="Y3659" s="395">
        <f t="shared" si="58"/>
        <v>350</v>
      </c>
    </row>
    <row r="3660" spans="24:25" x14ac:dyDescent="0.25">
      <c r="X3660" s="59">
        <v>3653</v>
      </c>
      <c r="Y3660" s="395">
        <f t="shared" si="58"/>
        <v>350</v>
      </c>
    </row>
    <row r="3661" spans="24:25" x14ac:dyDescent="0.25">
      <c r="X3661" s="59">
        <v>3654</v>
      </c>
      <c r="Y3661" s="395">
        <f t="shared" si="58"/>
        <v>350</v>
      </c>
    </row>
    <row r="3662" spans="24:25" x14ac:dyDescent="0.25">
      <c r="X3662" s="59">
        <v>3655</v>
      </c>
      <c r="Y3662" s="395">
        <f t="shared" si="58"/>
        <v>350</v>
      </c>
    </row>
    <row r="3663" spans="24:25" x14ac:dyDescent="0.25">
      <c r="X3663" s="59">
        <v>3656</v>
      </c>
      <c r="Y3663" s="395">
        <f t="shared" si="58"/>
        <v>350</v>
      </c>
    </row>
    <row r="3664" spans="24:25" x14ac:dyDescent="0.25">
      <c r="X3664" s="59">
        <v>3657</v>
      </c>
      <c r="Y3664" s="395">
        <f t="shared" si="58"/>
        <v>350</v>
      </c>
    </row>
    <row r="3665" spans="24:25" x14ac:dyDescent="0.25">
      <c r="X3665" s="59">
        <v>3658</v>
      </c>
      <c r="Y3665" s="395">
        <f t="shared" si="58"/>
        <v>350</v>
      </c>
    </row>
    <row r="3666" spans="24:25" x14ac:dyDescent="0.25">
      <c r="X3666" s="59">
        <v>3659</v>
      </c>
      <c r="Y3666" s="395">
        <f t="shared" si="58"/>
        <v>350</v>
      </c>
    </row>
    <row r="3667" spans="24:25" x14ac:dyDescent="0.25">
      <c r="X3667" s="59">
        <v>3660</v>
      </c>
      <c r="Y3667" s="395">
        <f t="shared" si="58"/>
        <v>350</v>
      </c>
    </row>
    <row r="3668" spans="24:25" x14ac:dyDescent="0.25">
      <c r="X3668" s="59">
        <v>3661</v>
      </c>
      <c r="Y3668" s="395">
        <f t="shared" si="58"/>
        <v>350</v>
      </c>
    </row>
    <row r="3669" spans="24:25" x14ac:dyDescent="0.25">
      <c r="X3669" s="59">
        <v>3662</v>
      </c>
      <c r="Y3669" s="395">
        <f t="shared" si="58"/>
        <v>350</v>
      </c>
    </row>
    <row r="3670" spans="24:25" x14ac:dyDescent="0.25">
      <c r="X3670" s="59">
        <v>3663</v>
      </c>
      <c r="Y3670" s="395">
        <f t="shared" si="58"/>
        <v>350</v>
      </c>
    </row>
    <row r="3671" spans="24:25" x14ac:dyDescent="0.25">
      <c r="X3671" s="59">
        <v>3664</v>
      </c>
      <c r="Y3671" s="395">
        <f t="shared" si="58"/>
        <v>350</v>
      </c>
    </row>
    <row r="3672" spans="24:25" x14ac:dyDescent="0.25">
      <c r="X3672" s="59">
        <v>3665</v>
      </c>
      <c r="Y3672" s="395">
        <f t="shared" si="58"/>
        <v>350</v>
      </c>
    </row>
    <row r="3673" spans="24:25" x14ac:dyDescent="0.25">
      <c r="X3673" s="59">
        <v>3666</v>
      </c>
      <c r="Y3673" s="395">
        <f t="shared" si="58"/>
        <v>350</v>
      </c>
    </row>
    <row r="3674" spans="24:25" x14ac:dyDescent="0.25">
      <c r="X3674" s="59">
        <v>3667</v>
      </c>
      <c r="Y3674" s="395">
        <f t="shared" si="58"/>
        <v>350</v>
      </c>
    </row>
    <row r="3675" spans="24:25" x14ac:dyDescent="0.25">
      <c r="X3675" s="59">
        <v>3668</v>
      </c>
      <c r="Y3675" s="395">
        <f t="shared" si="58"/>
        <v>350</v>
      </c>
    </row>
    <row r="3676" spans="24:25" x14ac:dyDescent="0.25">
      <c r="X3676" s="59">
        <v>3669</v>
      </c>
      <c r="Y3676" s="395">
        <f t="shared" si="58"/>
        <v>350</v>
      </c>
    </row>
    <row r="3677" spans="24:25" x14ac:dyDescent="0.25">
      <c r="X3677" s="59">
        <v>3670</v>
      </c>
      <c r="Y3677" s="395">
        <f t="shared" si="58"/>
        <v>350</v>
      </c>
    </row>
    <row r="3678" spans="24:25" x14ac:dyDescent="0.25">
      <c r="X3678" s="59">
        <v>3671</v>
      </c>
      <c r="Y3678" s="395">
        <f t="shared" si="58"/>
        <v>350</v>
      </c>
    </row>
    <row r="3679" spans="24:25" x14ac:dyDescent="0.25">
      <c r="X3679" s="59">
        <v>3672</v>
      </c>
      <c r="Y3679" s="395">
        <f t="shared" si="58"/>
        <v>350</v>
      </c>
    </row>
    <row r="3680" spans="24:25" x14ac:dyDescent="0.25">
      <c r="X3680" s="59">
        <v>3673</v>
      </c>
      <c r="Y3680" s="395">
        <f t="shared" si="58"/>
        <v>350</v>
      </c>
    </row>
    <row r="3681" spans="24:25" x14ac:dyDescent="0.25">
      <c r="X3681" s="59">
        <v>3674</v>
      </c>
      <c r="Y3681" s="395">
        <f t="shared" si="58"/>
        <v>350</v>
      </c>
    </row>
    <row r="3682" spans="24:25" x14ac:dyDescent="0.25">
      <c r="X3682" s="59">
        <v>3675</v>
      </c>
      <c r="Y3682" s="395">
        <f t="shared" si="58"/>
        <v>350</v>
      </c>
    </row>
    <row r="3683" spans="24:25" x14ac:dyDescent="0.25">
      <c r="X3683" s="59">
        <v>3676</v>
      </c>
      <c r="Y3683" s="395">
        <f t="shared" si="58"/>
        <v>350</v>
      </c>
    </row>
    <row r="3684" spans="24:25" x14ac:dyDescent="0.25">
      <c r="X3684" s="59">
        <v>3677</v>
      </c>
      <c r="Y3684" s="395">
        <f t="shared" si="58"/>
        <v>350</v>
      </c>
    </row>
    <row r="3685" spans="24:25" x14ac:dyDescent="0.25">
      <c r="X3685" s="59">
        <v>3678</v>
      </c>
      <c r="Y3685" s="395">
        <f t="shared" si="58"/>
        <v>350</v>
      </c>
    </row>
    <row r="3686" spans="24:25" x14ac:dyDescent="0.25">
      <c r="X3686" s="59">
        <v>3679</v>
      </c>
      <c r="Y3686" s="395">
        <f t="shared" si="58"/>
        <v>350</v>
      </c>
    </row>
    <row r="3687" spans="24:25" x14ac:dyDescent="0.25">
      <c r="X3687" s="59">
        <v>3680</v>
      </c>
      <c r="Y3687" s="395">
        <f t="shared" si="58"/>
        <v>350</v>
      </c>
    </row>
    <row r="3688" spans="24:25" x14ac:dyDescent="0.25">
      <c r="X3688" s="59">
        <v>3681</v>
      </c>
      <c r="Y3688" s="395">
        <f t="shared" si="58"/>
        <v>350</v>
      </c>
    </row>
    <row r="3689" spans="24:25" x14ac:dyDescent="0.25">
      <c r="X3689" s="59">
        <v>3682</v>
      </c>
      <c r="Y3689" s="395">
        <f t="shared" si="58"/>
        <v>350</v>
      </c>
    </row>
    <row r="3690" spans="24:25" x14ac:dyDescent="0.25">
      <c r="X3690" s="59">
        <v>3683</v>
      </c>
      <c r="Y3690" s="395">
        <f t="shared" si="58"/>
        <v>350</v>
      </c>
    </row>
    <row r="3691" spans="24:25" x14ac:dyDescent="0.25">
      <c r="X3691" s="59">
        <v>3684</v>
      </c>
      <c r="Y3691" s="395">
        <f t="shared" si="58"/>
        <v>350</v>
      </c>
    </row>
    <row r="3692" spans="24:25" x14ac:dyDescent="0.25">
      <c r="X3692" s="59">
        <v>3685</v>
      </c>
      <c r="Y3692" s="395">
        <f t="shared" si="58"/>
        <v>350</v>
      </c>
    </row>
    <row r="3693" spans="24:25" x14ac:dyDescent="0.25">
      <c r="X3693" s="59">
        <v>3686</v>
      </c>
      <c r="Y3693" s="395">
        <f t="shared" si="58"/>
        <v>350</v>
      </c>
    </row>
    <row r="3694" spans="24:25" x14ac:dyDescent="0.25">
      <c r="X3694" s="59">
        <v>3687</v>
      </c>
      <c r="Y3694" s="395">
        <f t="shared" si="58"/>
        <v>350</v>
      </c>
    </row>
    <row r="3695" spans="24:25" x14ac:dyDescent="0.25">
      <c r="X3695" s="59">
        <v>3688</v>
      </c>
      <c r="Y3695" s="395">
        <f t="shared" si="58"/>
        <v>350</v>
      </c>
    </row>
    <row r="3696" spans="24:25" x14ac:dyDescent="0.25">
      <c r="X3696" s="59">
        <v>3689</v>
      </c>
      <c r="Y3696" s="395">
        <f t="shared" si="58"/>
        <v>350</v>
      </c>
    </row>
    <row r="3697" spans="24:25" x14ac:dyDescent="0.25">
      <c r="X3697" s="59">
        <v>3690</v>
      </c>
      <c r="Y3697" s="395">
        <f t="shared" si="58"/>
        <v>350</v>
      </c>
    </row>
    <row r="3698" spans="24:25" x14ac:dyDescent="0.25">
      <c r="X3698" s="59">
        <v>3691</v>
      </c>
      <c r="Y3698" s="395">
        <f t="shared" si="58"/>
        <v>350</v>
      </c>
    </row>
    <row r="3699" spans="24:25" x14ac:dyDescent="0.25">
      <c r="X3699" s="59">
        <v>3692</v>
      </c>
      <c r="Y3699" s="395">
        <f t="shared" si="58"/>
        <v>350</v>
      </c>
    </row>
    <row r="3700" spans="24:25" x14ac:dyDescent="0.25">
      <c r="X3700" s="59">
        <v>3693</v>
      </c>
      <c r="Y3700" s="395">
        <f t="shared" si="58"/>
        <v>350</v>
      </c>
    </row>
    <row r="3701" spans="24:25" x14ac:dyDescent="0.25">
      <c r="X3701" s="59">
        <v>3694</v>
      </c>
      <c r="Y3701" s="395">
        <f t="shared" si="58"/>
        <v>350</v>
      </c>
    </row>
    <row r="3702" spans="24:25" x14ac:dyDescent="0.25">
      <c r="X3702" s="59">
        <v>3695</v>
      </c>
      <c r="Y3702" s="395">
        <f t="shared" si="58"/>
        <v>350</v>
      </c>
    </row>
    <row r="3703" spans="24:25" x14ac:dyDescent="0.25">
      <c r="X3703" s="59">
        <v>3696</v>
      </c>
      <c r="Y3703" s="395">
        <f t="shared" si="58"/>
        <v>350</v>
      </c>
    </row>
    <row r="3704" spans="24:25" x14ac:dyDescent="0.25">
      <c r="X3704" s="59">
        <v>3697</v>
      </c>
      <c r="Y3704" s="395">
        <f t="shared" si="58"/>
        <v>350</v>
      </c>
    </row>
    <row r="3705" spans="24:25" x14ac:dyDescent="0.25">
      <c r="X3705" s="59">
        <v>3698</v>
      </c>
      <c r="Y3705" s="395">
        <f t="shared" si="58"/>
        <v>350</v>
      </c>
    </row>
    <row r="3706" spans="24:25" x14ac:dyDescent="0.25">
      <c r="X3706" s="59">
        <v>3699</v>
      </c>
      <c r="Y3706" s="395">
        <f t="shared" si="58"/>
        <v>350</v>
      </c>
    </row>
    <row r="3707" spans="24:25" x14ac:dyDescent="0.25">
      <c r="X3707" s="59">
        <v>3700</v>
      </c>
      <c r="Y3707" s="395">
        <f t="shared" si="58"/>
        <v>350</v>
      </c>
    </row>
    <row r="3708" spans="24:25" x14ac:dyDescent="0.25">
      <c r="X3708" s="59">
        <v>3701</v>
      </c>
      <c r="Y3708" s="395">
        <f t="shared" si="58"/>
        <v>350</v>
      </c>
    </row>
    <row r="3709" spans="24:25" x14ac:dyDescent="0.25">
      <c r="X3709" s="59">
        <v>3702</v>
      </c>
      <c r="Y3709" s="395">
        <f t="shared" si="58"/>
        <v>350</v>
      </c>
    </row>
    <row r="3710" spans="24:25" x14ac:dyDescent="0.25">
      <c r="X3710" s="59">
        <v>3703</v>
      </c>
      <c r="Y3710" s="395">
        <f t="shared" si="58"/>
        <v>350</v>
      </c>
    </row>
    <row r="3711" spans="24:25" x14ac:dyDescent="0.25">
      <c r="X3711" s="59">
        <v>3704</v>
      </c>
      <c r="Y3711" s="395">
        <f t="shared" si="58"/>
        <v>350</v>
      </c>
    </row>
    <row r="3712" spans="24:25" x14ac:dyDescent="0.25">
      <c r="X3712" s="59">
        <v>3705</v>
      </c>
      <c r="Y3712" s="395">
        <f t="shared" si="58"/>
        <v>350</v>
      </c>
    </row>
    <row r="3713" spans="24:25" x14ac:dyDescent="0.25">
      <c r="X3713" s="59">
        <v>3706</v>
      </c>
      <c r="Y3713" s="395">
        <f t="shared" ref="Y3713:Y3776" si="59">$V$8</f>
        <v>350</v>
      </c>
    </row>
    <row r="3714" spans="24:25" x14ac:dyDescent="0.25">
      <c r="X3714" s="59">
        <v>3707</v>
      </c>
      <c r="Y3714" s="395">
        <f t="shared" si="59"/>
        <v>350</v>
      </c>
    </row>
    <row r="3715" spans="24:25" x14ac:dyDescent="0.25">
      <c r="X3715" s="59">
        <v>3708</v>
      </c>
      <c r="Y3715" s="395">
        <f t="shared" si="59"/>
        <v>350</v>
      </c>
    </row>
    <row r="3716" spans="24:25" x14ac:dyDescent="0.25">
      <c r="X3716" s="59">
        <v>3709</v>
      </c>
      <c r="Y3716" s="395">
        <f t="shared" si="59"/>
        <v>350</v>
      </c>
    </row>
    <row r="3717" spans="24:25" x14ac:dyDescent="0.25">
      <c r="X3717" s="59">
        <v>3710</v>
      </c>
      <c r="Y3717" s="395">
        <f t="shared" si="59"/>
        <v>350</v>
      </c>
    </row>
    <row r="3718" spans="24:25" x14ac:dyDescent="0.25">
      <c r="X3718" s="59">
        <v>3711</v>
      </c>
      <c r="Y3718" s="395">
        <f t="shared" si="59"/>
        <v>350</v>
      </c>
    </row>
    <row r="3719" spans="24:25" x14ac:dyDescent="0.25">
      <c r="X3719" s="59">
        <v>3712</v>
      </c>
      <c r="Y3719" s="395">
        <f t="shared" si="59"/>
        <v>350</v>
      </c>
    </row>
    <row r="3720" spans="24:25" x14ac:dyDescent="0.25">
      <c r="X3720" s="59">
        <v>3713</v>
      </c>
      <c r="Y3720" s="395">
        <f t="shared" si="59"/>
        <v>350</v>
      </c>
    </row>
    <row r="3721" spans="24:25" x14ac:dyDescent="0.25">
      <c r="X3721" s="59">
        <v>3714</v>
      </c>
      <c r="Y3721" s="395">
        <f t="shared" si="59"/>
        <v>350</v>
      </c>
    </row>
    <row r="3722" spans="24:25" x14ac:dyDescent="0.25">
      <c r="X3722" s="59">
        <v>3715</v>
      </c>
      <c r="Y3722" s="395">
        <f t="shared" si="59"/>
        <v>350</v>
      </c>
    </row>
    <row r="3723" spans="24:25" x14ac:dyDescent="0.25">
      <c r="X3723" s="59">
        <v>3716</v>
      </c>
      <c r="Y3723" s="395">
        <f t="shared" si="59"/>
        <v>350</v>
      </c>
    </row>
    <row r="3724" spans="24:25" x14ac:dyDescent="0.25">
      <c r="X3724" s="59">
        <v>3717</v>
      </c>
      <c r="Y3724" s="395">
        <f t="shared" si="59"/>
        <v>350</v>
      </c>
    </row>
    <row r="3725" spans="24:25" x14ac:dyDescent="0.25">
      <c r="X3725" s="59">
        <v>3718</v>
      </c>
      <c r="Y3725" s="395">
        <f t="shared" si="59"/>
        <v>350</v>
      </c>
    </row>
    <row r="3726" spans="24:25" x14ac:dyDescent="0.25">
      <c r="X3726" s="59">
        <v>3719</v>
      </c>
      <c r="Y3726" s="395">
        <f t="shared" si="59"/>
        <v>350</v>
      </c>
    </row>
    <row r="3727" spans="24:25" x14ac:dyDescent="0.25">
      <c r="X3727" s="59">
        <v>3720</v>
      </c>
      <c r="Y3727" s="395">
        <f t="shared" si="59"/>
        <v>350</v>
      </c>
    </row>
    <row r="3728" spans="24:25" x14ac:dyDescent="0.25">
      <c r="X3728" s="59">
        <v>3721</v>
      </c>
      <c r="Y3728" s="395">
        <f t="shared" si="59"/>
        <v>350</v>
      </c>
    </row>
    <row r="3729" spans="24:25" x14ac:dyDescent="0.25">
      <c r="X3729" s="59">
        <v>3722</v>
      </c>
      <c r="Y3729" s="395">
        <f t="shared" si="59"/>
        <v>350</v>
      </c>
    </row>
    <row r="3730" spans="24:25" x14ac:dyDescent="0.25">
      <c r="X3730" s="59">
        <v>3723</v>
      </c>
      <c r="Y3730" s="395">
        <f t="shared" si="59"/>
        <v>350</v>
      </c>
    </row>
    <row r="3731" spans="24:25" x14ac:dyDescent="0.25">
      <c r="X3731" s="59">
        <v>3724</v>
      </c>
      <c r="Y3731" s="395">
        <f t="shared" si="59"/>
        <v>350</v>
      </c>
    </row>
    <row r="3732" spans="24:25" x14ac:dyDescent="0.25">
      <c r="X3732" s="59">
        <v>3725</v>
      </c>
      <c r="Y3732" s="395">
        <f t="shared" si="59"/>
        <v>350</v>
      </c>
    </row>
    <row r="3733" spans="24:25" x14ac:dyDescent="0.25">
      <c r="X3733" s="59">
        <v>3726</v>
      </c>
      <c r="Y3733" s="395">
        <f t="shared" si="59"/>
        <v>350</v>
      </c>
    </row>
    <row r="3734" spans="24:25" x14ac:dyDescent="0.25">
      <c r="X3734" s="59">
        <v>3727</v>
      </c>
      <c r="Y3734" s="395">
        <f t="shared" si="59"/>
        <v>350</v>
      </c>
    </row>
    <row r="3735" spans="24:25" x14ac:dyDescent="0.25">
      <c r="X3735" s="59">
        <v>3728</v>
      </c>
      <c r="Y3735" s="395">
        <f t="shared" si="59"/>
        <v>350</v>
      </c>
    </row>
    <row r="3736" spans="24:25" x14ac:dyDescent="0.25">
      <c r="X3736" s="59">
        <v>3729</v>
      </c>
      <c r="Y3736" s="395">
        <f t="shared" si="59"/>
        <v>350</v>
      </c>
    </row>
    <row r="3737" spans="24:25" x14ac:dyDescent="0.25">
      <c r="X3737" s="59">
        <v>3730</v>
      </c>
      <c r="Y3737" s="395">
        <f t="shared" si="59"/>
        <v>350</v>
      </c>
    </row>
    <row r="3738" spans="24:25" x14ac:dyDescent="0.25">
      <c r="X3738" s="59">
        <v>3731</v>
      </c>
      <c r="Y3738" s="395">
        <f t="shared" si="59"/>
        <v>350</v>
      </c>
    </row>
    <row r="3739" spans="24:25" x14ac:dyDescent="0.25">
      <c r="X3739" s="59">
        <v>3732</v>
      </c>
      <c r="Y3739" s="395">
        <f t="shared" si="59"/>
        <v>350</v>
      </c>
    </row>
    <row r="3740" spans="24:25" x14ac:dyDescent="0.25">
      <c r="X3740" s="59">
        <v>3733</v>
      </c>
      <c r="Y3740" s="395">
        <f t="shared" si="59"/>
        <v>350</v>
      </c>
    </row>
    <row r="3741" spans="24:25" x14ac:dyDescent="0.25">
      <c r="X3741" s="59">
        <v>3734</v>
      </c>
      <c r="Y3741" s="395">
        <f t="shared" si="59"/>
        <v>350</v>
      </c>
    </row>
    <row r="3742" spans="24:25" x14ac:dyDescent="0.25">
      <c r="X3742" s="59">
        <v>3735</v>
      </c>
      <c r="Y3742" s="395">
        <f t="shared" si="59"/>
        <v>350</v>
      </c>
    </row>
    <row r="3743" spans="24:25" x14ac:dyDescent="0.25">
      <c r="X3743" s="59">
        <v>3736</v>
      </c>
      <c r="Y3743" s="395">
        <f t="shared" si="59"/>
        <v>350</v>
      </c>
    </row>
    <row r="3744" spans="24:25" x14ac:dyDescent="0.25">
      <c r="X3744" s="59">
        <v>3737</v>
      </c>
      <c r="Y3744" s="395">
        <f t="shared" si="59"/>
        <v>350</v>
      </c>
    </row>
    <row r="3745" spans="24:25" x14ac:dyDescent="0.25">
      <c r="X3745" s="59">
        <v>3738</v>
      </c>
      <c r="Y3745" s="395">
        <f t="shared" si="59"/>
        <v>350</v>
      </c>
    </row>
    <row r="3746" spans="24:25" x14ac:dyDescent="0.25">
      <c r="X3746" s="59">
        <v>3739</v>
      </c>
      <c r="Y3746" s="395">
        <f t="shared" si="59"/>
        <v>350</v>
      </c>
    </row>
    <row r="3747" spans="24:25" x14ac:dyDescent="0.25">
      <c r="X3747" s="59">
        <v>3740</v>
      </c>
      <c r="Y3747" s="395">
        <f t="shared" si="59"/>
        <v>350</v>
      </c>
    </row>
    <row r="3748" spans="24:25" x14ac:dyDescent="0.25">
      <c r="X3748" s="59">
        <v>3741</v>
      </c>
      <c r="Y3748" s="395">
        <f t="shared" si="59"/>
        <v>350</v>
      </c>
    </row>
    <row r="3749" spans="24:25" x14ac:dyDescent="0.25">
      <c r="X3749" s="59">
        <v>3742</v>
      </c>
      <c r="Y3749" s="395">
        <f t="shared" si="59"/>
        <v>350</v>
      </c>
    </row>
    <row r="3750" spans="24:25" x14ac:dyDescent="0.25">
      <c r="X3750" s="59">
        <v>3743</v>
      </c>
      <c r="Y3750" s="395">
        <f t="shared" si="59"/>
        <v>350</v>
      </c>
    </row>
    <row r="3751" spans="24:25" x14ac:dyDescent="0.25">
      <c r="X3751" s="59">
        <v>3744</v>
      </c>
      <c r="Y3751" s="395">
        <f t="shared" si="59"/>
        <v>350</v>
      </c>
    </row>
    <row r="3752" spans="24:25" x14ac:dyDescent="0.25">
      <c r="X3752" s="59">
        <v>3745</v>
      </c>
      <c r="Y3752" s="395">
        <f t="shared" si="59"/>
        <v>350</v>
      </c>
    </row>
    <row r="3753" spans="24:25" x14ac:dyDescent="0.25">
      <c r="X3753" s="59">
        <v>3746</v>
      </c>
      <c r="Y3753" s="395">
        <f t="shared" si="59"/>
        <v>350</v>
      </c>
    </row>
    <row r="3754" spans="24:25" x14ac:dyDescent="0.25">
      <c r="X3754" s="59">
        <v>3747</v>
      </c>
      <c r="Y3754" s="395">
        <f t="shared" si="59"/>
        <v>350</v>
      </c>
    </row>
    <row r="3755" spans="24:25" x14ac:dyDescent="0.25">
      <c r="X3755" s="59">
        <v>3748</v>
      </c>
      <c r="Y3755" s="395">
        <f t="shared" si="59"/>
        <v>350</v>
      </c>
    </row>
    <row r="3756" spans="24:25" x14ac:dyDescent="0.25">
      <c r="X3756" s="59">
        <v>3749</v>
      </c>
      <c r="Y3756" s="395">
        <f t="shared" si="59"/>
        <v>350</v>
      </c>
    </row>
    <row r="3757" spans="24:25" x14ac:dyDescent="0.25">
      <c r="X3757" s="59">
        <v>3750</v>
      </c>
      <c r="Y3757" s="395">
        <f t="shared" si="59"/>
        <v>350</v>
      </c>
    </row>
    <row r="3758" spans="24:25" x14ac:dyDescent="0.25">
      <c r="X3758" s="59">
        <v>3751</v>
      </c>
      <c r="Y3758" s="395">
        <f t="shared" si="59"/>
        <v>350</v>
      </c>
    </row>
    <row r="3759" spans="24:25" x14ac:dyDescent="0.25">
      <c r="X3759" s="59">
        <v>3752</v>
      </c>
      <c r="Y3759" s="395">
        <f t="shared" si="59"/>
        <v>350</v>
      </c>
    </row>
    <row r="3760" spans="24:25" x14ac:dyDescent="0.25">
      <c r="X3760" s="59">
        <v>3753</v>
      </c>
      <c r="Y3760" s="395">
        <f t="shared" si="59"/>
        <v>350</v>
      </c>
    </row>
    <row r="3761" spans="24:25" x14ac:dyDescent="0.25">
      <c r="X3761" s="59">
        <v>3754</v>
      </c>
      <c r="Y3761" s="395">
        <f t="shared" si="59"/>
        <v>350</v>
      </c>
    </row>
    <row r="3762" spans="24:25" x14ac:dyDescent="0.25">
      <c r="X3762" s="59">
        <v>3755</v>
      </c>
      <c r="Y3762" s="395">
        <f t="shared" si="59"/>
        <v>350</v>
      </c>
    </row>
    <row r="3763" spans="24:25" x14ac:dyDescent="0.25">
      <c r="X3763" s="59">
        <v>3756</v>
      </c>
      <c r="Y3763" s="395">
        <f t="shared" si="59"/>
        <v>350</v>
      </c>
    </row>
    <row r="3764" spans="24:25" x14ac:dyDescent="0.25">
      <c r="X3764" s="59">
        <v>3757</v>
      </c>
      <c r="Y3764" s="395">
        <f t="shared" si="59"/>
        <v>350</v>
      </c>
    </row>
    <row r="3765" spans="24:25" x14ac:dyDescent="0.25">
      <c r="X3765" s="59">
        <v>3758</v>
      </c>
      <c r="Y3765" s="395">
        <f t="shared" si="59"/>
        <v>350</v>
      </c>
    </row>
    <row r="3766" spans="24:25" x14ac:dyDescent="0.25">
      <c r="X3766" s="59">
        <v>3759</v>
      </c>
      <c r="Y3766" s="395">
        <f t="shared" si="59"/>
        <v>350</v>
      </c>
    </row>
    <row r="3767" spans="24:25" x14ac:dyDescent="0.25">
      <c r="X3767" s="59">
        <v>3760</v>
      </c>
      <c r="Y3767" s="395">
        <f t="shared" si="59"/>
        <v>350</v>
      </c>
    </row>
    <row r="3768" spans="24:25" x14ac:dyDescent="0.25">
      <c r="X3768" s="59">
        <v>3761</v>
      </c>
      <c r="Y3768" s="395">
        <f t="shared" si="59"/>
        <v>350</v>
      </c>
    </row>
    <row r="3769" spans="24:25" x14ac:dyDescent="0.25">
      <c r="X3769" s="59">
        <v>3762</v>
      </c>
      <c r="Y3769" s="395">
        <f t="shared" si="59"/>
        <v>350</v>
      </c>
    </row>
    <row r="3770" spans="24:25" x14ac:dyDescent="0.25">
      <c r="X3770" s="59">
        <v>3763</v>
      </c>
      <c r="Y3770" s="395">
        <f t="shared" si="59"/>
        <v>350</v>
      </c>
    </row>
    <row r="3771" spans="24:25" x14ac:dyDescent="0.25">
      <c r="X3771" s="59">
        <v>3764</v>
      </c>
      <c r="Y3771" s="395">
        <f t="shared" si="59"/>
        <v>350</v>
      </c>
    </row>
    <row r="3772" spans="24:25" x14ac:dyDescent="0.25">
      <c r="X3772" s="59">
        <v>3765</v>
      </c>
      <c r="Y3772" s="395">
        <f t="shared" si="59"/>
        <v>350</v>
      </c>
    </row>
    <row r="3773" spans="24:25" x14ac:dyDescent="0.25">
      <c r="X3773" s="59">
        <v>3766</v>
      </c>
      <c r="Y3773" s="395">
        <f t="shared" si="59"/>
        <v>350</v>
      </c>
    </row>
    <row r="3774" spans="24:25" x14ac:dyDescent="0.25">
      <c r="X3774" s="59">
        <v>3767</v>
      </c>
      <c r="Y3774" s="395">
        <f t="shared" si="59"/>
        <v>350</v>
      </c>
    </row>
    <row r="3775" spans="24:25" x14ac:dyDescent="0.25">
      <c r="X3775" s="59">
        <v>3768</v>
      </c>
      <c r="Y3775" s="395">
        <f t="shared" si="59"/>
        <v>350</v>
      </c>
    </row>
    <row r="3776" spans="24:25" x14ac:dyDescent="0.25">
      <c r="X3776" s="59">
        <v>3769</v>
      </c>
      <c r="Y3776" s="395">
        <f t="shared" si="59"/>
        <v>350</v>
      </c>
    </row>
    <row r="3777" spans="24:25" x14ac:dyDescent="0.25">
      <c r="X3777" s="59">
        <v>3770</v>
      </c>
      <c r="Y3777" s="395">
        <f t="shared" ref="Y3777:Y3840" si="60">$V$8</f>
        <v>350</v>
      </c>
    </row>
    <row r="3778" spans="24:25" x14ac:dyDescent="0.25">
      <c r="X3778" s="59">
        <v>3771</v>
      </c>
      <c r="Y3778" s="395">
        <f t="shared" si="60"/>
        <v>350</v>
      </c>
    </row>
    <row r="3779" spans="24:25" x14ac:dyDescent="0.25">
      <c r="X3779" s="59">
        <v>3772</v>
      </c>
      <c r="Y3779" s="395">
        <f t="shared" si="60"/>
        <v>350</v>
      </c>
    </row>
    <row r="3780" spans="24:25" x14ac:dyDescent="0.25">
      <c r="X3780" s="59">
        <v>3773</v>
      </c>
      <c r="Y3780" s="395">
        <f t="shared" si="60"/>
        <v>350</v>
      </c>
    </row>
    <row r="3781" spans="24:25" x14ac:dyDescent="0.25">
      <c r="X3781" s="59">
        <v>3774</v>
      </c>
      <c r="Y3781" s="395">
        <f t="shared" si="60"/>
        <v>350</v>
      </c>
    </row>
    <row r="3782" spans="24:25" x14ac:dyDescent="0.25">
      <c r="X3782" s="59">
        <v>3775</v>
      </c>
      <c r="Y3782" s="395">
        <f t="shared" si="60"/>
        <v>350</v>
      </c>
    </row>
    <row r="3783" spans="24:25" x14ac:dyDescent="0.25">
      <c r="X3783" s="59">
        <v>3776</v>
      </c>
      <c r="Y3783" s="395">
        <f t="shared" si="60"/>
        <v>350</v>
      </c>
    </row>
    <row r="3784" spans="24:25" x14ac:dyDescent="0.25">
      <c r="X3784" s="59">
        <v>3777</v>
      </c>
      <c r="Y3784" s="395">
        <f t="shared" si="60"/>
        <v>350</v>
      </c>
    </row>
    <row r="3785" spans="24:25" x14ac:dyDescent="0.25">
      <c r="X3785" s="59">
        <v>3778</v>
      </c>
      <c r="Y3785" s="395">
        <f t="shared" si="60"/>
        <v>350</v>
      </c>
    </row>
    <row r="3786" spans="24:25" x14ac:dyDescent="0.25">
      <c r="X3786" s="59">
        <v>3779</v>
      </c>
      <c r="Y3786" s="395">
        <f t="shared" si="60"/>
        <v>350</v>
      </c>
    </row>
    <row r="3787" spans="24:25" x14ac:dyDescent="0.25">
      <c r="X3787" s="59">
        <v>3780</v>
      </c>
      <c r="Y3787" s="395">
        <f t="shared" si="60"/>
        <v>350</v>
      </c>
    </row>
    <row r="3788" spans="24:25" x14ac:dyDescent="0.25">
      <c r="X3788" s="59">
        <v>3781</v>
      </c>
      <c r="Y3788" s="395">
        <f t="shared" si="60"/>
        <v>350</v>
      </c>
    </row>
    <row r="3789" spans="24:25" x14ac:dyDescent="0.25">
      <c r="X3789" s="59">
        <v>3782</v>
      </c>
      <c r="Y3789" s="395">
        <f t="shared" si="60"/>
        <v>350</v>
      </c>
    </row>
    <row r="3790" spans="24:25" x14ac:dyDescent="0.25">
      <c r="X3790" s="59">
        <v>3783</v>
      </c>
      <c r="Y3790" s="395">
        <f t="shared" si="60"/>
        <v>350</v>
      </c>
    </row>
    <row r="3791" spans="24:25" x14ac:dyDescent="0.25">
      <c r="X3791" s="59">
        <v>3784</v>
      </c>
      <c r="Y3791" s="395">
        <f t="shared" si="60"/>
        <v>350</v>
      </c>
    </row>
    <row r="3792" spans="24:25" x14ac:dyDescent="0.25">
      <c r="X3792" s="59">
        <v>3785</v>
      </c>
      <c r="Y3792" s="395">
        <f t="shared" si="60"/>
        <v>350</v>
      </c>
    </row>
    <row r="3793" spans="24:25" x14ac:dyDescent="0.25">
      <c r="X3793" s="59">
        <v>3786</v>
      </c>
      <c r="Y3793" s="395">
        <f t="shared" si="60"/>
        <v>350</v>
      </c>
    </row>
    <row r="3794" spans="24:25" x14ac:dyDescent="0.25">
      <c r="X3794" s="59">
        <v>3787</v>
      </c>
      <c r="Y3794" s="395">
        <f t="shared" si="60"/>
        <v>350</v>
      </c>
    </row>
    <row r="3795" spans="24:25" x14ac:dyDescent="0.25">
      <c r="X3795" s="59">
        <v>3788</v>
      </c>
      <c r="Y3795" s="395">
        <f t="shared" si="60"/>
        <v>350</v>
      </c>
    </row>
    <row r="3796" spans="24:25" x14ac:dyDescent="0.25">
      <c r="X3796" s="59">
        <v>3789</v>
      </c>
      <c r="Y3796" s="395">
        <f t="shared" si="60"/>
        <v>350</v>
      </c>
    </row>
    <row r="3797" spans="24:25" x14ac:dyDescent="0.25">
      <c r="X3797" s="59">
        <v>3790</v>
      </c>
      <c r="Y3797" s="395">
        <f t="shared" si="60"/>
        <v>350</v>
      </c>
    </row>
    <row r="3798" spans="24:25" x14ac:dyDescent="0.25">
      <c r="X3798" s="59">
        <v>3791</v>
      </c>
      <c r="Y3798" s="395">
        <f t="shared" si="60"/>
        <v>350</v>
      </c>
    </row>
    <row r="3799" spans="24:25" x14ac:dyDescent="0.25">
      <c r="X3799" s="59">
        <v>3792</v>
      </c>
      <c r="Y3799" s="395">
        <f t="shared" si="60"/>
        <v>350</v>
      </c>
    </row>
    <row r="3800" spans="24:25" x14ac:dyDescent="0.25">
      <c r="X3800" s="59">
        <v>3793</v>
      </c>
      <c r="Y3800" s="395">
        <f t="shared" si="60"/>
        <v>350</v>
      </c>
    </row>
    <row r="3801" spans="24:25" x14ac:dyDescent="0.25">
      <c r="X3801" s="59">
        <v>3794</v>
      </c>
      <c r="Y3801" s="395">
        <f t="shared" si="60"/>
        <v>350</v>
      </c>
    </row>
    <row r="3802" spans="24:25" x14ac:dyDescent="0.25">
      <c r="X3802" s="59">
        <v>3795</v>
      </c>
      <c r="Y3802" s="395">
        <f t="shared" si="60"/>
        <v>350</v>
      </c>
    </row>
    <row r="3803" spans="24:25" x14ac:dyDescent="0.25">
      <c r="X3803" s="59">
        <v>3796</v>
      </c>
      <c r="Y3803" s="395">
        <f t="shared" si="60"/>
        <v>350</v>
      </c>
    </row>
    <row r="3804" spans="24:25" x14ac:dyDescent="0.25">
      <c r="X3804" s="59">
        <v>3797</v>
      </c>
      <c r="Y3804" s="395">
        <f t="shared" si="60"/>
        <v>350</v>
      </c>
    </row>
    <row r="3805" spans="24:25" x14ac:dyDescent="0.25">
      <c r="X3805" s="59">
        <v>3798</v>
      </c>
      <c r="Y3805" s="395">
        <f t="shared" si="60"/>
        <v>350</v>
      </c>
    </row>
    <row r="3806" spans="24:25" x14ac:dyDescent="0.25">
      <c r="X3806" s="59">
        <v>3799</v>
      </c>
      <c r="Y3806" s="395">
        <f t="shared" si="60"/>
        <v>350</v>
      </c>
    </row>
    <row r="3807" spans="24:25" x14ac:dyDescent="0.25">
      <c r="X3807" s="59">
        <v>3800</v>
      </c>
      <c r="Y3807" s="395">
        <f t="shared" si="60"/>
        <v>350</v>
      </c>
    </row>
    <row r="3808" spans="24:25" x14ac:dyDescent="0.25">
      <c r="X3808" s="59">
        <v>3801</v>
      </c>
      <c r="Y3808" s="395">
        <f t="shared" si="60"/>
        <v>350</v>
      </c>
    </row>
    <row r="3809" spans="24:25" x14ac:dyDescent="0.25">
      <c r="X3809" s="59">
        <v>3802</v>
      </c>
      <c r="Y3809" s="395">
        <f t="shared" si="60"/>
        <v>350</v>
      </c>
    </row>
    <row r="3810" spans="24:25" x14ac:dyDescent="0.25">
      <c r="X3810" s="59">
        <v>3803</v>
      </c>
      <c r="Y3810" s="395">
        <f t="shared" si="60"/>
        <v>350</v>
      </c>
    </row>
    <row r="3811" spans="24:25" x14ac:dyDescent="0.25">
      <c r="X3811" s="59">
        <v>3804</v>
      </c>
      <c r="Y3811" s="395">
        <f t="shared" si="60"/>
        <v>350</v>
      </c>
    </row>
    <row r="3812" spans="24:25" x14ac:dyDescent="0.25">
      <c r="X3812" s="59">
        <v>3805</v>
      </c>
      <c r="Y3812" s="395">
        <f t="shared" si="60"/>
        <v>350</v>
      </c>
    </row>
    <row r="3813" spans="24:25" x14ac:dyDescent="0.25">
      <c r="X3813" s="59">
        <v>3806</v>
      </c>
      <c r="Y3813" s="395">
        <f t="shared" si="60"/>
        <v>350</v>
      </c>
    </row>
    <row r="3814" spans="24:25" x14ac:dyDescent="0.25">
      <c r="X3814" s="59">
        <v>3807</v>
      </c>
      <c r="Y3814" s="395">
        <f t="shared" si="60"/>
        <v>350</v>
      </c>
    </row>
    <row r="3815" spans="24:25" x14ac:dyDescent="0.25">
      <c r="X3815" s="59">
        <v>3808</v>
      </c>
      <c r="Y3815" s="395">
        <f t="shared" si="60"/>
        <v>350</v>
      </c>
    </row>
    <row r="3816" spans="24:25" x14ac:dyDescent="0.25">
      <c r="X3816" s="59">
        <v>3809</v>
      </c>
      <c r="Y3816" s="395">
        <f t="shared" si="60"/>
        <v>350</v>
      </c>
    </row>
    <row r="3817" spans="24:25" x14ac:dyDescent="0.25">
      <c r="X3817" s="59">
        <v>3810</v>
      </c>
      <c r="Y3817" s="395">
        <f t="shared" si="60"/>
        <v>350</v>
      </c>
    </row>
    <row r="3818" spans="24:25" x14ac:dyDescent="0.25">
      <c r="X3818" s="59">
        <v>3811</v>
      </c>
      <c r="Y3818" s="395">
        <f t="shared" si="60"/>
        <v>350</v>
      </c>
    </row>
    <row r="3819" spans="24:25" x14ac:dyDescent="0.25">
      <c r="X3819" s="59">
        <v>3812</v>
      </c>
      <c r="Y3819" s="395">
        <f t="shared" si="60"/>
        <v>350</v>
      </c>
    </row>
    <row r="3820" spans="24:25" x14ac:dyDescent="0.25">
      <c r="X3820" s="59">
        <v>3813</v>
      </c>
      <c r="Y3820" s="395">
        <f t="shared" si="60"/>
        <v>350</v>
      </c>
    </row>
    <row r="3821" spans="24:25" x14ac:dyDescent="0.25">
      <c r="X3821" s="59">
        <v>3814</v>
      </c>
      <c r="Y3821" s="395">
        <f t="shared" si="60"/>
        <v>350</v>
      </c>
    </row>
    <row r="3822" spans="24:25" x14ac:dyDescent="0.25">
      <c r="X3822" s="59">
        <v>3815</v>
      </c>
      <c r="Y3822" s="395">
        <f t="shared" si="60"/>
        <v>350</v>
      </c>
    </row>
    <row r="3823" spans="24:25" x14ac:dyDescent="0.25">
      <c r="X3823" s="59">
        <v>3816</v>
      </c>
      <c r="Y3823" s="395">
        <f t="shared" si="60"/>
        <v>350</v>
      </c>
    </row>
    <row r="3824" spans="24:25" x14ac:dyDescent="0.25">
      <c r="X3824" s="59">
        <v>3817</v>
      </c>
      <c r="Y3824" s="395">
        <f t="shared" si="60"/>
        <v>350</v>
      </c>
    </row>
    <row r="3825" spans="24:25" x14ac:dyDescent="0.25">
      <c r="X3825" s="59">
        <v>3818</v>
      </c>
      <c r="Y3825" s="395">
        <f t="shared" si="60"/>
        <v>350</v>
      </c>
    </row>
    <row r="3826" spans="24:25" x14ac:dyDescent="0.25">
      <c r="X3826" s="59">
        <v>3819</v>
      </c>
      <c r="Y3826" s="395">
        <f t="shared" si="60"/>
        <v>350</v>
      </c>
    </row>
    <row r="3827" spans="24:25" x14ac:dyDescent="0.25">
      <c r="X3827" s="59">
        <v>3820</v>
      </c>
      <c r="Y3827" s="395">
        <f t="shared" si="60"/>
        <v>350</v>
      </c>
    </row>
    <row r="3828" spans="24:25" x14ac:dyDescent="0.25">
      <c r="X3828" s="59">
        <v>3821</v>
      </c>
      <c r="Y3828" s="395">
        <f t="shared" si="60"/>
        <v>350</v>
      </c>
    </row>
    <row r="3829" spans="24:25" x14ac:dyDescent="0.25">
      <c r="X3829" s="59">
        <v>3822</v>
      </c>
      <c r="Y3829" s="395">
        <f t="shared" si="60"/>
        <v>350</v>
      </c>
    </row>
    <row r="3830" spans="24:25" x14ac:dyDescent="0.25">
      <c r="X3830" s="59">
        <v>3823</v>
      </c>
      <c r="Y3830" s="395">
        <f t="shared" si="60"/>
        <v>350</v>
      </c>
    </row>
    <row r="3831" spans="24:25" x14ac:dyDescent="0.25">
      <c r="X3831" s="59">
        <v>3824</v>
      </c>
      <c r="Y3831" s="395">
        <f t="shared" si="60"/>
        <v>350</v>
      </c>
    </row>
    <row r="3832" spans="24:25" x14ac:dyDescent="0.25">
      <c r="X3832" s="59">
        <v>3825</v>
      </c>
      <c r="Y3832" s="395">
        <f t="shared" si="60"/>
        <v>350</v>
      </c>
    </row>
    <row r="3833" spans="24:25" x14ac:dyDescent="0.25">
      <c r="X3833" s="59">
        <v>3826</v>
      </c>
      <c r="Y3833" s="395">
        <f t="shared" si="60"/>
        <v>350</v>
      </c>
    </row>
    <row r="3834" spans="24:25" x14ac:dyDescent="0.25">
      <c r="X3834" s="59">
        <v>3827</v>
      </c>
      <c r="Y3834" s="395">
        <f t="shared" si="60"/>
        <v>350</v>
      </c>
    </row>
    <row r="3835" spans="24:25" x14ac:dyDescent="0.25">
      <c r="X3835" s="59">
        <v>3828</v>
      </c>
      <c r="Y3835" s="395">
        <f t="shared" si="60"/>
        <v>350</v>
      </c>
    </row>
    <row r="3836" spans="24:25" x14ac:dyDescent="0.25">
      <c r="X3836" s="59">
        <v>3829</v>
      </c>
      <c r="Y3836" s="395">
        <f t="shared" si="60"/>
        <v>350</v>
      </c>
    </row>
    <row r="3837" spans="24:25" x14ac:dyDescent="0.25">
      <c r="X3837" s="59">
        <v>3830</v>
      </c>
      <c r="Y3837" s="395">
        <f t="shared" si="60"/>
        <v>350</v>
      </c>
    </row>
    <row r="3838" spans="24:25" x14ac:dyDescent="0.25">
      <c r="X3838" s="59">
        <v>3831</v>
      </c>
      <c r="Y3838" s="395">
        <f t="shared" si="60"/>
        <v>350</v>
      </c>
    </row>
    <row r="3839" spans="24:25" x14ac:dyDescent="0.25">
      <c r="X3839" s="59">
        <v>3832</v>
      </c>
      <c r="Y3839" s="395">
        <f t="shared" si="60"/>
        <v>350</v>
      </c>
    </row>
    <row r="3840" spans="24:25" x14ac:dyDescent="0.25">
      <c r="X3840" s="59">
        <v>3833</v>
      </c>
      <c r="Y3840" s="395">
        <f t="shared" si="60"/>
        <v>350</v>
      </c>
    </row>
    <row r="3841" spans="24:25" x14ac:dyDescent="0.25">
      <c r="X3841" s="59">
        <v>3834</v>
      </c>
      <c r="Y3841" s="395">
        <f t="shared" ref="Y3841:Y3904" si="61">$V$8</f>
        <v>350</v>
      </c>
    </row>
    <row r="3842" spans="24:25" x14ac:dyDescent="0.25">
      <c r="X3842" s="59">
        <v>3835</v>
      </c>
      <c r="Y3842" s="395">
        <f t="shared" si="61"/>
        <v>350</v>
      </c>
    </row>
    <row r="3843" spans="24:25" x14ac:dyDescent="0.25">
      <c r="X3843" s="59">
        <v>3836</v>
      </c>
      <c r="Y3843" s="395">
        <f t="shared" si="61"/>
        <v>350</v>
      </c>
    </row>
    <row r="3844" spans="24:25" x14ac:dyDescent="0.25">
      <c r="X3844" s="59">
        <v>3837</v>
      </c>
      <c r="Y3844" s="395">
        <f t="shared" si="61"/>
        <v>350</v>
      </c>
    </row>
    <row r="3845" spans="24:25" x14ac:dyDescent="0.25">
      <c r="X3845" s="59">
        <v>3838</v>
      </c>
      <c r="Y3845" s="395">
        <f t="shared" si="61"/>
        <v>350</v>
      </c>
    </row>
    <row r="3846" spans="24:25" x14ac:dyDescent="0.25">
      <c r="X3846" s="59">
        <v>3839</v>
      </c>
      <c r="Y3846" s="395">
        <f t="shared" si="61"/>
        <v>350</v>
      </c>
    </row>
    <row r="3847" spans="24:25" x14ac:dyDescent="0.25">
      <c r="X3847" s="59">
        <v>3840</v>
      </c>
      <c r="Y3847" s="395">
        <f t="shared" si="61"/>
        <v>350</v>
      </c>
    </row>
    <row r="3848" spans="24:25" x14ac:dyDescent="0.25">
      <c r="X3848" s="59">
        <v>3841</v>
      </c>
      <c r="Y3848" s="395">
        <f t="shared" si="61"/>
        <v>350</v>
      </c>
    </row>
    <row r="3849" spans="24:25" x14ac:dyDescent="0.25">
      <c r="X3849" s="59">
        <v>3842</v>
      </c>
      <c r="Y3849" s="395">
        <f t="shared" si="61"/>
        <v>350</v>
      </c>
    </row>
    <row r="3850" spans="24:25" x14ac:dyDescent="0.25">
      <c r="X3850" s="59">
        <v>3843</v>
      </c>
      <c r="Y3850" s="395">
        <f t="shared" si="61"/>
        <v>350</v>
      </c>
    </row>
    <row r="3851" spans="24:25" x14ac:dyDescent="0.25">
      <c r="X3851" s="59">
        <v>3844</v>
      </c>
      <c r="Y3851" s="395">
        <f t="shared" si="61"/>
        <v>350</v>
      </c>
    </row>
    <row r="3852" spans="24:25" x14ac:dyDescent="0.25">
      <c r="X3852" s="59">
        <v>3845</v>
      </c>
      <c r="Y3852" s="395">
        <f t="shared" si="61"/>
        <v>350</v>
      </c>
    </row>
    <row r="3853" spans="24:25" x14ac:dyDescent="0.25">
      <c r="X3853" s="59">
        <v>3846</v>
      </c>
      <c r="Y3853" s="395">
        <f t="shared" si="61"/>
        <v>350</v>
      </c>
    </row>
    <row r="3854" spans="24:25" x14ac:dyDescent="0.25">
      <c r="X3854" s="59">
        <v>3847</v>
      </c>
      <c r="Y3854" s="395">
        <f t="shared" si="61"/>
        <v>350</v>
      </c>
    </row>
    <row r="3855" spans="24:25" x14ac:dyDescent="0.25">
      <c r="X3855" s="59">
        <v>3848</v>
      </c>
      <c r="Y3855" s="395">
        <f t="shared" si="61"/>
        <v>350</v>
      </c>
    </row>
    <row r="3856" spans="24:25" x14ac:dyDescent="0.25">
      <c r="X3856" s="59">
        <v>3849</v>
      </c>
      <c r="Y3856" s="395">
        <f t="shared" si="61"/>
        <v>350</v>
      </c>
    </row>
    <row r="3857" spans="24:25" x14ac:dyDescent="0.25">
      <c r="X3857" s="59">
        <v>3850</v>
      </c>
      <c r="Y3857" s="395">
        <f t="shared" si="61"/>
        <v>350</v>
      </c>
    </row>
    <row r="3858" spans="24:25" x14ac:dyDescent="0.25">
      <c r="X3858" s="59">
        <v>3851</v>
      </c>
      <c r="Y3858" s="395">
        <f t="shared" si="61"/>
        <v>350</v>
      </c>
    </row>
    <row r="3859" spans="24:25" x14ac:dyDescent="0.25">
      <c r="X3859" s="59">
        <v>3852</v>
      </c>
      <c r="Y3859" s="395">
        <f t="shared" si="61"/>
        <v>350</v>
      </c>
    </row>
    <row r="3860" spans="24:25" x14ac:dyDescent="0.25">
      <c r="X3860" s="59">
        <v>3853</v>
      </c>
      <c r="Y3860" s="395">
        <f t="shared" si="61"/>
        <v>350</v>
      </c>
    </row>
    <row r="3861" spans="24:25" x14ac:dyDescent="0.25">
      <c r="X3861" s="59">
        <v>3854</v>
      </c>
      <c r="Y3861" s="395">
        <f t="shared" si="61"/>
        <v>350</v>
      </c>
    </row>
    <row r="3862" spans="24:25" x14ac:dyDescent="0.25">
      <c r="X3862" s="59">
        <v>3855</v>
      </c>
      <c r="Y3862" s="395">
        <f t="shared" si="61"/>
        <v>350</v>
      </c>
    </row>
    <row r="3863" spans="24:25" x14ac:dyDescent="0.25">
      <c r="X3863" s="59">
        <v>3856</v>
      </c>
      <c r="Y3863" s="395">
        <f t="shared" si="61"/>
        <v>350</v>
      </c>
    </row>
    <row r="3864" spans="24:25" x14ac:dyDescent="0.25">
      <c r="X3864" s="59">
        <v>3857</v>
      </c>
      <c r="Y3864" s="395">
        <f t="shared" si="61"/>
        <v>350</v>
      </c>
    </row>
    <row r="3865" spans="24:25" x14ac:dyDescent="0.25">
      <c r="X3865" s="59">
        <v>3858</v>
      </c>
      <c r="Y3865" s="395">
        <f t="shared" si="61"/>
        <v>350</v>
      </c>
    </row>
    <row r="3866" spans="24:25" x14ac:dyDescent="0.25">
      <c r="X3866" s="59">
        <v>3859</v>
      </c>
      <c r="Y3866" s="395">
        <f t="shared" si="61"/>
        <v>350</v>
      </c>
    </row>
    <row r="3867" spans="24:25" x14ac:dyDescent="0.25">
      <c r="X3867" s="59">
        <v>3860</v>
      </c>
      <c r="Y3867" s="395">
        <f t="shared" si="61"/>
        <v>350</v>
      </c>
    </row>
    <row r="3868" spans="24:25" x14ac:dyDescent="0.25">
      <c r="X3868" s="59">
        <v>3861</v>
      </c>
      <c r="Y3868" s="395">
        <f t="shared" si="61"/>
        <v>350</v>
      </c>
    </row>
    <row r="3869" spans="24:25" x14ac:dyDescent="0.25">
      <c r="X3869" s="59">
        <v>3862</v>
      </c>
      <c r="Y3869" s="395">
        <f t="shared" si="61"/>
        <v>350</v>
      </c>
    </row>
    <row r="3870" spans="24:25" x14ac:dyDescent="0.25">
      <c r="X3870" s="59">
        <v>3863</v>
      </c>
      <c r="Y3870" s="395">
        <f t="shared" si="61"/>
        <v>350</v>
      </c>
    </row>
    <row r="3871" spans="24:25" x14ac:dyDescent="0.25">
      <c r="X3871" s="59">
        <v>3864</v>
      </c>
      <c r="Y3871" s="395">
        <f t="shared" si="61"/>
        <v>350</v>
      </c>
    </row>
    <row r="3872" spans="24:25" x14ac:dyDescent="0.25">
      <c r="X3872" s="59">
        <v>3865</v>
      </c>
      <c r="Y3872" s="395">
        <f t="shared" si="61"/>
        <v>350</v>
      </c>
    </row>
    <row r="3873" spans="24:25" x14ac:dyDescent="0.25">
      <c r="X3873" s="59">
        <v>3866</v>
      </c>
      <c r="Y3873" s="395">
        <f t="shared" si="61"/>
        <v>350</v>
      </c>
    </row>
    <row r="3874" spans="24:25" x14ac:dyDescent="0.25">
      <c r="X3874" s="59">
        <v>3867</v>
      </c>
      <c r="Y3874" s="395">
        <f t="shared" si="61"/>
        <v>350</v>
      </c>
    </row>
    <row r="3875" spans="24:25" x14ac:dyDescent="0.25">
      <c r="X3875" s="59">
        <v>3868</v>
      </c>
      <c r="Y3875" s="395">
        <f t="shared" si="61"/>
        <v>350</v>
      </c>
    </row>
    <row r="3876" spans="24:25" x14ac:dyDescent="0.25">
      <c r="X3876" s="59">
        <v>3869</v>
      </c>
      <c r="Y3876" s="395">
        <f t="shared" si="61"/>
        <v>350</v>
      </c>
    </row>
    <row r="3877" spans="24:25" x14ac:dyDescent="0.25">
      <c r="X3877" s="59">
        <v>3870</v>
      </c>
      <c r="Y3877" s="395">
        <f t="shared" si="61"/>
        <v>350</v>
      </c>
    </row>
    <row r="3878" spans="24:25" x14ac:dyDescent="0.25">
      <c r="X3878" s="59">
        <v>3871</v>
      </c>
      <c r="Y3878" s="395">
        <f t="shared" si="61"/>
        <v>350</v>
      </c>
    </row>
    <row r="3879" spans="24:25" x14ac:dyDescent="0.25">
      <c r="X3879" s="59">
        <v>3872</v>
      </c>
      <c r="Y3879" s="395">
        <f t="shared" si="61"/>
        <v>350</v>
      </c>
    </row>
    <row r="3880" spans="24:25" x14ac:dyDescent="0.25">
      <c r="X3880" s="59">
        <v>3873</v>
      </c>
      <c r="Y3880" s="395">
        <f t="shared" si="61"/>
        <v>350</v>
      </c>
    </row>
    <row r="3881" spans="24:25" x14ac:dyDescent="0.25">
      <c r="X3881" s="59">
        <v>3874</v>
      </c>
      <c r="Y3881" s="395">
        <f t="shared" si="61"/>
        <v>350</v>
      </c>
    </row>
    <row r="3882" spans="24:25" x14ac:dyDescent="0.25">
      <c r="X3882" s="59">
        <v>3875</v>
      </c>
      <c r="Y3882" s="395">
        <f t="shared" si="61"/>
        <v>350</v>
      </c>
    </row>
    <row r="3883" spans="24:25" x14ac:dyDescent="0.25">
      <c r="X3883" s="59">
        <v>3876</v>
      </c>
      <c r="Y3883" s="395">
        <f t="shared" si="61"/>
        <v>350</v>
      </c>
    </row>
    <row r="3884" spans="24:25" x14ac:dyDescent="0.25">
      <c r="X3884" s="59">
        <v>3877</v>
      </c>
      <c r="Y3884" s="395">
        <f t="shared" si="61"/>
        <v>350</v>
      </c>
    </row>
    <row r="3885" spans="24:25" x14ac:dyDescent="0.25">
      <c r="X3885" s="59">
        <v>3878</v>
      </c>
      <c r="Y3885" s="395">
        <f t="shared" si="61"/>
        <v>350</v>
      </c>
    </row>
    <row r="3886" spans="24:25" x14ac:dyDescent="0.25">
      <c r="X3886" s="59">
        <v>3879</v>
      </c>
      <c r="Y3886" s="395">
        <f t="shared" si="61"/>
        <v>350</v>
      </c>
    </row>
    <row r="3887" spans="24:25" x14ac:dyDescent="0.25">
      <c r="X3887" s="59">
        <v>3880</v>
      </c>
      <c r="Y3887" s="395">
        <f t="shared" si="61"/>
        <v>350</v>
      </c>
    </row>
    <row r="3888" spans="24:25" x14ac:dyDescent="0.25">
      <c r="X3888" s="59">
        <v>3881</v>
      </c>
      <c r="Y3888" s="395">
        <f t="shared" si="61"/>
        <v>350</v>
      </c>
    </row>
    <row r="3889" spans="24:25" x14ac:dyDescent="0.25">
      <c r="X3889" s="59">
        <v>3882</v>
      </c>
      <c r="Y3889" s="395">
        <f t="shared" si="61"/>
        <v>350</v>
      </c>
    </row>
    <row r="3890" spans="24:25" x14ac:dyDescent="0.25">
      <c r="X3890" s="59">
        <v>3883</v>
      </c>
      <c r="Y3890" s="395">
        <f t="shared" si="61"/>
        <v>350</v>
      </c>
    </row>
    <row r="3891" spans="24:25" x14ac:dyDescent="0.25">
      <c r="X3891" s="59">
        <v>3884</v>
      </c>
      <c r="Y3891" s="395">
        <f t="shared" si="61"/>
        <v>350</v>
      </c>
    </row>
    <row r="3892" spans="24:25" x14ac:dyDescent="0.25">
      <c r="X3892" s="59">
        <v>3885</v>
      </c>
      <c r="Y3892" s="395">
        <f t="shared" si="61"/>
        <v>350</v>
      </c>
    </row>
    <row r="3893" spans="24:25" x14ac:dyDescent="0.25">
      <c r="X3893" s="59">
        <v>3886</v>
      </c>
      <c r="Y3893" s="395">
        <f t="shared" si="61"/>
        <v>350</v>
      </c>
    </row>
    <row r="3894" spans="24:25" x14ac:dyDescent="0.25">
      <c r="X3894" s="59">
        <v>3887</v>
      </c>
      <c r="Y3894" s="395">
        <f t="shared" si="61"/>
        <v>350</v>
      </c>
    </row>
    <row r="3895" spans="24:25" x14ac:dyDescent="0.25">
      <c r="X3895" s="59">
        <v>3888</v>
      </c>
      <c r="Y3895" s="395">
        <f t="shared" si="61"/>
        <v>350</v>
      </c>
    </row>
    <row r="3896" spans="24:25" x14ac:dyDescent="0.25">
      <c r="X3896" s="59">
        <v>3889</v>
      </c>
      <c r="Y3896" s="395">
        <f t="shared" si="61"/>
        <v>350</v>
      </c>
    </row>
    <row r="3897" spans="24:25" x14ac:dyDescent="0.25">
      <c r="X3897" s="59">
        <v>3890</v>
      </c>
      <c r="Y3897" s="395">
        <f t="shared" si="61"/>
        <v>350</v>
      </c>
    </row>
    <row r="3898" spans="24:25" x14ac:dyDescent="0.25">
      <c r="X3898" s="59">
        <v>3891</v>
      </c>
      <c r="Y3898" s="395">
        <f t="shared" si="61"/>
        <v>350</v>
      </c>
    </row>
    <row r="3899" spans="24:25" x14ac:dyDescent="0.25">
      <c r="X3899" s="59">
        <v>3892</v>
      </c>
      <c r="Y3899" s="395">
        <f t="shared" si="61"/>
        <v>350</v>
      </c>
    </row>
    <row r="3900" spans="24:25" x14ac:dyDescent="0.25">
      <c r="X3900" s="59">
        <v>3893</v>
      </c>
      <c r="Y3900" s="395">
        <f t="shared" si="61"/>
        <v>350</v>
      </c>
    </row>
    <row r="3901" spans="24:25" x14ac:dyDescent="0.25">
      <c r="X3901" s="59">
        <v>3894</v>
      </c>
      <c r="Y3901" s="395">
        <f t="shared" si="61"/>
        <v>350</v>
      </c>
    </row>
    <row r="3902" spans="24:25" x14ac:dyDescent="0.25">
      <c r="X3902" s="59">
        <v>3895</v>
      </c>
      <c r="Y3902" s="395">
        <f t="shared" si="61"/>
        <v>350</v>
      </c>
    </row>
    <row r="3903" spans="24:25" x14ac:dyDescent="0.25">
      <c r="X3903" s="59">
        <v>3896</v>
      </c>
      <c r="Y3903" s="395">
        <f t="shared" si="61"/>
        <v>350</v>
      </c>
    </row>
    <row r="3904" spans="24:25" x14ac:dyDescent="0.25">
      <c r="X3904" s="59">
        <v>3897</v>
      </c>
      <c r="Y3904" s="395">
        <f t="shared" si="61"/>
        <v>350</v>
      </c>
    </row>
    <row r="3905" spans="24:25" x14ac:dyDescent="0.25">
      <c r="X3905" s="59">
        <v>3898</v>
      </c>
      <c r="Y3905" s="395">
        <f t="shared" ref="Y3905:Y3968" si="62">$V$8</f>
        <v>350</v>
      </c>
    </row>
    <row r="3906" spans="24:25" x14ac:dyDescent="0.25">
      <c r="X3906" s="59">
        <v>3899</v>
      </c>
      <c r="Y3906" s="395">
        <f t="shared" si="62"/>
        <v>350</v>
      </c>
    </row>
    <row r="3907" spans="24:25" x14ac:dyDescent="0.25">
      <c r="X3907" s="59">
        <v>3900</v>
      </c>
      <c r="Y3907" s="395">
        <f t="shared" si="62"/>
        <v>350</v>
      </c>
    </row>
    <row r="3908" spans="24:25" x14ac:dyDescent="0.25">
      <c r="X3908" s="59">
        <v>3901</v>
      </c>
      <c r="Y3908" s="395">
        <f t="shared" si="62"/>
        <v>350</v>
      </c>
    </row>
    <row r="3909" spans="24:25" x14ac:dyDescent="0.25">
      <c r="X3909" s="59">
        <v>3902</v>
      </c>
      <c r="Y3909" s="395">
        <f t="shared" si="62"/>
        <v>350</v>
      </c>
    </row>
    <row r="3910" spans="24:25" x14ac:dyDescent="0.25">
      <c r="X3910" s="59">
        <v>3903</v>
      </c>
      <c r="Y3910" s="395">
        <f t="shared" si="62"/>
        <v>350</v>
      </c>
    </row>
    <row r="3911" spans="24:25" x14ac:dyDescent="0.25">
      <c r="X3911" s="59">
        <v>3904</v>
      </c>
      <c r="Y3911" s="395">
        <f t="shared" si="62"/>
        <v>350</v>
      </c>
    </row>
    <row r="3912" spans="24:25" x14ac:dyDescent="0.25">
      <c r="X3912" s="59">
        <v>3905</v>
      </c>
      <c r="Y3912" s="395">
        <f t="shared" si="62"/>
        <v>350</v>
      </c>
    </row>
    <row r="3913" spans="24:25" x14ac:dyDescent="0.25">
      <c r="X3913" s="59">
        <v>3906</v>
      </c>
      <c r="Y3913" s="395">
        <f t="shared" si="62"/>
        <v>350</v>
      </c>
    </row>
    <row r="3914" spans="24:25" x14ac:dyDescent="0.25">
      <c r="X3914" s="59">
        <v>3907</v>
      </c>
      <c r="Y3914" s="395">
        <f t="shared" si="62"/>
        <v>350</v>
      </c>
    </row>
    <row r="3915" spans="24:25" x14ac:dyDescent="0.25">
      <c r="X3915" s="59">
        <v>3908</v>
      </c>
      <c r="Y3915" s="395">
        <f t="shared" si="62"/>
        <v>350</v>
      </c>
    </row>
    <row r="3916" spans="24:25" x14ac:dyDescent="0.25">
      <c r="X3916" s="59">
        <v>3909</v>
      </c>
      <c r="Y3916" s="395">
        <f t="shared" si="62"/>
        <v>350</v>
      </c>
    </row>
    <row r="3917" spans="24:25" x14ac:dyDescent="0.25">
      <c r="X3917" s="59">
        <v>3910</v>
      </c>
      <c r="Y3917" s="395">
        <f t="shared" si="62"/>
        <v>350</v>
      </c>
    </row>
    <row r="3918" spans="24:25" x14ac:dyDescent="0.25">
      <c r="X3918" s="59">
        <v>3911</v>
      </c>
      <c r="Y3918" s="395">
        <f t="shared" si="62"/>
        <v>350</v>
      </c>
    </row>
    <row r="3919" spans="24:25" x14ac:dyDescent="0.25">
      <c r="X3919" s="59">
        <v>3912</v>
      </c>
      <c r="Y3919" s="395">
        <f t="shared" si="62"/>
        <v>350</v>
      </c>
    </row>
    <row r="3920" spans="24:25" x14ac:dyDescent="0.25">
      <c r="X3920" s="59">
        <v>3913</v>
      </c>
      <c r="Y3920" s="395">
        <f t="shared" si="62"/>
        <v>350</v>
      </c>
    </row>
    <row r="3921" spans="24:25" x14ac:dyDescent="0.25">
      <c r="X3921" s="59">
        <v>3914</v>
      </c>
      <c r="Y3921" s="395">
        <f t="shared" si="62"/>
        <v>350</v>
      </c>
    </row>
    <row r="3922" spans="24:25" x14ac:dyDescent="0.25">
      <c r="X3922" s="59">
        <v>3915</v>
      </c>
      <c r="Y3922" s="395">
        <f t="shared" si="62"/>
        <v>350</v>
      </c>
    </row>
    <row r="3923" spans="24:25" x14ac:dyDescent="0.25">
      <c r="X3923" s="59">
        <v>3916</v>
      </c>
      <c r="Y3923" s="395">
        <f t="shared" si="62"/>
        <v>350</v>
      </c>
    </row>
    <row r="3924" spans="24:25" x14ac:dyDescent="0.25">
      <c r="X3924" s="59">
        <v>3917</v>
      </c>
      <c r="Y3924" s="395">
        <f t="shared" si="62"/>
        <v>350</v>
      </c>
    </row>
    <row r="3925" spans="24:25" x14ac:dyDescent="0.25">
      <c r="X3925" s="59">
        <v>3918</v>
      </c>
      <c r="Y3925" s="395">
        <f t="shared" si="62"/>
        <v>350</v>
      </c>
    </row>
    <row r="3926" spans="24:25" x14ac:dyDescent="0.25">
      <c r="X3926" s="59">
        <v>3919</v>
      </c>
      <c r="Y3926" s="395">
        <f t="shared" si="62"/>
        <v>350</v>
      </c>
    </row>
    <row r="3927" spans="24:25" x14ac:dyDescent="0.25">
      <c r="X3927" s="59">
        <v>3920</v>
      </c>
      <c r="Y3927" s="395">
        <f t="shared" si="62"/>
        <v>350</v>
      </c>
    </row>
    <row r="3928" spans="24:25" x14ac:dyDescent="0.25">
      <c r="X3928" s="59">
        <v>3921</v>
      </c>
      <c r="Y3928" s="395">
        <f t="shared" si="62"/>
        <v>350</v>
      </c>
    </row>
    <row r="3929" spans="24:25" x14ac:dyDescent="0.25">
      <c r="X3929" s="59">
        <v>3922</v>
      </c>
      <c r="Y3929" s="395">
        <f t="shared" si="62"/>
        <v>350</v>
      </c>
    </row>
    <row r="3930" spans="24:25" x14ac:dyDescent="0.25">
      <c r="X3930" s="59">
        <v>3923</v>
      </c>
      <c r="Y3930" s="395">
        <f t="shared" si="62"/>
        <v>350</v>
      </c>
    </row>
    <row r="3931" spans="24:25" x14ac:dyDescent="0.25">
      <c r="X3931" s="59">
        <v>3924</v>
      </c>
      <c r="Y3931" s="395">
        <f t="shared" si="62"/>
        <v>350</v>
      </c>
    </row>
    <row r="3932" spans="24:25" x14ac:dyDescent="0.25">
      <c r="X3932" s="59">
        <v>3925</v>
      </c>
      <c r="Y3932" s="395">
        <f t="shared" si="62"/>
        <v>350</v>
      </c>
    </row>
    <row r="3933" spans="24:25" x14ac:dyDescent="0.25">
      <c r="X3933" s="59">
        <v>3926</v>
      </c>
      <c r="Y3933" s="395">
        <f t="shared" si="62"/>
        <v>350</v>
      </c>
    </row>
    <row r="3934" spans="24:25" x14ac:dyDescent="0.25">
      <c r="X3934" s="59">
        <v>3927</v>
      </c>
      <c r="Y3934" s="395">
        <f t="shared" si="62"/>
        <v>350</v>
      </c>
    </row>
    <row r="3935" spans="24:25" x14ac:dyDescent="0.25">
      <c r="X3935" s="59">
        <v>3928</v>
      </c>
      <c r="Y3935" s="395">
        <f t="shared" si="62"/>
        <v>350</v>
      </c>
    </row>
    <row r="3936" spans="24:25" x14ac:dyDescent="0.25">
      <c r="X3936" s="59">
        <v>3929</v>
      </c>
      <c r="Y3936" s="395">
        <f t="shared" si="62"/>
        <v>350</v>
      </c>
    </row>
    <row r="3937" spans="24:25" x14ac:dyDescent="0.25">
      <c r="X3937" s="59">
        <v>3930</v>
      </c>
      <c r="Y3937" s="395">
        <f t="shared" si="62"/>
        <v>350</v>
      </c>
    </row>
    <row r="3938" spans="24:25" x14ac:dyDescent="0.25">
      <c r="X3938" s="59">
        <v>3931</v>
      </c>
      <c r="Y3938" s="395">
        <f t="shared" si="62"/>
        <v>350</v>
      </c>
    </row>
    <row r="3939" spans="24:25" x14ac:dyDescent="0.25">
      <c r="X3939" s="59">
        <v>3932</v>
      </c>
      <c r="Y3939" s="395">
        <f t="shared" si="62"/>
        <v>350</v>
      </c>
    </row>
    <row r="3940" spans="24:25" x14ac:dyDescent="0.25">
      <c r="X3940" s="59">
        <v>3933</v>
      </c>
      <c r="Y3940" s="395">
        <f t="shared" si="62"/>
        <v>350</v>
      </c>
    </row>
    <row r="3941" spans="24:25" x14ac:dyDescent="0.25">
      <c r="X3941" s="59">
        <v>3934</v>
      </c>
      <c r="Y3941" s="395">
        <f t="shared" si="62"/>
        <v>350</v>
      </c>
    </row>
    <row r="3942" spans="24:25" x14ac:dyDescent="0.25">
      <c r="X3942" s="59">
        <v>3935</v>
      </c>
      <c r="Y3942" s="395">
        <f t="shared" si="62"/>
        <v>350</v>
      </c>
    </row>
    <row r="3943" spans="24:25" x14ac:dyDescent="0.25">
      <c r="X3943" s="59">
        <v>3936</v>
      </c>
      <c r="Y3943" s="395">
        <f t="shared" si="62"/>
        <v>350</v>
      </c>
    </row>
    <row r="3944" spans="24:25" x14ac:dyDescent="0.25">
      <c r="X3944" s="59">
        <v>3937</v>
      </c>
      <c r="Y3944" s="395">
        <f t="shared" si="62"/>
        <v>350</v>
      </c>
    </row>
    <row r="3945" spans="24:25" x14ac:dyDescent="0.25">
      <c r="X3945" s="59">
        <v>3938</v>
      </c>
      <c r="Y3945" s="395">
        <f t="shared" si="62"/>
        <v>350</v>
      </c>
    </row>
    <row r="3946" spans="24:25" x14ac:dyDescent="0.25">
      <c r="X3946" s="59">
        <v>3939</v>
      </c>
      <c r="Y3946" s="395">
        <f t="shared" si="62"/>
        <v>350</v>
      </c>
    </row>
    <row r="3947" spans="24:25" x14ac:dyDescent="0.25">
      <c r="X3947" s="59">
        <v>3940</v>
      </c>
      <c r="Y3947" s="395">
        <f t="shared" si="62"/>
        <v>350</v>
      </c>
    </row>
    <row r="3948" spans="24:25" x14ac:dyDescent="0.25">
      <c r="X3948" s="59">
        <v>3941</v>
      </c>
      <c r="Y3948" s="395">
        <f t="shared" si="62"/>
        <v>350</v>
      </c>
    </row>
    <row r="3949" spans="24:25" x14ac:dyDescent="0.25">
      <c r="X3949" s="59">
        <v>3942</v>
      </c>
      <c r="Y3949" s="395">
        <f t="shared" si="62"/>
        <v>350</v>
      </c>
    </row>
    <row r="3950" spans="24:25" x14ac:dyDescent="0.25">
      <c r="X3950" s="59">
        <v>3943</v>
      </c>
      <c r="Y3950" s="395">
        <f t="shared" si="62"/>
        <v>350</v>
      </c>
    </row>
    <row r="3951" spans="24:25" x14ac:dyDescent="0.25">
      <c r="X3951" s="59">
        <v>3944</v>
      </c>
      <c r="Y3951" s="395">
        <f t="shared" si="62"/>
        <v>350</v>
      </c>
    </row>
    <row r="3952" spans="24:25" x14ac:dyDescent="0.25">
      <c r="X3952" s="59">
        <v>3945</v>
      </c>
      <c r="Y3952" s="395">
        <f t="shared" si="62"/>
        <v>350</v>
      </c>
    </row>
    <row r="3953" spans="24:25" x14ac:dyDescent="0.25">
      <c r="X3953" s="59">
        <v>3946</v>
      </c>
      <c r="Y3953" s="395">
        <f t="shared" si="62"/>
        <v>350</v>
      </c>
    </row>
    <row r="3954" spans="24:25" x14ac:dyDescent="0.25">
      <c r="X3954" s="59">
        <v>3947</v>
      </c>
      <c r="Y3954" s="395">
        <f t="shared" si="62"/>
        <v>350</v>
      </c>
    </row>
    <row r="3955" spans="24:25" x14ac:dyDescent="0.25">
      <c r="X3955" s="59">
        <v>3948</v>
      </c>
      <c r="Y3955" s="395">
        <f t="shared" si="62"/>
        <v>350</v>
      </c>
    </row>
    <row r="3956" spans="24:25" x14ac:dyDescent="0.25">
      <c r="X3956" s="59">
        <v>3949</v>
      </c>
      <c r="Y3956" s="395">
        <f t="shared" si="62"/>
        <v>350</v>
      </c>
    </row>
    <row r="3957" spans="24:25" x14ac:dyDescent="0.25">
      <c r="X3957" s="59">
        <v>3950</v>
      </c>
      <c r="Y3957" s="395">
        <f t="shared" si="62"/>
        <v>350</v>
      </c>
    </row>
    <row r="3958" spans="24:25" x14ac:dyDescent="0.25">
      <c r="X3958" s="59">
        <v>3951</v>
      </c>
      <c r="Y3958" s="395">
        <f t="shared" si="62"/>
        <v>350</v>
      </c>
    </row>
    <row r="3959" spans="24:25" x14ac:dyDescent="0.25">
      <c r="X3959" s="59">
        <v>3952</v>
      </c>
      <c r="Y3959" s="395">
        <f t="shared" si="62"/>
        <v>350</v>
      </c>
    </row>
    <row r="3960" spans="24:25" x14ac:dyDescent="0.25">
      <c r="X3960" s="59">
        <v>3953</v>
      </c>
      <c r="Y3960" s="395">
        <f t="shared" si="62"/>
        <v>350</v>
      </c>
    </row>
    <row r="3961" spans="24:25" x14ac:dyDescent="0.25">
      <c r="X3961" s="59">
        <v>3954</v>
      </c>
      <c r="Y3961" s="395">
        <f t="shared" si="62"/>
        <v>350</v>
      </c>
    </row>
    <row r="3962" spans="24:25" x14ac:dyDescent="0.25">
      <c r="X3962" s="59">
        <v>3955</v>
      </c>
      <c r="Y3962" s="395">
        <f t="shared" si="62"/>
        <v>350</v>
      </c>
    </row>
    <row r="3963" spans="24:25" x14ac:dyDescent="0.25">
      <c r="X3963" s="59">
        <v>3956</v>
      </c>
      <c r="Y3963" s="395">
        <f t="shared" si="62"/>
        <v>350</v>
      </c>
    </row>
    <row r="3964" spans="24:25" x14ac:dyDescent="0.25">
      <c r="X3964" s="59">
        <v>3957</v>
      </c>
      <c r="Y3964" s="395">
        <f t="shared" si="62"/>
        <v>350</v>
      </c>
    </row>
    <row r="3965" spans="24:25" x14ac:dyDescent="0.25">
      <c r="X3965" s="59">
        <v>3958</v>
      </c>
      <c r="Y3965" s="395">
        <f t="shared" si="62"/>
        <v>350</v>
      </c>
    </row>
    <row r="3966" spans="24:25" x14ac:dyDescent="0.25">
      <c r="X3966" s="59">
        <v>3959</v>
      </c>
      <c r="Y3966" s="395">
        <f t="shared" si="62"/>
        <v>350</v>
      </c>
    </row>
    <row r="3967" spans="24:25" x14ac:dyDescent="0.25">
      <c r="X3967" s="59">
        <v>3960</v>
      </c>
      <c r="Y3967" s="395">
        <f t="shared" si="62"/>
        <v>350</v>
      </c>
    </row>
    <row r="3968" spans="24:25" x14ac:dyDescent="0.25">
      <c r="X3968" s="59">
        <v>3961</v>
      </c>
      <c r="Y3968" s="395">
        <f t="shared" si="62"/>
        <v>350</v>
      </c>
    </row>
    <row r="3969" spans="24:25" x14ac:dyDescent="0.25">
      <c r="X3969" s="59">
        <v>3962</v>
      </c>
      <c r="Y3969" s="395">
        <f t="shared" ref="Y3969:Y4032" si="63">$V$8</f>
        <v>350</v>
      </c>
    </row>
    <row r="3970" spans="24:25" x14ac:dyDescent="0.25">
      <c r="X3970" s="59">
        <v>3963</v>
      </c>
      <c r="Y3970" s="395">
        <f t="shared" si="63"/>
        <v>350</v>
      </c>
    </row>
    <row r="3971" spans="24:25" x14ac:dyDescent="0.25">
      <c r="X3971" s="59">
        <v>3964</v>
      </c>
      <c r="Y3971" s="395">
        <f t="shared" si="63"/>
        <v>350</v>
      </c>
    </row>
    <row r="3972" spans="24:25" x14ac:dyDescent="0.25">
      <c r="X3972" s="59">
        <v>3965</v>
      </c>
      <c r="Y3972" s="395">
        <f t="shared" si="63"/>
        <v>350</v>
      </c>
    </row>
    <row r="3973" spans="24:25" x14ac:dyDescent="0.25">
      <c r="X3973" s="59">
        <v>3966</v>
      </c>
      <c r="Y3973" s="395">
        <f t="shared" si="63"/>
        <v>350</v>
      </c>
    </row>
    <row r="3974" spans="24:25" x14ac:dyDescent="0.25">
      <c r="X3974" s="59">
        <v>3967</v>
      </c>
      <c r="Y3974" s="395">
        <f t="shared" si="63"/>
        <v>350</v>
      </c>
    </row>
    <row r="3975" spans="24:25" x14ac:dyDescent="0.25">
      <c r="X3975" s="59">
        <v>3968</v>
      </c>
      <c r="Y3975" s="395">
        <f t="shared" si="63"/>
        <v>350</v>
      </c>
    </row>
    <row r="3976" spans="24:25" x14ac:dyDescent="0.25">
      <c r="X3976" s="59">
        <v>3969</v>
      </c>
      <c r="Y3976" s="395">
        <f t="shared" si="63"/>
        <v>350</v>
      </c>
    </row>
    <row r="3977" spans="24:25" x14ac:dyDescent="0.25">
      <c r="X3977" s="59">
        <v>3970</v>
      </c>
      <c r="Y3977" s="395">
        <f t="shared" si="63"/>
        <v>350</v>
      </c>
    </row>
    <row r="3978" spans="24:25" x14ac:dyDescent="0.25">
      <c r="X3978" s="59">
        <v>3971</v>
      </c>
      <c r="Y3978" s="395">
        <f t="shared" si="63"/>
        <v>350</v>
      </c>
    </row>
    <row r="3979" spans="24:25" x14ac:dyDescent="0.25">
      <c r="X3979" s="59">
        <v>3972</v>
      </c>
      <c r="Y3979" s="395">
        <f t="shared" si="63"/>
        <v>350</v>
      </c>
    </row>
    <row r="3980" spans="24:25" x14ac:dyDescent="0.25">
      <c r="X3980" s="59">
        <v>3973</v>
      </c>
      <c r="Y3980" s="395">
        <f t="shared" si="63"/>
        <v>350</v>
      </c>
    </row>
    <row r="3981" spans="24:25" x14ac:dyDescent="0.25">
      <c r="X3981" s="59">
        <v>3974</v>
      </c>
      <c r="Y3981" s="395">
        <f t="shared" si="63"/>
        <v>350</v>
      </c>
    </row>
    <row r="3982" spans="24:25" x14ac:dyDescent="0.25">
      <c r="X3982" s="59">
        <v>3975</v>
      </c>
      <c r="Y3982" s="395">
        <f t="shared" si="63"/>
        <v>350</v>
      </c>
    </row>
    <row r="3983" spans="24:25" x14ac:dyDescent="0.25">
      <c r="X3983" s="59">
        <v>3976</v>
      </c>
      <c r="Y3983" s="395">
        <f t="shared" si="63"/>
        <v>350</v>
      </c>
    </row>
    <row r="3984" spans="24:25" x14ac:dyDescent="0.25">
      <c r="X3984" s="59">
        <v>3977</v>
      </c>
      <c r="Y3984" s="395">
        <f t="shared" si="63"/>
        <v>350</v>
      </c>
    </row>
    <row r="3985" spans="24:25" x14ac:dyDescent="0.25">
      <c r="X3985" s="59">
        <v>3978</v>
      </c>
      <c r="Y3985" s="395">
        <f t="shared" si="63"/>
        <v>350</v>
      </c>
    </row>
    <row r="3986" spans="24:25" x14ac:dyDescent="0.25">
      <c r="X3986" s="59">
        <v>3979</v>
      </c>
      <c r="Y3986" s="395">
        <f t="shared" si="63"/>
        <v>350</v>
      </c>
    </row>
    <row r="3987" spans="24:25" x14ac:dyDescent="0.25">
      <c r="X3987" s="59">
        <v>3980</v>
      </c>
      <c r="Y3987" s="395">
        <f t="shared" si="63"/>
        <v>350</v>
      </c>
    </row>
    <row r="3988" spans="24:25" x14ac:dyDescent="0.25">
      <c r="X3988" s="59">
        <v>3981</v>
      </c>
      <c r="Y3988" s="395">
        <f t="shared" si="63"/>
        <v>350</v>
      </c>
    </row>
    <row r="3989" spans="24:25" x14ac:dyDescent="0.25">
      <c r="X3989" s="59">
        <v>3982</v>
      </c>
      <c r="Y3989" s="395">
        <f t="shared" si="63"/>
        <v>350</v>
      </c>
    </row>
    <row r="3990" spans="24:25" x14ac:dyDescent="0.25">
      <c r="X3990" s="59">
        <v>3983</v>
      </c>
      <c r="Y3990" s="395">
        <f t="shared" si="63"/>
        <v>350</v>
      </c>
    </row>
    <row r="3991" spans="24:25" x14ac:dyDescent="0.25">
      <c r="X3991" s="59">
        <v>3984</v>
      </c>
      <c r="Y3991" s="395">
        <f t="shared" si="63"/>
        <v>350</v>
      </c>
    </row>
    <row r="3992" spans="24:25" x14ac:dyDescent="0.25">
      <c r="X3992" s="59">
        <v>3985</v>
      </c>
      <c r="Y3992" s="395">
        <f t="shared" si="63"/>
        <v>350</v>
      </c>
    </row>
    <row r="3993" spans="24:25" x14ac:dyDescent="0.25">
      <c r="X3993" s="59">
        <v>3986</v>
      </c>
      <c r="Y3993" s="395">
        <f t="shared" si="63"/>
        <v>350</v>
      </c>
    </row>
    <row r="3994" spans="24:25" x14ac:dyDescent="0.25">
      <c r="X3994" s="59">
        <v>3987</v>
      </c>
      <c r="Y3994" s="395">
        <f t="shared" si="63"/>
        <v>350</v>
      </c>
    </row>
    <row r="3995" spans="24:25" x14ac:dyDescent="0.25">
      <c r="X3995" s="59">
        <v>3988</v>
      </c>
      <c r="Y3995" s="395">
        <f t="shared" si="63"/>
        <v>350</v>
      </c>
    </row>
    <row r="3996" spans="24:25" x14ac:dyDescent="0.25">
      <c r="X3996" s="59">
        <v>3989</v>
      </c>
      <c r="Y3996" s="395">
        <f t="shared" si="63"/>
        <v>350</v>
      </c>
    </row>
    <row r="3997" spans="24:25" x14ac:dyDescent="0.25">
      <c r="X3997" s="59">
        <v>3990</v>
      </c>
      <c r="Y3997" s="395">
        <f t="shared" si="63"/>
        <v>350</v>
      </c>
    </row>
    <row r="3998" spans="24:25" x14ac:dyDescent="0.25">
      <c r="X3998" s="59">
        <v>3991</v>
      </c>
      <c r="Y3998" s="395">
        <f t="shared" si="63"/>
        <v>350</v>
      </c>
    </row>
    <row r="3999" spans="24:25" x14ac:dyDescent="0.25">
      <c r="X3999" s="59">
        <v>3992</v>
      </c>
      <c r="Y3999" s="395">
        <f t="shared" si="63"/>
        <v>350</v>
      </c>
    </row>
    <row r="4000" spans="24:25" x14ac:dyDescent="0.25">
      <c r="X4000" s="59">
        <v>3993</v>
      </c>
      <c r="Y4000" s="395">
        <f t="shared" si="63"/>
        <v>350</v>
      </c>
    </row>
    <row r="4001" spans="24:25" x14ac:dyDescent="0.25">
      <c r="X4001" s="59">
        <v>3994</v>
      </c>
      <c r="Y4001" s="395">
        <f t="shared" si="63"/>
        <v>350</v>
      </c>
    </row>
    <row r="4002" spans="24:25" x14ac:dyDescent="0.25">
      <c r="X4002" s="59">
        <v>3995</v>
      </c>
      <c r="Y4002" s="395">
        <f t="shared" si="63"/>
        <v>350</v>
      </c>
    </row>
    <row r="4003" spans="24:25" x14ac:dyDescent="0.25">
      <c r="X4003" s="59">
        <v>3996</v>
      </c>
      <c r="Y4003" s="395">
        <f t="shared" si="63"/>
        <v>350</v>
      </c>
    </row>
    <row r="4004" spans="24:25" x14ac:dyDescent="0.25">
      <c r="X4004" s="59">
        <v>3997</v>
      </c>
      <c r="Y4004" s="395">
        <f t="shared" si="63"/>
        <v>350</v>
      </c>
    </row>
    <row r="4005" spans="24:25" x14ac:dyDescent="0.25">
      <c r="X4005" s="59">
        <v>3998</v>
      </c>
      <c r="Y4005" s="395">
        <f t="shared" si="63"/>
        <v>350</v>
      </c>
    </row>
    <row r="4006" spans="24:25" x14ac:dyDescent="0.25">
      <c r="X4006" s="59">
        <v>3999</v>
      </c>
      <c r="Y4006" s="395">
        <f t="shared" si="63"/>
        <v>350</v>
      </c>
    </row>
    <row r="4007" spans="24:25" x14ac:dyDescent="0.25">
      <c r="X4007" s="59">
        <v>4000</v>
      </c>
      <c r="Y4007" s="395">
        <f t="shared" si="63"/>
        <v>350</v>
      </c>
    </row>
    <row r="4008" spans="24:25" x14ac:dyDescent="0.25">
      <c r="X4008" s="59">
        <v>4001</v>
      </c>
      <c r="Y4008" s="395">
        <f t="shared" si="63"/>
        <v>350</v>
      </c>
    </row>
    <row r="4009" spans="24:25" x14ac:dyDescent="0.25">
      <c r="X4009" s="59">
        <v>4002</v>
      </c>
      <c r="Y4009" s="395">
        <f t="shared" si="63"/>
        <v>350</v>
      </c>
    </row>
    <row r="4010" spans="24:25" x14ac:dyDescent="0.25">
      <c r="X4010" s="59">
        <v>4003</v>
      </c>
      <c r="Y4010" s="395">
        <f t="shared" si="63"/>
        <v>350</v>
      </c>
    </row>
    <row r="4011" spans="24:25" x14ac:dyDescent="0.25">
      <c r="X4011" s="59">
        <v>4004</v>
      </c>
      <c r="Y4011" s="395">
        <f t="shared" si="63"/>
        <v>350</v>
      </c>
    </row>
    <row r="4012" spans="24:25" x14ac:dyDescent="0.25">
      <c r="X4012" s="59">
        <v>4005</v>
      </c>
      <c r="Y4012" s="395">
        <f t="shared" si="63"/>
        <v>350</v>
      </c>
    </row>
    <row r="4013" spans="24:25" x14ac:dyDescent="0.25">
      <c r="X4013" s="59">
        <v>4006</v>
      </c>
      <c r="Y4013" s="395">
        <f t="shared" si="63"/>
        <v>350</v>
      </c>
    </row>
    <row r="4014" spans="24:25" x14ac:dyDescent="0.25">
      <c r="X4014" s="59">
        <v>4007</v>
      </c>
      <c r="Y4014" s="395">
        <f t="shared" si="63"/>
        <v>350</v>
      </c>
    </row>
    <row r="4015" spans="24:25" x14ac:dyDescent="0.25">
      <c r="X4015" s="59">
        <v>4008</v>
      </c>
      <c r="Y4015" s="395">
        <f t="shared" si="63"/>
        <v>350</v>
      </c>
    </row>
    <row r="4016" spans="24:25" x14ac:dyDescent="0.25">
      <c r="X4016" s="59">
        <v>4009</v>
      </c>
      <c r="Y4016" s="395">
        <f t="shared" si="63"/>
        <v>350</v>
      </c>
    </row>
    <row r="4017" spans="24:25" x14ac:dyDescent="0.25">
      <c r="X4017" s="59">
        <v>4010</v>
      </c>
      <c r="Y4017" s="395">
        <f t="shared" si="63"/>
        <v>350</v>
      </c>
    </row>
    <row r="4018" spans="24:25" x14ac:dyDescent="0.25">
      <c r="X4018" s="59">
        <v>4011</v>
      </c>
      <c r="Y4018" s="395">
        <f t="shared" si="63"/>
        <v>350</v>
      </c>
    </row>
    <row r="4019" spans="24:25" x14ac:dyDescent="0.25">
      <c r="X4019" s="59">
        <v>4012</v>
      </c>
      <c r="Y4019" s="395">
        <f t="shared" si="63"/>
        <v>350</v>
      </c>
    </row>
    <row r="4020" spans="24:25" x14ac:dyDescent="0.25">
      <c r="X4020" s="59">
        <v>4013</v>
      </c>
      <c r="Y4020" s="395">
        <f t="shared" si="63"/>
        <v>350</v>
      </c>
    </row>
    <row r="4021" spans="24:25" x14ac:dyDescent="0.25">
      <c r="X4021" s="59">
        <v>4014</v>
      </c>
      <c r="Y4021" s="395">
        <f t="shared" si="63"/>
        <v>350</v>
      </c>
    </row>
    <row r="4022" spans="24:25" x14ac:dyDescent="0.25">
      <c r="X4022" s="59">
        <v>4015</v>
      </c>
      <c r="Y4022" s="395">
        <f t="shared" si="63"/>
        <v>350</v>
      </c>
    </row>
    <row r="4023" spans="24:25" x14ac:dyDescent="0.25">
      <c r="X4023" s="59">
        <v>4016</v>
      </c>
      <c r="Y4023" s="395">
        <f t="shared" si="63"/>
        <v>350</v>
      </c>
    </row>
    <row r="4024" spans="24:25" x14ac:dyDescent="0.25">
      <c r="X4024" s="59">
        <v>4017</v>
      </c>
      <c r="Y4024" s="395">
        <f t="shared" si="63"/>
        <v>350</v>
      </c>
    </row>
    <row r="4025" spans="24:25" x14ac:dyDescent="0.25">
      <c r="X4025" s="59">
        <v>4018</v>
      </c>
      <c r="Y4025" s="395">
        <f t="shared" si="63"/>
        <v>350</v>
      </c>
    </row>
    <row r="4026" spans="24:25" x14ac:dyDescent="0.25">
      <c r="X4026" s="59">
        <v>4019</v>
      </c>
      <c r="Y4026" s="395">
        <f t="shared" si="63"/>
        <v>350</v>
      </c>
    </row>
    <row r="4027" spans="24:25" x14ac:dyDescent="0.25">
      <c r="X4027" s="59">
        <v>4020</v>
      </c>
      <c r="Y4027" s="395">
        <f t="shared" si="63"/>
        <v>350</v>
      </c>
    </row>
    <row r="4028" spans="24:25" x14ac:dyDescent="0.25">
      <c r="X4028" s="59">
        <v>4021</v>
      </c>
      <c r="Y4028" s="395">
        <f t="shared" si="63"/>
        <v>350</v>
      </c>
    </row>
    <row r="4029" spans="24:25" x14ac:dyDescent="0.25">
      <c r="X4029" s="59">
        <v>4022</v>
      </c>
      <c r="Y4029" s="395">
        <f t="shared" si="63"/>
        <v>350</v>
      </c>
    </row>
    <row r="4030" spans="24:25" x14ac:dyDescent="0.25">
      <c r="X4030" s="59">
        <v>4023</v>
      </c>
      <c r="Y4030" s="395">
        <f t="shared" si="63"/>
        <v>350</v>
      </c>
    </row>
    <row r="4031" spans="24:25" x14ac:dyDescent="0.25">
      <c r="X4031" s="59">
        <v>4024</v>
      </c>
      <c r="Y4031" s="395">
        <f t="shared" si="63"/>
        <v>350</v>
      </c>
    </row>
    <row r="4032" spans="24:25" x14ac:dyDescent="0.25">
      <c r="X4032" s="59">
        <v>4025</v>
      </c>
      <c r="Y4032" s="395">
        <f t="shared" si="63"/>
        <v>350</v>
      </c>
    </row>
    <row r="4033" spans="24:25" x14ac:dyDescent="0.25">
      <c r="X4033" s="59">
        <v>4026</v>
      </c>
      <c r="Y4033" s="395">
        <f t="shared" ref="Y4033:Y4096" si="64">$V$8</f>
        <v>350</v>
      </c>
    </row>
    <row r="4034" spans="24:25" x14ac:dyDescent="0.25">
      <c r="X4034" s="59">
        <v>4027</v>
      </c>
      <c r="Y4034" s="395">
        <f t="shared" si="64"/>
        <v>350</v>
      </c>
    </row>
    <row r="4035" spans="24:25" x14ac:dyDescent="0.25">
      <c r="X4035" s="59">
        <v>4028</v>
      </c>
      <c r="Y4035" s="395">
        <f t="shared" si="64"/>
        <v>350</v>
      </c>
    </row>
    <row r="4036" spans="24:25" x14ac:dyDescent="0.25">
      <c r="X4036" s="59">
        <v>4029</v>
      </c>
      <c r="Y4036" s="395">
        <f t="shared" si="64"/>
        <v>350</v>
      </c>
    </row>
    <row r="4037" spans="24:25" x14ac:dyDescent="0.25">
      <c r="X4037" s="59">
        <v>4030</v>
      </c>
      <c r="Y4037" s="395">
        <f t="shared" si="64"/>
        <v>350</v>
      </c>
    </row>
    <row r="4038" spans="24:25" x14ac:dyDescent="0.25">
      <c r="X4038" s="59">
        <v>4031</v>
      </c>
      <c r="Y4038" s="395">
        <f t="shared" si="64"/>
        <v>350</v>
      </c>
    </row>
    <row r="4039" spans="24:25" x14ac:dyDescent="0.25">
      <c r="X4039" s="59">
        <v>4032</v>
      </c>
      <c r="Y4039" s="395">
        <f t="shared" si="64"/>
        <v>350</v>
      </c>
    </row>
    <row r="4040" spans="24:25" x14ac:dyDescent="0.25">
      <c r="X4040" s="59">
        <v>4033</v>
      </c>
      <c r="Y4040" s="395">
        <f t="shared" si="64"/>
        <v>350</v>
      </c>
    </row>
    <row r="4041" spans="24:25" x14ac:dyDescent="0.25">
      <c r="X4041" s="59">
        <v>4034</v>
      </c>
      <c r="Y4041" s="395">
        <f t="shared" si="64"/>
        <v>350</v>
      </c>
    </row>
    <row r="4042" spans="24:25" x14ac:dyDescent="0.25">
      <c r="X4042" s="59">
        <v>4035</v>
      </c>
      <c r="Y4042" s="395">
        <f t="shared" si="64"/>
        <v>350</v>
      </c>
    </row>
    <row r="4043" spans="24:25" x14ac:dyDescent="0.25">
      <c r="X4043" s="59">
        <v>4036</v>
      </c>
      <c r="Y4043" s="395">
        <f t="shared" si="64"/>
        <v>350</v>
      </c>
    </row>
    <row r="4044" spans="24:25" x14ac:dyDescent="0.25">
      <c r="X4044" s="59">
        <v>4037</v>
      </c>
      <c r="Y4044" s="395">
        <f t="shared" si="64"/>
        <v>350</v>
      </c>
    </row>
    <row r="4045" spans="24:25" x14ac:dyDescent="0.25">
      <c r="X4045" s="59">
        <v>4038</v>
      </c>
      <c r="Y4045" s="395">
        <f t="shared" si="64"/>
        <v>350</v>
      </c>
    </row>
    <row r="4046" spans="24:25" x14ac:dyDescent="0.25">
      <c r="X4046" s="59">
        <v>4039</v>
      </c>
      <c r="Y4046" s="395">
        <f t="shared" si="64"/>
        <v>350</v>
      </c>
    </row>
    <row r="4047" spans="24:25" x14ac:dyDescent="0.25">
      <c r="X4047" s="59">
        <v>4040</v>
      </c>
      <c r="Y4047" s="395">
        <f t="shared" si="64"/>
        <v>350</v>
      </c>
    </row>
    <row r="4048" spans="24:25" x14ac:dyDescent="0.25">
      <c r="X4048" s="59">
        <v>4041</v>
      </c>
      <c r="Y4048" s="395">
        <f t="shared" si="64"/>
        <v>350</v>
      </c>
    </row>
    <row r="4049" spans="24:25" x14ac:dyDescent="0.25">
      <c r="X4049" s="59">
        <v>4042</v>
      </c>
      <c r="Y4049" s="395">
        <f t="shared" si="64"/>
        <v>350</v>
      </c>
    </row>
    <row r="4050" spans="24:25" x14ac:dyDescent="0.25">
      <c r="X4050" s="59">
        <v>4043</v>
      </c>
      <c r="Y4050" s="395">
        <f t="shared" si="64"/>
        <v>350</v>
      </c>
    </row>
    <row r="4051" spans="24:25" x14ac:dyDescent="0.25">
      <c r="X4051" s="59">
        <v>4044</v>
      </c>
      <c r="Y4051" s="395">
        <f t="shared" si="64"/>
        <v>350</v>
      </c>
    </row>
    <row r="4052" spans="24:25" x14ac:dyDescent="0.25">
      <c r="X4052" s="59">
        <v>4045</v>
      </c>
      <c r="Y4052" s="395">
        <f t="shared" si="64"/>
        <v>350</v>
      </c>
    </row>
    <row r="4053" spans="24:25" x14ac:dyDescent="0.25">
      <c r="X4053" s="59">
        <v>4046</v>
      </c>
      <c r="Y4053" s="395">
        <f t="shared" si="64"/>
        <v>350</v>
      </c>
    </row>
    <row r="4054" spans="24:25" x14ac:dyDescent="0.25">
      <c r="X4054" s="59">
        <v>4047</v>
      </c>
      <c r="Y4054" s="395">
        <f t="shared" si="64"/>
        <v>350</v>
      </c>
    </row>
    <row r="4055" spans="24:25" x14ac:dyDescent="0.25">
      <c r="X4055" s="59">
        <v>4048</v>
      </c>
      <c r="Y4055" s="395">
        <f t="shared" si="64"/>
        <v>350</v>
      </c>
    </row>
    <row r="4056" spans="24:25" x14ac:dyDescent="0.25">
      <c r="X4056" s="59">
        <v>4049</v>
      </c>
      <c r="Y4056" s="395">
        <f t="shared" si="64"/>
        <v>350</v>
      </c>
    </row>
    <row r="4057" spans="24:25" x14ac:dyDescent="0.25">
      <c r="X4057" s="59">
        <v>4050</v>
      </c>
      <c r="Y4057" s="395">
        <f t="shared" si="64"/>
        <v>350</v>
      </c>
    </row>
    <row r="4058" spans="24:25" x14ac:dyDescent="0.25">
      <c r="X4058" s="59">
        <v>4051</v>
      </c>
      <c r="Y4058" s="395">
        <f t="shared" si="64"/>
        <v>350</v>
      </c>
    </row>
    <row r="4059" spans="24:25" x14ac:dyDescent="0.25">
      <c r="X4059" s="59">
        <v>4052</v>
      </c>
      <c r="Y4059" s="395">
        <f t="shared" si="64"/>
        <v>350</v>
      </c>
    </row>
    <row r="4060" spans="24:25" x14ac:dyDescent="0.25">
      <c r="X4060" s="59">
        <v>4053</v>
      </c>
      <c r="Y4060" s="395">
        <f t="shared" si="64"/>
        <v>350</v>
      </c>
    </row>
    <row r="4061" spans="24:25" x14ac:dyDescent="0.25">
      <c r="X4061" s="59">
        <v>4054</v>
      </c>
      <c r="Y4061" s="395">
        <f t="shared" si="64"/>
        <v>350</v>
      </c>
    </row>
    <row r="4062" spans="24:25" x14ac:dyDescent="0.25">
      <c r="X4062" s="59">
        <v>4055</v>
      </c>
      <c r="Y4062" s="395">
        <f t="shared" si="64"/>
        <v>350</v>
      </c>
    </row>
    <row r="4063" spans="24:25" x14ac:dyDescent="0.25">
      <c r="X4063" s="59">
        <v>4056</v>
      </c>
      <c r="Y4063" s="395">
        <f t="shared" si="64"/>
        <v>350</v>
      </c>
    </row>
    <row r="4064" spans="24:25" x14ac:dyDescent="0.25">
      <c r="X4064" s="59">
        <v>4057</v>
      </c>
      <c r="Y4064" s="395">
        <f t="shared" si="64"/>
        <v>350</v>
      </c>
    </row>
    <row r="4065" spans="24:25" x14ac:dyDescent="0.25">
      <c r="X4065" s="59">
        <v>4058</v>
      </c>
      <c r="Y4065" s="395">
        <f t="shared" si="64"/>
        <v>350</v>
      </c>
    </row>
    <row r="4066" spans="24:25" x14ac:dyDescent="0.25">
      <c r="X4066" s="59">
        <v>4059</v>
      </c>
      <c r="Y4066" s="395">
        <f t="shared" si="64"/>
        <v>350</v>
      </c>
    </row>
    <row r="4067" spans="24:25" x14ac:dyDescent="0.25">
      <c r="X4067" s="59">
        <v>4060</v>
      </c>
      <c r="Y4067" s="395">
        <f t="shared" si="64"/>
        <v>350</v>
      </c>
    </row>
    <row r="4068" spans="24:25" x14ac:dyDescent="0.25">
      <c r="X4068" s="59">
        <v>4061</v>
      </c>
      <c r="Y4068" s="395">
        <f t="shared" si="64"/>
        <v>350</v>
      </c>
    </row>
    <row r="4069" spans="24:25" x14ac:dyDescent="0.25">
      <c r="X4069" s="59">
        <v>4062</v>
      </c>
      <c r="Y4069" s="395">
        <f t="shared" si="64"/>
        <v>350</v>
      </c>
    </row>
    <row r="4070" spans="24:25" x14ac:dyDescent="0.25">
      <c r="X4070" s="59">
        <v>4063</v>
      </c>
      <c r="Y4070" s="395">
        <f t="shared" si="64"/>
        <v>350</v>
      </c>
    </row>
    <row r="4071" spans="24:25" x14ac:dyDescent="0.25">
      <c r="X4071" s="59">
        <v>4064</v>
      </c>
      <c r="Y4071" s="395">
        <f t="shared" si="64"/>
        <v>350</v>
      </c>
    </row>
    <row r="4072" spans="24:25" x14ac:dyDescent="0.25">
      <c r="X4072" s="59">
        <v>4065</v>
      </c>
      <c r="Y4072" s="395">
        <f t="shared" si="64"/>
        <v>350</v>
      </c>
    </row>
    <row r="4073" spans="24:25" x14ac:dyDescent="0.25">
      <c r="X4073" s="59">
        <v>4066</v>
      </c>
      <c r="Y4073" s="395">
        <f t="shared" si="64"/>
        <v>350</v>
      </c>
    </row>
    <row r="4074" spans="24:25" x14ac:dyDescent="0.25">
      <c r="X4074" s="59">
        <v>4067</v>
      </c>
      <c r="Y4074" s="395">
        <f t="shared" si="64"/>
        <v>350</v>
      </c>
    </row>
    <row r="4075" spans="24:25" x14ac:dyDescent="0.25">
      <c r="X4075" s="59">
        <v>4068</v>
      </c>
      <c r="Y4075" s="395">
        <f t="shared" si="64"/>
        <v>350</v>
      </c>
    </row>
    <row r="4076" spans="24:25" x14ac:dyDescent="0.25">
      <c r="X4076" s="59">
        <v>4069</v>
      </c>
      <c r="Y4076" s="395">
        <f t="shared" si="64"/>
        <v>350</v>
      </c>
    </row>
    <row r="4077" spans="24:25" x14ac:dyDescent="0.25">
      <c r="X4077" s="59">
        <v>4070</v>
      </c>
      <c r="Y4077" s="395">
        <f t="shared" si="64"/>
        <v>350</v>
      </c>
    </row>
    <row r="4078" spans="24:25" x14ac:dyDescent="0.25">
      <c r="X4078" s="59">
        <v>4071</v>
      </c>
      <c r="Y4078" s="395">
        <f t="shared" si="64"/>
        <v>350</v>
      </c>
    </row>
    <row r="4079" spans="24:25" x14ac:dyDescent="0.25">
      <c r="X4079" s="59">
        <v>4072</v>
      </c>
      <c r="Y4079" s="395">
        <f t="shared" si="64"/>
        <v>350</v>
      </c>
    </row>
    <row r="4080" spans="24:25" x14ac:dyDescent="0.25">
      <c r="X4080" s="59">
        <v>4073</v>
      </c>
      <c r="Y4080" s="395">
        <f t="shared" si="64"/>
        <v>350</v>
      </c>
    </row>
    <row r="4081" spans="24:25" x14ac:dyDescent="0.25">
      <c r="X4081" s="59">
        <v>4074</v>
      </c>
      <c r="Y4081" s="395">
        <f t="shared" si="64"/>
        <v>350</v>
      </c>
    </row>
    <row r="4082" spans="24:25" x14ac:dyDescent="0.25">
      <c r="X4082" s="59">
        <v>4075</v>
      </c>
      <c r="Y4082" s="395">
        <f t="shared" si="64"/>
        <v>350</v>
      </c>
    </row>
    <row r="4083" spans="24:25" x14ac:dyDescent="0.25">
      <c r="X4083" s="59">
        <v>4076</v>
      </c>
      <c r="Y4083" s="395">
        <f t="shared" si="64"/>
        <v>350</v>
      </c>
    </row>
    <row r="4084" spans="24:25" x14ac:dyDescent="0.25">
      <c r="X4084" s="59">
        <v>4077</v>
      </c>
      <c r="Y4084" s="395">
        <f t="shared" si="64"/>
        <v>350</v>
      </c>
    </row>
    <row r="4085" spans="24:25" x14ac:dyDescent="0.25">
      <c r="X4085" s="59">
        <v>4078</v>
      </c>
      <c r="Y4085" s="395">
        <f t="shared" si="64"/>
        <v>350</v>
      </c>
    </row>
    <row r="4086" spans="24:25" x14ac:dyDescent="0.25">
      <c r="X4086" s="59">
        <v>4079</v>
      </c>
      <c r="Y4086" s="395">
        <f t="shared" si="64"/>
        <v>350</v>
      </c>
    </row>
    <row r="4087" spans="24:25" x14ac:dyDescent="0.25">
      <c r="X4087" s="59">
        <v>4080</v>
      </c>
      <c r="Y4087" s="395">
        <f t="shared" si="64"/>
        <v>350</v>
      </c>
    </row>
    <row r="4088" spans="24:25" x14ac:dyDescent="0.25">
      <c r="X4088" s="59">
        <v>4081</v>
      </c>
      <c r="Y4088" s="395">
        <f t="shared" si="64"/>
        <v>350</v>
      </c>
    </row>
    <row r="4089" spans="24:25" x14ac:dyDescent="0.25">
      <c r="X4089" s="59">
        <v>4082</v>
      </c>
      <c r="Y4089" s="395">
        <f t="shared" si="64"/>
        <v>350</v>
      </c>
    </row>
    <row r="4090" spans="24:25" x14ac:dyDescent="0.25">
      <c r="X4090" s="59">
        <v>4083</v>
      </c>
      <c r="Y4090" s="395">
        <f t="shared" si="64"/>
        <v>350</v>
      </c>
    </row>
    <row r="4091" spans="24:25" x14ac:dyDescent="0.25">
      <c r="X4091" s="59">
        <v>4084</v>
      </c>
      <c r="Y4091" s="395">
        <f t="shared" si="64"/>
        <v>350</v>
      </c>
    </row>
    <row r="4092" spans="24:25" x14ac:dyDescent="0.25">
      <c r="X4092" s="59">
        <v>4085</v>
      </c>
      <c r="Y4092" s="395">
        <f t="shared" si="64"/>
        <v>350</v>
      </c>
    </row>
    <row r="4093" spans="24:25" x14ac:dyDescent="0.25">
      <c r="X4093" s="59">
        <v>4086</v>
      </c>
      <c r="Y4093" s="395">
        <f t="shared" si="64"/>
        <v>350</v>
      </c>
    </row>
    <row r="4094" spans="24:25" x14ac:dyDescent="0.25">
      <c r="X4094" s="59">
        <v>4087</v>
      </c>
      <c r="Y4094" s="395">
        <f t="shared" si="64"/>
        <v>350</v>
      </c>
    </row>
    <row r="4095" spans="24:25" x14ac:dyDescent="0.25">
      <c r="X4095" s="59">
        <v>4088</v>
      </c>
      <c r="Y4095" s="395">
        <f t="shared" si="64"/>
        <v>350</v>
      </c>
    </row>
    <row r="4096" spans="24:25" x14ac:dyDescent="0.25">
      <c r="X4096" s="59">
        <v>4089</v>
      </c>
      <c r="Y4096" s="395">
        <f t="shared" si="64"/>
        <v>350</v>
      </c>
    </row>
    <row r="4097" spans="24:25" x14ac:dyDescent="0.25">
      <c r="X4097" s="59">
        <v>4090</v>
      </c>
      <c r="Y4097" s="395">
        <f t="shared" ref="Y4097:Y4160" si="65">$V$8</f>
        <v>350</v>
      </c>
    </row>
    <row r="4098" spans="24:25" x14ac:dyDescent="0.25">
      <c r="X4098" s="59">
        <v>4091</v>
      </c>
      <c r="Y4098" s="395">
        <f t="shared" si="65"/>
        <v>350</v>
      </c>
    </row>
    <row r="4099" spans="24:25" x14ac:dyDescent="0.25">
      <c r="X4099" s="59">
        <v>4092</v>
      </c>
      <c r="Y4099" s="395">
        <f t="shared" si="65"/>
        <v>350</v>
      </c>
    </row>
    <row r="4100" spans="24:25" x14ac:dyDescent="0.25">
      <c r="X4100" s="59">
        <v>4093</v>
      </c>
      <c r="Y4100" s="395">
        <f t="shared" si="65"/>
        <v>350</v>
      </c>
    </row>
    <row r="4101" spans="24:25" x14ac:dyDescent="0.25">
      <c r="X4101" s="59">
        <v>4094</v>
      </c>
      <c r="Y4101" s="395">
        <f t="shared" si="65"/>
        <v>350</v>
      </c>
    </row>
    <row r="4102" spans="24:25" x14ac:dyDescent="0.25">
      <c r="X4102" s="59">
        <v>4095</v>
      </c>
      <c r="Y4102" s="395">
        <f t="shared" si="65"/>
        <v>350</v>
      </c>
    </row>
    <row r="4103" spans="24:25" x14ac:dyDescent="0.25">
      <c r="X4103" s="59">
        <v>4096</v>
      </c>
      <c r="Y4103" s="395">
        <f t="shared" si="65"/>
        <v>350</v>
      </c>
    </row>
    <row r="4104" spans="24:25" x14ac:dyDescent="0.25">
      <c r="X4104" s="59">
        <v>4097</v>
      </c>
      <c r="Y4104" s="395">
        <f t="shared" si="65"/>
        <v>350</v>
      </c>
    </row>
    <row r="4105" spans="24:25" x14ac:dyDescent="0.25">
      <c r="X4105" s="59">
        <v>4098</v>
      </c>
      <c r="Y4105" s="395">
        <f t="shared" si="65"/>
        <v>350</v>
      </c>
    </row>
    <row r="4106" spans="24:25" x14ac:dyDescent="0.25">
      <c r="X4106" s="59">
        <v>4099</v>
      </c>
      <c r="Y4106" s="395">
        <f t="shared" si="65"/>
        <v>350</v>
      </c>
    </row>
    <row r="4107" spans="24:25" x14ac:dyDescent="0.25">
      <c r="X4107" s="59">
        <v>4100</v>
      </c>
      <c r="Y4107" s="395">
        <f t="shared" si="65"/>
        <v>350</v>
      </c>
    </row>
    <row r="4108" spans="24:25" x14ac:dyDescent="0.25">
      <c r="X4108" s="59">
        <v>4101</v>
      </c>
      <c r="Y4108" s="395">
        <f t="shared" si="65"/>
        <v>350</v>
      </c>
    </row>
    <row r="4109" spans="24:25" x14ac:dyDescent="0.25">
      <c r="X4109" s="59">
        <v>4102</v>
      </c>
      <c r="Y4109" s="395">
        <f t="shared" si="65"/>
        <v>350</v>
      </c>
    </row>
    <row r="4110" spans="24:25" x14ac:dyDescent="0.25">
      <c r="X4110" s="59">
        <v>4103</v>
      </c>
      <c r="Y4110" s="395">
        <f t="shared" si="65"/>
        <v>350</v>
      </c>
    </row>
    <row r="4111" spans="24:25" x14ac:dyDescent="0.25">
      <c r="X4111" s="59">
        <v>4104</v>
      </c>
      <c r="Y4111" s="395">
        <f t="shared" si="65"/>
        <v>350</v>
      </c>
    </row>
    <row r="4112" spans="24:25" x14ac:dyDescent="0.25">
      <c r="X4112" s="59">
        <v>4105</v>
      </c>
      <c r="Y4112" s="395">
        <f t="shared" si="65"/>
        <v>350</v>
      </c>
    </row>
    <row r="4113" spans="24:25" x14ac:dyDescent="0.25">
      <c r="X4113" s="59">
        <v>4106</v>
      </c>
      <c r="Y4113" s="395">
        <f t="shared" si="65"/>
        <v>350</v>
      </c>
    </row>
    <row r="4114" spans="24:25" x14ac:dyDescent="0.25">
      <c r="X4114" s="59">
        <v>4107</v>
      </c>
      <c r="Y4114" s="395">
        <f t="shared" si="65"/>
        <v>350</v>
      </c>
    </row>
    <row r="4115" spans="24:25" x14ac:dyDescent="0.25">
      <c r="X4115" s="59">
        <v>4108</v>
      </c>
      <c r="Y4115" s="395">
        <f t="shared" si="65"/>
        <v>350</v>
      </c>
    </row>
    <row r="4116" spans="24:25" x14ac:dyDescent="0.25">
      <c r="X4116" s="59">
        <v>4109</v>
      </c>
      <c r="Y4116" s="395">
        <f t="shared" si="65"/>
        <v>350</v>
      </c>
    </row>
    <row r="4117" spans="24:25" x14ac:dyDescent="0.25">
      <c r="X4117" s="59">
        <v>4110</v>
      </c>
      <c r="Y4117" s="395">
        <f t="shared" si="65"/>
        <v>350</v>
      </c>
    </row>
    <row r="4118" spans="24:25" x14ac:dyDescent="0.25">
      <c r="X4118" s="59">
        <v>4111</v>
      </c>
      <c r="Y4118" s="395">
        <f t="shared" si="65"/>
        <v>350</v>
      </c>
    </row>
    <row r="4119" spans="24:25" x14ac:dyDescent="0.25">
      <c r="X4119" s="59">
        <v>4112</v>
      </c>
      <c r="Y4119" s="395">
        <f t="shared" si="65"/>
        <v>350</v>
      </c>
    </row>
    <row r="4120" spans="24:25" x14ac:dyDescent="0.25">
      <c r="X4120" s="59">
        <v>4113</v>
      </c>
      <c r="Y4120" s="395">
        <f t="shared" si="65"/>
        <v>350</v>
      </c>
    </row>
    <row r="4121" spans="24:25" x14ac:dyDescent="0.25">
      <c r="X4121" s="59">
        <v>4114</v>
      </c>
      <c r="Y4121" s="395">
        <f t="shared" si="65"/>
        <v>350</v>
      </c>
    </row>
    <row r="4122" spans="24:25" x14ac:dyDescent="0.25">
      <c r="X4122" s="59">
        <v>4115</v>
      </c>
      <c r="Y4122" s="395">
        <f t="shared" si="65"/>
        <v>350</v>
      </c>
    </row>
    <row r="4123" spans="24:25" x14ac:dyDescent="0.25">
      <c r="X4123" s="59">
        <v>4116</v>
      </c>
      <c r="Y4123" s="395">
        <f t="shared" si="65"/>
        <v>350</v>
      </c>
    </row>
    <row r="4124" spans="24:25" x14ac:dyDescent="0.25">
      <c r="X4124" s="59">
        <v>4117</v>
      </c>
      <c r="Y4124" s="395">
        <f t="shared" si="65"/>
        <v>350</v>
      </c>
    </row>
    <row r="4125" spans="24:25" x14ac:dyDescent="0.25">
      <c r="X4125" s="59">
        <v>4118</v>
      </c>
      <c r="Y4125" s="395">
        <f t="shared" si="65"/>
        <v>350</v>
      </c>
    </row>
    <row r="4126" spans="24:25" x14ac:dyDescent="0.25">
      <c r="X4126" s="59">
        <v>4119</v>
      </c>
      <c r="Y4126" s="395">
        <f t="shared" si="65"/>
        <v>350</v>
      </c>
    </row>
    <row r="4127" spans="24:25" x14ac:dyDescent="0.25">
      <c r="X4127" s="59">
        <v>4120</v>
      </c>
      <c r="Y4127" s="395">
        <f t="shared" si="65"/>
        <v>350</v>
      </c>
    </row>
    <row r="4128" spans="24:25" x14ac:dyDescent="0.25">
      <c r="X4128" s="59">
        <v>4121</v>
      </c>
      <c r="Y4128" s="395">
        <f t="shared" si="65"/>
        <v>350</v>
      </c>
    </row>
    <row r="4129" spans="24:25" x14ac:dyDescent="0.25">
      <c r="X4129" s="59">
        <v>4122</v>
      </c>
      <c r="Y4129" s="395">
        <f t="shared" si="65"/>
        <v>350</v>
      </c>
    </row>
    <row r="4130" spans="24:25" x14ac:dyDescent="0.25">
      <c r="X4130" s="59">
        <v>4123</v>
      </c>
      <c r="Y4130" s="395">
        <f t="shared" si="65"/>
        <v>350</v>
      </c>
    </row>
    <row r="4131" spans="24:25" x14ac:dyDescent="0.25">
      <c r="X4131" s="59">
        <v>4124</v>
      </c>
      <c r="Y4131" s="395">
        <f t="shared" si="65"/>
        <v>350</v>
      </c>
    </row>
    <row r="4132" spans="24:25" x14ac:dyDescent="0.25">
      <c r="X4132" s="59">
        <v>4125</v>
      </c>
      <c r="Y4132" s="395">
        <f t="shared" si="65"/>
        <v>350</v>
      </c>
    </row>
    <row r="4133" spans="24:25" x14ac:dyDescent="0.25">
      <c r="X4133" s="59">
        <v>4126</v>
      </c>
      <c r="Y4133" s="395">
        <f t="shared" si="65"/>
        <v>350</v>
      </c>
    </row>
    <row r="4134" spans="24:25" x14ac:dyDescent="0.25">
      <c r="X4134" s="59">
        <v>4127</v>
      </c>
      <c r="Y4134" s="395">
        <f t="shared" si="65"/>
        <v>350</v>
      </c>
    </row>
    <row r="4135" spans="24:25" x14ac:dyDescent="0.25">
      <c r="X4135" s="59">
        <v>4128</v>
      </c>
      <c r="Y4135" s="395">
        <f t="shared" si="65"/>
        <v>350</v>
      </c>
    </row>
    <row r="4136" spans="24:25" x14ac:dyDescent="0.25">
      <c r="X4136" s="59">
        <v>4129</v>
      </c>
      <c r="Y4136" s="395">
        <f t="shared" si="65"/>
        <v>350</v>
      </c>
    </row>
    <row r="4137" spans="24:25" x14ac:dyDescent="0.25">
      <c r="X4137" s="59">
        <v>4130</v>
      </c>
      <c r="Y4137" s="395">
        <f t="shared" si="65"/>
        <v>350</v>
      </c>
    </row>
    <row r="4138" spans="24:25" x14ac:dyDescent="0.25">
      <c r="X4138" s="59">
        <v>4131</v>
      </c>
      <c r="Y4138" s="395">
        <f t="shared" si="65"/>
        <v>350</v>
      </c>
    </row>
    <row r="4139" spans="24:25" x14ac:dyDescent="0.25">
      <c r="X4139" s="59">
        <v>4132</v>
      </c>
      <c r="Y4139" s="395">
        <f t="shared" si="65"/>
        <v>350</v>
      </c>
    </row>
    <row r="4140" spans="24:25" x14ac:dyDescent="0.25">
      <c r="X4140" s="59">
        <v>4133</v>
      </c>
      <c r="Y4140" s="395">
        <f t="shared" si="65"/>
        <v>350</v>
      </c>
    </row>
    <row r="4141" spans="24:25" x14ac:dyDescent="0.25">
      <c r="X4141" s="59">
        <v>4134</v>
      </c>
      <c r="Y4141" s="395">
        <f t="shared" si="65"/>
        <v>350</v>
      </c>
    </row>
    <row r="4142" spans="24:25" x14ac:dyDescent="0.25">
      <c r="X4142" s="59">
        <v>4135</v>
      </c>
      <c r="Y4142" s="395">
        <f t="shared" si="65"/>
        <v>350</v>
      </c>
    </row>
    <row r="4143" spans="24:25" x14ac:dyDescent="0.25">
      <c r="X4143" s="59">
        <v>4136</v>
      </c>
      <c r="Y4143" s="395">
        <f t="shared" si="65"/>
        <v>350</v>
      </c>
    </row>
    <row r="4144" spans="24:25" x14ac:dyDescent="0.25">
      <c r="X4144" s="59">
        <v>4137</v>
      </c>
      <c r="Y4144" s="395">
        <f t="shared" si="65"/>
        <v>350</v>
      </c>
    </row>
    <row r="4145" spans="24:25" x14ac:dyDescent="0.25">
      <c r="X4145" s="59">
        <v>4138</v>
      </c>
      <c r="Y4145" s="395">
        <f t="shared" si="65"/>
        <v>350</v>
      </c>
    </row>
    <row r="4146" spans="24:25" x14ac:dyDescent="0.25">
      <c r="X4146" s="59">
        <v>4139</v>
      </c>
      <c r="Y4146" s="395">
        <f t="shared" si="65"/>
        <v>350</v>
      </c>
    </row>
    <row r="4147" spans="24:25" x14ac:dyDescent="0.25">
      <c r="X4147" s="59">
        <v>4140</v>
      </c>
      <c r="Y4147" s="395">
        <f t="shared" si="65"/>
        <v>350</v>
      </c>
    </row>
    <row r="4148" spans="24:25" x14ac:dyDescent="0.25">
      <c r="X4148" s="59">
        <v>4141</v>
      </c>
      <c r="Y4148" s="395">
        <f t="shared" si="65"/>
        <v>350</v>
      </c>
    </row>
    <row r="4149" spans="24:25" x14ac:dyDescent="0.25">
      <c r="X4149" s="59">
        <v>4142</v>
      </c>
      <c r="Y4149" s="395">
        <f t="shared" si="65"/>
        <v>350</v>
      </c>
    </row>
    <row r="4150" spans="24:25" x14ac:dyDescent="0.25">
      <c r="X4150" s="59">
        <v>4143</v>
      </c>
      <c r="Y4150" s="395">
        <f t="shared" si="65"/>
        <v>350</v>
      </c>
    </row>
    <row r="4151" spans="24:25" x14ac:dyDescent="0.25">
      <c r="X4151" s="59">
        <v>4144</v>
      </c>
      <c r="Y4151" s="395">
        <f t="shared" si="65"/>
        <v>350</v>
      </c>
    </row>
    <row r="4152" spans="24:25" x14ac:dyDescent="0.25">
      <c r="X4152" s="59">
        <v>4145</v>
      </c>
      <c r="Y4152" s="395">
        <f t="shared" si="65"/>
        <v>350</v>
      </c>
    </row>
    <row r="4153" spans="24:25" x14ac:dyDescent="0.25">
      <c r="X4153" s="59">
        <v>4146</v>
      </c>
      <c r="Y4153" s="395">
        <f t="shared" si="65"/>
        <v>350</v>
      </c>
    </row>
    <row r="4154" spans="24:25" x14ac:dyDescent="0.25">
      <c r="X4154" s="59">
        <v>4147</v>
      </c>
      <c r="Y4154" s="395">
        <f t="shared" si="65"/>
        <v>350</v>
      </c>
    </row>
    <row r="4155" spans="24:25" x14ac:dyDescent="0.25">
      <c r="X4155" s="59">
        <v>4148</v>
      </c>
      <c r="Y4155" s="395">
        <f t="shared" si="65"/>
        <v>350</v>
      </c>
    </row>
    <row r="4156" spans="24:25" x14ac:dyDescent="0.25">
      <c r="X4156" s="59">
        <v>4149</v>
      </c>
      <c r="Y4156" s="395">
        <f t="shared" si="65"/>
        <v>350</v>
      </c>
    </row>
    <row r="4157" spans="24:25" x14ac:dyDescent="0.25">
      <c r="X4157" s="59">
        <v>4150</v>
      </c>
      <c r="Y4157" s="395">
        <f t="shared" si="65"/>
        <v>350</v>
      </c>
    </row>
    <row r="4158" spans="24:25" x14ac:dyDescent="0.25">
      <c r="X4158" s="59">
        <v>4151</v>
      </c>
      <c r="Y4158" s="395">
        <f t="shared" si="65"/>
        <v>350</v>
      </c>
    </row>
    <row r="4159" spans="24:25" x14ac:dyDescent="0.25">
      <c r="X4159" s="59">
        <v>4152</v>
      </c>
      <c r="Y4159" s="395">
        <f t="shared" si="65"/>
        <v>350</v>
      </c>
    </row>
    <row r="4160" spans="24:25" x14ac:dyDescent="0.25">
      <c r="X4160" s="59">
        <v>4153</v>
      </c>
      <c r="Y4160" s="395">
        <f t="shared" si="65"/>
        <v>350</v>
      </c>
    </row>
    <row r="4161" spans="24:25" x14ac:dyDescent="0.25">
      <c r="X4161" s="59">
        <v>4154</v>
      </c>
      <c r="Y4161" s="395">
        <f t="shared" ref="Y4161:Y4224" si="66">$V$8</f>
        <v>350</v>
      </c>
    </row>
    <row r="4162" spans="24:25" x14ac:dyDescent="0.25">
      <c r="X4162" s="59">
        <v>4155</v>
      </c>
      <c r="Y4162" s="395">
        <f t="shared" si="66"/>
        <v>350</v>
      </c>
    </row>
    <row r="4163" spans="24:25" x14ac:dyDescent="0.25">
      <c r="X4163" s="59">
        <v>4156</v>
      </c>
      <c r="Y4163" s="395">
        <f t="shared" si="66"/>
        <v>350</v>
      </c>
    </row>
    <row r="4164" spans="24:25" x14ac:dyDescent="0.25">
      <c r="X4164" s="59">
        <v>4157</v>
      </c>
      <c r="Y4164" s="395">
        <f t="shared" si="66"/>
        <v>350</v>
      </c>
    </row>
    <row r="4165" spans="24:25" x14ac:dyDescent="0.25">
      <c r="X4165" s="59">
        <v>4158</v>
      </c>
      <c r="Y4165" s="395">
        <f t="shared" si="66"/>
        <v>350</v>
      </c>
    </row>
    <row r="4166" spans="24:25" x14ac:dyDescent="0.25">
      <c r="X4166" s="59">
        <v>4159</v>
      </c>
      <c r="Y4166" s="395">
        <f t="shared" si="66"/>
        <v>350</v>
      </c>
    </row>
    <row r="4167" spans="24:25" x14ac:dyDescent="0.25">
      <c r="X4167" s="59">
        <v>4160</v>
      </c>
      <c r="Y4167" s="395">
        <f t="shared" si="66"/>
        <v>350</v>
      </c>
    </row>
    <row r="4168" spans="24:25" x14ac:dyDescent="0.25">
      <c r="X4168" s="59">
        <v>4161</v>
      </c>
      <c r="Y4168" s="395">
        <f t="shared" si="66"/>
        <v>350</v>
      </c>
    </row>
    <row r="4169" spans="24:25" x14ac:dyDescent="0.25">
      <c r="X4169" s="59">
        <v>4162</v>
      </c>
      <c r="Y4169" s="395">
        <f t="shared" si="66"/>
        <v>350</v>
      </c>
    </row>
    <row r="4170" spans="24:25" x14ac:dyDescent="0.25">
      <c r="X4170" s="59">
        <v>4163</v>
      </c>
      <c r="Y4170" s="395">
        <f t="shared" si="66"/>
        <v>350</v>
      </c>
    </row>
    <row r="4171" spans="24:25" x14ac:dyDescent="0.25">
      <c r="X4171" s="59">
        <v>4164</v>
      </c>
      <c r="Y4171" s="395">
        <f t="shared" si="66"/>
        <v>350</v>
      </c>
    </row>
    <row r="4172" spans="24:25" x14ac:dyDescent="0.25">
      <c r="X4172" s="59">
        <v>4165</v>
      </c>
      <c r="Y4172" s="395">
        <f t="shared" si="66"/>
        <v>350</v>
      </c>
    </row>
    <row r="4173" spans="24:25" x14ac:dyDescent="0.25">
      <c r="X4173" s="59">
        <v>4166</v>
      </c>
      <c r="Y4173" s="395">
        <f t="shared" si="66"/>
        <v>350</v>
      </c>
    </row>
    <row r="4174" spans="24:25" x14ac:dyDescent="0.25">
      <c r="X4174" s="59">
        <v>4167</v>
      </c>
      <c r="Y4174" s="395">
        <f t="shared" si="66"/>
        <v>350</v>
      </c>
    </row>
    <row r="4175" spans="24:25" x14ac:dyDescent="0.25">
      <c r="X4175" s="59">
        <v>4168</v>
      </c>
      <c r="Y4175" s="395">
        <f t="shared" si="66"/>
        <v>350</v>
      </c>
    </row>
    <row r="4176" spans="24:25" x14ac:dyDescent="0.25">
      <c r="X4176" s="59">
        <v>4169</v>
      </c>
      <c r="Y4176" s="395">
        <f t="shared" si="66"/>
        <v>350</v>
      </c>
    </row>
    <row r="4177" spans="24:25" x14ac:dyDescent="0.25">
      <c r="X4177" s="59">
        <v>4170</v>
      </c>
      <c r="Y4177" s="395">
        <f t="shared" si="66"/>
        <v>350</v>
      </c>
    </row>
    <row r="4178" spans="24:25" x14ac:dyDescent="0.25">
      <c r="X4178" s="59">
        <v>4171</v>
      </c>
      <c r="Y4178" s="395">
        <f t="shared" si="66"/>
        <v>350</v>
      </c>
    </row>
    <row r="4179" spans="24:25" x14ac:dyDescent="0.25">
      <c r="X4179" s="59">
        <v>4172</v>
      </c>
      <c r="Y4179" s="395">
        <f t="shared" si="66"/>
        <v>350</v>
      </c>
    </row>
    <row r="4180" spans="24:25" x14ac:dyDescent="0.25">
      <c r="X4180" s="59">
        <v>4173</v>
      </c>
      <c r="Y4180" s="395">
        <f t="shared" si="66"/>
        <v>350</v>
      </c>
    </row>
    <row r="4181" spans="24:25" x14ac:dyDescent="0.25">
      <c r="X4181" s="59">
        <v>4174</v>
      </c>
      <c r="Y4181" s="395">
        <f t="shared" si="66"/>
        <v>350</v>
      </c>
    </row>
    <row r="4182" spans="24:25" x14ac:dyDescent="0.25">
      <c r="X4182" s="59">
        <v>4175</v>
      </c>
      <c r="Y4182" s="395">
        <f t="shared" si="66"/>
        <v>350</v>
      </c>
    </row>
    <row r="4183" spans="24:25" x14ac:dyDescent="0.25">
      <c r="X4183" s="59">
        <v>4176</v>
      </c>
      <c r="Y4183" s="395">
        <f t="shared" si="66"/>
        <v>350</v>
      </c>
    </row>
    <row r="4184" spans="24:25" x14ac:dyDescent="0.25">
      <c r="X4184" s="59">
        <v>4177</v>
      </c>
      <c r="Y4184" s="395">
        <f t="shared" si="66"/>
        <v>350</v>
      </c>
    </row>
    <row r="4185" spans="24:25" x14ac:dyDescent="0.25">
      <c r="X4185" s="59">
        <v>4178</v>
      </c>
      <c r="Y4185" s="395">
        <f t="shared" si="66"/>
        <v>350</v>
      </c>
    </row>
    <row r="4186" spans="24:25" x14ac:dyDescent="0.25">
      <c r="X4186" s="59">
        <v>4179</v>
      </c>
      <c r="Y4186" s="395">
        <f t="shared" si="66"/>
        <v>350</v>
      </c>
    </row>
    <row r="4187" spans="24:25" x14ac:dyDescent="0.25">
      <c r="X4187" s="59">
        <v>4180</v>
      </c>
      <c r="Y4187" s="395">
        <f t="shared" si="66"/>
        <v>350</v>
      </c>
    </row>
    <row r="4188" spans="24:25" x14ac:dyDescent="0.25">
      <c r="X4188" s="59">
        <v>4181</v>
      </c>
      <c r="Y4188" s="395">
        <f t="shared" si="66"/>
        <v>350</v>
      </c>
    </row>
    <row r="4189" spans="24:25" x14ac:dyDescent="0.25">
      <c r="X4189" s="59">
        <v>4182</v>
      </c>
      <c r="Y4189" s="395">
        <f t="shared" si="66"/>
        <v>350</v>
      </c>
    </row>
    <row r="4190" spans="24:25" x14ac:dyDescent="0.25">
      <c r="X4190" s="59">
        <v>4183</v>
      </c>
      <c r="Y4190" s="395">
        <f t="shared" si="66"/>
        <v>350</v>
      </c>
    </row>
    <row r="4191" spans="24:25" x14ac:dyDescent="0.25">
      <c r="X4191" s="59">
        <v>4184</v>
      </c>
      <c r="Y4191" s="395">
        <f t="shared" si="66"/>
        <v>350</v>
      </c>
    </row>
    <row r="4192" spans="24:25" x14ac:dyDescent="0.25">
      <c r="X4192" s="59">
        <v>4185</v>
      </c>
      <c r="Y4192" s="395">
        <f t="shared" si="66"/>
        <v>350</v>
      </c>
    </row>
    <row r="4193" spans="24:25" x14ac:dyDescent="0.25">
      <c r="X4193" s="59">
        <v>4186</v>
      </c>
      <c r="Y4193" s="395">
        <f t="shared" si="66"/>
        <v>350</v>
      </c>
    </row>
    <row r="4194" spans="24:25" x14ac:dyDescent="0.25">
      <c r="X4194" s="59">
        <v>4187</v>
      </c>
      <c r="Y4194" s="395">
        <f t="shared" si="66"/>
        <v>350</v>
      </c>
    </row>
    <row r="4195" spans="24:25" x14ac:dyDescent="0.25">
      <c r="X4195" s="59">
        <v>4188</v>
      </c>
      <c r="Y4195" s="395">
        <f t="shared" si="66"/>
        <v>350</v>
      </c>
    </row>
    <row r="4196" spans="24:25" x14ac:dyDescent="0.25">
      <c r="X4196" s="59">
        <v>4189</v>
      </c>
      <c r="Y4196" s="395">
        <f t="shared" si="66"/>
        <v>350</v>
      </c>
    </row>
    <row r="4197" spans="24:25" x14ac:dyDescent="0.25">
      <c r="X4197" s="59">
        <v>4190</v>
      </c>
      <c r="Y4197" s="395">
        <f t="shared" si="66"/>
        <v>350</v>
      </c>
    </row>
    <row r="4198" spans="24:25" x14ac:dyDescent="0.25">
      <c r="X4198" s="59">
        <v>4191</v>
      </c>
      <c r="Y4198" s="395">
        <f t="shared" si="66"/>
        <v>350</v>
      </c>
    </row>
    <row r="4199" spans="24:25" x14ac:dyDescent="0.25">
      <c r="X4199" s="59">
        <v>4192</v>
      </c>
      <c r="Y4199" s="395">
        <f t="shared" si="66"/>
        <v>350</v>
      </c>
    </row>
    <row r="4200" spans="24:25" x14ac:dyDescent="0.25">
      <c r="X4200" s="59">
        <v>4193</v>
      </c>
      <c r="Y4200" s="395">
        <f t="shared" si="66"/>
        <v>350</v>
      </c>
    </row>
    <row r="4201" spans="24:25" x14ac:dyDescent="0.25">
      <c r="X4201" s="59">
        <v>4194</v>
      </c>
      <c r="Y4201" s="395">
        <f t="shared" si="66"/>
        <v>350</v>
      </c>
    </row>
    <row r="4202" spans="24:25" x14ac:dyDescent="0.25">
      <c r="X4202" s="59">
        <v>4195</v>
      </c>
      <c r="Y4202" s="395">
        <f t="shared" si="66"/>
        <v>350</v>
      </c>
    </row>
    <row r="4203" spans="24:25" x14ac:dyDescent="0.25">
      <c r="X4203" s="59">
        <v>4196</v>
      </c>
      <c r="Y4203" s="395">
        <f t="shared" si="66"/>
        <v>350</v>
      </c>
    </row>
    <row r="4204" spans="24:25" x14ac:dyDescent="0.25">
      <c r="X4204" s="59">
        <v>4197</v>
      </c>
      <c r="Y4204" s="395">
        <f t="shared" si="66"/>
        <v>350</v>
      </c>
    </row>
    <row r="4205" spans="24:25" x14ac:dyDescent="0.25">
      <c r="X4205" s="59">
        <v>4198</v>
      </c>
      <c r="Y4205" s="395">
        <f t="shared" si="66"/>
        <v>350</v>
      </c>
    </row>
    <row r="4206" spans="24:25" x14ac:dyDescent="0.25">
      <c r="X4206" s="59">
        <v>4199</v>
      </c>
      <c r="Y4206" s="395">
        <f t="shared" si="66"/>
        <v>350</v>
      </c>
    </row>
    <row r="4207" spans="24:25" x14ac:dyDescent="0.25">
      <c r="X4207" s="59">
        <v>4200</v>
      </c>
      <c r="Y4207" s="395">
        <f t="shared" si="66"/>
        <v>350</v>
      </c>
    </row>
    <row r="4208" spans="24:25" x14ac:dyDescent="0.25">
      <c r="X4208" s="59">
        <v>4201</v>
      </c>
      <c r="Y4208" s="395">
        <f t="shared" si="66"/>
        <v>350</v>
      </c>
    </row>
    <row r="4209" spans="24:25" x14ac:dyDescent="0.25">
      <c r="X4209" s="59">
        <v>4202</v>
      </c>
      <c r="Y4209" s="395">
        <f t="shared" si="66"/>
        <v>350</v>
      </c>
    </row>
    <row r="4210" spans="24:25" x14ac:dyDescent="0.25">
      <c r="X4210" s="59">
        <v>4203</v>
      </c>
      <c r="Y4210" s="395">
        <f t="shared" si="66"/>
        <v>350</v>
      </c>
    </row>
    <row r="4211" spans="24:25" x14ac:dyDescent="0.25">
      <c r="X4211" s="59">
        <v>4204</v>
      </c>
      <c r="Y4211" s="395">
        <f t="shared" si="66"/>
        <v>350</v>
      </c>
    </row>
    <row r="4212" spans="24:25" x14ac:dyDescent="0.25">
      <c r="X4212" s="59">
        <v>4205</v>
      </c>
      <c r="Y4212" s="395">
        <f t="shared" si="66"/>
        <v>350</v>
      </c>
    </row>
    <row r="4213" spans="24:25" x14ac:dyDescent="0.25">
      <c r="X4213" s="59">
        <v>4206</v>
      </c>
      <c r="Y4213" s="395">
        <f t="shared" si="66"/>
        <v>350</v>
      </c>
    </row>
    <row r="4214" spans="24:25" x14ac:dyDescent="0.25">
      <c r="X4214" s="59">
        <v>4207</v>
      </c>
      <c r="Y4214" s="395">
        <f t="shared" si="66"/>
        <v>350</v>
      </c>
    </row>
    <row r="4215" spans="24:25" x14ac:dyDescent="0.25">
      <c r="X4215" s="59">
        <v>4208</v>
      </c>
      <c r="Y4215" s="395">
        <f t="shared" si="66"/>
        <v>350</v>
      </c>
    </row>
    <row r="4216" spans="24:25" x14ac:dyDescent="0.25">
      <c r="X4216" s="59">
        <v>4209</v>
      </c>
      <c r="Y4216" s="395">
        <f t="shared" si="66"/>
        <v>350</v>
      </c>
    </row>
    <row r="4217" spans="24:25" x14ac:dyDescent="0.25">
      <c r="X4217" s="59">
        <v>4210</v>
      </c>
      <c r="Y4217" s="395">
        <f t="shared" si="66"/>
        <v>350</v>
      </c>
    </row>
    <row r="4218" spans="24:25" x14ac:dyDescent="0.25">
      <c r="X4218" s="59">
        <v>4211</v>
      </c>
      <c r="Y4218" s="395">
        <f t="shared" si="66"/>
        <v>350</v>
      </c>
    </row>
    <row r="4219" spans="24:25" x14ac:dyDescent="0.25">
      <c r="X4219" s="59">
        <v>4212</v>
      </c>
      <c r="Y4219" s="395">
        <f t="shared" si="66"/>
        <v>350</v>
      </c>
    </row>
    <row r="4220" spans="24:25" x14ac:dyDescent="0.25">
      <c r="X4220" s="59">
        <v>4213</v>
      </c>
      <c r="Y4220" s="395">
        <f t="shared" si="66"/>
        <v>350</v>
      </c>
    </row>
    <row r="4221" spans="24:25" x14ac:dyDescent="0.25">
      <c r="X4221" s="59">
        <v>4214</v>
      </c>
      <c r="Y4221" s="395">
        <f t="shared" si="66"/>
        <v>350</v>
      </c>
    </row>
    <row r="4222" spans="24:25" x14ac:dyDescent="0.25">
      <c r="X4222" s="59">
        <v>4215</v>
      </c>
      <c r="Y4222" s="395">
        <f t="shared" si="66"/>
        <v>350</v>
      </c>
    </row>
    <row r="4223" spans="24:25" x14ac:dyDescent="0.25">
      <c r="X4223" s="59">
        <v>4216</v>
      </c>
      <c r="Y4223" s="395">
        <f t="shared" si="66"/>
        <v>350</v>
      </c>
    </row>
    <row r="4224" spans="24:25" x14ac:dyDescent="0.25">
      <c r="X4224" s="59">
        <v>4217</v>
      </c>
      <c r="Y4224" s="395">
        <f t="shared" si="66"/>
        <v>350</v>
      </c>
    </row>
    <row r="4225" spans="24:25" x14ac:dyDescent="0.25">
      <c r="X4225" s="59">
        <v>4218</v>
      </c>
      <c r="Y4225" s="395">
        <f t="shared" ref="Y4225:Y4288" si="67">$V$8</f>
        <v>350</v>
      </c>
    </row>
    <row r="4226" spans="24:25" x14ac:dyDescent="0.25">
      <c r="X4226" s="59">
        <v>4219</v>
      </c>
      <c r="Y4226" s="395">
        <f t="shared" si="67"/>
        <v>350</v>
      </c>
    </row>
    <row r="4227" spans="24:25" x14ac:dyDescent="0.25">
      <c r="X4227" s="59">
        <v>4220</v>
      </c>
      <c r="Y4227" s="395">
        <f t="shared" si="67"/>
        <v>350</v>
      </c>
    </row>
    <row r="4228" spans="24:25" x14ac:dyDescent="0.25">
      <c r="X4228" s="59">
        <v>4221</v>
      </c>
      <c r="Y4228" s="395">
        <f t="shared" si="67"/>
        <v>350</v>
      </c>
    </row>
    <row r="4229" spans="24:25" x14ac:dyDescent="0.25">
      <c r="X4229" s="59">
        <v>4222</v>
      </c>
      <c r="Y4229" s="395">
        <f t="shared" si="67"/>
        <v>350</v>
      </c>
    </row>
    <row r="4230" spans="24:25" x14ac:dyDescent="0.25">
      <c r="X4230" s="59">
        <v>4223</v>
      </c>
      <c r="Y4230" s="395">
        <f t="shared" si="67"/>
        <v>350</v>
      </c>
    </row>
    <row r="4231" spans="24:25" x14ac:dyDescent="0.25">
      <c r="X4231" s="59">
        <v>4224</v>
      </c>
      <c r="Y4231" s="395">
        <f t="shared" si="67"/>
        <v>350</v>
      </c>
    </row>
    <row r="4232" spans="24:25" x14ac:dyDescent="0.25">
      <c r="X4232" s="59">
        <v>4225</v>
      </c>
      <c r="Y4232" s="395">
        <f t="shared" si="67"/>
        <v>350</v>
      </c>
    </row>
    <row r="4233" spans="24:25" x14ac:dyDescent="0.25">
      <c r="X4233" s="59">
        <v>4226</v>
      </c>
      <c r="Y4233" s="395">
        <f t="shared" si="67"/>
        <v>350</v>
      </c>
    </row>
    <row r="4234" spans="24:25" x14ac:dyDescent="0.25">
      <c r="X4234" s="59">
        <v>4227</v>
      </c>
      <c r="Y4234" s="395">
        <f t="shared" si="67"/>
        <v>350</v>
      </c>
    </row>
    <row r="4235" spans="24:25" x14ac:dyDescent="0.25">
      <c r="X4235" s="59">
        <v>4228</v>
      </c>
      <c r="Y4235" s="395">
        <f t="shared" si="67"/>
        <v>350</v>
      </c>
    </row>
    <row r="4236" spans="24:25" x14ac:dyDescent="0.25">
      <c r="X4236" s="59">
        <v>4229</v>
      </c>
      <c r="Y4236" s="395">
        <f t="shared" si="67"/>
        <v>350</v>
      </c>
    </row>
    <row r="4237" spans="24:25" x14ac:dyDescent="0.25">
      <c r="X4237" s="59">
        <v>4230</v>
      </c>
      <c r="Y4237" s="395">
        <f t="shared" si="67"/>
        <v>350</v>
      </c>
    </row>
    <row r="4238" spans="24:25" x14ac:dyDescent="0.25">
      <c r="X4238" s="59">
        <v>4231</v>
      </c>
      <c r="Y4238" s="395">
        <f t="shared" si="67"/>
        <v>350</v>
      </c>
    </row>
    <row r="4239" spans="24:25" x14ac:dyDescent="0.25">
      <c r="X4239" s="59">
        <v>4232</v>
      </c>
      <c r="Y4239" s="395">
        <f t="shared" si="67"/>
        <v>350</v>
      </c>
    </row>
    <row r="4240" spans="24:25" x14ac:dyDescent="0.25">
      <c r="X4240" s="59">
        <v>4233</v>
      </c>
      <c r="Y4240" s="395">
        <f t="shared" si="67"/>
        <v>350</v>
      </c>
    </row>
    <row r="4241" spans="24:25" x14ac:dyDescent="0.25">
      <c r="X4241" s="59">
        <v>4234</v>
      </c>
      <c r="Y4241" s="395">
        <f t="shared" si="67"/>
        <v>350</v>
      </c>
    </row>
    <row r="4242" spans="24:25" x14ac:dyDescent="0.25">
      <c r="X4242" s="59">
        <v>4235</v>
      </c>
      <c r="Y4242" s="395">
        <f t="shared" si="67"/>
        <v>350</v>
      </c>
    </row>
    <row r="4243" spans="24:25" x14ac:dyDescent="0.25">
      <c r="X4243" s="59">
        <v>4236</v>
      </c>
      <c r="Y4243" s="395">
        <f t="shared" si="67"/>
        <v>350</v>
      </c>
    </row>
    <row r="4244" spans="24:25" x14ac:dyDescent="0.25">
      <c r="X4244" s="59">
        <v>4237</v>
      </c>
      <c r="Y4244" s="395">
        <f t="shared" si="67"/>
        <v>350</v>
      </c>
    </row>
    <row r="4245" spans="24:25" x14ac:dyDescent="0.25">
      <c r="X4245" s="59">
        <v>4238</v>
      </c>
      <c r="Y4245" s="395">
        <f t="shared" si="67"/>
        <v>350</v>
      </c>
    </row>
    <row r="4246" spans="24:25" x14ac:dyDescent="0.25">
      <c r="X4246" s="59">
        <v>4239</v>
      </c>
      <c r="Y4246" s="395">
        <f t="shared" si="67"/>
        <v>350</v>
      </c>
    </row>
    <row r="4247" spans="24:25" x14ac:dyDescent="0.25">
      <c r="X4247" s="59">
        <v>4240</v>
      </c>
      <c r="Y4247" s="395">
        <f t="shared" si="67"/>
        <v>350</v>
      </c>
    </row>
    <row r="4248" spans="24:25" x14ac:dyDescent="0.25">
      <c r="X4248" s="59">
        <v>4241</v>
      </c>
      <c r="Y4248" s="395">
        <f t="shared" si="67"/>
        <v>350</v>
      </c>
    </row>
    <row r="4249" spans="24:25" x14ac:dyDescent="0.25">
      <c r="X4249" s="59">
        <v>4242</v>
      </c>
      <c r="Y4249" s="395">
        <f t="shared" si="67"/>
        <v>350</v>
      </c>
    </row>
    <row r="4250" spans="24:25" x14ac:dyDescent="0.25">
      <c r="X4250" s="59">
        <v>4243</v>
      </c>
      <c r="Y4250" s="395">
        <f t="shared" si="67"/>
        <v>350</v>
      </c>
    </row>
    <row r="4251" spans="24:25" x14ac:dyDescent="0.25">
      <c r="X4251" s="59">
        <v>4244</v>
      </c>
      <c r="Y4251" s="395">
        <f t="shared" si="67"/>
        <v>350</v>
      </c>
    </row>
    <row r="4252" spans="24:25" x14ac:dyDescent="0.25">
      <c r="X4252" s="59">
        <v>4245</v>
      </c>
      <c r="Y4252" s="395">
        <f t="shared" si="67"/>
        <v>350</v>
      </c>
    </row>
    <row r="4253" spans="24:25" x14ac:dyDescent="0.25">
      <c r="X4253" s="59">
        <v>4246</v>
      </c>
      <c r="Y4253" s="395">
        <f t="shared" si="67"/>
        <v>350</v>
      </c>
    </row>
    <row r="4254" spans="24:25" x14ac:dyDescent="0.25">
      <c r="X4254" s="59">
        <v>4247</v>
      </c>
      <c r="Y4254" s="395">
        <f t="shared" si="67"/>
        <v>350</v>
      </c>
    </row>
    <row r="4255" spans="24:25" x14ac:dyDescent="0.25">
      <c r="X4255" s="59">
        <v>4248</v>
      </c>
      <c r="Y4255" s="395">
        <f t="shared" si="67"/>
        <v>350</v>
      </c>
    </row>
    <row r="4256" spans="24:25" x14ac:dyDescent="0.25">
      <c r="X4256" s="59">
        <v>4249</v>
      </c>
      <c r="Y4256" s="395">
        <f t="shared" si="67"/>
        <v>350</v>
      </c>
    </row>
    <row r="4257" spans="24:25" x14ac:dyDescent="0.25">
      <c r="X4257" s="59">
        <v>4250</v>
      </c>
      <c r="Y4257" s="395">
        <f t="shared" si="67"/>
        <v>350</v>
      </c>
    </row>
    <row r="4258" spans="24:25" x14ac:dyDescent="0.25">
      <c r="X4258" s="59">
        <v>4251</v>
      </c>
      <c r="Y4258" s="395">
        <f t="shared" si="67"/>
        <v>350</v>
      </c>
    </row>
    <row r="4259" spans="24:25" x14ac:dyDescent="0.25">
      <c r="X4259" s="59">
        <v>4252</v>
      </c>
      <c r="Y4259" s="395">
        <f t="shared" si="67"/>
        <v>350</v>
      </c>
    </row>
    <row r="4260" spans="24:25" x14ac:dyDescent="0.25">
      <c r="X4260" s="59">
        <v>4253</v>
      </c>
      <c r="Y4260" s="395">
        <f t="shared" si="67"/>
        <v>350</v>
      </c>
    </row>
    <row r="4261" spans="24:25" x14ac:dyDescent="0.25">
      <c r="X4261" s="59">
        <v>4254</v>
      </c>
      <c r="Y4261" s="395">
        <f t="shared" si="67"/>
        <v>350</v>
      </c>
    </row>
    <row r="4262" spans="24:25" x14ac:dyDescent="0.25">
      <c r="X4262" s="59">
        <v>4255</v>
      </c>
      <c r="Y4262" s="395">
        <f t="shared" si="67"/>
        <v>350</v>
      </c>
    </row>
    <row r="4263" spans="24:25" x14ac:dyDescent="0.25">
      <c r="X4263" s="59">
        <v>4256</v>
      </c>
      <c r="Y4263" s="395">
        <f t="shared" si="67"/>
        <v>350</v>
      </c>
    </row>
    <row r="4264" spans="24:25" x14ac:dyDescent="0.25">
      <c r="X4264" s="59">
        <v>4257</v>
      </c>
      <c r="Y4264" s="395">
        <f t="shared" si="67"/>
        <v>350</v>
      </c>
    </row>
    <row r="4265" spans="24:25" x14ac:dyDescent="0.25">
      <c r="X4265" s="59">
        <v>4258</v>
      </c>
      <c r="Y4265" s="395">
        <f t="shared" si="67"/>
        <v>350</v>
      </c>
    </row>
    <row r="4266" spans="24:25" x14ac:dyDescent="0.25">
      <c r="X4266" s="59">
        <v>4259</v>
      </c>
      <c r="Y4266" s="395">
        <f t="shared" si="67"/>
        <v>350</v>
      </c>
    </row>
    <row r="4267" spans="24:25" x14ac:dyDescent="0.25">
      <c r="X4267" s="59">
        <v>4260</v>
      </c>
      <c r="Y4267" s="395">
        <f t="shared" si="67"/>
        <v>350</v>
      </c>
    </row>
    <row r="4268" spans="24:25" x14ac:dyDescent="0.25">
      <c r="X4268" s="59">
        <v>4261</v>
      </c>
      <c r="Y4268" s="395">
        <f t="shared" si="67"/>
        <v>350</v>
      </c>
    </row>
    <row r="4269" spans="24:25" x14ac:dyDescent="0.25">
      <c r="X4269" s="59">
        <v>4262</v>
      </c>
      <c r="Y4269" s="395">
        <f t="shared" si="67"/>
        <v>350</v>
      </c>
    </row>
    <row r="4270" spans="24:25" x14ac:dyDescent="0.25">
      <c r="X4270" s="59">
        <v>4263</v>
      </c>
      <c r="Y4270" s="395">
        <f t="shared" si="67"/>
        <v>350</v>
      </c>
    </row>
    <row r="4271" spans="24:25" x14ac:dyDescent="0.25">
      <c r="X4271" s="59">
        <v>4264</v>
      </c>
      <c r="Y4271" s="395">
        <f t="shared" si="67"/>
        <v>350</v>
      </c>
    </row>
    <row r="4272" spans="24:25" x14ac:dyDescent="0.25">
      <c r="X4272" s="59">
        <v>4265</v>
      </c>
      <c r="Y4272" s="395">
        <f t="shared" si="67"/>
        <v>350</v>
      </c>
    </row>
    <row r="4273" spans="24:25" x14ac:dyDescent="0.25">
      <c r="X4273" s="59">
        <v>4266</v>
      </c>
      <c r="Y4273" s="395">
        <f t="shared" si="67"/>
        <v>350</v>
      </c>
    </row>
    <row r="4274" spans="24:25" x14ac:dyDescent="0.25">
      <c r="X4274" s="59">
        <v>4267</v>
      </c>
      <c r="Y4274" s="395">
        <f t="shared" si="67"/>
        <v>350</v>
      </c>
    </row>
    <row r="4275" spans="24:25" x14ac:dyDescent="0.25">
      <c r="X4275" s="59">
        <v>4268</v>
      </c>
      <c r="Y4275" s="395">
        <f t="shared" si="67"/>
        <v>350</v>
      </c>
    </row>
    <row r="4276" spans="24:25" x14ac:dyDescent="0.25">
      <c r="X4276" s="59">
        <v>4269</v>
      </c>
      <c r="Y4276" s="395">
        <f t="shared" si="67"/>
        <v>350</v>
      </c>
    </row>
    <row r="4277" spans="24:25" x14ac:dyDescent="0.25">
      <c r="X4277" s="59">
        <v>4270</v>
      </c>
      <c r="Y4277" s="395">
        <f t="shared" si="67"/>
        <v>350</v>
      </c>
    </row>
    <row r="4278" spans="24:25" x14ac:dyDescent="0.25">
      <c r="X4278" s="59">
        <v>4271</v>
      </c>
      <c r="Y4278" s="395">
        <f t="shared" si="67"/>
        <v>350</v>
      </c>
    </row>
    <row r="4279" spans="24:25" x14ac:dyDescent="0.25">
      <c r="X4279" s="59">
        <v>4272</v>
      </c>
      <c r="Y4279" s="395">
        <f t="shared" si="67"/>
        <v>350</v>
      </c>
    </row>
    <row r="4280" spans="24:25" x14ac:dyDescent="0.25">
      <c r="X4280" s="59">
        <v>4273</v>
      </c>
      <c r="Y4280" s="395">
        <f t="shared" si="67"/>
        <v>350</v>
      </c>
    </row>
    <row r="4281" spans="24:25" x14ac:dyDescent="0.25">
      <c r="X4281" s="59">
        <v>4274</v>
      </c>
      <c r="Y4281" s="395">
        <f t="shared" si="67"/>
        <v>350</v>
      </c>
    </row>
    <row r="4282" spans="24:25" x14ac:dyDescent="0.25">
      <c r="X4282" s="59">
        <v>4275</v>
      </c>
      <c r="Y4282" s="395">
        <f t="shared" si="67"/>
        <v>350</v>
      </c>
    </row>
    <row r="4283" spans="24:25" x14ac:dyDescent="0.25">
      <c r="X4283" s="59">
        <v>4276</v>
      </c>
      <c r="Y4283" s="395">
        <f t="shared" si="67"/>
        <v>350</v>
      </c>
    </row>
    <row r="4284" spans="24:25" x14ac:dyDescent="0.25">
      <c r="X4284" s="59">
        <v>4277</v>
      </c>
      <c r="Y4284" s="395">
        <f t="shared" si="67"/>
        <v>350</v>
      </c>
    </row>
    <row r="4285" spans="24:25" x14ac:dyDescent="0.25">
      <c r="X4285" s="59">
        <v>4278</v>
      </c>
      <c r="Y4285" s="395">
        <f t="shared" si="67"/>
        <v>350</v>
      </c>
    </row>
    <row r="4286" spans="24:25" x14ac:dyDescent="0.25">
      <c r="X4286" s="59">
        <v>4279</v>
      </c>
      <c r="Y4286" s="395">
        <f t="shared" si="67"/>
        <v>350</v>
      </c>
    </row>
    <row r="4287" spans="24:25" x14ac:dyDescent="0.25">
      <c r="X4287" s="59">
        <v>4280</v>
      </c>
      <c r="Y4287" s="395">
        <f t="shared" si="67"/>
        <v>350</v>
      </c>
    </row>
    <row r="4288" spans="24:25" x14ac:dyDescent="0.25">
      <c r="X4288" s="59">
        <v>4281</v>
      </c>
      <c r="Y4288" s="395">
        <f t="shared" si="67"/>
        <v>350</v>
      </c>
    </row>
    <row r="4289" spans="24:25" x14ac:dyDescent="0.25">
      <c r="X4289" s="59">
        <v>4282</v>
      </c>
      <c r="Y4289" s="395">
        <f t="shared" ref="Y4289:Y4352" si="68">$V$8</f>
        <v>350</v>
      </c>
    </row>
    <row r="4290" spans="24:25" x14ac:dyDescent="0.25">
      <c r="X4290" s="59">
        <v>4283</v>
      </c>
      <c r="Y4290" s="395">
        <f t="shared" si="68"/>
        <v>350</v>
      </c>
    </row>
    <row r="4291" spans="24:25" x14ac:dyDescent="0.25">
      <c r="X4291" s="59">
        <v>4284</v>
      </c>
      <c r="Y4291" s="395">
        <f t="shared" si="68"/>
        <v>350</v>
      </c>
    </row>
    <row r="4292" spans="24:25" x14ac:dyDescent="0.25">
      <c r="X4292" s="59">
        <v>4285</v>
      </c>
      <c r="Y4292" s="395">
        <f t="shared" si="68"/>
        <v>350</v>
      </c>
    </row>
    <row r="4293" spans="24:25" x14ac:dyDescent="0.25">
      <c r="X4293" s="59">
        <v>4286</v>
      </c>
      <c r="Y4293" s="395">
        <f t="shared" si="68"/>
        <v>350</v>
      </c>
    </row>
    <row r="4294" spans="24:25" x14ac:dyDescent="0.25">
      <c r="X4294" s="59">
        <v>4287</v>
      </c>
      <c r="Y4294" s="395">
        <f t="shared" si="68"/>
        <v>350</v>
      </c>
    </row>
    <row r="4295" spans="24:25" x14ac:dyDescent="0.25">
      <c r="X4295" s="59">
        <v>4288</v>
      </c>
      <c r="Y4295" s="395">
        <f t="shared" si="68"/>
        <v>350</v>
      </c>
    </row>
    <row r="4296" spans="24:25" x14ac:dyDescent="0.25">
      <c r="X4296" s="59">
        <v>4289</v>
      </c>
      <c r="Y4296" s="395">
        <f t="shared" si="68"/>
        <v>350</v>
      </c>
    </row>
    <row r="4297" spans="24:25" x14ac:dyDescent="0.25">
      <c r="X4297" s="59">
        <v>4290</v>
      </c>
      <c r="Y4297" s="395">
        <f t="shared" si="68"/>
        <v>350</v>
      </c>
    </row>
    <row r="4298" spans="24:25" x14ac:dyDescent="0.25">
      <c r="X4298" s="59">
        <v>4291</v>
      </c>
      <c r="Y4298" s="395">
        <f t="shared" si="68"/>
        <v>350</v>
      </c>
    </row>
    <row r="4299" spans="24:25" x14ac:dyDescent="0.25">
      <c r="X4299" s="59">
        <v>4292</v>
      </c>
      <c r="Y4299" s="395">
        <f t="shared" si="68"/>
        <v>350</v>
      </c>
    </row>
    <row r="4300" spans="24:25" x14ac:dyDescent="0.25">
      <c r="X4300" s="59">
        <v>4293</v>
      </c>
      <c r="Y4300" s="395">
        <f t="shared" si="68"/>
        <v>350</v>
      </c>
    </row>
    <row r="4301" spans="24:25" x14ac:dyDescent="0.25">
      <c r="X4301" s="59">
        <v>4294</v>
      </c>
      <c r="Y4301" s="395">
        <f t="shared" si="68"/>
        <v>350</v>
      </c>
    </row>
    <row r="4302" spans="24:25" x14ac:dyDescent="0.25">
      <c r="X4302" s="59">
        <v>4295</v>
      </c>
      <c r="Y4302" s="395">
        <f t="shared" si="68"/>
        <v>350</v>
      </c>
    </row>
    <row r="4303" spans="24:25" x14ac:dyDescent="0.25">
      <c r="X4303" s="59">
        <v>4296</v>
      </c>
      <c r="Y4303" s="395">
        <f t="shared" si="68"/>
        <v>350</v>
      </c>
    </row>
    <row r="4304" spans="24:25" x14ac:dyDescent="0.25">
      <c r="X4304" s="59">
        <v>4297</v>
      </c>
      <c r="Y4304" s="395">
        <f t="shared" si="68"/>
        <v>350</v>
      </c>
    </row>
    <row r="4305" spans="24:25" x14ac:dyDescent="0.25">
      <c r="X4305" s="59">
        <v>4298</v>
      </c>
      <c r="Y4305" s="395">
        <f t="shared" si="68"/>
        <v>350</v>
      </c>
    </row>
    <row r="4306" spans="24:25" x14ac:dyDescent="0.25">
      <c r="X4306" s="59">
        <v>4299</v>
      </c>
      <c r="Y4306" s="395">
        <f t="shared" si="68"/>
        <v>350</v>
      </c>
    </row>
    <row r="4307" spans="24:25" x14ac:dyDescent="0.25">
      <c r="X4307" s="59">
        <v>4300</v>
      </c>
      <c r="Y4307" s="395">
        <f t="shared" si="68"/>
        <v>350</v>
      </c>
    </row>
    <row r="4308" spans="24:25" x14ac:dyDescent="0.25">
      <c r="X4308" s="59">
        <v>4301</v>
      </c>
      <c r="Y4308" s="395">
        <f t="shared" si="68"/>
        <v>350</v>
      </c>
    </row>
    <row r="4309" spans="24:25" x14ac:dyDescent="0.25">
      <c r="X4309" s="59">
        <v>4302</v>
      </c>
      <c r="Y4309" s="395">
        <f t="shared" si="68"/>
        <v>350</v>
      </c>
    </row>
    <row r="4310" spans="24:25" x14ac:dyDescent="0.25">
      <c r="X4310" s="59">
        <v>4303</v>
      </c>
      <c r="Y4310" s="395">
        <f t="shared" si="68"/>
        <v>350</v>
      </c>
    </row>
    <row r="4311" spans="24:25" x14ac:dyDescent="0.25">
      <c r="X4311" s="59">
        <v>4304</v>
      </c>
      <c r="Y4311" s="395">
        <f t="shared" si="68"/>
        <v>350</v>
      </c>
    </row>
    <row r="4312" spans="24:25" x14ac:dyDescent="0.25">
      <c r="X4312" s="59">
        <v>4305</v>
      </c>
      <c r="Y4312" s="395">
        <f t="shared" si="68"/>
        <v>350</v>
      </c>
    </row>
    <row r="4313" spans="24:25" x14ac:dyDescent="0.25">
      <c r="X4313" s="59">
        <v>4306</v>
      </c>
      <c r="Y4313" s="395">
        <f t="shared" si="68"/>
        <v>350</v>
      </c>
    </row>
    <row r="4314" spans="24:25" x14ac:dyDescent="0.25">
      <c r="X4314" s="59">
        <v>4307</v>
      </c>
      <c r="Y4314" s="395">
        <f t="shared" si="68"/>
        <v>350</v>
      </c>
    </row>
    <row r="4315" spans="24:25" x14ac:dyDescent="0.25">
      <c r="X4315" s="59">
        <v>4308</v>
      </c>
      <c r="Y4315" s="395">
        <f t="shared" si="68"/>
        <v>350</v>
      </c>
    </row>
    <row r="4316" spans="24:25" x14ac:dyDescent="0.25">
      <c r="X4316" s="59">
        <v>4309</v>
      </c>
      <c r="Y4316" s="395">
        <f t="shared" si="68"/>
        <v>350</v>
      </c>
    </row>
    <row r="4317" spans="24:25" x14ac:dyDescent="0.25">
      <c r="X4317" s="59">
        <v>4310</v>
      </c>
      <c r="Y4317" s="395">
        <f t="shared" si="68"/>
        <v>350</v>
      </c>
    </row>
    <row r="4318" spans="24:25" x14ac:dyDescent="0.25">
      <c r="X4318" s="59">
        <v>4311</v>
      </c>
      <c r="Y4318" s="395">
        <f t="shared" si="68"/>
        <v>350</v>
      </c>
    </row>
    <row r="4319" spans="24:25" x14ac:dyDescent="0.25">
      <c r="X4319" s="59">
        <v>4312</v>
      </c>
      <c r="Y4319" s="395">
        <f t="shared" si="68"/>
        <v>350</v>
      </c>
    </row>
    <row r="4320" spans="24:25" x14ac:dyDescent="0.25">
      <c r="X4320" s="59">
        <v>4313</v>
      </c>
      <c r="Y4320" s="395">
        <f t="shared" si="68"/>
        <v>350</v>
      </c>
    </row>
    <row r="4321" spans="24:25" x14ac:dyDescent="0.25">
      <c r="X4321" s="59">
        <v>4314</v>
      </c>
      <c r="Y4321" s="395">
        <f t="shared" si="68"/>
        <v>350</v>
      </c>
    </row>
    <row r="4322" spans="24:25" x14ac:dyDescent="0.25">
      <c r="X4322" s="59">
        <v>4315</v>
      </c>
      <c r="Y4322" s="395">
        <f t="shared" si="68"/>
        <v>350</v>
      </c>
    </row>
    <row r="4323" spans="24:25" x14ac:dyDescent="0.25">
      <c r="X4323" s="59">
        <v>4316</v>
      </c>
      <c r="Y4323" s="395">
        <f t="shared" si="68"/>
        <v>350</v>
      </c>
    </row>
    <row r="4324" spans="24:25" x14ac:dyDescent="0.25">
      <c r="X4324" s="59">
        <v>4317</v>
      </c>
      <c r="Y4324" s="395">
        <f t="shared" si="68"/>
        <v>350</v>
      </c>
    </row>
    <row r="4325" spans="24:25" x14ac:dyDescent="0.25">
      <c r="X4325" s="59">
        <v>4318</v>
      </c>
      <c r="Y4325" s="395">
        <f t="shared" si="68"/>
        <v>350</v>
      </c>
    </row>
    <row r="4326" spans="24:25" x14ac:dyDescent="0.25">
      <c r="X4326" s="59">
        <v>4319</v>
      </c>
      <c r="Y4326" s="395">
        <f t="shared" si="68"/>
        <v>350</v>
      </c>
    </row>
    <row r="4327" spans="24:25" x14ac:dyDescent="0.25">
      <c r="X4327" s="59">
        <v>4320</v>
      </c>
      <c r="Y4327" s="395">
        <f t="shared" si="68"/>
        <v>350</v>
      </c>
    </row>
    <row r="4328" spans="24:25" x14ac:dyDescent="0.25">
      <c r="X4328" s="59">
        <v>4321</v>
      </c>
      <c r="Y4328" s="395">
        <f t="shared" si="68"/>
        <v>350</v>
      </c>
    </row>
    <row r="4329" spans="24:25" x14ac:dyDescent="0.25">
      <c r="X4329" s="59">
        <v>4322</v>
      </c>
      <c r="Y4329" s="395">
        <f t="shared" si="68"/>
        <v>350</v>
      </c>
    </row>
    <row r="4330" spans="24:25" x14ac:dyDescent="0.25">
      <c r="X4330" s="59">
        <v>4323</v>
      </c>
      <c r="Y4330" s="395">
        <f t="shared" si="68"/>
        <v>350</v>
      </c>
    </row>
    <row r="4331" spans="24:25" x14ac:dyDescent="0.25">
      <c r="X4331" s="59">
        <v>4324</v>
      </c>
      <c r="Y4331" s="395">
        <f t="shared" si="68"/>
        <v>350</v>
      </c>
    </row>
    <row r="4332" spans="24:25" x14ac:dyDescent="0.25">
      <c r="X4332" s="59">
        <v>4325</v>
      </c>
      <c r="Y4332" s="395">
        <f t="shared" si="68"/>
        <v>350</v>
      </c>
    </row>
    <row r="4333" spans="24:25" x14ac:dyDescent="0.25">
      <c r="X4333" s="59">
        <v>4326</v>
      </c>
      <c r="Y4333" s="395">
        <f t="shared" si="68"/>
        <v>350</v>
      </c>
    </row>
    <row r="4334" spans="24:25" x14ac:dyDescent="0.25">
      <c r="X4334" s="59">
        <v>4327</v>
      </c>
      <c r="Y4334" s="395">
        <f t="shared" si="68"/>
        <v>350</v>
      </c>
    </row>
    <row r="4335" spans="24:25" x14ac:dyDescent="0.25">
      <c r="X4335" s="59">
        <v>4328</v>
      </c>
      <c r="Y4335" s="395">
        <f t="shared" si="68"/>
        <v>350</v>
      </c>
    </row>
    <row r="4336" spans="24:25" x14ac:dyDescent="0.25">
      <c r="X4336" s="59">
        <v>4329</v>
      </c>
      <c r="Y4336" s="395">
        <f t="shared" si="68"/>
        <v>350</v>
      </c>
    </row>
    <row r="4337" spans="24:25" x14ac:dyDescent="0.25">
      <c r="X4337" s="59">
        <v>4330</v>
      </c>
      <c r="Y4337" s="395">
        <f t="shared" si="68"/>
        <v>350</v>
      </c>
    </row>
    <row r="4338" spans="24:25" x14ac:dyDescent="0.25">
      <c r="X4338" s="59">
        <v>4331</v>
      </c>
      <c r="Y4338" s="395">
        <f t="shared" si="68"/>
        <v>350</v>
      </c>
    </row>
    <row r="4339" spans="24:25" x14ac:dyDescent="0.25">
      <c r="X4339" s="59">
        <v>4332</v>
      </c>
      <c r="Y4339" s="395">
        <f t="shared" si="68"/>
        <v>350</v>
      </c>
    </row>
    <row r="4340" spans="24:25" x14ac:dyDescent="0.25">
      <c r="X4340" s="59">
        <v>4333</v>
      </c>
      <c r="Y4340" s="395">
        <f t="shared" si="68"/>
        <v>350</v>
      </c>
    </row>
    <row r="4341" spans="24:25" x14ac:dyDescent="0.25">
      <c r="X4341" s="59">
        <v>4334</v>
      </c>
      <c r="Y4341" s="395">
        <f t="shared" si="68"/>
        <v>350</v>
      </c>
    </row>
    <row r="4342" spans="24:25" x14ac:dyDescent="0.25">
      <c r="X4342" s="59">
        <v>4335</v>
      </c>
      <c r="Y4342" s="395">
        <f t="shared" si="68"/>
        <v>350</v>
      </c>
    </row>
    <row r="4343" spans="24:25" x14ac:dyDescent="0.25">
      <c r="X4343" s="59">
        <v>4336</v>
      </c>
      <c r="Y4343" s="395">
        <f t="shared" si="68"/>
        <v>350</v>
      </c>
    </row>
    <row r="4344" spans="24:25" x14ac:dyDescent="0.25">
      <c r="X4344" s="59">
        <v>4337</v>
      </c>
      <c r="Y4344" s="395">
        <f t="shared" si="68"/>
        <v>350</v>
      </c>
    </row>
    <row r="4345" spans="24:25" x14ac:dyDescent="0.25">
      <c r="X4345" s="59">
        <v>4338</v>
      </c>
      <c r="Y4345" s="395">
        <f t="shared" si="68"/>
        <v>350</v>
      </c>
    </row>
    <row r="4346" spans="24:25" x14ac:dyDescent="0.25">
      <c r="X4346" s="59">
        <v>4339</v>
      </c>
      <c r="Y4346" s="395">
        <f t="shared" si="68"/>
        <v>350</v>
      </c>
    </row>
    <row r="4347" spans="24:25" x14ac:dyDescent="0.25">
      <c r="X4347" s="59">
        <v>4340</v>
      </c>
      <c r="Y4347" s="395">
        <f t="shared" si="68"/>
        <v>350</v>
      </c>
    </row>
    <row r="4348" spans="24:25" x14ac:dyDescent="0.25">
      <c r="X4348" s="59">
        <v>4341</v>
      </c>
      <c r="Y4348" s="395">
        <f t="shared" si="68"/>
        <v>350</v>
      </c>
    </row>
    <row r="4349" spans="24:25" x14ac:dyDescent="0.25">
      <c r="X4349" s="59">
        <v>4342</v>
      </c>
      <c r="Y4349" s="395">
        <f t="shared" si="68"/>
        <v>350</v>
      </c>
    </row>
    <row r="4350" spans="24:25" x14ac:dyDescent="0.25">
      <c r="X4350" s="59">
        <v>4343</v>
      </c>
      <c r="Y4350" s="395">
        <f t="shared" si="68"/>
        <v>350</v>
      </c>
    </row>
    <row r="4351" spans="24:25" x14ac:dyDescent="0.25">
      <c r="X4351" s="59">
        <v>4344</v>
      </c>
      <c r="Y4351" s="395">
        <f t="shared" si="68"/>
        <v>350</v>
      </c>
    </row>
    <row r="4352" spans="24:25" x14ac:dyDescent="0.25">
      <c r="X4352" s="59">
        <v>4345</v>
      </c>
      <c r="Y4352" s="395">
        <f t="shared" si="68"/>
        <v>350</v>
      </c>
    </row>
    <row r="4353" spans="24:25" x14ac:dyDescent="0.25">
      <c r="X4353" s="59">
        <v>4346</v>
      </c>
      <c r="Y4353" s="395">
        <f t="shared" ref="Y4353:Y4416" si="69">$V$8</f>
        <v>350</v>
      </c>
    </row>
    <row r="4354" spans="24:25" x14ac:dyDescent="0.25">
      <c r="X4354" s="59">
        <v>4347</v>
      </c>
      <c r="Y4354" s="395">
        <f t="shared" si="69"/>
        <v>350</v>
      </c>
    </row>
    <row r="4355" spans="24:25" x14ac:dyDescent="0.25">
      <c r="X4355" s="59">
        <v>4348</v>
      </c>
      <c r="Y4355" s="395">
        <f t="shared" si="69"/>
        <v>350</v>
      </c>
    </row>
    <row r="4356" spans="24:25" x14ac:dyDescent="0.25">
      <c r="X4356" s="59">
        <v>4349</v>
      </c>
      <c r="Y4356" s="395">
        <f t="shared" si="69"/>
        <v>350</v>
      </c>
    </row>
    <row r="4357" spans="24:25" x14ac:dyDescent="0.25">
      <c r="X4357" s="59">
        <v>4350</v>
      </c>
      <c r="Y4357" s="395">
        <f t="shared" si="69"/>
        <v>350</v>
      </c>
    </row>
    <row r="4358" spans="24:25" x14ac:dyDescent="0.25">
      <c r="X4358" s="59">
        <v>4351</v>
      </c>
      <c r="Y4358" s="395">
        <f t="shared" si="69"/>
        <v>350</v>
      </c>
    </row>
    <row r="4359" spans="24:25" x14ac:dyDescent="0.25">
      <c r="X4359" s="59">
        <v>4352</v>
      </c>
      <c r="Y4359" s="395">
        <f t="shared" si="69"/>
        <v>350</v>
      </c>
    </row>
    <row r="4360" spans="24:25" x14ac:dyDescent="0.25">
      <c r="X4360" s="59">
        <v>4353</v>
      </c>
      <c r="Y4360" s="395">
        <f t="shared" si="69"/>
        <v>350</v>
      </c>
    </row>
    <row r="4361" spans="24:25" x14ac:dyDescent="0.25">
      <c r="X4361" s="59">
        <v>4354</v>
      </c>
      <c r="Y4361" s="395">
        <f t="shared" si="69"/>
        <v>350</v>
      </c>
    </row>
    <row r="4362" spans="24:25" x14ac:dyDescent="0.25">
      <c r="X4362" s="59">
        <v>4355</v>
      </c>
      <c r="Y4362" s="395">
        <f t="shared" si="69"/>
        <v>350</v>
      </c>
    </row>
    <row r="4363" spans="24:25" x14ac:dyDescent="0.25">
      <c r="X4363" s="59">
        <v>4356</v>
      </c>
      <c r="Y4363" s="395">
        <f t="shared" si="69"/>
        <v>350</v>
      </c>
    </row>
    <row r="4364" spans="24:25" x14ac:dyDescent="0.25">
      <c r="X4364" s="59">
        <v>4357</v>
      </c>
      <c r="Y4364" s="395">
        <f t="shared" si="69"/>
        <v>350</v>
      </c>
    </row>
    <row r="4365" spans="24:25" x14ac:dyDescent="0.25">
      <c r="X4365" s="59">
        <v>4358</v>
      </c>
      <c r="Y4365" s="395">
        <f t="shared" si="69"/>
        <v>350</v>
      </c>
    </row>
    <row r="4366" spans="24:25" x14ac:dyDescent="0.25">
      <c r="X4366" s="59">
        <v>4359</v>
      </c>
      <c r="Y4366" s="395">
        <f t="shared" si="69"/>
        <v>350</v>
      </c>
    </row>
    <row r="4367" spans="24:25" x14ac:dyDescent="0.25">
      <c r="X4367" s="59">
        <v>4360</v>
      </c>
      <c r="Y4367" s="395">
        <f t="shared" si="69"/>
        <v>350</v>
      </c>
    </row>
    <row r="4368" spans="24:25" x14ac:dyDescent="0.25">
      <c r="X4368" s="59">
        <v>4361</v>
      </c>
      <c r="Y4368" s="395">
        <f t="shared" si="69"/>
        <v>350</v>
      </c>
    </row>
    <row r="4369" spans="24:25" x14ac:dyDescent="0.25">
      <c r="X4369" s="59">
        <v>4362</v>
      </c>
      <c r="Y4369" s="395">
        <f t="shared" si="69"/>
        <v>350</v>
      </c>
    </row>
    <row r="4370" spans="24:25" x14ac:dyDescent="0.25">
      <c r="X4370" s="59">
        <v>4363</v>
      </c>
      <c r="Y4370" s="395">
        <f t="shared" si="69"/>
        <v>350</v>
      </c>
    </row>
    <row r="4371" spans="24:25" x14ac:dyDescent="0.25">
      <c r="X4371" s="59">
        <v>4364</v>
      </c>
      <c r="Y4371" s="395">
        <f t="shared" si="69"/>
        <v>350</v>
      </c>
    </row>
    <row r="4372" spans="24:25" x14ac:dyDescent="0.25">
      <c r="X4372" s="59">
        <v>4365</v>
      </c>
      <c r="Y4372" s="395">
        <f t="shared" si="69"/>
        <v>350</v>
      </c>
    </row>
    <row r="4373" spans="24:25" x14ac:dyDescent="0.25">
      <c r="X4373" s="59">
        <v>4366</v>
      </c>
      <c r="Y4373" s="395">
        <f t="shared" si="69"/>
        <v>350</v>
      </c>
    </row>
    <row r="4374" spans="24:25" x14ac:dyDescent="0.25">
      <c r="X4374" s="59">
        <v>4367</v>
      </c>
      <c r="Y4374" s="395">
        <f t="shared" si="69"/>
        <v>350</v>
      </c>
    </row>
    <row r="4375" spans="24:25" x14ac:dyDescent="0.25">
      <c r="X4375" s="59">
        <v>4368</v>
      </c>
      <c r="Y4375" s="395">
        <f t="shared" si="69"/>
        <v>350</v>
      </c>
    </row>
    <row r="4376" spans="24:25" x14ac:dyDescent="0.25">
      <c r="X4376" s="59">
        <v>4369</v>
      </c>
      <c r="Y4376" s="395">
        <f t="shared" si="69"/>
        <v>350</v>
      </c>
    </row>
    <row r="4377" spans="24:25" x14ac:dyDescent="0.25">
      <c r="X4377" s="59">
        <v>4370</v>
      </c>
      <c r="Y4377" s="395">
        <f t="shared" si="69"/>
        <v>350</v>
      </c>
    </row>
    <row r="4378" spans="24:25" x14ac:dyDescent="0.25">
      <c r="X4378" s="59">
        <v>4371</v>
      </c>
      <c r="Y4378" s="395">
        <f t="shared" si="69"/>
        <v>350</v>
      </c>
    </row>
    <row r="4379" spans="24:25" x14ac:dyDescent="0.25">
      <c r="X4379" s="59">
        <v>4372</v>
      </c>
      <c r="Y4379" s="395">
        <f t="shared" si="69"/>
        <v>350</v>
      </c>
    </row>
    <row r="4380" spans="24:25" x14ac:dyDescent="0.25">
      <c r="X4380" s="59">
        <v>4373</v>
      </c>
      <c r="Y4380" s="395">
        <f t="shared" si="69"/>
        <v>350</v>
      </c>
    </row>
    <row r="4381" spans="24:25" x14ac:dyDescent="0.25">
      <c r="X4381" s="59">
        <v>4374</v>
      </c>
      <c r="Y4381" s="395">
        <f t="shared" si="69"/>
        <v>350</v>
      </c>
    </row>
    <row r="4382" spans="24:25" x14ac:dyDescent="0.25">
      <c r="X4382" s="59">
        <v>4375</v>
      </c>
      <c r="Y4382" s="395">
        <f t="shared" si="69"/>
        <v>350</v>
      </c>
    </row>
    <row r="4383" spans="24:25" x14ac:dyDescent="0.25">
      <c r="X4383" s="59">
        <v>4376</v>
      </c>
      <c r="Y4383" s="395">
        <f t="shared" si="69"/>
        <v>350</v>
      </c>
    </row>
    <row r="4384" spans="24:25" x14ac:dyDescent="0.25">
      <c r="X4384" s="59">
        <v>4377</v>
      </c>
      <c r="Y4384" s="395">
        <f t="shared" si="69"/>
        <v>350</v>
      </c>
    </row>
    <row r="4385" spans="24:25" x14ac:dyDescent="0.25">
      <c r="X4385" s="59">
        <v>4378</v>
      </c>
      <c r="Y4385" s="395">
        <f t="shared" si="69"/>
        <v>350</v>
      </c>
    </row>
    <row r="4386" spans="24:25" x14ac:dyDescent="0.25">
      <c r="X4386" s="59">
        <v>4379</v>
      </c>
      <c r="Y4386" s="395">
        <f t="shared" si="69"/>
        <v>350</v>
      </c>
    </row>
    <row r="4387" spans="24:25" x14ac:dyDescent="0.25">
      <c r="X4387" s="59">
        <v>4380</v>
      </c>
      <c r="Y4387" s="395">
        <f t="shared" si="69"/>
        <v>350</v>
      </c>
    </row>
    <row r="4388" spans="24:25" x14ac:dyDescent="0.25">
      <c r="X4388" s="59">
        <v>4381</v>
      </c>
      <c r="Y4388" s="395">
        <f t="shared" si="69"/>
        <v>350</v>
      </c>
    </row>
    <row r="4389" spans="24:25" x14ac:dyDescent="0.25">
      <c r="X4389" s="59">
        <v>4382</v>
      </c>
      <c r="Y4389" s="395">
        <f t="shared" si="69"/>
        <v>350</v>
      </c>
    </row>
    <row r="4390" spans="24:25" x14ac:dyDescent="0.25">
      <c r="X4390" s="59">
        <v>4383</v>
      </c>
      <c r="Y4390" s="395">
        <f t="shared" si="69"/>
        <v>350</v>
      </c>
    </row>
    <row r="4391" spans="24:25" x14ac:dyDescent="0.25">
      <c r="X4391" s="59">
        <v>4384</v>
      </c>
      <c r="Y4391" s="395">
        <f t="shared" si="69"/>
        <v>350</v>
      </c>
    </row>
    <row r="4392" spans="24:25" x14ac:dyDescent="0.25">
      <c r="X4392" s="59">
        <v>4385</v>
      </c>
      <c r="Y4392" s="395">
        <f t="shared" si="69"/>
        <v>350</v>
      </c>
    </row>
    <row r="4393" spans="24:25" x14ac:dyDescent="0.25">
      <c r="X4393" s="59">
        <v>4386</v>
      </c>
      <c r="Y4393" s="395">
        <f t="shared" si="69"/>
        <v>350</v>
      </c>
    </row>
    <row r="4394" spans="24:25" x14ac:dyDescent="0.25">
      <c r="X4394" s="59">
        <v>4387</v>
      </c>
      <c r="Y4394" s="395">
        <f t="shared" si="69"/>
        <v>350</v>
      </c>
    </row>
    <row r="4395" spans="24:25" x14ac:dyDescent="0.25">
      <c r="X4395" s="59">
        <v>4388</v>
      </c>
      <c r="Y4395" s="395">
        <f t="shared" si="69"/>
        <v>350</v>
      </c>
    </row>
    <row r="4396" spans="24:25" x14ac:dyDescent="0.25">
      <c r="X4396" s="59">
        <v>4389</v>
      </c>
      <c r="Y4396" s="395">
        <f t="shared" si="69"/>
        <v>350</v>
      </c>
    </row>
    <row r="4397" spans="24:25" x14ac:dyDescent="0.25">
      <c r="X4397" s="59">
        <v>4390</v>
      </c>
      <c r="Y4397" s="395">
        <f t="shared" si="69"/>
        <v>350</v>
      </c>
    </row>
    <row r="4398" spans="24:25" x14ac:dyDescent="0.25">
      <c r="X4398" s="59">
        <v>4391</v>
      </c>
      <c r="Y4398" s="395">
        <f t="shared" si="69"/>
        <v>350</v>
      </c>
    </row>
    <row r="4399" spans="24:25" x14ac:dyDescent="0.25">
      <c r="X4399" s="59">
        <v>4392</v>
      </c>
      <c r="Y4399" s="395">
        <f t="shared" si="69"/>
        <v>350</v>
      </c>
    </row>
    <row r="4400" spans="24:25" x14ac:dyDescent="0.25">
      <c r="X4400" s="59">
        <v>4393</v>
      </c>
      <c r="Y4400" s="395">
        <f t="shared" si="69"/>
        <v>350</v>
      </c>
    </row>
    <row r="4401" spans="24:25" x14ac:dyDescent="0.25">
      <c r="X4401" s="59">
        <v>4394</v>
      </c>
      <c r="Y4401" s="395">
        <f t="shared" si="69"/>
        <v>350</v>
      </c>
    </row>
    <row r="4402" spans="24:25" x14ac:dyDescent="0.25">
      <c r="X4402" s="59">
        <v>4395</v>
      </c>
      <c r="Y4402" s="395">
        <f t="shared" si="69"/>
        <v>350</v>
      </c>
    </row>
    <row r="4403" spans="24:25" x14ac:dyDescent="0.25">
      <c r="X4403" s="59">
        <v>4396</v>
      </c>
      <c r="Y4403" s="395">
        <f t="shared" si="69"/>
        <v>350</v>
      </c>
    </row>
    <row r="4404" spans="24:25" x14ac:dyDescent="0.25">
      <c r="X4404" s="59">
        <v>4397</v>
      </c>
      <c r="Y4404" s="395">
        <f t="shared" si="69"/>
        <v>350</v>
      </c>
    </row>
    <row r="4405" spans="24:25" x14ac:dyDescent="0.25">
      <c r="X4405" s="59">
        <v>4398</v>
      </c>
      <c r="Y4405" s="395">
        <f t="shared" si="69"/>
        <v>350</v>
      </c>
    </row>
    <row r="4406" spans="24:25" x14ac:dyDescent="0.25">
      <c r="X4406" s="59">
        <v>4399</v>
      </c>
      <c r="Y4406" s="395">
        <f t="shared" si="69"/>
        <v>350</v>
      </c>
    </row>
    <row r="4407" spans="24:25" x14ac:dyDescent="0.25">
      <c r="X4407" s="59">
        <v>4400</v>
      </c>
      <c r="Y4407" s="395">
        <f t="shared" si="69"/>
        <v>350</v>
      </c>
    </row>
    <row r="4408" spans="24:25" x14ac:dyDescent="0.25">
      <c r="X4408" s="59">
        <v>4401</v>
      </c>
      <c r="Y4408" s="395">
        <f t="shared" si="69"/>
        <v>350</v>
      </c>
    </row>
    <row r="4409" spans="24:25" x14ac:dyDescent="0.25">
      <c r="X4409" s="59">
        <v>4402</v>
      </c>
      <c r="Y4409" s="395">
        <f t="shared" si="69"/>
        <v>350</v>
      </c>
    </row>
    <row r="4410" spans="24:25" x14ac:dyDescent="0.25">
      <c r="X4410" s="59">
        <v>4403</v>
      </c>
      <c r="Y4410" s="395">
        <f t="shared" si="69"/>
        <v>350</v>
      </c>
    </row>
    <row r="4411" spans="24:25" x14ac:dyDescent="0.25">
      <c r="X4411" s="59">
        <v>4404</v>
      </c>
      <c r="Y4411" s="395">
        <f t="shared" si="69"/>
        <v>350</v>
      </c>
    </row>
    <row r="4412" spans="24:25" x14ac:dyDescent="0.25">
      <c r="X4412" s="59">
        <v>4405</v>
      </c>
      <c r="Y4412" s="395">
        <f t="shared" si="69"/>
        <v>350</v>
      </c>
    </row>
    <row r="4413" spans="24:25" x14ac:dyDescent="0.25">
      <c r="X4413" s="59">
        <v>4406</v>
      </c>
      <c r="Y4413" s="395">
        <f t="shared" si="69"/>
        <v>350</v>
      </c>
    </row>
    <row r="4414" spans="24:25" x14ac:dyDescent="0.25">
      <c r="X4414" s="59">
        <v>4407</v>
      </c>
      <c r="Y4414" s="395">
        <f t="shared" si="69"/>
        <v>350</v>
      </c>
    </row>
    <row r="4415" spans="24:25" x14ac:dyDescent="0.25">
      <c r="X4415" s="59">
        <v>4408</v>
      </c>
      <c r="Y4415" s="395">
        <f t="shared" si="69"/>
        <v>350</v>
      </c>
    </row>
    <row r="4416" spans="24:25" x14ac:dyDescent="0.25">
      <c r="X4416" s="59">
        <v>4409</v>
      </c>
      <c r="Y4416" s="395">
        <f t="shared" si="69"/>
        <v>350</v>
      </c>
    </row>
    <row r="4417" spans="24:25" x14ac:dyDescent="0.25">
      <c r="X4417" s="59">
        <v>4410</v>
      </c>
      <c r="Y4417" s="395">
        <f t="shared" ref="Y4417:Y4480" si="70">$V$8</f>
        <v>350</v>
      </c>
    </row>
    <row r="4418" spans="24:25" x14ac:dyDescent="0.25">
      <c r="X4418" s="59">
        <v>4411</v>
      </c>
      <c r="Y4418" s="395">
        <f t="shared" si="70"/>
        <v>350</v>
      </c>
    </row>
    <row r="4419" spans="24:25" x14ac:dyDescent="0.25">
      <c r="X4419" s="59">
        <v>4412</v>
      </c>
      <c r="Y4419" s="395">
        <f t="shared" si="70"/>
        <v>350</v>
      </c>
    </row>
    <row r="4420" spans="24:25" x14ac:dyDescent="0.25">
      <c r="X4420" s="59">
        <v>4413</v>
      </c>
      <c r="Y4420" s="395">
        <f t="shared" si="70"/>
        <v>350</v>
      </c>
    </row>
    <row r="4421" spans="24:25" x14ac:dyDescent="0.25">
      <c r="X4421" s="59">
        <v>4414</v>
      </c>
      <c r="Y4421" s="395">
        <f t="shared" si="70"/>
        <v>350</v>
      </c>
    </row>
    <row r="4422" spans="24:25" x14ac:dyDescent="0.25">
      <c r="X4422" s="59">
        <v>4415</v>
      </c>
      <c r="Y4422" s="395">
        <f t="shared" si="70"/>
        <v>350</v>
      </c>
    </row>
    <row r="4423" spans="24:25" x14ac:dyDescent="0.25">
      <c r="X4423" s="59">
        <v>4416</v>
      </c>
      <c r="Y4423" s="395">
        <f t="shared" si="70"/>
        <v>350</v>
      </c>
    </row>
    <row r="4424" spans="24:25" x14ac:dyDescent="0.25">
      <c r="X4424" s="59">
        <v>4417</v>
      </c>
      <c r="Y4424" s="395">
        <f t="shared" si="70"/>
        <v>350</v>
      </c>
    </row>
    <row r="4425" spans="24:25" x14ac:dyDescent="0.25">
      <c r="X4425" s="59">
        <v>4418</v>
      </c>
      <c r="Y4425" s="395">
        <f t="shared" si="70"/>
        <v>350</v>
      </c>
    </row>
    <row r="4426" spans="24:25" x14ac:dyDescent="0.25">
      <c r="X4426" s="59">
        <v>4419</v>
      </c>
      <c r="Y4426" s="395">
        <f t="shared" si="70"/>
        <v>350</v>
      </c>
    </row>
    <row r="4427" spans="24:25" x14ac:dyDescent="0.25">
      <c r="X4427" s="59">
        <v>4420</v>
      </c>
      <c r="Y4427" s="395">
        <f t="shared" si="70"/>
        <v>350</v>
      </c>
    </row>
    <row r="4428" spans="24:25" x14ac:dyDescent="0.25">
      <c r="X4428" s="59">
        <v>4421</v>
      </c>
      <c r="Y4428" s="395">
        <f t="shared" si="70"/>
        <v>350</v>
      </c>
    </row>
    <row r="4429" spans="24:25" x14ac:dyDescent="0.25">
      <c r="X4429" s="59">
        <v>4422</v>
      </c>
      <c r="Y4429" s="395">
        <f t="shared" si="70"/>
        <v>350</v>
      </c>
    </row>
    <row r="4430" spans="24:25" x14ac:dyDescent="0.25">
      <c r="X4430" s="59">
        <v>4423</v>
      </c>
      <c r="Y4430" s="395">
        <f t="shared" si="70"/>
        <v>350</v>
      </c>
    </row>
    <row r="4431" spans="24:25" x14ac:dyDescent="0.25">
      <c r="X4431" s="59">
        <v>4424</v>
      </c>
      <c r="Y4431" s="395">
        <f t="shared" si="70"/>
        <v>350</v>
      </c>
    </row>
    <row r="4432" spans="24:25" x14ac:dyDescent="0.25">
      <c r="X4432" s="59">
        <v>4425</v>
      </c>
      <c r="Y4432" s="395">
        <f t="shared" si="70"/>
        <v>350</v>
      </c>
    </row>
    <row r="4433" spans="24:25" x14ac:dyDescent="0.25">
      <c r="X4433" s="59">
        <v>4426</v>
      </c>
      <c r="Y4433" s="395">
        <f t="shared" si="70"/>
        <v>350</v>
      </c>
    </row>
    <row r="4434" spans="24:25" x14ac:dyDescent="0.25">
      <c r="X4434" s="59">
        <v>4427</v>
      </c>
      <c r="Y4434" s="395">
        <f t="shared" si="70"/>
        <v>350</v>
      </c>
    </row>
    <row r="4435" spans="24:25" x14ac:dyDescent="0.25">
      <c r="X4435" s="59">
        <v>4428</v>
      </c>
      <c r="Y4435" s="395">
        <f t="shared" si="70"/>
        <v>350</v>
      </c>
    </row>
    <row r="4436" spans="24:25" x14ac:dyDescent="0.25">
      <c r="X4436" s="59">
        <v>4429</v>
      </c>
      <c r="Y4436" s="395">
        <f t="shared" si="70"/>
        <v>350</v>
      </c>
    </row>
    <row r="4437" spans="24:25" x14ac:dyDescent="0.25">
      <c r="X4437" s="59">
        <v>4430</v>
      </c>
      <c r="Y4437" s="395">
        <f t="shared" si="70"/>
        <v>350</v>
      </c>
    </row>
    <row r="4438" spans="24:25" x14ac:dyDescent="0.25">
      <c r="X4438" s="59">
        <v>4431</v>
      </c>
      <c r="Y4438" s="395">
        <f t="shared" si="70"/>
        <v>350</v>
      </c>
    </row>
    <row r="4439" spans="24:25" x14ac:dyDescent="0.25">
      <c r="X4439" s="59">
        <v>4432</v>
      </c>
      <c r="Y4439" s="395">
        <f t="shared" si="70"/>
        <v>350</v>
      </c>
    </row>
    <row r="4440" spans="24:25" x14ac:dyDescent="0.25">
      <c r="X4440" s="59">
        <v>4433</v>
      </c>
      <c r="Y4440" s="395">
        <f t="shared" si="70"/>
        <v>350</v>
      </c>
    </row>
    <row r="4441" spans="24:25" x14ac:dyDescent="0.25">
      <c r="X4441" s="59">
        <v>4434</v>
      </c>
      <c r="Y4441" s="395">
        <f t="shared" si="70"/>
        <v>350</v>
      </c>
    </row>
    <row r="4442" spans="24:25" x14ac:dyDescent="0.25">
      <c r="X4442" s="59">
        <v>4435</v>
      </c>
      <c r="Y4442" s="395">
        <f t="shared" si="70"/>
        <v>350</v>
      </c>
    </row>
    <row r="4443" spans="24:25" x14ac:dyDescent="0.25">
      <c r="X4443" s="59">
        <v>4436</v>
      </c>
      <c r="Y4443" s="395">
        <f t="shared" si="70"/>
        <v>350</v>
      </c>
    </row>
    <row r="4444" spans="24:25" x14ac:dyDescent="0.25">
      <c r="X4444" s="59">
        <v>4437</v>
      </c>
      <c r="Y4444" s="395">
        <f t="shared" si="70"/>
        <v>350</v>
      </c>
    </row>
    <row r="4445" spans="24:25" x14ac:dyDescent="0.25">
      <c r="X4445" s="59">
        <v>4438</v>
      </c>
      <c r="Y4445" s="395">
        <f t="shared" si="70"/>
        <v>350</v>
      </c>
    </row>
    <row r="4446" spans="24:25" x14ac:dyDescent="0.25">
      <c r="X4446" s="59">
        <v>4439</v>
      </c>
      <c r="Y4446" s="395">
        <f t="shared" si="70"/>
        <v>350</v>
      </c>
    </row>
    <row r="4447" spans="24:25" x14ac:dyDescent="0.25">
      <c r="X4447" s="59">
        <v>4440</v>
      </c>
      <c r="Y4447" s="395">
        <f t="shared" si="70"/>
        <v>350</v>
      </c>
    </row>
    <row r="4448" spans="24:25" x14ac:dyDescent="0.25">
      <c r="X4448" s="59">
        <v>4441</v>
      </c>
      <c r="Y4448" s="395">
        <f t="shared" si="70"/>
        <v>350</v>
      </c>
    </row>
    <row r="4449" spans="24:25" x14ac:dyDescent="0.25">
      <c r="X4449" s="59">
        <v>4442</v>
      </c>
      <c r="Y4449" s="395">
        <f t="shared" si="70"/>
        <v>350</v>
      </c>
    </row>
    <row r="4450" spans="24:25" x14ac:dyDescent="0.25">
      <c r="X4450" s="59">
        <v>4443</v>
      </c>
      <c r="Y4450" s="395">
        <f t="shared" si="70"/>
        <v>350</v>
      </c>
    </row>
    <row r="4451" spans="24:25" x14ac:dyDescent="0.25">
      <c r="X4451" s="59">
        <v>4444</v>
      </c>
      <c r="Y4451" s="395">
        <f t="shared" si="70"/>
        <v>350</v>
      </c>
    </row>
    <row r="4452" spans="24:25" x14ac:dyDescent="0.25">
      <c r="X4452" s="59">
        <v>4445</v>
      </c>
      <c r="Y4452" s="395">
        <f t="shared" si="70"/>
        <v>350</v>
      </c>
    </row>
    <row r="4453" spans="24:25" x14ac:dyDescent="0.25">
      <c r="X4453" s="59">
        <v>4446</v>
      </c>
      <c r="Y4453" s="395">
        <f t="shared" si="70"/>
        <v>350</v>
      </c>
    </row>
    <row r="4454" spans="24:25" x14ac:dyDescent="0.25">
      <c r="X4454" s="59">
        <v>4447</v>
      </c>
      <c r="Y4454" s="395">
        <f t="shared" si="70"/>
        <v>350</v>
      </c>
    </row>
    <row r="4455" spans="24:25" x14ac:dyDescent="0.25">
      <c r="X4455" s="59">
        <v>4448</v>
      </c>
      <c r="Y4455" s="395">
        <f t="shared" si="70"/>
        <v>350</v>
      </c>
    </row>
    <row r="4456" spans="24:25" x14ac:dyDescent="0.25">
      <c r="X4456" s="59">
        <v>4449</v>
      </c>
      <c r="Y4456" s="395">
        <f t="shared" si="70"/>
        <v>350</v>
      </c>
    </row>
    <row r="4457" spans="24:25" x14ac:dyDescent="0.25">
      <c r="X4457" s="59">
        <v>4450</v>
      </c>
      <c r="Y4457" s="395">
        <f t="shared" si="70"/>
        <v>350</v>
      </c>
    </row>
    <row r="4458" spans="24:25" x14ac:dyDescent="0.25">
      <c r="X4458" s="59">
        <v>4451</v>
      </c>
      <c r="Y4458" s="395">
        <f t="shared" si="70"/>
        <v>350</v>
      </c>
    </row>
    <row r="4459" spans="24:25" x14ac:dyDescent="0.25">
      <c r="X4459" s="59">
        <v>4452</v>
      </c>
      <c r="Y4459" s="395">
        <f t="shared" si="70"/>
        <v>350</v>
      </c>
    </row>
    <row r="4460" spans="24:25" x14ac:dyDescent="0.25">
      <c r="X4460" s="59">
        <v>4453</v>
      </c>
      <c r="Y4460" s="395">
        <f t="shared" si="70"/>
        <v>350</v>
      </c>
    </row>
    <row r="4461" spans="24:25" x14ac:dyDescent="0.25">
      <c r="X4461" s="59">
        <v>4454</v>
      </c>
      <c r="Y4461" s="395">
        <f t="shared" si="70"/>
        <v>350</v>
      </c>
    </row>
    <row r="4462" spans="24:25" x14ac:dyDescent="0.25">
      <c r="X4462" s="59">
        <v>4455</v>
      </c>
      <c r="Y4462" s="395">
        <f t="shared" si="70"/>
        <v>350</v>
      </c>
    </row>
    <row r="4463" spans="24:25" x14ac:dyDescent="0.25">
      <c r="X4463" s="59">
        <v>4456</v>
      </c>
      <c r="Y4463" s="395">
        <f t="shared" si="70"/>
        <v>350</v>
      </c>
    </row>
    <row r="4464" spans="24:25" x14ac:dyDescent="0.25">
      <c r="X4464" s="59">
        <v>4457</v>
      </c>
      <c r="Y4464" s="395">
        <f t="shared" si="70"/>
        <v>350</v>
      </c>
    </row>
    <row r="4465" spans="24:25" x14ac:dyDescent="0.25">
      <c r="X4465" s="59">
        <v>4458</v>
      </c>
      <c r="Y4465" s="395">
        <f t="shared" si="70"/>
        <v>350</v>
      </c>
    </row>
    <row r="4466" spans="24:25" x14ac:dyDescent="0.25">
      <c r="X4466" s="59">
        <v>4459</v>
      </c>
      <c r="Y4466" s="395">
        <f t="shared" si="70"/>
        <v>350</v>
      </c>
    </row>
    <row r="4467" spans="24:25" x14ac:dyDescent="0.25">
      <c r="X4467" s="59">
        <v>4460</v>
      </c>
      <c r="Y4467" s="395">
        <f t="shared" si="70"/>
        <v>350</v>
      </c>
    </row>
    <row r="4468" spans="24:25" x14ac:dyDescent="0.25">
      <c r="X4468" s="59">
        <v>4461</v>
      </c>
      <c r="Y4468" s="395">
        <f t="shared" si="70"/>
        <v>350</v>
      </c>
    </row>
    <row r="4469" spans="24:25" x14ac:dyDescent="0.25">
      <c r="X4469" s="59">
        <v>4462</v>
      </c>
      <c r="Y4469" s="395">
        <f t="shared" si="70"/>
        <v>350</v>
      </c>
    </row>
    <row r="4470" spans="24:25" x14ac:dyDescent="0.25">
      <c r="X4470" s="59">
        <v>4463</v>
      </c>
      <c r="Y4470" s="395">
        <f t="shared" si="70"/>
        <v>350</v>
      </c>
    </row>
    <row r="4471" spans="24:25" x14ac:dyDescent="0.25">
      <c r="X4471" s="59">
        <v>4464</v>
      </c>
      <c r="Y4471" s="395">
        <f t="shared" si="70"/>
        <v>350</v>
      </c>
    </row>
    <row r="4472" spans="24:25" x14ac:dyDescent="0.25">
      <c r="X4472" s="59">
        <v>4465</v>
      </c>
      <c r="Y4472" s="395">
        <f t="shared" si="70"/>
        <v>350</v>
      </c>
    </row>
    <row r="4473" spans="24:25" x14ac:dyDescent="0.25">
      <c r="X4473" s="59">
        <v>4466</v>
      </c>
      <c r="Y4473" s="395">
        <f t="shared" si="70"/>
        <v>350</v>
      </c>
    </row>
    <row r="4474" spans="24:25" x14ac:dyDescent="0.25">
      <c r="X4474" s="59">
        <v>4467</v>
      </c>
      <c r="Y4474" s="395">
        <f t="shared" si="70"/>
        <v>350</v>
      </c>
    </row>
    <row r="4475" spans="24:25" x14ac:dyDescent="0.25">
      <c r="X4475" s="59">
        <v>4468</v>
      </c>
      <c r="Y4475" s="395">
        <f t="shared" si="70"/>
        <v>350</v>
      </c>
    </row>
    <row r="4476" spans="24:25" x14ac:dyDescent="0.25">
      <c r="X4476" s="59">
        <v>4469</v>
      </c>
      <c r="Y4476" s="395">
        <f t="shared" si="70"/>
        <v>350</v>
      </c>
    </row>
    <row r="4477" spans="24:25" x14ac:dyDescent="0.25">
      <c r="X4477" s="59">
        <v>4470</v>
      </c>
      <c r="Y4477" s="395">
        <f t="shared" si="70"/>
        <v>350</v>
      </c>
    </row>
    <row r="4478" spans="24:25" x14ac:dyDescent="0.25">
      <c r="X4478" s="59">
        <v>4471</v>
      </c>
      <c r="Y4478" s="395">
        <f t="shared" si="70"/>
        <v>350</v>
      </c>
    </row>
    <row r="4479" spans="24:25" x14ac:dyDescent="0.25">
      <c r="X4479" s="59">
        <v>4472</v>
      </c>
      <c r="Y4479" s="395">
        <f t="shared" si="70"/>
        <v>350</v>
      </c>
    </row>
    <row r="4480" spans="24:25" x14ac:dyDescent="0.25">
      <c r="X4480" s="59">
        <v>4473</v>
      </c>
      <c r="Y4480" s="395">
        <f t="shared" si="70"/>
        <v>350</v>
      </c>
    </row>
    <row r="4481" spans="24:25" x14ac:dyDescent="0.25">
      <c r="X4481" s="59">
        <v>4474</v>
      </c>
      <c r="Y4481" s="395">
        <f t="shared" ref="Y4481:Y4544" si="71">$V$8</f>
        <v>350</v>
      </c>
    </row>
    <row r="4482" spans="24:25" x14ac:dyDescent="0.25">
      <c r="X4482" s="59">
        <v>4475</v>
      </c>
      <c r="Y4482" s="395">
        <f t="shared" si="71"/>
        <v>350</v>
      </c>
    </row>
    <row r="4483" spans="24:25" x14ac:dyDescent="0.25">
      <c r="X4483" s="59">
        <v>4476</v>
      </c>
      <c r="Y4483" s="395">
        <f t="shared" si="71"/>
        <v>350</v>
      </c>
    </row>
    <row r="4484" spans="24:25" x14ac:dyDescent="0.25">
      <c r="X4484" s="59">
        <v>4477</v>
      </c>
      <c r="Y4484" s="395">
        <f t="shared" si="71"/>
        <v>350</v>
      </c>
    </row>
    <row r="4485" spans="24:25" x14ac:dyDescent="0.25">
      <c r="X4485" s="59">
        <v>4478</v>
      </c>
      <c r="Y4485" s="395">
        <f t="shared" si="71"/>
        <v>350</v>
      </c>
    </row>
    <row r="4486" spans="24:25" x14ac:dyDescent="0.25">
      <c r="X4486" s="59">
        <v>4479</v>
      </c>
      <c r="Y4486" s="395">
        <f t="shared" si="71"/>
        <v>350</v>
      </c>
    </row>
    <row r="4487" spans="24:25" x14ac:dyDescent="0.25">
      <c r="X4487" s="59">
        <v>4480</v>
      </c>
      <c r="Y4487" s="395">
        <f t="shared" si="71"/>
        <v>350</v>
      </c>
    </row>
    <row r="4488" spans="24:25" x14ac:dyDescent="0.25">
      <c r="X4488" s="59">
        <v>4481</v>
      </c>
      <c r="Y4488" s="395">
        <f t="shared" si="71"/>
        <v>350</v>
      </c>
    </row>
    <row r="4489" spans="24:25" x14ac:dyDescent="0.25">
      <c r="X4489" s="59">
        <v>4482</v>
      </c>
      <c r="Y4489" s="395">
        <f t="shared" si="71"/>
        <v>350</v>
      </c>
    </row>
    <row r="4490" spans="24:25" x14ac:dyDescent="0.25">
      <c r="X4490" s="59">
        <v>4483</v>
      </c>
      <c r="Y4490" s="395">
        <f t="shared" si="71"/>
        <v>350</v>
      </c>
    </row>
    <row r="4491" spans="24:25" x14ac:dyDescent="0.25">
      <c r="X4491" s="59">
        <v>4484</v>
      </c>
      <c r="Y4491" s="395">
        <f t="shared" si="71"/>
        <v>350</v>
      </c>
    </row>
    <row r="4492" spans="24:25" x14ac:dyDescent="0.25">
      <c r="X4492" s="59">
        <v>4485</v>
      </c>
      <c r="Y4492" s="395">
        <f t="shared" si="71"/>
        <v>350</v>
      </c>
    </row>
    <row r="4493" spans="24:25" x14ac:dyDescent="0.25">
      <c r="X4493" s="59">
        <v>4486</v>
      </c>
      <c r="Y4493" s="395">
        <f t="shared" si="71"/>
        <v>350</v>
      </c>
    </row>
    <row r="4494" spans="24:25" x14ac:dyDescent="0.25">
      <c r="X4494" s="59">
        <v>4487</v>
      </c>
      <c r="Y4494" s="395">
        <f t="shared" si="71"/>
        <v>350</v>
      </c>
    </row>
    <row r="4495" spans="24:25" x14ac:dyDescent="0.25">
      <c r="X4495" s="59">
        <v>4488</v>
      </c>
      <c r="Y4495" s="395">
        <f t="shared" si="71"/>
        <v>350</v>
      </c>
    </row>
    <row r="4496" spans="24:25" x14ac:dyDescent="0.25">
      <c r="X4496" s="59">
        <v>4489</v>
      </c>
      <c r="Y4496" s="395">
        <f t="shared" si="71"/>
        <v>350</v>
      </c>
    </row>
    <row r="4497" spans="24:25" x14ac:dyDescent="0.25">
      <c r="X4497" s="59">
        <v>4490</v>
      </c>
      <c r="Y4497" s="395">
        <f t="shared" si="71"/>
        <v>350</v>
      </c>
    </row>
    <row r="4498" spans="24:25" x14ac:dyDescent="0.25">
      <c r="X4498" s="59">
        <v>4491</v>
      </c>
      <c r="Y4498" s="395">
        <f t="shared" si="71"/>
        <v>350</v>
      </c>
    </row>
    <row r="4499" spans="24:25" x14ac:dyDescent="0.25">
      <c r="X4499" s="59">
        <v>4492</v>
      </c>
      <c r="Y4499" s="395">
        <f t="shared" si="71"/>
        <v>350</v>
      </c>
    </row>
    <row r="4500" spans="24:25" x14ac:dyDescent="0.25">
      <c r="X4500" s="59">
        <v>4493</v>
      </c>
      <c r="Y4500" s="395">
        <f t="shared" si="71"/>
        <v>350</v>
      </c>
    </row>
    <row r="4501" spans="24:25" x14ac:dyDescent="0.25">
      <c r="X4501" s="59">
        <v>4494</v>
      </c>
      <c r="Y4501" s="395">
        <f t="shared" si="71"/>
        <v>350</v>
      </c>
    </row>
    <row r="4502" spans="24:25" x14ac:dyDescent="0.25">
      <c r="X4502" s="59">
        <v>4495</v>
      </c>
      <c r="Y4502" s="395">
        <f t="shared" si="71"/>
        <v>350</v>
      </c>
    </row>
    <row r="4503" spans="24:25" x14ac:dyDescent="0.25">
      <c r="X4503" s="59">
        <v>4496</v>
      </c>
      <c r="Y4503" s="395">
        <f t="shared" si="71"/>
        <v>350</v>
      </c>
    </row>
    <row r="4504" spans="24:25" x14ac:dyDescent="0.25">
      <c r="X4504" s="59">
        <v>4497</v>
      </c>
      <c r="Y4504" s="395">
        <f t="shared" si="71"/>
        <v>350</v>
      </c>
    </row>
    <row r="4505" spans="24:25" x14ac:dyDescent="0.25">
      <c r="X4505" s="59">
        <v>4498</v>
      </c>
      <c r="Y4505" s="395">
        <f t="shared" si="71"/>
        <v>350</v>
      </c>
    </row>
    <row r="4506" spans="24:25" x14ac:dyDescent="0.25">
      <c r="X4506" s="59">
        <v>4499</v>
      </c>
      <c r="Y4506" s="395">
        <f t="shared" si="71"/>
        <v>350</v>
      </c>
    </row>
    <row r="4507" spans="24:25" x14ac:dyDescent="0.25">
      <c r="X4507" s="59">
        <v>4500</v>
      </c>
      <c r="Y4507" s="395">
        <f t="shared" si="71"/>
        <v>350</v>
      </c>
    </row>
    <row r="4508" spans="24:25" x14ac:dyDescent="0.25">
      <c r="X4508" s="59">
        <v>4501</v>
      </c>
      <c r="Y4508" s="395">
        <f t="shared" si="71"/>
        <v>350</v>
      </c>
    </row>
    <row r="4509" spans="24:25" x14ac:dyDescent="0.25">
      <c r="X4509" s="59">
        <v>4502</v>
      </c>
      <c r="Y4509" s="395">
        <f t="shared" si="71"/>
        <v>350</v>
      </c>
    </row>
    <row r="4510" spans="24:25" x14ac:dyDescent="0.25">
      <c r="X4510" s="59">
        <v>4503</v>
      </c>
      <c r="Y4510" s="395">
        <f t="shared" si="71"/>
        <v>350</v>
      </c>
    </row>
    <row r="4511" spans="24:25" x14ac:dyDescent="0.25">
      <c r="X4511" s="59">
        <v>4504</v>
      </c>
      <c r="Y4511" s="395">
        <f t="shared" si="71"/>
        <v>350</v>
      </c>
    </row>
    <row r="4512" spans="24:25" x14ac:dyDescent="0.25">
      <c r="X4512" s="59">
        <v>4505</v>
      </c>
      <c r="Y4512" s="395">
        <f t="shared" si="71"/>
        <v>350</v>
      </c>
    </row>
    <row r="4513" spans="24:25" x14ac:dyDescent="0.25">
      <c r="X4513" s="59">
        <v>4506</v>
      </c>
      <c r="Y4513" s="395">
        <f t="shared" si="71"/>
        <v>350</v>
      </c>
    </row>
    <row r="4514" spans="24:25" x14ac:dyDescent="0.25">
      <c r="X4514" s="59">
        <v>4507</v>
      </c>
      <c r="Y4514" s="395">
        <f t="shared" si="71"/>
        <v>350</v>
      </c>
    </row>
    <row r="4515" spans="24:25" x14ac:dyDescent="0.25">
      <c r="X4515" s="59">
        <v>4508</v>
      </c>
      <c r="Y4515" s="395">
        <f t="shared" si="71"/>
        <v>350</v>
      </c>
    </row>
    <row r="4516" spans="24:25" x14ac:dyDescent="0.25">
      <c r="X4516" s="59">
        <v>4509</v>
      </c>
      <c r="Y4516" s="395">
        <f t="shared" si="71"/>
        <v>350</v>
      </c>
    </row>
    <row r="4517" spans="24:25" x14ac:dyDescent="0.25">
      <c r="X4517" s="59">
        <v>4510</v>
      </c>
      <c r="Y4517" s="395">
        <f t="shared" si="71"/>
        <v>350</v>
      </c>
    </row>
    <row r="4518" spans="24:25" x14ac:dyDescent="0.25">
      <c r="X4518" s="59">
        <v>4511</v>
      </c>
      <c r="Y4518" s="395">
        <f t="shared" si="71"/>
        <v>350</v>
      </c>
    </row>
    <row r="4519" spans="24:25" x14ac:dyDescent="0.25">
      <c r="X4519" s="59">
        <v>4512</v>
      </c>
      <c r="Y4519" s="395">
        <f t="shared" si="71"/>
        <v>350</v>
      </c>
    </row>
    <row r="4520" spans="24:25" x14ac:dyDescent="0.25">
      <c r="X4520" s="59">
        <v>4513</v>
      </c>
      <c r="Y4520" s="395">
        <f t="shared" si="71"/>
        <v>350</v>
      </c>
    </row>
    <row r="4521" spans="24:25" x14ac:dyDescent="0.25">
      <c r="X4521" s="59">
        <v>4514</v>
      </c>
      <c r="Y4521" s="395">
        <f t="shared" si="71"/>
        <v>350</v>
      </c>
    </row>
    <row r="4522" spans="24:25" x14ac:dyDescent="0.25">
      <c r="X4522" s="59">
        <v>4515</v>
      </c>
      <c r="Y4522" s="395">
        <f t="shared" si="71"/>
        <v>350</v>
      </c>
    </row>
    <row r="4523" spans="24:25" x14ac:dyDescent="0.25">
      <c r="X4523" s="59">
        <v>4516</v>
      </c>
      <c r="Y4523" s="395">
        <f t="shared" si="71"/>
        <v>350</v>
      </c>
    </row>
    <row r="4524" spans="24:25" x14ac:dyDescent="0.25">
      <c r="X4524" s="59">
        <v>4517</v>
      </c>
      <c r="Y4524" s="395">
        <f t="shared" si="71"/>
        <v>350</v>
      </c>
    </row>
    <row r="4525" spans="24:25" x14ac:dyDescent="0.25">
      <c r="X4525" s="59">
        <v>4518</v>
      </c>
      <c r="Y4525" s="395">
        <f t="shared" si="71"/>
        <v>350</v>
      </c>
    </row>
    <row r="4526" spans="24:25" x14ac:dyDescent="0.25">
      <c r="X4526" s="59">
        <v>4519</v>
      </c>
      <c r="Y4526" s="395">
        <f t="shared" si="71"/>
        <v>350</v>
      </c>
    </row>
    <row r="4527" spans="24:25" x14ac:dyDescent="0.25">
      <c r="X4527" s="59">
        <v>4520</v>
      </c>
      <c r="Y4527" s="395">
        <f t="shared" si="71"/>
        <v>350</v>
      </c>
    </row>
    <row r="4528" spans="24:25" x14ac:dyDescent="0.25">
      <c r="X4528" s="59">
        <v>4521</v>
      </c>
      <c r="Y4528" s="395">
        <f t="shared" si="71"/>
        <v>350</v>
      </c>
    </row>
    <row r="4529" spans="24:25" x14ac:dyDescent="0.25">
      <c r="X4529" s="59">
        <v>4522</v>
      </c>
      <c r="Y4529" s="395">
        <f t="shared" si="71"/>
        <v>350</v>
      </c>
    </row>
    <row r="4530" spans="24:25" x14ac:dyDescent="0.25">
      <c r="X4530" s="59">
        <v>4523</v>
      </c>
      <c r="Y4530" s="395">
        <f t="shared" si="71"/>
        <v>350</v>
      </c>
    </row>
    <row r="4531" spans="24:25" x14ac:dyDescent="0.25">
      <c r="X4531" s="59">
        <v>4524</v>
      </c>
      <c r="Y4531" s="395">
        <f t="shared" si="71"/>
        <v>350</v>
      </c>
    </row>
    <row r="4532" spans="24:25" x14ac:dyDescent="0.25">
      <c r="X4532" s="59">
        <v>4525</v>
      </c>
      <c r="Y4532" s="395">
        <f t="shared" si="71"/>
        <v>350</v>
      </c>
    </row>
    <row r="4533" spans="24:25" x14ac:dyDescent="0.25">
      <c r="X4533" s="59">
        <v>4526</v>
      </c>
      <c r="Y4533" s="395">
        <f t="shared" si="71"/>
        <v>350</v>
      </c>
    </row>
    <row r="4534" spans="24:25" x14ac:dyDescent="0.25">
      <c r="X4534" s="59">
        <v>4527</v>
      </c>
      <c r="Y4534" s="395">
        <f t="shared" si="71"/>
        <v>350</v>
      </c>
    </row>
    <row r="4535" spans="24:25" x14ac:dyDescent="0.25">
      <c r="X4535" s="59">
        <v>4528</v>
      </c>
      <c r="Y4535" s="395">
        <f t="shared" si="71"/>
        <v>350</v>
      </c>
    </row>
    <row r="4536" spans="24:25" x14ac:dyDescent="0.25">
      <c r="X4536" s="59">
        <v>4529</v>
      </c>
      <c r="Y4536" s="395">
        <f t="shared" si="71"/>
        <v>350</v>
      </c>
    </row>
    <row r="4537" spans="24:25" x14ac:dyDescent="0.25">
      <c r="X4537" s="59">
        <v>4530</v>
      </c>
      <c r="Y4537" s="395">
        <f t="shared" si="71"/>
        <v>350</v>
      </c>
    </row>
    <row r="4538" spans="24:25" x14ac:dyDescent="0.25">
      <c r="X4538" s="59">
        <v>4531</v>
      </c>
      <c r="Y4538" s="395">
        <f t="shared" si="71"/>
        <v>350</v>
      </c>
    </row>
    <row r="4539" spans="24:25" x14ac:dyDescent="0.25">
      <c r="X4539" s="59">
        <v>4532</v>
      </c>
      <c r="Y4539" s="395">
        <f t="shared" si="71"/>
        <v>350</v>
      </c>
    </row>
    <row r="4540" spans="24:25" x14ac:dyDescent="0.25">
      <c r="X4540" s="59">
        <v>4533</v>
      </c>
      <c r="Y4540" s="395">
        <f t="shared" si="71"/>
        <v>350</v>
      </c>
    </row>
    <row r="4541" spans="24:25" x14ac:dyDescent="0.25">
      <c r="X4541" s="59">
        <v>4534</v>
      </c>
      <c r="Y4541" s="395">
        <f t="shared" si="71"/>
        <v>350</v>
      </c>
    </row>
    <row r="4542" spans="24:25" x14ac:dyDescent="0.25">
      <c r="X4542" s="59">
        <v>4535</v>
      </c>
      <c r="Y4542" s="395">
        <f t="shared" si="71"/>
        <v>350</v>
      </c>
    </row>
    <row r="4543" spans="24:25" x14ac:dyDescent="0.25">
      <c r="X4543" s="59">
        <v>4536</v>
      </c>
      <c r="Y4543" s="395">
        <f t="shared" si="71"/>
        <v>350</v>
      </c>
    </row>
    <row r="4544" spans="24:25" x14ac:dyDescent="0.25">
      <c r="X4544" s="59">
        <v>4537</v>
      </c>
      <c r="Y4544" s="395">
        <f t="shared" si="71"/>
        <v>350</v>
      </c>
    </row>
    <row r="4545" spans="24:25" x14ac:dyDescent="0.25">
      <c r="X4545" s="59">
        <v>4538</v>
      </c>
      <c r="Y4545" s="395">
        <f t="shared" ref="Y4545:Y4608" si="72">$V$8</f>
        <v>350</v>
      </c>
    </row>
    <row r="4546" spans="24:25" x14ac:dyDescent="0.25">
      <c r="X4546" s="59">
        <v>4539</v>
      </c>
      <c r="Y4546" s="395">
        <f t="shared" si="72"/>
        <v>350</v>
      </c>
    </row>
    <row r="4547" spans="24:25" x14ac:dyDescent="0.25">
      <c r="X4547" s="59">
        <v>4540</v>
      </c>
      <c r="Y4547" s="395">
        <f t="shared" si="72"/>
        <v>350</v>
      </c>
    </row>
    <row r="4548" spans="24:25" x14ac:dyDescent="0.25">
      <c r="X4548" s="59">
        <v>4541</v>
      </c>
      <c r="Y4548" s="395">
        <f t="shared" si="72"/>
        <v>350</v>
      </c>
    </row>
    <row r="4549" spans="24:25" x14ac:dyDescent="0.25">
      <c r="X4549" s="59">
        <v>4542</v>
      </c>
      <c r="Y4549" s="395">
        <f t="shared" si="72"/>
        <v>350</v>
      </c>
    </row>
    <row r="4550" spans="24:25" x14ac:dyDescent="0.25">
      <c r="X4550" s="59">
        <v>4543</v>
      </c>
      <c r="Y4550" s="395">
        <f t="shared" si="72"/>
        <v>350</v>
      </c>
    </row>
    <row r="4551" spans="24:25" x14ac:dyDescent="0.25">
      <c r="X4551" s="59">
        <v>4544</v>
      </c>
      <c r="Y4551" s="395">
        <f t="shared" si="72"/>
        <v>350</v>
      </c>
    </row>
    <row r="4552" spans="24:25" x14ac:dyDescent="0.25">
      <c r="X4552" s="59">
        <v>4545</v>
      </c>
      <c r="Y4552" s="395">
        <f t="shared" si="72"/>
        <v>350</v>
      </c>
    </row>
    <row r="4553" spans="24:25" x14ac:dyDescent="0.25">
      <c r="X4553" s="59">
        <v>4546</v>
      </c>
      <c r="Y4553" s="395">
        <f t="shared" si="72"/>
        <v>350</v>
      </c>
    </row>
    <row r="4554" spans="24:25" x14ac:dyDescent="0.25">
      <c r="X4554" s="59">
        <v>4547</v>
      </c>
      <c r="Y4554" s="395">
        <f t="shared" si="72"/>
        <v>350</v>
      </c>
    </row>
    <row r="4555" spans="24:25" x14ac:dyDescent="0.25">
      <c r="X4555" s="59">
        <v>4548</v>
      </c>
      <c r="Y4555" s="395">
        <f t="shared" si="72"/>
        <v>350</v>
      </c>
    </row>
    <row r="4556" spans="24:25" x14ac:dyDescent="0.25">
      <c r="X4556" s="59">
        <v>4549</v>
      </c>
      <c r="Y4556" s="395">
        <f t="shared" si="72"/>
        <v>350</v>
      </c>
    </row>
    <row r="4557" spans="24:25" x14ac:dyDescent="0.25">
      <c r="X4557" s="59">
        <v>4550</v>
      </c>
      <c r="Y4557" s="395">
        <f t="shared" si="72"/>
        <v>350</v>
      </c>
    </row>
    <row r="4558" spans="24:25" x14ac:dyDescent="0.25">
      <c r="X4558" s="59">
        <v>4551</v>
      </c>
      <c r="Y4558" s="395">
        <f t="shared" si="72"/>
        <v>350</v>
      </c>
    </row>
    <row r="4559" spans="24:25" x14ac:dyDescent="0.25">
      <c r="X4559" s="59">
        <v>4552</v>
      </c>
      <c r="Y4559" s="395">
        <f t="shared" si="72"/>
        <v>350</v>
      </c>
    </row>
    <row r="4560" spans="24:25" x14ac:dyDescent="0.25">
      <c r="X4560" s="59">
        <v>4553</v>
      </c>
      <c r="Y4560" s="395">
        <f t="shared" si="72"/>
        <v>350</v>
      </c>
    </row>
    <row r="4561" spans="24:25" x14ac:dyDescent="0.25">
      <c r="X4561" s="59">
        <v>4554</v>
      </c>
      <c r="Y4561" s="395">
        <f t="shared" si="72"/>
        <v>350</v>
      </c>
    </row>
    <row r="4562" spans="24:25" x14ac:dyDescent="0.25">
      <c r="X4562" s="59">
        <v>4555</v>
      </c>
      <c r="Y4562" s="395">
        <f t="shared" si="72"/>
        <v>350</v>
      </c>
    </row>
    <row r="4563" spans="24:25" x14ac:dyDescent="0.25">
      <c r="X4563" s="59">
        <v>4556</v>
      </c>
      <c r="Y4563" s="395">
        <f t="shared" si="72"/>
        <v>350</v>
      </c>
    </row>
    <row r="4564" spans="24:25" x14ac:dyDescent="0.25">
      <c r="X4564" s="59">
        <v>4557</v>
      </c>
      <c r="Y4564" s="395">
        <f t="shared" si="72"/>
        <v>350</v>
      </c>
    </row>
    <row r="4565" spans="24:25" x14ac:dyDescent="0.25">
      <c r="X4565" s="59">
        <v>4558</v>
      </c>
      <c r="Y4565" s="395">
        <f t="shared" si="72"/>
        <v>350</v>
      </c>
    </row>
    <row r="4566" spans="24:25" x14ac:dyDescent="0.25">
      <c r="X4566" s="59">
        <v>4559</v>
      </c>
      <c r="Y4566" s="395">
        <f t="shared" si="72"/>
        <v>350</v>
      </c>
    </row>
    <row r="4567" spans="24:25" x14ac:dyDescent="0.25">
      <c r="X4567" s="59">
        <v>4560</v>
      </c>
      <c r="Y4567" s="395">
        <f t="shared" si="72"/>
        <v>350</v>
      </c>
    </row>
    <row r="4568" spans="24:25" x14ac:dyDescent="0.25">
      <c r="X4568" s="59">
        <v>4561</v>
      </c>
      <c r="Y4568" s="395">
        <f t="shared" si="72"/>
        <v>350</v>
      </c>
    </row>
    <row r="4569" spans="24:25" x14ac:dyDescent="0.25">
      <c r="X4569" s="59">
        <v>4562</v>
      </c>
      <c r="Y4569" s="395">
        <f t="shared" si="72"/>
        <v>350</v>
      </c>
    </row>
    <row r="4570" spans="24:25" x14ac:dyDescent="0.25">
      <c r="X4570" s="59">
        <v>4563</v>
      </c>
      <c r="Y4570" s="395">
        <f t="shared" si="72"/>
        <v>350</v>
      </c>
    </row>
    <row r="4571" spans="24:25" x14ac:dyDescent="0.25">
      <c r="X4571" s="59">
        <v>4564</v>
      </c>
      <c r="Y4571" s="395">
        <f t="shared" si="72"/>
        <v>350</v>
      </c>
    </row>
    <row r="4572" spans="24:25" x14ac:dyDescent="0.25">
      <c r="X4572" s="59">
        <v>4565</v>
      </c>
      <c r="Y4572" s="395">
        <f t="shared" si="72"/>
        <v>350</v>
      </c>
    </row>
    <row r="4573" spans="24:25" x14ac:dyDescent="0.25">
      <c r="X4573" s="59">
        <v>4566</v>
      </c>
      <c r="Y4573" s="395">
        <f t="shared" si="72"/>
        <v>350</v>
      </c>
    </row>
    <row r="4574" spans="24:25" x14ac:dyDescent="0.25">
      <c r="X4574" s="59">
        <v>4567</v>
      </c>
      <c r="Y4574" s="395">
        <f t="shared" si="72"/>
        <v>350</v>
      </c>
    </row>
    <row r="4575" spans="24:25" x14ac:dyDescent="0.25">
      <c r="X4575" s="59">
        <v>4568</v>
      </c>
      <c r="Y4575" s="395">
        <f t="shared" si="72"/>
        <v>350</v>
      </c>
    </row>
    <row r="4576" spans="24:25" x14ac:dyDescent="0.25">
      <c r="X4576" s="59">
        <v>4569</v>
      </c>
      <c r="Y4576" s="395">
        <f t="shared" si="72"/>
        <v>350</v>
      </c>
    </row>
    <row r="4577" spans="24:25" x14ac:dyDescent="0.25">
      <c r="X4577" s="59">
        <v>4570</v>
      </c>
      <c r="Y4577" s="395">
        <f t="shared" si="72"/>
        <v>350</v>
      </c>
    </row>
    <row r="4578" spans="24:25" x14ac:dyDescent="0.25">
      <c r="X4578" s="59">
        <v>4571</v>
      </c>
      <c r="Y4578" s="395">
        <f t="shared" si="72"/>
        <v>350</v>
      </c>
    </row>
    <row r="4579" spans="24:25" x14ac:dyDescent="0.25">
      <c r="X4579" s="59">
        <v>4572</v>
      </c>
      <c r="Y4579" s="395">
        <f t="shared" si="72"/>
        <v>350</v>
      </c>
    </row>
    <row r="4580" spans="24:25" x14ac:dyDescent="0.25">
      <c r="X4580" s="59">
        <v>4573</v>
      </c>
      <c r="Y4580" s="395">
        <f t="shared" si="72"/>
        <v>350</v>
      </c>
    </row>
    <row r="4581" spans="24:25" x14ac:dyDescent="0.25">
      <c r="X4581" s="59">
        <v>4574</v>
      </c>
      <c r="Y4581" s="395">
        <f t="shared" si="72"/>
        <v>350</v>
      </c>
    </row>
    <row r="4582" spans="24:25" x14ac:dyDescent="0.25">
      <c r="X4582" s="59">
        <v>4575</v>
      </c>
      <c r="Y4582" s="395">
        <f t="shared" si="72"/>
        <v>350</v>
      </c>
    </row>
    <row r="4583" spans="24:25" x14ac:dyDescent="0.25">
      <c r="X4583" s="59">
        <v>4576</v>
      </c>
      <c r="Y4583" s="395">
        <f t="shared" si="72"/>
        <v>350</v>
      </c>
    </row>
    <row r="4584" spans="24:25" x14ac:dyDescent="0.25">
      <c r="X4584" s="59">
        <v>4577</v>
      </c>
      <c r="Y4584" s="395">
        <f t="shared" si="72"/>
        <v>350</v>
      </c>
    </row>
    <row r="4585" spans="24:25" x14ac:dyDescent="0.25">
      <c r="X4585" s="59">
        <v>4578</v>
      </c>
      <c r="Y4585" s="395">
        <f t="shared" si="72"/>
        <v>350</v>
      </c>
    </row>
    <row r="4586" spans="24:25" x14ac:dyDescent="0.25">
      <c r="X4586" s="59">
        <v>4579</v>
      </c>
      <c r="Y4586" s="395">
        <f t="shared" si="72"/>
        <v>350</v>
      </c>
    </row>
    <row r="4587" spans="24:25" x14ac:dyDescent="0.25">
      <c r="X4587" s="59">
        <v>4580</v>
      </c>
      <c r="Y4587" s="395">
        <f t="shared" si="72"/>
        <v>350</v>
      </c>
    </row>
    <row r="4588" spans="24:25" x14ac:dyDescent="0.25">
      <c r="X4588" s="59">
        <v>4581</v>
      </c>
      <c r="Y4588" s="395">
        <f t="shared" si="72"/>
        <v>350</v>
      </c>
    </row>
    <row r="4589" spans="24:25" x14ac:dyDescent="0.25">
      <c r="X4589" s="59">
        <v>4582</v>
      </c>
      <c r="Y4589" s="395">
        <f t="shared" si="72"/>
        <v>350</v>
      </c>
    </row>
    <row r="4590" spans="24:25" x14ac:dyDescent="0.25">
      <c r="X4590" s="59">
        <v>4583</v>
      </c>
      <c r="Y4590" s="395">
        <f t="shared" si="72"/>
        <v>350</v>
      </c>
    </row>
    <row r="4591" spans="24:25" x14ac:dyDescent="0.25">
      <c r="X4591" s="59">
        <v>4584</v>
      </c>
      <c r="Y4591" s="395">
        <f t="shared" si="72"/>
        <v>350</v>
      </c>
    </row>
    <row r="4592" spans="24:25" x14ac:dyDescent="0.25">
      <c r="X4592" s="59">
        <v>4585</v>
      </c>
      <c r="Y4592" s="395">
        <f t="shared" si="72"/>
        <v>350</v>
      </c>
    </row>
    <row r="4593" spans="24:25" x14ac:dyDescent="0.25">
      <c r="X4593" s="59">
        <v>4586</v>
      </c>
      <c r="Y4593" s="395">
        <f t="shared" si="72"/>
        <v>350</v>
      </c>
    </row>
    <row r="4594" spans="24:25" x14ac:dyDescent="0.25">
      <c r="X4594" s="59">
        <v>4587</v>
      </c>
      <c r="Y4594" s="395">
        <f t="shared" si="72"/>
        <v>350</v>
      </c>
    </row>
    <row r="4595" spans="24:25" x14ac:dyDescent="0.25">
      <c r="X4595" s="59">
        <v>4588</v>
      </c>
      <c r="Y4595" s="395">
        <f t="shared" si="72"/>
        <v>350</v>
      </c>
    </row>
    <row r="4596" spans="24:25" x14ac:dyDescent="0.25">
      <c r="X4596" s="59">
        <v>4589</v>
      </c>
      <c r="Y4596" s="395">
        <f t="shared" si="72"/>
        <v>350</v>
      </c>
    </row>
    <row r="4597" spans="24:25" x14ac:dyDescent="0.25">
      <c r="X4597" s="59">
        <v>4590</v>
      </c>
      <c r="Y4597" s="395">
        <f t="shared" si="72"/>
        <v>350</v>
      </c>
    </row>
    <row r="4598" spans="24:25" x14ac:dyDescent="0.25">
      <c r="X4598" s="59">
        <v>4591</v>
      </c>
      <c r="Y4598" s="395">
        <f t="shared" si="72"/>
        <v>350</v>
      </c>
    </row>
    <row r="4599" spans="24:25" x14ac:dyDescent="0.25">
      <c r="X4599" s="59">
        <v>4592</v>
      </c>
      <c r="Y4599" s="395">
        <f t="shared" si="72"/>
        <v>350</v>
      </c>
    </row>
    <row r="4600" spans="24:25" x14ac:dyDescent="0.25">
      <c r="X4600" s="59">
        <v>4593</v>
      </c>
      <c r="Y4600" s="395">
        <f t="shared" si="72"/>
        <v>350</v>
      </c>
    </row>
    <row r="4601" spans="24:25" x14ac:dyDescent="0.25">
      <c r="X4601" s="59">
        <v>4594</v>
      </c>
      <c r="Y4601" s="395">
        <f t="shared" si="72"/>
        <v>350</v>
      </c>
    </row>
    <row r="4602" spans="24:25" x14ac:dyDescent="0.25">
      <c r="X4602" s="59">
        <v>4595</v>
      </c>
      <c r="Y4602" s="395">
        <f t="shared" si="72"/>
        <v>350</v>
      </c>
    </row>
    <row r="4603" spans="24:25" x14ac:dyDescent="0.25">
      <c r="X4603" s="59">
        <v>4596</v>
      </c>
      <c r="Y4603" s="395">
        <f t="shared" si="72"/>
        <v>350</v>
      </c>
    </row>
    <row r="4604" spans="24:25" x14ac:dyDescent="0.25">
      <c r="X4604" s="59">
        <v>4597</v>
      </c>
      <c r="Y4604" s="395">
        <f t="shared" si="72"/>
        <v>350</v>
      </c>
    </row>
    <row r="4605" spans="24:25" x14ac:dyDescent="0.25">
      <c r="X4605" s="59">
        <v>4598</v>
      </c>
      <c r="Y4605" s="395">
        <f t="shared" si="72"/>
        <v>350</v>
      </c>
    </row>
    <row r="4606" spans="24:25" x14ac:dyDescent="0.25">
      <c r="X4606" s="59">
        <v>4599</v>
      </c>
      <c r="Y4606" s="395">
        <f t="shared" si="72"/>
        <v>350</v>
      </c>
    </row>
    <row r="4607" spans="24:25" x14ac:dyDescent="0.25">
      <c r="X4607" s="59">
        <v>4600</v>
      </c>
      <c r="Y4607" s="395">
        <f t="shared" si="72"/>
        <v>350</v>
      </c>
    </row>
    <row r="4608" spans="24:25" x14ac:dyDescent="0.25">
      <c r="X4608" s="59">
        <v>4601</v>
      </c>
      <c r="Y4608" s="395">
        <f t="shared" si="72"/>
        <v>350</v>
      </c>
    </row>
    <row r="4609" spans="24:25" x14ac:dyDescent="0.25">
      <c r="X4609" s="59">
        <v>4602</v>
      </c>
      <c r="Y4609" s="395">
        <f t="shared" ref="Y4609:Y4672" si="73">$V$8</f>
        <v>350</v>
      </c>
    </row>
    <row r="4610" spans="24:25" x14ac:dyDescent="0.25">
      <c r="X4610" s="59">
        <v>4603</v>
      </c>
      <c r="Y4610" s="395">
        <f t="shared" si="73"/>
        <v>350</v>
      </c>
    </row>
    <row r="4611" spans="24:25" x14ac:dyDescent="0.25">
      <c r="X4611" s="59">
        <v>4604</v>
      </c>
      <c r="Y4611" s="395">
        <f t="shared" si="73"/>
        <v>350</v>
      </c>
    </row>
    <row r="4612" spans="24:25" x14ac:dyDescent="0.25">
      <c r="X4612" s="59">
        <v>4605</v>
      </c>
      <c r="Y4612" s="395">
        <f t="shared" si="73"/>
        <v>350</v>
      </c>
    </row>
    <row r="4613" spans="24:25" x14ac:dyDescent="0.25">
      <c r="X4613" s="59">
        <v>4606</v>
      </c>
      <c r="Y4613" s="395">
        <f t="shared" si="73"/>
        <v>350</v>
      </c>
    </row>
    <row r="4614" spans="24:25" x14ac:dyDescent="0.25">
      <c r="X4614" s="59">
        <v>4607</v>
      </c>
      <c r="Y4614" s="395">
        <f t="shared" si="73"/>
        <v>350</v>
      </c>
    </row>
    <row r="4615" spans="24:25" x14ac:dyDescent="0.25">
      <c r="X4615" s="59">
        <v>4608</v>
      </c>
      <c r="Y4615" s="395">
        <f t="shared" si="73"/>
        <v>350</v>
      </c>
    </row>
    <row r="4616" spans="24:25" x14ac:dyDescent="0.25">
      <c r="X4616" s="59">
        <v>4609</v>
      </c>
      <c r="Y4616" s="395">
        <f t="shared" si="73"/>
        <v>350</v>
      </c>
    </row>
    <row r="4617" spans="24:25" x14ac:dyDescent="0.25">
      <c r="X4617" s="59">
        <v>4610</v>
      </c>
      <c r="Y4617" s="395">
        <f t="shared" si="73"/>
        <v>350</v>
      </c>
    </row>
    <row r="4618" spans="24:25" x14ac:dyDescent="0.25">
      <c r="X4618" s="59">
        <v>4611</v>
      </c>
      <c r="Y4618" s="395">
        <f t="shared" si="73"/>
        <v>350</v>
      </c>
    </row>
    <row r="4619" spans="24:25" x14ac:dyDescent="0.25">
      <c r="X4619" s="59">
        <v>4612</v>
      </c>
      <c r="Y4619" s="395">
        <f t="shared" si="73"/>
        <v>350</v>
      </c>
    </row>
    <row r="4620" spans="24:25" x14ac:dyDescent="0.25">
      <c r="X4620" s="59">
        <v>4613</v>
      </c>
      <c r="Y4620" s="395">
        <f t="shared" si="73"/>
        <v>350</v>
      </c>
    </row>
    <row r="4621" spans="24:25" x14ac:dyDescent="0.25">
      <c r="X4621" s="59">
        <v>4614</v>
      </c>
      <c r="Y4621" s="395">
        <f t="shared" si="73"/>
        <v>350</v>
      </c>
    </row>
    <row r="4622" spans="24:25" x14ac:dyDescent="0.25">
      <c r="X4622" s="59">
        <v>4615</v>
      </c>
      <c r="Y4622" s="395">
        <f t="shared" si="73"/>
        <v>350</v>
      </c>
    </row>
    <row r="4623" spans="24:25" x14ac:dyDescent="0.25">
      <c r="X4623" s="59">
        <v>4616</v>
      </c>
      <c r="Y4623" s="395">
        <f t="shared" si="73"/>
        <v>350</v>
      </c>
    </row>
    <row r="4624" spans="24:25" x14ac:dyDescent="0.25">
      <c r="X4624" s="59">
        <v>4617</v>
      </c>
      <c r="Y4624" s="395">
        <f t="shared" si="73"/>
        <v>350</v>
      </c>
    </row>
    <row r="4625" spans="24:25" x14ac:dyDescent="0.25">
      <c r="X4625" s="59">
        <v>4618</v>
      </c>
      <c r="Y4625" s="395">
        <f t="shared" si="73"/>
        <v>350</v>
      </c>
    </row>
    <row r="4626" spans="24:25" x14ac:dyDescent="0.25">
      <c r="X4626" s="59">
        <v>4619</v>
      </c>
      <c r="Y4626" s="395">
        <f t="shared" si="73"/>
        <v>350</v>
      </c>
    </row>
    <row r="4627" spans="24:25" x14ac:dyDescent="0.25">
      <c r="X4627" s="59">
        <v>4620</v>
      </c>
      <c r="Y4627" s="395">
        <f t="shared" si="73"/>
        <v>350</v>
      </c>
    </row>
    <row r="4628" spans="24:25" x14ac:dyDescent="0.25">
      <c r="X4628" s="59">
        <v>4621</v>
      </c>
      <c r="Y4628" s="395">
        <f t="shared" si="73"/>
        <v>350</v>
      </c>
    </row>
    <row r="4629" spans="24:25" x14ac:dyDescent="0.25">
      <c r="X4629" s="59">
        <v>4622</v>
      </c>
      <c r="Y4629" s="395">
        <f t="shared" si="73"/>
        <v>350</v>
      </c>
    </row>
    <row r="4630" spans="24:25" x14ac:dyDescent="0.25">
      <c r="X4630" s="59">
        <v>4623</v>
      </c>
      <c r="Y4630" s="395">
        <f t="shared" si="73"/>
        <v>350</v>
      </c>
    </row>
    <row r="4631" spans="24:25" x14ac:dyDescent="0.25">
      <c r="X4631" s="59">
        <v>4624</v>
      </c>
      <c r="Y4631" s="395">
        <f t="shared" si="73"/>
        <v>350</v>
      </c>
    </row>
    <row r="4632" spans="24:25" x14ac:dyDescent="0.25">
      <c r="X4632" s="59">
        <v>4625</v>
      </c>
      <c r="Y4632" s="395">
        <f t="shared" si="73"/>
        <v>350</v>
      </c>
    </row>
    <row r="4633" spans="24:25" x14ac:dyDescent="0.25">
      <c r="X4633" s="59">
        <v>4626</v>
      </c>
      <c r="Y4633" s="395">
        <f t="shared" si="73"/>
        <v>350</v>
      </c>
    </row>
    <row r="4634" spans="24:25" x14ac:dyDescent="0.25">
      <c r="X4634" s="59">
        <v>4627</v>
      </c>
      <c r="Y4634" s="395">
        <f t="shared" si="73"/>
        <v>350</v>
      </c>
    </row>
    <row r="4635" spans="24:25" x14ac:dyDescent="0.25">
      <c r="X4635" s="59">
        <v>4628</v>
      </c>
      <c r="Y4635" s="395">
        <f t="shared" si="73"/>
        <v>350</v>
      </c>
    </row>
    <row r="4636" spans="24:25" x14ac:dyDescent="0.25">
      <c r="X4636" s="59">
        <v>4629</v>
      </c>
      <c r="Y4636" s="395">
        <f t="shared" si="73"/>
        <v>350</v>
      </c>
    </row>
    <row r="4637" spans="24:25" x14ac:dyDescent="0.25">
      <c r="X4637" s="59">
        <v>4630</v>
      </c>
      <c r="Y4637" s="395">
        <f t="shared" si="73"/>
        <v>350</v>
      </c>
    </row>
    <row r="4638" spans="24:25" x14ac:dyDescent="0.25">
      <c r="X4638" s="59">
        <v>4631</v>
      </c>
      <c r="Y4638" s="395">
        <f t="shared" si="73"/>
        <v>350</v>
      </c>
    </row>
    <row r="4639" spans="24:25" x14ac:dyDescent="0.25">
      <c r="X4639" s="59">
        <v>4632</v>
      </c>
      <c r="Y4639" s="395">
        <f t="shared" si="73"/>
        <v>350</v>
      </c>
    </row>
    <row r="4640" spans="24:25" x14ac:dyDescent="0.25">
      <c r="X4640" s="59">
        <v>4633</v>
      </c>
      <c r="Y4640" s="395">
        <f t="shared" si="73"/>
        <v>350</v>
      </c>
    </row>
    <row r="4641" spans="24:25" x14ac:dyDescent="0.25">
      <c r="X4641" s="59">
        <v>4634</v>
      </c>
      <c r="Y4641" s="395">
        <f t="shared" si="73"/>
        <v>350</v>
      </c>
    </row>
    <row r="4642" spans="24:25" x14ac:dyDescent="0.25">
      <c r="X4642" s="59">
        <v>4635</v>
      </c>
      <c r="Y4642" s="395">
        <f t="shared" si="73"/>
        <v>350</v>
      </c>
    </row>
    <row r="4643" spans="24:25" x14ac:dyDescent="0.25">
      <c r="X4643" s="59">
        <v>4636</v>
      </c>
      <c r="Y4643" s="395">
        <f t="shared" si="73"/>
        <v>350</v>
      </c>
    </row>
    <row r="4644" spans="24:25" x14ac:dyDescent="0.25">
      <c r="X4644" s="59">
        <v>4637</v>
      </c>
      <c r="Y4644" s="395">
        <f t="shared" si="73"/>
        <v>350</v>
      </c>
    </row>
    <row r="4645" spans="24:25" x14ac:dyDescent="0.25">
      <c r="X4645" s="59">
        <v>4638</v>
      </c>
      <c r="Y4645" s="395">
        <f t="shared" si="73"/>
        <v>350</v>
      </c>
    </row>
    <row r="4646" spans="24:25" x14ac:dyDescent="0.25">
      <c r="X4646" s="59">
        <v>4639</v>
      </c>
      <c r="Y4646" s="395">
        <f t="shared" si="73"/>
        <v>350</v>
      </c>
    </row>
    <row r="4647" spans="24:25" x14ac:dyDescent="0.25">
      <c r="X4647" s="59">
        <v>4640</v>
      </c>
      <c r="Y4647" s="395">
        <f t="shared" si="73"/>
        <v>350</v>
      </c>
    </row>
    <row r="4648" spans="24:25" x14ac:dyDescent="0.25">
      <c r="X4648" s="59">
        <v>4641</v>
      </c>
      <c r="Y4648" s="395">
        <f t="shared" si="73"/>
        <v>350</v>
      </c>
    </row>
    <row r="4649" spans="24:25" x14ac:dyDescent="0.25">
      <c r="X4649" s="59">
        <v>4642</v>
      </c>
      <c r="Y4649" s="395">
        <f t="shared" si="73"/>
        <v>350</v>
      </c>
    </row>
    <row r="4650" spans="24:25" x14ac:dyDescent="0.25">
      <c r="X4650" s="59">
        <v>4643</v>
      </c>
      <c r="Y4650" s="395">
        <f t="shared" si="73"/>
        <v>350</v>
      </c>
    </row>
    <row r="4651" spans="24:25" x14ac:dyDescent="0.25">
      <c r="X4651" s="59">
        <v>4644</v>
      </c>
      <c r="Y4651" s="395">
        <f t="shared" si="73"/>
        <v>350</v>
      </c>
    </row>
    <row r="4652" spans="24:25" x14ac:dyDescent="0.25">
      <c r="X4652" s="59">
        <v>4645</v>
      </c>
      <c r="Y4652" s="395">
        <f t="shared" si="73"/>
        <v>350</v>
      </c>
    </row>
    <row r="4653" spans="24:25" x14ac:dyDescent="0.25">
      <c r="X4653" s="59">
        <v>4646</v>
      </c>
      <c r="Y4653" s="395">
        <f t="shared" si="73"/>
        <v>350</v>
      </c>
    </row>
    <row r="4654" spans="24:25" x14ac:dyDescent="0.25">
      <c r="X4654" s="59">
        <v>4647</v>
      </c>
      <c r="Y4654" s="395">
        <f t="shared" si="73"/>
        <v>350</v>
      </c>
    </row>
    <row r="4655" spans="24:25" x14ac:dyDescent="0.25">
      <c r="X4655" s="59">
        <v>4648</v>
      </c>
      <c r="Y4655" s="395">
        <f t="shared" si="73"/>
        <v>350</v>
      </c>
    </row>
    <row r="4656" spans="24:25" x14ac:dyDescent="0.25">
      <c r="X4656" s="59">
        <v>4649</v>
      </c>
      <c r="Y4656" s="395">
        <f t="shared" si="73"/>
        <v>350</v>
      </c>
    </row>
    <row r="4657" spans="24:25" x14ac:dyDescent="0.25">
      <c r="X4657" s="59">
        <v>4650</v>
      </c>
      <c r="Y4657" s="395">
        <f t="shared" si="73"/>
        <v>350</v>
      </c>
    </row>
    <row r="4658" spans="24:25" x14ac:dyDescent="0.25">
      <c r="X4658" s="59">
        <v>4651</v>
      </c>
      <c r="Y4658" s="395">
        <f t="shared" si="73"/>
        <v>350</v>
      </c>
    </row>
    <row r="4659" spans="24:25" x14ac:dyDescent="0.25">
      <c r="X4659" s="59">
        <v>4652</v>
      </c>
      <c r="Y4659" s="395">
        <f t="shared" si="73"/>
        <v>350</v>
      </c>
    </row>
    <row r="4660" spans="24:25" x14ac:dyDescent="0.25">
      <c r="X4660" s="59">
        <v>4653</v>
      </c>
      <c r="Y4660" s="395">
        <f t="shared" si="73"/>
        <v>350</v>
      </c>
    </row>
    <row r="4661" spans="24:25" x14ac:dyDescent="0.25">
      <c r="X4661" s="59">
        <v>4654</v>
      </c>
      <c r="Y4661" s="395">
        <f t="shared" si="73"/>
        <v>350</v>
      </c>
    </row>
    <row r="4662" spans="24:25" x14ac:dyDescent="0.25">
      <c r="X4662" s="59">
        <v>4655</v>
      </c>
      <c r="Y4662" s="395">
        <f t="shared" si="73"/>
        <v>350</v>
      </c>
    </row>
    <row r="4663" spans="24:25" x14ac:dyDescent="0.25">
      <c r="X4663" s="59">
        <v>4656</v>
      </c>
      <c r="Y4663" s="395">
        <f t="shared" si="73"/>
        <v>350</v>
      </c>
    </row>
    <row r="4664" spans="24:25" x14ac:dyDescent="0.25">
      <c r="X4664" s="59">
        <v>4657</v>
      </c>
      <c r="Y4664" s="395">
        <f t="shared" si="73"/>
        <v>350</v>
      </c>
    </row>
    <row r="4665" spans="24:25" x14ac:dyDescent="0.25">
      <c r="X4665" s="59">
        <v>4658</v>
      </c>
      <c r="Y4665" s="395">
        <f t="shared" si="73"/>
        <v>350</v>
      </c>
    </row>
    <row r="4666" spans="24:25" x14ac:dyDescent="0.25">
      <c r="X4666" s="59">
        <v>4659</v>
      </c>
      <c r="Y4666" s="395">
        <f t="shared" si="73"/>
        <v>350</v>
      </c>
    </row>
    <row r="4667" spans="24:25" x14ac:dyDescent="0.25">
      <c r="X4667" s="59">
        <v>4660</v>
      </c>
      <c r="Y4667" s="395">
        <f t="shared" si="73"/>
        <v>350</v>
      </c>
    </row>
    <row r="4668" spans="24:25" x14ac:dyDescent="0.25">
      <c r="X4668" s="59">
        <v>4661</v>
      </c>
      <c r="Y4668" s="395">
        <f t="shared" si="73"/>
        <v>350</v>
      </c>
    </row>
    <row r="4669" spans="24:25" x14ac:dyDescent="0.25">
      <c r="X4669" s="59">
        <v>4662</v>
      </c>
      <c r="Y4669" s="395">
        <f t="shared" si="73"/>
        <v>350</v>
      </c>
    </row>
    <row r="4670" spans="24:25" x14ac:dyDescent="0.25">
      <c r="X4670" s="59">
        <v>4663</v>
      </c>
      <c r="Y4670" s="395">
        <f t="shared" si="73"/>
        <v>350</v>
      </c>
    </row>
    <row r="4671" spans="24:25" x14ac:dyDescent="0.25">
      <c r="X4671" s="59">
        <v>4664</v>
      </c>
      <c r="Y4671" s="395">
        <f t="shared" si="73"/>
        <v>350</v>
      </c>
    </row>
    <row r="4672" spans="24:25" x14ac:dyDescent="0.25">
      <c r="X4672" s="59">
        <v>4665</v>
      </c>
      <c r="Y4672" s="395">
        <f t="shared" si="73"/>
        <v>350</v>
      </c>
    </row>
    <row r="4673" spans="24:25" x14ac:dyDescent="0.25">
      <c r="X4673" s="59">
        <v>4666</v>
      </c>
      <c r="Y4673" s="395">
        <f t="shared" ref="Y4673:Y4736" si="74">$V$8</f>
        <v>350</v>
      </c>
    </row>
    <row r="4674" spans="24:25" x14ac:dyDescent="0.25">
      <c r="X4674" s="59">
        <v>4667</v>
      </c>
      <c r="Y4674" s="395">
        <f t="shared" si="74"/>
        <v>350</v>
      </c>
    </row>
    <row r="4675" spans="24:25" x14ac:dyDescent="0.25">
      <c r="X4675" s="59">
        <v>4668</v>
      </c>
      <c r="Y4675" s="395">
        <f t="shared" si="74"/>
        <v>350</v>
      </c>
    </row>
    <row r="4676" spans="24:25" x14ac:dyDescent="0.25">
      <c r="X4676" s="59">
        <v>4669</v>
      </c>
      <c r="Y4676" s="395">
        <f t="shared" si="74"/>
        <v>350</v>
      </c>
    </row>
    <row r="4677" spans="24:25" x14ac:dyDescent="0.25">
      <c r="X4677" s="59">
        <v>4670</v>
      </c>
      <c r="Y4677" s="395">
        <f t="shared" si="74"/>
        <v>350</v>
      </c>
    </row>
    <row r="4678" spans="24:25" x14ac:dyDescent="0.25">
      <c r="X4678" s="59">
        <v>4671</v>
      </c>
      <c r="Y4678" s="395">
        <f t="shared" si="74"/>
        <v>350</v>
      </c>
    </row>
    <row r="4679" spans="24:25" x14ac:dyDescent="0.25">
      <c r="X4679" s="59">
        <v>4672</v>
      </c>
      <c r="Y4679" s="395">
        <f t="shared" si="74"/>
        <v>350</v>
      </c>
    </row>
    <row r="4680" spans="24:25" x14ac:dyDescent="0.25">
      <c r="X4680" s="59">
        <v>4673</v>
      </c>
      <c r="Y4680" s="395">
        <f t="shared" si="74"/>
        <v>350</v>
      </c>
    </row>
    <row r="4681" spans="24:25" x14ac:dyDescent="0.25">
      <c r="X4681" s="59">
        <v>4674</v>
      </c>
      <c r="Y4681" s="395">
        <f t="shared" si="74"/>
        <v>350</v>
      </c>
    </row>
    <row r="4682" spans="24:25" x14ac:dyDescent="0.25">
      <c r="X4682" s="59">
        <v>4675</v>
      </c>
      <c r="Y4682" s="395">
        <f t="shared" si="74"/>
        <v>350</v>
      </c>
    </row>
    <row r="4683" spans="24:25" x14ac:dyDescent="0.25">
      <c r="X4683" s="59">
        <v>4676</v>
      </c>
      <c r="Y4683" s="395">
        <f t="shared" si="74"/>
        <v>350</v>
      </c>
    </row>
    <row r="4684" spans="24:25" x14ac:dyDescent="0.25">
      <c r="X4684" s="59">
        <v>4677</v>
      </c>
      <c r="Y4684" s="395">
        <f t="shared" si="74"/>
        <v>350</v>
      </c>
    </row>
    <row r="4685" spans="24:25" x14ac:dyDescent="0.25">
      <c r="X4685" s="59">
        <v>4678</v>
      </c>
      <c r="Y4685" s="395">
        <f t="shared" si="74"/>
        <v>350</v>
      </c>
    </row>
    <row r="4686" spans="24:25" x14ac:dyDescent="0.25">
      <c r="X4686" s="59">
        <v>4679</v>
      </c>
      <c r="Y4686" s="395">
        <f t="shared" si="74"/>
        <v>350</v>
      </c>
    </row>
    <row r="4687" spans="24:25" x14ac:dyDescent="0.25">
      <c r="X4687" s="59">
        <v>4680</v>
      </c>
      <c r="Y4687" s="395">
        <f t="shared" si="74"/>
        <v>350</v>
      </c>
    </row>
    <row r="4688" spans="24:25" x14ac:dyDescent="0.25">
      <c r="X4688" s="59">
        <v>4681</v>
      </c>
      <c r="Y4688" s="395">
        <f t="shared" si="74"/>
        <v>350</v>
      </c>
    </row>
    <row r="4689" spans="24:25" x14ac:dyDescent="0.25">
      <c r="X4689" s="59">
        <v>4682</v>
      </c>
      <c r="Y4689" s="395">
        <f t="shared" si="74"/>
        <v>350</v>
      </c>
    </row>
    <row r="4690" spans="24:25" x14ac:dyDescent="0.25">
      <c r="X4690" s="59">
        <v>4683</v>
      </c>
      <c r="Y4690" s="395">
        <f t="shared" si="74"/>
        <v>350</v>
      </c>
    </row>
    <row r="4691" spans="24:25" x14ac:dyDescent="0.25">
      <c r="X4691" s="59">
        <v>4684</v>
      </c>
      <c r="Y4691" s="395">
        <f t="shared" si="74"/>
        <v>350</v>
      </c>
    </row>
    <row r="4692" spans="24:25" x14ac:dyDescent="0.25">
      <c r="X4692" s="59">
        <v>4685</v>
      </c>
      <c r="Y4692" s="395">
        <f t="shared" si="74"/>
        <v>350</v>
      </c>
    </row>
    <row r="4693" spans="24:25" x14ac:dyDescent="0.25">
      <c r="X4693" s="59">
        <v>4686</v>
      </c>
      <c r="Y4693" s="395">
        <f t="shared" si="74"/>
        <v>350</v>
      </c>
    </row>
    <row r="4694" spans="24:25" x14ac:dyDescent="0.25">
      <c r="X4694" s="59">
        <v>4687</v>
      </c>
      <c r="Y4694" s="395">
        <f t="shared" si="74"/>
        <v>350</v>
      </c>
    </row>
    <row r="4695" spans="24:25" x14ac:dyDescent="0.25">
      <c r="X4695" s="59">
        <v>4688</v>
      </c>
      <c r="Y4695" s="395">
        <f t="shared" si="74"/>
        <v>350</v>
      </c>
    </row>
    <row r="4696" spans="24:25" x14ac:dyDescent="0.25">
      <c r="X4696" s="59">
        <v>4689</v>
      </c>
      <c r="Y4696" s="395">
        <f t="shared" si="74"/>
        <v>350</v>
      </c>
    </row>
    <row r="4697" spans="24:25" x14ac:dyDescent="0.25">
      <c r="X4697" s="59">
        <v>4690</v>
      </c>
      <c r="Y4697" s="395">
        <f t="shared" si="74"/>
        <v>350</v>
      </c>
    </row>
    <row r="4698" spans="24:25" x14ac:dyDescent="0.25">
      <c r="X4698" s="59">
        <v>4691</v>
      </c>
      <c r="Y4698" s="395">
        <f t="shared" si="74"/>
        <v>350</v>
      </c>
    </row>
    <row r="4699" spans="24:25" x14ac:dyDescent="0.25">
      <c r="X4699" s="59">
        <v>4692</v>
      </c>
      <c r="Y4699" s="395">
        <f t="shared" si="74"/>
        <v>350</v>
      </c>
    </row>
    <row r="4700" spans="24:25" x14ac:dyDescent="0.25">
      <c r="X4700" s="59">
        <v>4693</v>
      </c>
      <c r="Y4700" s="395">
        <f t="shared" si="74"/>
        <v>350</v>
      </c>
    </row>
    <row r="4701" spans="24:25" x14ac:dyDescent="0.25">
      <c r="X4701" s="59">
        <v>4694</v>
      </c>
      <c r="Y4701" s="395">
        <f t="shared" si="74"/>
        <v>350</v>
      </c>
    </row>
    <row r="4702" spans="24:25" x14ac:dyDescent="0.25">
      <c r="X4702" s="59">
        <v>4695</v>
      </c>
      <c r="Y4702" s="395">
        <f t="shared" si="74"/>
        <v>350</v>
      </c>
    </row>
    <row r="4703" spans="24:25" x14ac:dyDescent="0.25">
      <c r="X4703" s="59">
        <v>4696</v>
      </c>
      <c r="Y4703" s="395">
        <f t="shared" si="74"/>
        <v>350</v>
      </c>
    </row>
    <row r="4704" spans="24:25" x14ac:dyDescent="0.25">
      <c r="X4704" s="59">
        <v>4697</v>
      </c>
      <c r="Y4704" s="395">
        <f t="shared" si="74"/>
        <v>350</v>
      </c>
    </row>
    <row r="4705" spans="24:25" x14ac:dyDescent="0.25">
      <c r="X4705" s="59">
        <v>4698</v>
      </c>
      <c r="Y4705" s="395">
        <f t="shared" si="74"/>
        <v>350</v>
      </c>
    </row>
    <row r="4706" spans="24:25" x14ac:dyDescent="0.25">
      <c r="X4706" s="59">
        <v>4699</v>
      </c>
      <c r="Y4706" s="395">
        <f t="shared" si="74"/>
        <v>350</v>
      </c>
    </row>
    <row r="4707" spans="24:25" x14ac:dyDescent="0.25">
      <c r="X4707" s="59">
        <v>4700</v>
      </c>
      <c r="Y4707" s="395">
        <f t="shared" si="74"/>
        <v>350</v>
      </c>
    </row>
    <row r="4708" spans="24:25" x14ac:dyDescent="0.25">
      <c r="X4708" s="59">
        <v>4701</v>
      </c>
      <c r="Y4708" s="395">
        <f t="shared" si="74"/>
        <v>350</v>
      </c>
    </row>
    <row r="4709" spans="24:25" x14ac:dyDescent="0.25">
      <c r="X4709" s="59">
        <v>4702</v>
      </c>
      <c r="Y4709" s="395">
        <f t="shared" si="74"/>
        <v>350</v>
      </c>
    </row>
    <row r="4710" spans="24:25" x14ac:dyDescent="0.25">
      <c r="X4710" s="59">
        <v>4703</v>
      </c>
      <c r="Y4710" s="395">
        <f t="shared" si="74"/>
        <v>350</v>
      </c>
    </row>
    <row r="4711" spans="24:25" x14ac:dyDescent="0.25">
      <c r="X4711" s="59">
        <v>4704</v>
      </c>
      <c r="Y4711" s="395">
        <f t="shared" si="74"/>
        <v>350</v>
      </c>
    </row>
    <row r="4712" spans="24:25" x14ac:dyDescent="0.25">
      <c r="X4712" s="59">
        <v>4705</v>
      </c>
      <c r="Y4712" s="395">
        <f t="shared" si="74"/>
        <v>350</v>
      </c>
    </row>
    <row r="4713" spans="24:25" x14ac:dyDescent="0.25">
      <c r="X4713" s="59">
        <v>4706</v>
      </c>
      <c r="Y4713" s="395">
        <f t="shared" si="74"/>
        <v>350</v>
      </c>
    </row>
    <row r="4714" spans="24:25" x14ac:dyDescent="0.25">
      <c r="X4714" s="59">
        <v>4707</v>
      </c>
      <c r="Y4714" s="395">
        <f t="shared" si="74"/>
        <v>350</v>
      </c>
    </row>
    <row r="4715" spans="24:25" x14ac:dyDescent="0.25">
      <c r="X4715" s="59">
        <v>4708</v>
      </c>
      <c r="Y4715" s="395">
        <f t="shared" si="74"/>
        <v>350</v>
      </c>
    </row>
    <row r="4716" spans="24:25" x14ac:dyDescent="0.25">
      <c r="X4716" s="59">
        <v>4709</v>
      </c>
      <c r="Y4716" s="395">
        <f t="shared" si="74"/>
        <v>350</v>
      </c>
    </row>
    <row r="4717" spans="24:25" x14ac:dyDescent="0.25">
      <c r="X4717" s="59">
        <v>4710</v>
      </c>
      <c r="Y4717" s="395">
        <f t="shared" si="74"/>
        <v>350</v>
      </c>
    </row>
    <row r="4718" spans="24:25" x14ac:dyDescent="0.25">
      <c r="X4718" s="59">
        <v>4711</v>
      </c>
      <c r="Y4718" s="395">
        <f t="shared" si="74"/>
        <v>350</v>
      </c>
    </row>
    <row r="4719" spans="24:25" x14ac:dyDescent="0.25">
      <c r="X4719" s="59">
        <v>4712</v>
      </c>
      <c r="Y4719" s="395">
        <f t="shared" si="74"/>
        <v>350</v>
      </c>
    </row>
    <row r="4720" spans="24:25" x14ac:dyDescent="0.25">
      <c r="X4720" s="59">
        <v>4713</v>
      </c>
      <c r="Y4720" s="395">
        <f t="shared" si="74"/>
        <v>350</v>
      </c>
    </row>
    <row r="4721" spans="24:25" x14ac:dyDescent="0.25">
      <c r="X4721" s="59">
        <v>4714</v>
      </c>
      <c r="Y4721" s="395">
        <f t="shared" si="74"/>
        <v>350</v>
      </c>
    </row>
    <row r="4722" spans="24:25" x14ac:dyDescent="0.25">
      <c r="X4722" s="59">
        <v>4715</v>
      </c>
      <c r="Y4722" s="395">
        <f t="shared" si="74"/>
        <v>350</v>
      </c>
    </row>
    <row r="4723" spans="24:25" x14ac:dyDescent="0.25">
      <c r="X4723" s="59">
        <v>4716</v>
      </c>
      <c r="Y4723" s="395">
        <f t="shared" si="74"/>
        <v>350</v>
      </c>
    </row>
    <row r="4724" spans="24:25" x14ac:dyDescent="0.25">
      <c r="X4724" s="59">
        <v>4717</v>
      </c>
      <c r="Y4724" s="395">
        <f t="shared" si="74"/>
        <v>350</v>
      </c>
    </row>
    <row r="4725" spans="24:25" x14ac:dyDescent="0.25">
      <c r="X4725" s="59">
        <v>4718</v>
      </c>
      <c r="Y4725" s="395">
        <f t="shared" si="74"/>
        <v>350</v>
      </c>
    </row>
    <row r="4726" spans="24:25" x14ac:dyDescent="0.25">
      <c r="X4726" s="59">
        <v>4719</v>
      </c>
      <c r="Y4726" s="395">
        <f t="shared" si="74"/>
        <v>350</v>
      </c>
    </row>
    <row r="4727" spans="24:25" x14ac:dyDescent="0.25">
      <c r="X4727" s="59">
        <v>4720</v>
      </c>
      <c r="Y4727" s="395">
        <f t="shared" si="74"/>
        <v>350</v>
      </c>
    </row>
    <row r="4728" spans="24:25" x14ac:dyDescent="0.25">
      <c r="X4728" s="59">
        <v>4721</v>
      </c>
      <c r="Y4728" s="395">
        <f t="shared" si="74"/>
        <v>350</v>
      </c>
    </row>
    <row r="4729" spans="24:25" x14ac:dyDescent="0.25">
      <c r="X4729" s="59">
        <v>4722</v>
      </c>
      <c r="Y4729" s="395">
        <f t="shared" si="74"/>
        <v>350</v>
      </c>
    </row>
    <row r="4730" spans="24:25" x14ac:dyDescent="0.25">
      <c r="X4730" s="59">
        <v>4723</v>
      </c>
      <c r="Y4730" s="395">
        <f t="shared" si="74"/>
        <v>350</v>
      </c>
    </row>
    <row r="4731" spans="24:25" x14ac:dyDescent="0.25">
      <c r="X4731" s="59">
        <v>4724</v>
      </c>
      <c r="Y4731" s="395">
        <f t="shared" si="74"/>
        <v>350</v>
      </c>
    </row>
    <row r="4732" spans="24:25" x14ac:dyDescent="0.25">
      <c r="X4732" s="59">
        <v>4725</v>
      </c>
      <c r="Y4732" s="395">
        <f t="shared" si="74"/>
        <v>350</v>
      </c>
    </row>
    <row r="4733" spans="24:25" x14ac:dyDescent="0.25">
      <c r="X4733" s="59">
        <v>4726</v>
      </c>
      <c r="Y4733" s="395">
        <f t="shared" si="74"/>
        <v>350</v>
      </c>
    </row>
    <row r="4734" spans="24:25" x14ac:dyDescent="0.25">
      <c r="X4734" s="59">
        <v>4727</v>
      </c>
      <c r="Y4734" s="395">
        <f t="shared" si="74"/>
        <v>350</v>
      </c>
    </row>
    <row r="4735" spans="24:25" x14ac:dyDescent="0.25">
      <c r="X4735" s="59">
        <v>4728</v>
      </c>
      <c r="Y4735" s="395">
        <f t="shared" si="74"/>
        <v>350</v>
      </c>
    </row>
    <row r="4736" spans="24:25" x14ac:dyDescent="0.25">
      <c r="X4736" s="59">
        <v>4729</v>
      </c>
      <c r="Y4736" s="395">
        <f t="shared" si="74"/>
        <v>350</v>
      </c>
    </row>
    <row r="4737" spans="24:25" x14ac:dyDescent="0.25">
      <c r="X4737" s="59">
        <v>4730</v>
      </c>
      <c r="Y4737" s="395">
        <f t="shared" ref="Y4737:Y4800" si="75">$V$8</f>
        <v>350</v>
      </c>
    </row>
    <row r="4738" spans="24:25" x14ac:dyDescent="0.25">
      <c r="X4738" s="59">
        <v>4731</v>
      </c>
      <c r="Y4738" s="395">
        <f t="shared" si="75"/>
        <v>350</v>
      </c>
    </row>
    <row r="4739" spans="24:25" x14ac:dyDescent="0.25">
      <c r="X4739" s="59">
        <v>4732</v>
      </c>
      <c r="Y4739" s="395">
        <f t="shared" si="75"/>
        <v>350</v>
      </c>
    </row>
    <row r="4740" spans="24:25" x14ac:dyDescent="0.25">
      <c r="X4740" s="59">
        <v>4733</v>
      </c>
      <c r="Y4740" s="395">
        <f t="shared" si="75"/>
        <v>350</v>
      </c>
    </row>
    <row r="4741" spans="24:25" x14ac:dyDescent="0.25">
      <c r="X4741" s="59">
        <v>4734</v>
      </c>
      <c r="Y4741" s="395">
        <f t="shared" si="75"/>
        <v>350</v>
      </c>
    </row>
    <row r="4742" spans="24:25" x14ac:dyDescent="0.25">
      <c r="X4742" s="59">
        <v>4735</v>
      </c>
      <c r="Y4742" s="395">
        <f t="shared" si="75"/>
        <v>350</v>
      </c>
    </row>
    <row r="4743" spans="24:25" x14ac:dyDescent="0.25">
      <c r="X4743" s="59">
        <v>4736</v>
      </c>
      <c r="Y4743" s="395">
        <f t="shared" si="75"/>
        <v>350</v>
      </c>
    </row>
    <row r="4744" spans="24:25" x14ac:dyDescent="0.25">
      <c r="X4744" s="59">
        <v>4737</v>
      </c>
      <c r="Y4744" s="395">
        <f t="shared" si="75"/>
        <v>350</v>
      </c>
    </row>
    <row r="4745" spans="24:25" x14ac:dyDescent="0.25">
      <c r="X4745" s="59">
        <v>4738</v>
      </c>
      <c r="Y4745" s="395">
        <f t="shared" si="75"/>
        <v>350</v>
      </c>
    </row>
    <row r="4746" spans="24:25" x14ac:dyDescent="0.25">
      <c r="X4746" s="59">
        <v>4739</v>
      </c>
      <c r="Y4746" s="395">
        <f t="shared" si="75"/>
        <v>350</v>
      </c>
    </row>
    <row r="4747" spans="24:25" x14ac:dyDescent="0.25">
      <c r="X4747" s="59">
        <v>4740</v>
      </c>
      <c r="Y4747" s="395">
        <f t="shared" si="75"/>
        <v>350</v>
      </c>
    </row>
    <row r="4748" spans="24:25" x14ac:dyDescent="0.25">
      <c r="X4748" s="59">
        <v>4741</v>
      </c>
      <c r="Y4748" s="395">
        <f t="shared" si="75"/>
        <v>350</v>
      </c>
    </row>
    <row r="4749" spans="24:25" x14ac:dyDescent="0.25">
      <c r="X4749" s="59">
        <v>4742</v>
      </c>
      <c r="Y4749" s="395">
        <f t="shared" si="75"/>
        <v>350</v>
      </c>
    </row>
    <row r="4750" spans="24:25" x14ac:dyDescent="0.25">
      <c r="X4750" s="59">
        <v>4743</v>
      </c>
      <c r="Y4750" s="395">
        <f t="shared" si="75"/>
        <v>350</v>
      </c>
    </row>
    <row r="4751" spans="24:25" x14ac:dyDescent="0.25">
      <c r="X4751" s="59">
        <v>4744</v>
      </c>
      <c r="Y4751" s="395">
        <f t="shared" si="75"/>
        <v>350</v>
      </c>
    </row>
    <row r="4752" spans="24:25" x14ac:dyDescent="0.25">
      <c r="X4752" s="59">
        <v>4745</v>
      </c>
      <c r="Y4752" s="395">
        <f t="shared" si="75"/>
        <v>350</v>
      </c>
    </row>
    <row r="4753" spans="24:25" x14ac:dyDescent="0.25">
      <c r="X4753" s="59">
        <v>4746</v>
      </c>
      <c r="Y4753" s="395">
        <f t="shared" si="75"/>
        <v>350</v>
      </c>
    </row>
    <row r="4754" spans="24:25" x14ac:dyDescent="0.25">
      <c r="X4754" s="59">
        <v>4747</v>
      </c>
      <c r="Y4754" s="395">
        <f t="shared" si="75"/>
        <v>350</v>
      </c>
    </row>
    <row r="4755" spans="24:25" x14ac:dyDescent="0.25">
      <c r="X4755" s="59">
        <v>4748</v>
      </c>
      <c r="Y4755" s="395">
        <f t="shared" si="75"/>
        <v>350</v>
      </c>
    </row>
    <row r="4756" spans="24:25" x14ac:dyDescent="0.25">
      <c r="X4756" s="59">
        <v>4749</v>
      </c>
      <c r="Y4756" s="395">
        <f t="shared" si="75"/>
        <v>350</v>
      </c>
    </row>
    <row r="4757" spans="24:25" x14ac:dyDescent="0.25">
      <c r="X4757" s="59">
        <v>4750</v>
      </c>
      <c r="Y4757" s="395">
        <f t="shared" si="75"/>
        <v>350</v>
      </c>
    </row>
    <row r="4758" spans="24:25" x14ac:dyDescent="0.25">
      <c r="X4758" s="59">
        <v>4751</v>
      </c>
      <c r="Y4758" s="395">
        <f t="shared" si="75"/>
        <v>350</v>
      </c>
    </row>
    <row r="4759" spans="24:25" x14ac:dyDescent="0.25">
      <c r="X4759" s="59">
        <v>4752</v>
      </c>
      <c r="Y4759" s="395">
        <f t="shared" si="75"/>
        <v>350</v>
      </c>
    </row>
    <row r="4760" spans="24:25" x14ac:dyDescent="0.25">
      <c r="X4760" s="59">
        <v>4753</v>
      </c>
      <c r="Y4760" s="395">
        <f t="shared" si="75"/>
        <v>350</v>
      </c>
    </row>
    <row r="4761" spans="24:25" x14ac:dyDescent="0.25">
      <c r="X4761" s="59">
        <v>4754</v>
      </c>
      <c r="Y4761" s="395">
        <f t="shared" si="75"/>
        <v>350</v>
      </c>
    </row>
    <row r="4762" spans="24:25" x14ac:dyDescent="0.25">
      <c r="X4762" s="59">
        <v>4755</v>
      </c>
      <c r="Y4762" s="395">
        <f t="shared" si="75"/>
        <v>350</v>
      </c>
    </row>
    <row r="4763" spans="24:25" x14ac:dyDescent="0.25">
      <c r="X4763" s="59">
        <v>4756</v>
      </c>
      <c r="Y4763" s="395">
        <f t="shared" si="75"/>
        <v>350</v>
      </c>
    </row>
    <row r="4764" spans="24:25" x14ac:dyDescent="0.25">
      <c r="X4764" s="59">
        <v>4757</v>
      </c>
      <c r="Y4764" s="395">
        <f t="shared" si="75"/>
        <v>350</v>
      </c>
    </row>
    <row r="4765" spans="24:25" x14ac:dyDescent="0.25">
      <c r="X4765" s="59">
        <v>4758</v>
      </c>
      <c r="Y4765" s="395">
        <f t="shared" si="75"/>
        <v>350</v>
      </c>
    </row>
    <row r="4766" spans="24:25" x14ac:dyDescent="0.25">
      <c r="X4766" s="59">
        <v>4759</v>
      </c>
      <c r="Y4766" s="395">
        <f t="shared" si="75"/>
        <v>350</v>
      </c>
    </row>
    <row r="4767" spans="24:25" x14ac:dyDescent="0.25">
      <c r="X4767" s="59">
        <v>4760</v>
      </c>
      <c r="Y4767" s="395">
        <f t="shared" si="75"/>
        <v>350</v>
      </c>
    </row>
    <row r="4768" spans="24:25" x14ac:dyDescent="0.25">
      <c r="X4768" s="59">
        <v>4761</v>
      </c>
      <c r="Y4768" s="395">
        <f t="shared" si="75"/>
        <v>350</v>
      </c>
    </row>
    <row r="4769" spans="24:25" x14ac:dyDescent="0.25">
      <c r="X4769" s="59">
        <v>4762</v>
      </c>
      <c r="Y4769" s="395">
        <f t="shared" si="75"/>
        <v>350</v>
      </c>
    </row>
    <row r="4770" spans="24:25" x14ac:dyDescent="0.25">
      <c r="X4770" s="59">
        <v>4763</v>
      </c>
      <c r="Y4770" s="395">
        <f t="shared" si="75"/>
        <v>350</v>
      </c>
    </row>
    <row r="4771" spans="24:25" x14ac:dyDescent="0.25">
      <c r="X4771" s="59">
        <v>4764</v>
      </c>
      <c r="Y4771" s="395">
        <f t="shared" si="75"/>
        <v>350</v>
      </c>
    </row>
    <row r="4772" spans="24:25" x14ac:dyDescent="0.25">
      <c r="X4772" s="59">
        <v>4765</v>
      </c>
      <c r="Y4772" s="395">
        <f t="shared" si="75"/>
        <v>350</v>
      </c>
    </row>
    <row r="4773" spans="24:25" x14ac:dyDescent="0.25">
      <c r="X4773" s="59">
        <v>4766</v>
      </c>
      <c r="Y4773" s="395">
        <f t="shared" si="75"/>
        <v>350</v>
      </c>
    </row>
    <row r="4774" spans="24:25" x14ac:dyDescent="0.25">
      <c r="X4774" s="59">
        <v>4767</v>
      </c>
      <c r="Y4774" s="395">
        <f t="shared" si="75"/>
        <v>350</v>
      </c>
    </row>
    <row r="4775" spans="24:25" x14ac:dyDescent="0.25">
      <c r="X4775" s="59">
        <v>4768</v>
      </c>
      <c r="Y4775" s="395">
        <f t="shared" si="75"/>
        <v>350</v>
      </c>
    </row>
    <row r="4776" spans="24:25" x14ac:dyDescent="0.25">
      <c r="X4776" s="59">
        <v>4769</v>
      </c>
      <c r="Y4776" s="395">
        <f t="shared" si="75"/>
        <v>350</v>
      </c>
    </row>
    <row r="4777" spans="24:25" x14ac:dyDescent="0.25">
      <c r="X4777" s="59">
        <v>4770</v>
      </c>
      <c r="Y4777" s="395">
        <f t="shared" si="75"/>
        <v>350</v>
      </c>
    </row>
    <row r="4778" spans="24:25" x14ac:dyDescent="0.25">
      <c r="X4778" s="59">
        <v>4771</v>
      </c>
      <c r="Y4778" s="395">
        <f t="shared" si="75"/>
        <v>350</v>
      </c>
    </row>
    <row r="4779" spans="24:25" x14ac:dyDescent="0.25">
      <c r="X4779" s="59">
        <v>4772</v>
      </c>
      <c r="Y4779" s="395">
        <f t="shared" si="75"/>
        <v>350</v>
      </c>
    </row>
    <row r="4780" spans="24:25" x14ac:dyDescent="0.25">
      <c r="X4780" s="59">
        <v>4773</v>
      </c>
      <c r="Y4780" s="395">
        <f t="shared" si="75"/>
        <v>350</v>
      </c>
    </row>
    <row r="4781" spans="24:25" x14ac:dyDescent="0.25">
      <c r="X4781" s="59">
        <v>4774</v>
      </c>
      <c r="Y4781" s="395">
        <f t="shared" si="75"/>
        <v>350</v>
      </c>
    </row>
    <row r="4782" spans="24:25" x14ac:dyDescent="0.25">
      <c r="X4782" s="59">
        <v>4775</v>
      </c>
      <c r="Y4782" s="395">
        <f t="shared" si="75"/>
        <v>350</v>
      </c>
    </row>
    <row r="4783" spans="24:25" x14ac:dyDescent="0.25">
      <c r="X4783" s="59">
        <v>4776</v>
      </c>
      <c r="Y4783" s="395">
        <f t="shared" si="75"/>
        <v>350</v>
      </c>
    </row>
    <row r="4784" spans="24:25" x14ac:dyDescent="0.25">
      <c r="X4784" s="59">
        <v>4777</v>
      </c>
      <c r="Y4784" s="395">
        <f t="shared" si="75"/>
        <v>350</v>
      </c>
    </row>
    <row r="4785" spans="24:25" x14ac:dyDescent="0.25">
      <c r="X4785" s="59">
        <v>4778</v>
      </c>
      <c r="Y4785" s="395">
        <f t="shared" si="75"/>
        <v>350</v>
      </c>
    </row>
    <row r="4786" spans="24:25" x14ac:dyDescent="0.25">
      <c r="X4786" s="59">
        <v>4779</v>
      </c>
      <c r="Y4786" s="395">
        <f t="shared" si="75"/>
        <v>350</v>
      </c>
    </row>
    <row r="4787" spans="24:25" x14ac:dyDescent="0.25">
      <c r="X4787" s="59">
        <v>4780</v>
      </c>
      <c r="Y4787" s="395">
        <f t="shared" si="75"/>
        <v>350</v>
      </c>
    </row>
    <row r="4788" spans="24:25" x14ac:dyDescent="0.25">
      <c r="X4788" s="59">
        <v>4781</v>
      </c>
      <c r="Y4788" s="395">
        <f t="shared" si="75"/>
        <v>350</v>
      </c>
    </row>
    <row r="4789" spans="24:25" x14ac:dyDescent="0.25">
      <c r="X4789" s="59">
        <v>4782</v>
      </c>
      <c r="Y4789" s="395">
        <f t="shared" si="75"/>
        <v>350</v>
      </c>
    </row>
    <row r="4790" spans="24:25" x14ac:dyDescent="0.25">
      <c r="X4790" s="59">
        <v>4783</v>
      </c>
      <c r="Y4790" s="395">
        <f t="shared" si="75"/>
        <v>350</v>
      </c>
    </row>
    <row r="4791" spans="24:25" x14ac:dyDescent="0.25">
      <c r="X4791" s="59">
        <v>4784</v>
      </c>
      <c r="Y4791" s="395">
        <f t="shared" si="75"/>
        <v>350</v>
      </c>
    </row>
    <row r="4792" spans="24:25" x14ac:dyDescent="0.25">
      <c r="X4792" s="59">
        <v>4785</v>
      </c>
      <c r="Y4792" s="395">
        <f t="shared" si="75"/>
        <v>350</v>
      </c>
    </row>
    <row r="4793" spans="24:25" x14ac:dyDescent="0.25">
      <c r="X4793" s="59">
        <v>4786</v>
      </c>
      <c r="Y4793" s="395">
        <f t="shared" si="75"/>
        <v>350</v>
      </c>
    </row>
    <row r="4794" spans="24:25" x14ac:dyDescent="0.25">
      <c r="X4794" s="59">
        <v>4787</v>
      </c>
      <c r="Y4794" s="395">
        <f t="shared" si="75"/>
        <v>350</v>
      </c>
    </row>
    <row r="4795" spans="24:25" x14ac:dyDescent="0.25">
      <c r="X4795" s="59">
        <v>4788</v>
      </c>
      <c r="Y4795" s="395">
        <f t="shared" si="75"/>
        <v>350</v>
      </c>
    </row>
    <row r="4796" spans="24:25" x14ac:dyDescent="0.25">
      <c r="X4796" s="59">
        <v>4789</v>
      </c>
      <c r="Y4796" s="395">
        <f t="shared" si="75"/>
        <v>350</v>
      </c>
    </row>
    <row r="4797" spans="24:25" x14ac:dyDescent="0.25">
      <c r="X4797" s="59">
        <v>4790</v>
      </c>
      <c r="Y4797" s="395">
        <f t="shared" si="75"/>
        <v>350</v>
      </c>
    </row>
    <row r="4798" spans="24:25" x14ac:dyDescent="0.25">
      <c r="X4798" s="59">
        <v>4791</v>
      </c>
      <c r="Y4798" s="395">
        <f t="shared" si="75"/>
        <v>350</v>
      </c>
    </row>
    <row r="4799" spans="24:25" x14ac:dyDescent="0.25">
      <c r="X4799" s="59">
        <v>4792</v>
      </c>
      <c r="Y4799" s="395">
        <f t="shared" si="75"/>
        <v>350</v>
      </c>
    </row>
    <row r="4800" spans="24:25" x14ac:dyDescent="0.25">
      <c r="X4800" s="59">
        <v>4793</v>
      </c>
      <c r="Y4800" s="395">
        <f t="shared" si="75"/>
        <v>350</v>
      </c>
    </row>
    <row r="4801" spans="24:25" x14ac:dyDescent="0.25">
      <c r="X4801" s="59">
        <v>4794</v>
      </c>
      <c r="Y4801" s="395">
        <f t="shared" ref="Y4801:Y4864" si="76">$V$8</f>
        <v>350</v>
      </c>
    </row>
    <row r="4802" spans="24:25" x14ac:dyDescent="0.25">
      <c r="X4802" s="59">
        <v>4795</v>
      </c>
      <c r="Y4802" s="395">
        <f t="shared" si="76"/>
        <v>350</v>
      </c>
    </row>
    <row r="4803" spans="24:25" x14ac:dyDescent="0.25">
      <c r="X4803" s="59">
        <v>4796</v>
      </c>
      <c r="Y4803" s="395">
        <f t="shared" si="76"/>
        <v>350</v>
      </c>
    </row>
    <row r="4804" spans="24:25" x14ac:dyDescent="0.25">
      <c r="X4804" s="59">
        <v>4797</v>
      </c>
      <c r="Y4804" s="395">
        <f t="shared" si="76"/>
        <v>350</v>
      </c>
    </row>
    <row r="4805" spans="24:25" x14ac:dyDescent="0.25">
      <c r="X4805" s="59">
        <v>4798</v>
      </c>
      <c r="Y4805" s="395">
        <f t="shared" si="76"/>
        <v>350</v>
      </c>
    </row>
    <row r="4806" spans="24:25" x14ac:dyDescent="0.25">
      <c r="X4806" s="59">
        <v>4799</v>
      </c>
      <c r="Y4806" s="395">
        <f t="shared" si="76"/>
        <v>350</v>
      </c>
    </row>
    <row r="4807" spans="24:25" x14ac:dyDescent="0.25">
      <c r="X4807" s="59">
        <v>4800</v>
      </c>
      <c r="Y4807" s="395">
        <f t="shared" si="76"/>
        <v>350</v>
      </c>
    </row>
    <row r="4808" spans="24:25" x14ac:dyDescent="0.25">
      <c r="X4808" s="59">
        <v>4801</v>
      </c>
      <c r="Y4808" s="395">
        <f t="shared" si="76"/>
        <v>350</v>
      </c>
    </row>
    <row r="4809" spans="24:25" x14ac:dyDescent="0.25">
      <c r="X4809" s="59">
        <v>4802</v>
      </c>
      <c r="Y4809" s="395">
        <f t="shared" si="76"/>
        <v>350</v>
      </c>
    </row>
    <row r="4810" spans="24:25" x14ac:dyDescent="0.25">
      <c r="X4810" s="59">
        <v>4803</v>
      </c>
      <c r="Y4810" s="395">
        <f t="shared" si="76"/>
        <v>350</v>
      </c>
    </row>
    <row r="4811" spans="24:25" x14ac:dyDescent="0.25">
      <c r="X4811" s="59">
        <v>4804</v>
      </c>
      <c r="Y4811" s="395">
        <f t="shared" si="76"/>
        <v>350</v>
      </c>
    </row>
    <row r="4812" spans="24:25" x14ac:dyDescent="0.25">
      <c r="X4812" s="59">
        <v>4805</v>
      </c>
      <c r="Y4812" s="395">
        <f t="shared" si="76"/>
        <v>350</v>
      </c>
    </row>
    <row r="4813" spans="24:25" x14ac:dyDescent="0.25">
      <c r="X4813" s="59">
        <v>4806</v>
      </c>
      <c r="Y4813" s="395">
        <f t="shared" si="76"/>
        <v>350</v>
      </c>
    </row>
    <row r="4814" spans="24:25" x14ac:dyDescent="0.25">
      <c r="X4814" s="59">
        <v>4807</v>
      </c>
      <c r="Y4814" s="395">
        <f t="shared" si="76"/>
        <v>350</v>
      </c>
    </row>
    <row r="4815" spans="24:25" x14ac:dyDescent="0.25">
      <c r="X4815" s="59">
        <v>4808</v>
      </c>
      <c r="Y4815" s="395">
        <f t="shared" si="76"/>
        <v>350</v>
      </c>
    </row>
    <row r="4816" spans="24:25" x14ac:dyDescent="0.25">
      <c r="X4816" s="59">
        <v>4809</v>
      </c>
      <c r="Y4816" s="395">
        <f t="shared" si="76"/>
        <v>350</v>
      </c>
    </row>
    <row r="4817" spans="24:25" x14ac:dyDescent="0.25">
      <c r="X4817" s="59">
        <v>4810</v>
      </c>
      <c r="Y4817" s="395">
        <f t="shared" si="76"/>
        <v>350</v>
      </c>
    </row>
    <row r="4818" spans="24:25" x14ac:dyDescent="0.25">
      <c r="X4818" s="59">
        <v>4811</v>
      </c>
      <c r="Y4818" s="395">
        <f t="shared" si="76"/>
        <v>350</v>
      </c>
    </row>
    <row r="4819" spans="24:25" x14ac:dyDescent="0.25">
      <c r="X4819" s="59">
        <v>4812</v>
      </c>
      <c r="Y4819" s="395">
        <f t="shared" si="76"/>
        <v>350</v>
      </c>
    </row>
    <row r="4820" spans="24:25" x14ac:dyDescent="0.25">
      <c r="X4820" s="59">
        <v>4813</v>
      </c>
      <c r="Y4820" s="395">
        <f t="shared" si="76"/>
        <v>350</v>
      </c>
    </row>
    <row r="4821" spans="24:25" x14ac:dyDescent="0.25">
      <c r="X4821" s="59">
        <v>4814</v>
      </c>
      <c r="Y4821" s="395">
        <f t="shared" si="76"/>
        <v>350</v>
      </c>
    </row>
    <row r="4822" spans="24:25" x14ac:dyDescent="0.25">
      <c r="X4822" s="59">
        <v>4815</v>
      </c>
      <c r="Y4822" s="395">
        <f t="shared" si="76"/>
        <v>350</v>
      </c>
    </row>
    <row r="4823" spans="24:25" x14ac:dyDescent="0.25">
      <c r="X4823" s="59">
        <v>4816</v>
      </c>
      <c r="Y4823" s="395">
        <f t="shared" si="76"/>
        <v>350</v>
      </c>
    </row>
    <row r="4824" spans="24:25" x14ac:dyDescent="0.25">
      <c r="X4824" s="59">
        <v>4817</v>
      </c>
      <c r="Y4824" s="395">
        <f t="shared" si="76"/>
        <v>350</v>
      </c>
    </row>
    <row r="4825" spans="24:25" x14ac:dyDescent="0.25">
      <c r="X4825" s="59">
        <v>4818</v>
      </c>
      <c r="Y4825" s="395">
        <f t="shared" si="76"/>
        <v>350</v>
      </c>
    </row>
    <row r="4826" spans="24:25" x14ac:dyDescent="0.25">
      <c r="X4826" s="59">
        <v>4819</v>
      </c>
      <c r="Y4826" s="395">
        <f t="shared" si="76"/>
        <v>350</v>
      </c>
    </row>
    <row r="4827" spans="24:25" x14ac:dyDescent="0.25">
      <c r="X4827" s="59">
        <v>4820</v>
      </c>
      <c r="Y4827" s="395">
        <f t="shared" si="76"/>
        <v>350</v>
      </c>
    </row>
    <row r="4828" spans="24:25" x14ac:dyDescent="0.25">
      <c r="X4828" s="59">
        <v>4821</v>
      </c>
      <c r="Y4828" s="395">
        <f t="shared" si="76"/>
        <v>350</v>
      </c>
    </row>
    <row r="4829" spans="24:25" x14ac:dyDescent="0.25">
      <c r="X4829" s="59">
        <v>4822</v>
      </c>
      <c r="Y4829" s="395">
        <f t="shared" si="76"/>
        <v>350</v>
      </c>
    </row>
    <row r="4830" spans="24:25" x14ac:dyDescent="0.25">
      <c r="X4830" s="59">
        <v>4823</v>
      </c>
      <c r="Y4830" s="395">
        <f t="shared" si="76"/>
        <v>350</v>
      </c>
    </row>
    <row r="4831" spans="24:25" x14ac:dyDescent="0.25">
      <c r="X4831" s="59">
        <v>4824</v>
      </c>
      <c r="Y4831" s="395">
        <f t="shared" si="76"/>
        <v>350</v>
      </c>
    </row>
    <row r="4832" spans="24:25" x14ac:dyDescent="0.25">
      <c r="X4832" s="59">
        <v>4825</v>
      </c>
      <c r="Y4832" s="395">
        <f t="shared" si="76"/>
        <v>350</v>
      </c>
    </row>
    <row r="4833" spans="24:25" x14ac:dyDescent="0.25">
      <c r="X4833" s="59">
        <v>4826</v>
      </c>
      <c r="Y4833" s="395">
        <f t="shared" si="76"/>
        <v>350</v>
      </c>
    </row>
    <row r="4834" spans="24:25" x14ac:dyDescent="0.25">
      <c r="X4834" s="59">
        <v>4827</v>
      </c>
      <c r="Y4834" s="395">
        <f t="shared" si="76"/>
        <v>350</v>
      </c>
    </row>
    <row r="4835" spans="24:25" x14ac:dyDescent="0.25">
      <c r="X4835" s="59">
        <v>4828</v>
      </c>
      <c r="Y4835" s="395">
        <f t="shared" si="76"/>
        <v>350</v>
      </c>
    </row>
    <row r="4836" spans="24:25" x14ac:dyDescent="0.25">
      <c r="X4836" s="59">
        <v>4829</v>
      </c>
      <c r="Y4836" s="395">
        <f t="shared" si="76"/>
        <v>350</v>
      </c>
    </row>
    <row r="4837" spans="24:25" x14ac:dyDescent="0.25">
      <c r="X4837" s="59">
        <v>4830</v>
      </c>
      <c r="Y4837" s="395">
        <f t="shared" si="76"/>
        <v>350</v>
      </c>
    </row>
    <row r="4838" spans="24:25" x14ac:dyDescent="0.25">
      <c r="X4838" s="59">
        <v>4831</v>
      </c>
      <c r="Y4838" s="395">
        <f t="shared" si="76"/>
        <v>350</v>
      </c>
    </row>
    <row r="4839" spans="24:25" x14ac:dyDescent="0.25">
      <c r="X4839" s="59">
        <v>4832</v>
      </c>
      <c r="Y4839" s="395">
        <f t="shared" si="76"/>
        <v>350</v>
      </c>
    </row>
    <row r="4840" spans="24:25" x14ac:dyDescent="0.25">
      <c r="X4840" s="59">
        <v>4833</v>
      </c>
      <c r="Y4840" s="395">
        <f t="shared" si="76"/>
        <v>350</v>
      </c>
    </row>
    <row r="4841" spans="24:25" x14ac:dyDescent="0.25">
      <c r="X4841" s="59">
        <v>4834</v>
      </c>
      <c r="Y4841" s="395">
        <f t="shared" si="76"/>
        <v>350</v>
      </c>
    </row>
    <row r="4842" spans="24:25" x14ac:dyDescent="0.25">
      <c r="X4842" s="59">
        <v>4835</v>
      </c>
      <c r="Y4842" s="395">
        <f t="shared" si="76"/>
        <v>350</v>
      </c>
    </row>
    <row r="4843" spans="24:25" x14ac:dyDescent="0.25">
      <c r="X4843" s="59">
        <v>4836</v>
      </c>
      <c r="Y4843" s="395">
        <f t="shared" si="76"/>
        <v>350</v>
      </c>
    </row>
    <row r="4844" spans="24:25" x14ac:dyDescent="0.25">
      <c r="X4844" s="59">
        <v>4837</v>
      </c>
      <c r="Y4844" s="395">
        <f t="shared" si="76"/>
        <v>350</v>
      </c>
    </row>
    <row r="4845" spans="24:25" x14ac:dyDescent="0.25">
      <c r="X4845" s="59">
        <v>4838</v>
      </c>
      <c r="Y4845" s="395">
        <f t="shared" si="76"/>
        <v>350</v>
      </c>
    </row>
    <row r="4846" spans="24:25" x14ac:dyDescent="0.25">
      <c r="X4846" s="59">
        <v>4839</v>
      </c>
      <c r="Y4846" s="395">
        <f t="shared" si="76"/>
        <v>350</v>
      </c>
    </row>
    <row r="4847" spans="24:25" x14ac:dyDescent="0.25">
      <c r="X4847" s="59">
        <v>4840</v>
      </c>
      <c r="Y4847" s="395">
        <f t="shared" si="76"/>
        <v>350</v>
      </c>
    </row>
    <row r="4848" spans="24:25" x14ac:dyDescent="0.25">
      <c r="X4848" s="59">
        <v>4841</v>
      </c>
      <c r="Y4848" s="395">
        <f t="shared" si="76"/>
        <v>350</v>
      </c>
    </row>
    <row r="4849" spans="24:25" x14ac:dyDescent="0.25">
      <c r="X4849" s="59">
        <v>4842</v>
      </c>
      <c r="Y4849" s="395">
        <f t="shared" si="76"/>
        <v>350</v>
      </c>
    </row>
    <row r="4850" spans="24:25" x14ac:dyDescent="0.25">
      <c r="X4850" s="59">
        <v>4843</v>
      </c>
      <c r="Y4850" s="395">
        <f t="shared" si="76"/>
        <v>350</v>
      </c>
    </row>
    <row r="4851" spans="24:25" x14ac:dyDescent="0.25">
      <c r="X4851" s="59">
        <v>4844</v>
      </c>
      <c r="Y4851" s="395">
        <f t="shared" si="76"/>
        <v>350</v>
      </c>
    </row>
    <row r="4852" spans="24:25" x14ac:dyDescent="0.25">
      <c r="X4852" s="59">
        <v>4845</v>
      </c>
      <c r="Y4852" s="395">
        <f t="shared" si="76"/>
        <v>350</v>
      </c>
    </row>
    <row r="4853" spans="24:25" x14ac:dyDescent="0.25">
      <c r="X4853" s="59">
        <v>4846</v>
      </c>
      <c r="Y4853" s="395">
        <f t="shared" si="76"/>
        <v>350</v>
      </c>
    </row>
    <row r="4854" spans="24:25" x14ac:dyDescent="0.25">
      <c r="X4854" s="59">
        <v>4847</v>
      </c>
      <c r="Y4854" s="395">
        <f t="shared" si="76"/>
        <v>350</v>
      </c>
    </row>
    <row r="4855" spans="24:25" x14ac:dyDescent="0.25">
      <c r="X4855" s="59">
        <v>4848</v>
      </c>
      <c r="Y4855" s="395">
        <f t="shared" si="76"/>
        <v>350</v>
      </c>
    </row>
    <row r="4856" spans="24:25" x14ac:dyDescent="0.25">
      <c r="X4856" s="59">
        <v>4849</v>
      </c>
      <c r="Y4856" s="395">
        <f t="shared" si="76"/>
        <v>350</v>
      </c>
    </row>
    <row r="4857" spans="24:25" x14ac:dyDescent="0.25">
      <c r="X4857" s="59">
        <v>4850</v>
      </c>
      <c r="Y4857" s="395">
        <f t="shared" si="76"/>
        <v>350</v>
      </c>
    </row>
    <row r="4858" spans="24:25" x14ac:dyDescent="0.25">
      <c r="X4858" s="59">
        <v>4851</v>
      </c>
      <c r="Y4858" s="395">
        <f t="shared" si="76"/>
        <v>350</v>
      </c>
    </row>
    <row r="4859" spans="24:25" x14ac:dyDescent="0.25">
      <c r="X4859" s="59">
        <v>4852</v>
      </c>
      <c r="Y4859" s="395">
        <f t="shared" si="76"/>
        <v>350</v>
      </c>
    </row>
    <row r="4860" spans="24:25" x14ac:dyDescent="0.25">
      <c r="X4860" s="59">
        <v>4853</v>
      </c>
      <c r="Y4860" s="395">
        <f t="shared" si="76"/>
        <v>350</v>
      </c>
    </row>
    <row r="4861" spans="24:25" x14ac:dyDescent="0.25">
      <c r="X4861" s="59">
        <v>4854</v>
      </c>
      <c r="Y4861" s="395">
        <f t="shared" si="76"/>
        <v>350</v>
      </c>
    </row>
    <row r="4862" spans="24:25" x14ac:dyDescent="0.25">
      <c r="X4862" s="59">
        <v>4855</v>
      </c>
      <c r="Y4862" s="395">
        <f t="shared" si="76"/>
        <v>350</v>
      </c>
    </row>
    <row r="4863" spans="24:25" x14ac:dyDescent="0.25">
      <c r="X4863" s="59">
        <v>4856</v>
      </c>
      <c r="Y4863" s="395">
        <f t="shared" si="76"/>
        <v>350</v>
      </c>
    </row>
    <row r="4864" spans="24:25" x14ac:dyDescent="0.25">
      <c r="X4864" s="59">
        <v>4857</v>
      </c>
      <c r="Y4864" s="395">
        <f t="shared" si="76"/>
        <v>350</v>
      </c>
    </row>
    <row r="4865" spans="24:25" x14ac:dyDescent="0.25">
      <c r="X4865" s="59">
        <v>4858</v>
      </c>
      <c r="Y4865" s="395">
        <f t="shared" ref="Y4865:Y4928" si="77">$V$8</f>
        <v>350</v>
      </c>
    </row>
    <row r="4866" spans="24:25" x14ac:dyDescent="0.25">
      <c r="X4866" s="59">
        <v>4859</v>
      </c>
      <c r="Y4866" s="395">
        <f t="shared" si="77"/>
        <v>350</v>
      </c>
    </row>
    <row r="4867" spans="24:25" x14ac:dyDescent="0.25">
      <c r="X4867" s="59">
        <v>4860</v>
      </c>
      <c r="Y4867" s="395">
        <f t="shared" si="77"/>
        <v>350</v>
      </c>
    </row>
    <row r="4868" spans="24:25" x14ac:dyDescent="0.25">
      <c r="X4868" s="59">
        <v>4861</v>
      </c>
      <c r="Y4868" s="395">
        <f t="shared" si="77"/>
        <v>350</v>
      </c>
    </row>
    <row r="4869" spans="24:25" x14ac:dyDescent="0.25">
      <c r="X4869" s="59">
        <v>4862</v>
      </c>
      <c r="Y4869" s="395">
        <f t="shared" si="77"/>
        <v>350</v>
      </c>
    </row>
    <row r="4870" spans="24:25" x14ac:dyDescent="0.25">
      <c r="X4870" s="59">
        <v>4863</v>
      </c>
      <c r="Y4870" s="395">
        <f t="shared" si="77"/>
        <v>350</v>
      </c>
    </row>
    <row r="4871" spans="24:25" x14ac:dyDescent="0.25">
      <c r="X4871" s="59">
        <v>4864</v>
      </c>
      <c r="Y4871" s="395">
        <f t="shared" si="77"/>
        <v>350</v>
      </c>
    </row>
    <row r="4872" spans="24:25" x14ac:dyDescent="0.25">
      <c r="X4872" s="59">
        <v>4865</v>
      </c>
      <c r="Y4872" s="395">
        <f t="shared" si="77"/>
        <v>350</v>
      </c>
    </row>
    <row r="4873" spans="24:25" x14ac:dyDescent="0.25">
      <c r="X4873" s="59">
        <v>4866</v>
      </c>
      <c r="Y4873" s="395">
        <f t="shared" si="77"/>
        <v>350</v>
      </c>
    </row>
    <row r="4874" spans="24:25" x14ac:dyDescent="0.25">
      <c r="X4874" s="59">
        <v>4867</v>
      </c>
      <c r="Y4874" s="395">
        <f t="shared" si="77"/>
        <v>350</v>
      </c>
    </row>
    <row r="4875" spans="24:25" x14ac:dyDescent="0.25">
      <c r="X4875" s="59">
        <v>4868</v>
      </c>
      <c r="Y4875" s="395">
        <f t="shared" si="77"/>
        <v>350</v>
      </c>
    </row>
    <row r="4876" spans="24:25" x14ac:dyDescent="0.25">
      <c r="X4876" s="59">
        <v>4869</v>
      </c>
      <c r="Y4876" s="395">
        <f t="shared" si="77"/>
        <v>350</v>
      </c>
    </row>
    <row r="4877" spans="24:25" x14ac:dyDescent="0.25">
      <c r="X4877" s="59">
        <v>4870</v>
      </c>
      <c r="Y4877" s="395">
        <f t="shared" si="77"/>
        <v>350</v>
      </c>
    </row>
    <row r="4878" spans="24:25" x14ac:dyDescent="0.25">
      <c r="X4878" s="59">
        <v>4871</v>
      </c>
      <c r="Y4878" s="395">
        <f t="shared" si="77"/>
        <v>350</v>
      </c>
    </row>
    <row r="4879" spans="24:25" x14ac:dyDescent="0.25">
      <c r="X4879" s="59">
        <v>4872</v>
      </c>
      <c r="Y4879" s="395">
        <f t="shared" si="77"/>
        <v>350</v>
      </c>
    </row>
    <row r="4880" spans="24:25" x14ac:dyDescent="0.25">
      <c r="X4880" s="59">
        <v>4873</v>
      </c>
      <c r="Y4880" s="395">
        <f t="shared" si="77"/>
        <v>350</v>
      </c>
    </row>
    <row r="4881" spans="24:25" x14ac:dyDescent="0.25">
      <c r="X4881" s="59">
        <v>4874</v>
      </c>
      <c r="Y4881" s="395">
        <f t="shared" si="77"/>
        <v>350</v>
      </c>
    </row>
    <row r="4882" spans="24:25" x14ac:dyDescent="0.25">
      <c r="X4882" s="59">
        <v>4875</v>
      </c>
      <c r="Y4882" s="395">
        <f t="shared" si="77"/>
        <v>350</v>
      </c>
    </row>
    <row r="4883" spans="24:25" x14ac:dyDescent="0.25">
      <c r="X4883" s="59">
        <v>4876</v>
      </c>
      <c r="Y4883" s="395">
        <f t="shared" si="77"/>
        <v>350</v>
      </c>
    </row>
    <row r="4884" spans="24:25" x14ac:dyDescent="0.25">
      <c r="X4884" s="59">
        <v>4877</v>
      </c>
      <c r="Y4884" s="395">
        <f t="shared" si="77"/>
        <v>350</v>
      </c>
    </row>
    <row r="4885" spans="24:25" x14ac:dyDescent="0.25">
      <c r="X4885" s="59">
        <v>4878</v>
      </c>
      <c r="Y4885" s="395">
        <f t="shared" si="77"/>
        <v>350</v>
      </c>
    </row>
    <row r="4886" spans="24:25" x14ac:dyDescent="0.25">
      <c r="X4886" s="59">
        <v>4879</v>
      </c>
      <c r="Y4886" s="395">
        <f t="shared" si="77"/>
        <v>350</v>
      </c>
    </row>
    <row r="4887" spans="24:25" x14ac:dyDescent="0.25">
      <c r="X4887" s="59">
        <v>4880</v>
      </c>
      <c r="Y4887" s="395">
        <f t="shared" si="77"/>
        <v>350</v>
      </c>
    </row>
    <row r="4888" spans="24:25" x14ac:dyDescent="0.25">
      <c r="X4888" s="59">
        <v>4881</v>
      </c>
      <c r="Y4888" s="395">
        <f t="shared" si="77"/>
        <v>350</v>
      </c>
    </row>
    <row r="4889" spans="24:25" x14ac:dyDescent="0.25">
      <c r="X4889" s="59">
        <v>4882</v>
      </c>
      <c r="Y4889" s="395">
        <f t="shared" si="77"/>
        <v>350</v>
      </c>
    </row>
    <row r="4890" spans="24:25" x14ac:dyDescent="0.25">
      <c r="X4890" s="59">
        <v>4883</v>
      </c>
      <c r="Y4890" s="395">
        <f t="shared" si="77"/>
        <v>350</v>
      </c>
    </row>
    <row r="4891" spans="24:25" x14ac:dyDescent="0.25">
      <c r="X4891" s="59">
        <v>4884</v>
      </c>
      <c r="Y4891" s="395">
        <f t="shared" si="77"/>
        <v>350</v>
      </c>
    </row>
    <row r="4892" spans="24:25" x14ac:dyDescent="0.25">
      <c r="X4892" s="59">
        <v>4885</v>
      </c>
      <c r="Y4892" s="395">
        <f t="shared" si="77"/>
        <v>350</v>
      </c>
    </row>
    <row r="4893" spans="24:25" x14ac:dyDescent="0.25">
      <c r="X4893" s="59">
        <v>4886</v>
      </c>
      <c r="Y4893" s="395">
        <f t="shared" si="77"/>
        <v>350</v>
      </c>
    </row>
    <row r="4894" spans="24:25" x14ac:dyDescent="0.25">
      <c r="X4894" s="59">
        <v>4887</v>
      </c>
      <c r="Y4894" s="395">
        <f t="shared" si="77"/>
        <v>350</v>
      </c>
    </row>
    <row r="4895" spans="24:25" x14ac:dyDescent="0.25">
      <c r="X4895" s="59">
        <v>4888</v>
      </c>
      <c r="Y4895" s="395">
        <f t="shared" si="77"/>
        <v>350</v>
      </c>
    </row>
    <row r="4896" spans="24:25" x14ac:dyDescent="0.25">
      <c r="X4896" s="59">
        <v>4889</v>
      </c>
      <c r="Y4896" s="395">
        <f t="shared" si="77"/>
        <v>350</v>
      </c>
    </row>
    <row r="4897" spans="24:25" x14ac:dyDescent="0.25">
      <c r="X4897" s="59">
        <v>4890</v>
      </c>
      <c r="Y4897" s="395">
        <f t="shared" si="77"/>
        <v>350</v>
      </c>
    </row>
    <row r="4898" spans="24:25" x14ac:dyDescent="0.25">
      <c r="X4898" s="59">
        <v>4891</v>
      </c>
      <c r="Y4898" s="395">
        <f t="shared" si="77"/>
        <v>350</v>
      </c>
    </row>
    <row r="4899" spans="24:25" x14ac:dyDescent="0.25">
      <c r="X4899" s="59">
        <v>4892</v>
      </c>
      <c r="Y4899" s="395">
        <f t="shared" si="77"/>
        <v>350</v>
      </c>
    </row>
    <row r="4900" spans="24:25" x14ac:dyDescent="0.25">
      <c r="X4900" s="59">
        <v>4893</v>
      </c>
      <c r="Y4900" s="395">
        <f t="shared" si="77"/>
        <v>350</v>
      </c>
    </row>
    <row r="4901" spans="24:25" x14ac:dyDescent="0.25">
      <c r="X4901" s="59">
        <v>4894</v>
      </c>
      <c r="Y4901" s="395">
        <f t="shared" si="77"/>
        <v>350</v>
      </c>
    </row>
    <row r="4902" spans="24:25" x14ac:dyDescent="0.25">
      <c r="X4902" s="59">
        <v>4895</v>
      </c>
      <c r="Y4902" s="395">
        <f t="shared" si="77"/>
        <v>350</v>
      </c>
    </row>
    <row r="4903" spans="24:25" x14ac:dyDescent="0.25">
      <c r="X4903" s="59">
        <v>4896</v>
      </c>
      <c r="Y4903" s="395">
        <f t="shared" si="77"/>
        <v>350</v>
      </c>
    </row>
    <row r="4904" spans="24:25" x14ac:dyDescent="0.25">
      <c r="X4904" s="59">
        <v>4897</v>
      </c>
      <c r="Y4904" s="395">
        <f t="shared" si="77"/>
        <v>350</v>
      </c>
    </row>
    <row r="4905" spans="24:25" x14ac:dyDescent="0.25">
      <c r="X4905" s="59">
        <v>4898</v>
      </c>
      <c r="Y4905" s="395">
        <f t="shared" si="77"/>
        <v>350</v>
      </c>
    </row>
    <row r="4906" spans="24:25" x14ac:dyDescent="0.25">
      <c r="X4906" s="59">
        <v>4899</v>
      </c>
      <c r="Y4906" s="395">
        <f t="shared" si="77"/>
        <v>350</v>
      </c>
    </row>
    <row r="4907" spans="24:25" x14ac:dyDescent="0.25">
      <c r="X4907" s="59">
        <v>4900</v>
      </c>
      <c r="Y4907" s="395">
        <f t="shared" si="77"/>
        <v>350</v>
      </c>
    </row>
    <row r="4908" spans="24:25" x14ac:dyDescent="0.25">
      <c r="X4908" s="59">
        <v>4901</v>
      </c>
      <c r="Y4908" s="395">
        <f t="shared" si="77"/>
        <v>350</v>
      </c>
    </row>
    <row r="4909" spans="24:25" x14ac:dyDescent="0.25">
      <c r="X4909" s="59">
        <v>4902</v>
      </c>
      <c r="Y4909" s="395">
        <f t="shared" si="77"/>
        <v>350</v>
      </c>
    </row>
    <row r="4910" spans="24:25" x14ac:dyDescent="0.25">
      <c r="X4910" s="59">
        <v>4903</v>
      </c>
      <c r="Y4910" s="395">
        <f t="shared" si="77"/>
        <v>350</v>
      </c>
    </row>
    <row r="4911" spans="24:25" x14ac:dyDescent="0.25">
      <c r="X4911" s="59">
        <v>4904</v>
      </c>
      <c r="Y4911" s="395">
        <f t="shared" si="77"/>
        <v>350</v>
      </c>
    </row>
    <row r="4912" spans="24:25" x14ac:dyDescent="0.25">
      <c r="X4912" s="59">
        <v>4905</v>
      </c>
      <c r="Y4912" s="395">
        <f t="shared" si="77"/>
        <v>350</v>
      </c>
    </row>
    <row r="4913" spans="24:25" x14ac:dyDescent="0.25">
      <c r="X4913" s="59">
        <v>4906</v>
      </c>
      <c r="Y4913" s="395">
        <f t="shared" si="77"/>
        <v>350</v>
      </c>
    </row>
    <row r="4914" spans="24:25" x14ac:dyDescent="0.25">
      <c r="X4914" s="59">
        <v>4907</v>
      </c>
      <c r="Y4914" s="395">
        <f t="shared" si="77"/>
        <v>350</v>
      </c>
    </row>
    <row r="4915" spans="24:25" x14ac:dyDescent="0.25">
      <c r="X4915" s="59">
        <v>4908</v>
      </c>
      <c r="Y4915" s="395">
        <f t="shared" si="77"/>
        <v>350</v>
      </c>
    </row>
    <row r="4916" spans="24:25" x14ac:dyDescent="0.25">
      <c r="X4916" s="59">
        <v>4909</v>
      </c>
      <c r="Y4916" s="395">
        <f t="shared" si="77"/>
        <v>350</v>
      </c>
    </row>
    <row r="4917" spans="24:25" x14ac:dyDescent="0.25">
      <c r="X4917" s="59">
        <v>4910</v>
      </c>
      <c r="Y4917" s="395">
        <f t="shared" si="77"/>
        <v>350</v>
      </c>
    </row>
    <row r="4918" spans="24:25" x14ac:dyDescent="0.25">
      <c r="X4918" s="59">
        <v>4911</v>
      </c>
      <c r="Y4918" s="395">
        <f t="shared" si="77"/>
        <v>350</v>
      </c>
    </row>
    <row r="4919" spans="24:25" x14ac:dyDescent="0.25">
      <c r="X4919" s="59">
        <v>4912</v>
      </c>
      <c r="Y4919" s="395">
        <f t="shared" si="77"/>
        <v>350</v>
      </c>
    </row>
    <row r="4920" spans="24:25" x14ac:dyDescent="0.25">
      <c r="X4920" s="59">
        <v>4913</v>
      </c>
      <c r="Y4920" s="395">
        <f t="shared" si="77"/>
        <v>350</v>
      </c>
    </row>
    <row r="4921" spans="24:25" x14ac:dyDescent="0.25">
      <c r="X4921" s="59">
        <v>4914</v>
      </c>
      <c r="Y4921" s="395">
        <f t="shared" si="77"/>
        <v>350</v>
      </c>
    </row>
    <row r="4922" spans="24:25" x14ac:dyDescent="0.25">
      <c r="X4922" s="59">
        <v>4915</v>
      </c>
      <c r="Y4922" s="395">
        <f t="shared" si="77"/>
        <v>350</v>
      </c>
    </row>
    <row r="4923" spans="24:25" x14ac:dyDescent="0.25">
      <c r="X4923" s="59">
        <v>4916</v>
      </c>
      <c r="Y4923" s="395">
        <f t="shared" si="77"/>
        <v>350</v>
      </c>
    </row>
    <row r="4924" spans="24:25" x14ac:dyDescent="0.25">
      <c r="X4924" s="59">
        <v>4917</v>
      </c>
      <c r="Y4924" s="395">
        <f t="shared" si="77"/>
        <v>350</v>
      </c>
    </row>
    <row r="4925" spans="24:25" x14ac:dyDescent="0.25">
      <c r="X4925" s="59">
        <v>4918</v>
      </c>
      <c r="Y4925" s="395">
        <f t="shared" si="77"/>
        <v>350</v>
      </c>
    </row>
    <row r="4926" spans="24:25" x14ac:dyDescent="0.25">
      <c r="X4926" s="59">
        <v>4919</v>
      </c>
      <c r="Y4926" s="395">
        <f t="shared" si="77"/>
        <v>350</v>
      </c>
    </row>
    <row r="4927" spans="24:25" x14ac:dyDescent="0.25">
      <c r="X4927" s="59">
        <v>4920</v>
      </c>
      <c r="Y4927" s="395">
        <f t="shared" si="77"/>
        <v>350</v>
      </c>
    </row>
    <row r="4928" spans="24:25" x14ac:dyDescent="0.25">
      <c r="X4928" s="59">
        <v>4921</v>
      </c>
      <c r="Y4928" s="395">
        <f t="shared" si="77"/>
        <v>350</v>
      </c>
    </row>
    <row r="4929" spans="24:25" x14ac:dyDescent="0.25">
      <c r="X4929" s="59">
        <v>4922</v>
      </c>
      <c r="Y4929" s="395">
        <f t="shared" ref="Y4929:Y4992" si="78">$V$8</f>
        <v>350</v>
      </c>
    </row>
    <row r="4930" spans="24:25" x14ac:dyDescent="0.25">
      <c r="X4930" s="59">
        <v>4923</v>
      </c>
      <c r="Y4930" s="395">
        <f t="shared" si="78"/>
        <v>350</v>
      </c>
    </row>
    <row r="4931" spans="24:25" x14ac:dyDescent="0.25">
      <c r="X4931" s="59">
        <v>4924</v>
      </c>
      <c r="Y4931" s="395">
        <f t="shared" si="78"/>
        <v>350</v>
      </c>
    </row>
    <row r="4932" spans="24:25" x14ac:dyDescent="0.25">
      <c r="X4932" s="59">
        <v>4925</v>
      </c>
      <c r="Y4932" s="395">
        <f t="shared" si="78"/>
        <v>350</v>
      </c>
    </row>
    <row r="4933" spans="24:25" x14ac:dyDescent="0.25">
      <c r="X4933" s="59">
        <v>4926</v>
      </c>
      <c r="Y4933" s="395">
        <f t="shared" si="78"/>
        <v>350</v>
      </c>
    </row>
    <row r="4934" spans="24:25" x14ac:dyDescent="0.25">
      <c r="X4934" s="59">
        <v>4927</v>
      </c>
      <c r="Y4934" s="395">
        <f t="shared" si="78"/>
        <v>350</v>
      </c>
    </row>
    <row r="4935" spans="24:25" x14ac:dyDescent="0.25">
      <c r="X4935" s="59">
        <v>4928</v>
      </c>
      <c r="Y4935" s="395">
        <f t="shared" si="78"/>
        <v>350</v>
      </c>
    </row>
    <row r="4936" spans="24:25" x14ac:dyDescent="0.25">
      <c r="X4936" s="59">
        <v>4929</v>
      </c>
      <c r="Y4936" s="395">
        <f t="shared" si="78"/>
        <v>350</v>
      </c>
    </row>
    <row r="4937" spans="24:25" x14ac:dyDescent="0.25">
      <c r="X4937" s="59">
        <v>4930</v>
      </c>
      <c r="Y4937" s="395">
        <f t="shared" si="78"/>
        <v>350</v>
      </c>
    </row>
    <row r="4938" spans="24:25" x14ac:dyDescent="0.25">
      <c r="X4938" s="59">
        <v>4931</v>
      </c>
      <c r="Y4938" s="395">
        <f t="shared" si="78"/>
        <v>350</v>
      </c>
    </row>
    <row r="4939" spans="24:25" x14ac:dyDescent="0.25">
      <c r="X4939" s="59">
        <v>4932</v>
      </c>
      <c r="Y4939" s="395">
        <f t="shared" si="78"/>
        <v>350</v>
      </c>
    </row>
    <row r="4940" spans="24:25" x14ac:dyDescent="0.25">
      <c r="X4940" s="59">
        <v>4933</v>
      </c>
      <c r="Y4940" s="395">
        <f t="shared" si="78"/>
        <v>350</v>
      </c>
    </row>
    <row r="4941" spans="24:25" x14ac:dyDescent="0.25">
      <c r="X4941" s="59">
        <v>4934</v>
      </c>
      <c r="Y4941" s="395">
        <f t="shared" si="78"/>
        <v>350</v>
      </c>
    </row>
    <row r="4942" spans="24:25" x14ac:dyDescent="0.25">
      <c r="X4942" s="59">
        <v>4935</v>
      </c>
      <c r="Y4942" s="395">
        <f t="shared" si="78"/>
        <v>350</v>
      </c>
    </row>
    <row r="4943" spans="24:25" x14ac:dyDescent="0.25">
      <c r="X4943" s="59">
        <v>4936</v>
      </c>
      <c r="Y4943" s="395">
        <f t="shared" si="78"/>
        <v>350</v>
      </c>
    </row>
    <row r="4944" spans="24:25" x14ac:dyDescent="0.25">
      <c r="X4944" s="59">
        <v>4937</v>
      </c>
      <c r="Y4944" s="395">
        <f t="shared" si="78"/>
        <v>350</v>
      </c>
    </row>
    <row r="4945" spans="24:25" x14ac:dyDescent="0.25">
      <c r="X4945" s="59">
        <v>4938</v>
      </c>
      <c r="Y4945" s="395">
        <f t="shared" si="78"/>
        <v>350</v>
      </c>
    </row>
    <row r="4946" spans="24:25" x14ac:dyDescent="0.25">
      <c r="X4946" s="59">
        <v>4939</v>
      </c>
      <c r="Y4946" s="395">
        <f t="shared" si="78"/>
        <v>350</v>
      </c>
    </row>
    <row r="4947" spans="24:25" x14ac:dyDescent="0.25">
      <c r="X4947" s="59">
        <v>4940</v>
      </c>
      <c r="Y4947" s="395">
        <f t="shared" si="78"/>
        <v>350</v>
      </c>
    </row>
    <row r="4948" spans="24:25" x14ac:dyDescent="0.25">
      <c r="X4948" s="59">
        <v>4941</v>
      </c>
      <c r="Y4948" s="395">
        <f t="shared" si="78"/>
        <v>350</v>
      </c>
    </row>
    <row r="4949" spans="24:25" x14ac:dyDescent="0.25">
      <c r="X4949" s="59">
        <v>4942</v>
      </c>
      <c r="Y4949" s="395">
        <f t="shared" si="78"/>
        <v>350</v>
      </c>
    </row>
    <row r="4950" spans="24:25" x14ac:dyDescent="0.25">
      <c r="X4950" s="59">
        <v>4943</v>
      </c>
      <c r="Y4950" s="395">
        <f t="shared" si="78"/>
        <v>350</v>
      </c>
    </row>
    <row r="4951" spans="24:25" x14ac:dyDescent="0.25">
      <c r="X4951" s="59">
        <v>4944</v>
      </c>
      <c r="Y4951" s="395">
        <f t="shared" si="78"/>
        <v>350</v>
      </c>
    </row>
    <row r="4952" spans="24:25" x14ac:dyDescent="0.25">
      <c r="X4952" s="59">
        <v>4945</v>
      </c>
      <c r="Y4952" s="395">
        <f t="shared" si="78"/>
        <v>350</v>
      </c>
    </row>
    <row r="4953" spans="24:25" x14ac:dyDescent="0.25">
      <c r="X4953" s="59">
        <v>4946</v>
      </c>
      <c r="Y4953" s="395">
        <f t="shared" si="78"/>
        <v>350</v>
      </c>
    </row>
    <row r="4954" spans="24:25" x14ac:dyDescent="0.25">
      <c r="X4954" s="59">
        <v>4947</v>
      </c>
      <c r="Y4954" s="395">
        <f t="shared" si="78"/>
        <v>350</v>
      </c>
    </row>
    <row r="4955" spans="24:25" x14ac:dyDescent="0.25">
      <c r="X4955" s="59">
        <v>4948</v>
      </c>
      <c r="Y4955" s="395">
        <f t="shared" si="78"/>
        <v>350</v>
      </c>
    </row>
    <row r="4956" spans="24:25" x14ac:dyDescent="0.25">
      <c r="X4956" s="59">
        <v>4949</v>
      </c>
      <c r="Y4956" s="395">
        <f t="shared" si="78"/>
        <v>350</v>
      </c>
    </row>
    <row r="4957" spans="24:25" x14ac:dyDescent="0.25">
      <c r="X4957" s="59">
        <v>4950</v>
      </c>
      <c r="Y4957" s="395">
        <f t="shared" si="78"/>
        <v>350</v>
      </c>
    </row>
    <row r="4958" spans="24:25" x14ac:dyDescent="0.25">
      <c r="X4958" s="59">
        <v>4951</v>
      </c>
      <c r="Y4958" s="395">
        <f t="shared" si="78"/>
        <v>350</v>
      </c>
    </row>
    <row r="4959" spans="24:25" x14ac:dyDescent="0.25">
      <c r="X4959" s="59">
        <v>4952</v>
      </c>
      <c r="Y4959" s="395">
        <f t="shared" si="78"/>
        <v>350</v>
      </c>
    </row>
    <row r="4960" spans="24:25" x14ac:dyDescent="0.25">
      <c r="X4960" s="59">
        <v>4953</v>
      </c>
      <c r="Y4960" s="395">
        <f t="shared" si="78"/>
        <v>350</v>
      </c>
    </row>
    <row r="4961" spans="24:25" x14ac:dyDescent="0.25">
      <c r="X4961" s="59">
        <v>4954</v>
      </c>
      <c r="Y4961" s="395">
        <f t="shared" si="78"/>
        <v>350</v>
      </c>
    </row>
    <row r="4962" spans="24:25" x14ac:dyDescent="0.25">
      <c r="X4962" s="59">
        <v>4955</v>
      </c>
      <c r="Y4962" s="395">
        <f t="shared" si="78"/>
        <v>350</v>
      </c>
    </row>
    <row r="4963" spans="24:25" x14ac:dyDescent="0.25">
      <c r="X4963" s="59">
        <v>4956</v>
      </c>
      <c r="Y4963" s="395">
        <f t="shared" si="78"/>
        <v>350</v>
      </c>
    </row>
    <row r="4964" spans="24:25" x14ac:dyDescent="0.25">
      <c r="X4964" s="59">
        <v>4957</v>
      </c>
      <c r="Y4964" s="395">
        <f t="shared" si="78"/>
        <v>350</v>
      </c>
    </row>
    <row r="4965" spans="24:25" x14ac:dyDescent="0.25">
      <c r="X4965" s="59">
        <v>4958</v>
      </c>
      <c r="Y4965" s="395">
        <f t="shared" si="78"/>
        <v>350</v>
      </c>
    </row>
    <row r="4966" spans="24:25" x14ac:dyDescent="0.25">
      <c r="X4966" s="59">
        <v>4959</v>
      </c>
      <c r="Y4966" s="395">
        <f t="shared" si="78"/>
        <v>350</v>
      </c>
    </row>
    <row r="4967" spans="24:25" x14ac:dyDescent="0.25">
      <c r="X4967" s="59">
        <v>4960</v>
      </c>
      <c r="Y4967" s="395">
        <f t="shared" si="78"/>
        <v>350</v>
      </c>
    </row>
    <row r="4968" spans="24:25" x14ac:dyDescent="0.25">
      <c r="X4968" s="59">
        <v>4961</v>
      </c>
      <c r="Y4968" s="395">
        <f t="shared" si="78"/>
        <v>350</v>
      </c>
    </row>
    <row r="4969" spans="24:25" x14ac:dyDescent="0.25">
      <c r="X4969" s="59">
        <v>4962</v>
      </c>
      <c r="Y4969" s="395">
        <f t="shared" si="78"/>
        <v>350</v>
      </c>
    </row>
    <row r="4970" spans="24:25" x14ac:dyDescent="0.25">
      <c r="X4970" s="59">
        <v>4963</v>
      </c>
      <c r="Y4970" s="395">
        <f t="shared" si="78"/>
        <v>350</v>
      </c>
    </row>
    <row r="4971" spans="24:25" x14ac:dyDescent="0.25">
      <c r="X4971" s="59">
        <v>4964</v>
      </c>
      <c r="Y4971" s="395">
        <f t="shared" si="78"/>
        <v>350</v>
      </c>
    </row>
    <row r="4972" spans="24:25" x14ac:dyDescent="0.25">
      <c r="X4972" s="59">
        <v>4965</v>
      </c>
      <c r="Y4972" s="395">
        <f t="shared" si="78"/>
        <v>350</v>
      </c>
    </row>
    <row r="4973" spans="24:25" x14ac:dyDescent="0.25">
      <c r="X4973" s="59">
        <v>4966</v>
      </c>
      <c r="Y4973" s="395">
        <f t="shared" si="78"/>
        <v>350</v>
      </c>
    </row>
    <row r="4974" spans="24:25" x14ac:dyDescent="0.25">
      <c r="X4974" s="59">
        <v>4967</v>
      </c>
      <c r="Y4974" s="395">
        <f t="shared" si="78"/>
        <v>350</v>
      </c>
    </row>
    <row r="4975" spans="24:25" x14ac:dyDescent="0.25">
      <c r="X4975" s="59">
        <v>4968</v>
      </c>
      <c r="Y4975" s="395">
        <f t="shared" si="78"/>
        <v>350</v>
      </c>
    </row>
    <row r="4976" spans="24:25" x14ac:dyDescent="0.25">
      <c r="X4976" s="59">
        <v>4969</v>
      </c>
      <c r="Y4976" s="395">
        <f t="shared" si="78"/>
        <v>350</v>
      </c>
    </row>
    <row r="4977" spans="24:25" x14ac:dyDescent="0.25">
      <c r="X4977" s="59">
        <v>4970</v>
      </c>
      <c r="Y4977" s="395">
        <f t="shared" si="78"/>
        <v>350</v>
      </c>
    </row>
    <row r="4978" spans="24:25" x14ac:dyDescent="0.25">
      <c r="X4978" s="59">
        <v>4971</v>
      </c>
      <c r="Y4978" s="395">
        <f t="shared" si="78"/>
        <v>350</v>
      </c>
    </row>
    <row r="4979" spans="24:25" x14ac:dyDescent="0.25">
      <c r="X4979" s="59">
        <v>4972</v>
      </c>
      <c r="Y4979" s="395">
        <f t="shared" si="78"/>
        <v>350</v>
      </c>
    </row>
    <row r="4980" spans="24:25" x14ac:dyDescent="0.25">
      <c r="X4980" s="59">
        <v>4973</v>
      </c>
      <c r="Y4980" s="395">
        <f t="shared" si="78"/>
        <v>350</v>
      </c>
    </row>
    <row r="4981" spans="24:25" x14ac:dyDescent="0.25">
      <c r="X4981" s="59">
        <v>4974</v>
      </c>
      <c r="Y4981" s="395">
        <f t="shared" si="78"/>
        <v>350</v>
      </c>
    </row>
    <row r="4982" spans="24:25" x14ac:dyDescent="0.25">
      <c r="X4982" s="59">
        <v>4975</v>
      </c>
      <c r="Y4982" s="395">
        <f t="shared" si="78"/>
        <v>350</v>
      </c>
    </row>
    <row r="4983" spans="24:25" x14ac:dyDescent="0.25">
      <c r="X4983" s="59">
        <v>4976</v>
      </c>
      <c r="Y4983" s="395">
        <f t="shared" si="78"/>
        <v>350</v>
      </c>
    </row>
    <row r="4984" spans="24:25" x14ac:dyDescent="0.25">
      <c r="X4984" s="59">
        <v>4977</v>
      </c>
      <c r="Y4984" s="395">
        <f t="shared" si="78"/>
        <v>350</v>
      </c>
    </row>
    <row r="4985" spans="24:25" x14ac:dyDescent="0.25">
      <c r="X4985" s="59">
        <v>4978</v>
      </c>
      <c r="Y4985" s="395">
        <f t="shared" si="78"/>
        <v>350</v>
      </c>
    </row>
    <row r="4986" spans="24:25" x14ac:dyDescent="0.25">
      <c r="X4986" s="59">
        <v>4979</v>
      </c>
      <c r="Y4986" s="395">
        <f t="shared" si="78"/>
        <v>350</v>
      </c>
    </row>
    <row r="4987" spans="24:25" x14ac:dyDescent="0.25">
      <c r="X4987" s="59">
        <v>4980</v>
      </c>
      <c r="Y4987" s="395">
        <f t="shared" si="78"/>
        <v>350</v>
      </c>
    </row>
    <row r="4988" spans="24:25" x14ac:dyDescent="0.25">
      <c r="X4988" s="59">
        <v>4981</v>
      </c>
      <c r="Y4988" s="395">
        <f t="shared" si="78"/>
        <v>350</v>
      </c>
    </row>
    <row r="4989" spans="24:25" x14ac:dyDescent="0.25">
      <c r="X4989" s="59">
        <v>4982</v>
      </c>
      <c r="Y4989" s="395">
        <f t="shared" si="78"/>
        <v>350</v>
      </c>
    </row>
    <row r="4990" spans="24:25" x14ac:dyDescent="0.25">
      <c r="X4990" s="59">
        <v>4983</v>
      </c>
      <c r="Y4990" s="395">
        <f t="shared" si="78"/>
        <v>350</v>
      </c>
    </row>
    <row r="4991" spans="24:25" x14ac:dyDescent="0.25">
      <c r="X4991" s="59">
        <v>4984</v>
      </c>
      <c r="Y4991" s="395">
        <f t="shared" si="78"/>
        <v>350</v>
      </c>
    </row>
    <row r="4992" spans="24:25" x14ac:dyDescent="0.25">
      <c r="X4992" s="59">
        <v>4985</v>
      </c>
      <c r="Y4992" s="395">
        <f t="shared" si="78"/>
        <v>350</v>
      </c>
    </row>
    <row r="4993" spans="24:25" x14ac:dyDescent="0.25">
      <c r="X4993" s="59">
        <v>4986</v>
      </c>
      <c r="Y4993" s="395">
        <f t="shared" ref="Y4993:Y5007" si="79">$V$8</f>
        <v>350</v>
      </c>
    </row>
    <row r="4994" spans="24:25" x14ac:dyDescent="0.25">
      <c r="X4994" s="59">
        <v>4987</v>
      </c>
      <c r="Y4994" s="395">
        <f t="shared" si="79"/>
        <v>350</v>
      </c>
    </row>
    <row r="4995" spans="24:25" x14ac:dyDescent="0.25">
      <c r="X4995" s="59">
        <v>4988</v>
      </c>
      <c r="Y4995" s="395">
        <f t="shared" si="79"/>
        <v>350</v>
      </c>
    </row>
    <row r="4996" spans="24:25" x14ac:dyDescent="0.25">
      <c r="X4996" s="59">
        <v>4989</v>
      </c>
      <c r="Y4996" s="395">
        <f t="shared" si="79"/>
        <v>350</v>
      </c>
    </row>
    <row r="4997" spans="24:25" x14ac:dyDescent="0.25">
      <c r="X4997" s="59">
        <v>4990</v>
      </c>
      <c r="Y4997" s="395">
        <f t="shared" si="79"/>
        <v>350</v>
      </c>
    </row>
    <row r="4998" spans="24:25" x14ac:dyDescent="0.25">
      <c r="X4998" s="59">
        <v>4991</v>
      </c>
      <c r="Y4998" s="395">
        <f t="shared" si="79"/>
        <v>350</v>
      </c>
    </row>
    <row r="4999" spans="24:25" x14ac:dyDescent="0.25">
      <c r="X4999" s="59">
        <v>4992</v>
      </c>
      <c r="Y4999" s="395">
        <f t="shared" si="79"/>
        <v>350</v>
      </c>
    </row>
    <row r="5000" spans="24:25" x14ac:dyDescent="0.25">
      <c r="X5000" s="59">
        <v>4993</v>
      </c>
      <c r="Y5000" s="395">
        <f t="shared" si="79"/>
        <v>350</v>
      </c>
    </row>
    <row r="5001" spans="24:25" x14ac:dyDescent="0.25">
      <c r="X5001" s="59">
        <v>4994</v>
      </c>
      <c r="Y5001" s="395">
        <f t="shared" si="79"/>
        <v>350</v>
      </c>
    </row>
    <row r="5002" spans="24:25" x14ac:dyDescent="0.25">
      <c r="X5002" s="59">
        <v>4995</v>
      </c>
      <c r="Y5002" s="395">
        <f t="shared" si="79"/>
        <v>350</v>
      </c>
    </row>
    <row r="5003" spans="24:25" x14ac:dyDescent="0.25">
      <c r="X5003" s="59">
        <v>4996</v>
      </c>
      <c r="Y5003" s="395">
        <f t="shared" si="79"/>
        <v>350</v>
      </c>
    </row>
    <row r="5004" spans="24:25" x14ac:dyDescent="0.25">
      <c r="X5004" s="59">
        <v>4997</v>
      </c>
      <c r="Y5004" s="395">
        <f t="shared" si="79"/>
        <v>350</v>
      </c>
    </row>
    <row r="5005" spans="24:25" x14ac:dyDescent="0.25">
      <c r="X5005" s="59">
        <v>4998</v>
      </c>
      <c r="Y5005" s="395">
        <f t="shared" si="79"/>
        <v>350</v>
      </c>
    </row>
    <row r="5006" spans="24:25" x14ac:dyDescent="0.25">
      <c r="X5006" s="59">
        <v>4999</v>
      </c>
      <c r="Y5006" s="395">
        <f t="shared" si="79"/>
        <v>350</v>
      </c>
    </row>
    <row r="5007" spans="24:25" x14ac:dyDescent="0.25">
      <c r="X5007" s="59">
        <v>5000</v>
      </c>
      <c r="Y5007" s="395">
        <f t="shared" si="79"/>
        <v>350</v>
      </c>
    </row>
    <row r="5008" spans="24:25" x14ac:dyDescent="0.25">
      <c r="X5008" s="59">
        <v>5001</v>
      </c>
      <c r="Y5008" s="395">
        <f>$V$9</f>
        <v>425</v>
      </c>
    </row>
    <row r="5009" spans="24:25" x14ac:dyDescent="0.25">
      <c r="X5009" s="59">
        <v>5002</v>
      </c>
      <c r="Y5009" s="395">
        <f t="shared" ref="Y5009:Y5072" si="80">$V$9</f>
        <v>425</v>
      </c>
    </row>
    <row r="5010" spans="24:25" x14ac:dyDescent="0.25">
      <c r="X5010" s="59">
        <v>5003</v>
      </c>
      <c r="Y5010" s="395">
        <f t="shared" si="80"/>
        <v>425</v>
      </c>
    </row>
    <row r="5011" spans="24:25" x14ac:dyDescent="0.25">
      <c r="X5011" s="59">
        <v>5004</v>
      </c>
      <c r="Y5011" s="395">
        <f t="shared" si="80"/>
        <v>425</v>
      </c>
    </row>
    <row r="5012" spans="24:25" x14ac:dyDescent="0.25">
      <c r="X5012" s="59">
        <v>5005</v>
      </c>
      <c r="Y5012" s="395">
        <f t="shared" si="80"/>
        <v>425</v>
      </c>
    </row>
    <row r="5013" spans="24:25" x14ac:dyDescent="0.25">
      <c r="X5013" s="59">
        <v>5006</v>
      </c>
      <c r="Y5013" s="395">
        <f t="shared" si="80"/>
        <v>425</v>
      </c>
    </row>
    <row r="5014" spans="24:25" x14ac:dyDescent="0.25">
      <c r="X5014" s="59">
        <v>5007</v>
      </c>
      <c r="Y5014" s="395">
        <f t="shared" si="80"/>
        <v>425</v>
      </c>
    </row>
    <row r="5015" spans="24:25" x14ac:dyDescent="0.25">
      <c r="X5015" s="59">
        <v>5008</v>
      </c>
      <c r="Y5015" s="395">
        <f t="shared" si="80"/>
        <v>425</v>
      </c>
    </row>
    <row r="5016" spans="24:25" x14ac:dyDescent="0.25">
      <c r="X5016" s="59">
        <v>5009</v>
      </c>
      <c r="Y5016" s="395">
        <f t="shared" si="80"/>
        <v>425</v>
      </c>
    </row>
    <row r="5017" spans="24:25" x14ac:dyDescent="0.25">
      <c r="X5017" s="59">
        <v>5010</v>
      </c>
      <c r="Y5017" s="395">
        <f t="shared" si="80"/>
        <v>425</v>
      </c>
    </row>
    <row r="5018" spans="24:25" x14ac:dyDescent="0.25">
      <c r="X5018" s="59">
        <v>5011</v>
      </c>
      <c r="Y5018" s="395">
        <f t="shared" si="80"/>
        <v>425</v>
      </c>
    </row>
    <row r="5019" spans="24:25" x14ac:dyDescent="0.25">
      <c r="X5019" s="59">
        <v>5012</v>
      </c>
      <c r="Y5019" s="395">
        <f t="shared" si="80"/>
        <v>425</v>
      </c>
    </row>
    <row r="5020" spans="24:25" x14ac:dyDescent="0.25">
      <c r="X5020" s="59">
        <v>5013</v>
      </c>
      <c r="Y5020" s="395">
        <f t="shared" si="80"/>
        <v>425</v>
      </c>
    </row>
    <row r="5021" spans="24:25" x14ac:dyDescent="0.25">
      <c r="X5021" s="59">
        <v>5014</v>
      </c>
      <c r="Y5021" s="395">
        <f t="shared" si="80"/>
        <v>425</v>
      </c>
    </row>
    <row r="5022" spans="24:25" x14ac:dyDescent="0.25">
      <c r="X5022" s="59">
        <v>5015</v>
      </c>
      <c r="Y5022" s="395">
        <f t="shared" si="80"/>
        <v>425</v>
      </c>
    </row>
    <row r="5023" spans="24:25" x14ac:dyDescent="0.25">
      <c r="X5023" s="59">
        <v>5016</v>
      </c>
      <c r="Y5023" s="395">
        <f t="shared" si="80"/>
        <v>425</v>
      </c>
    </row>
    <row r="5024" spans="24:25" x14ac:dyDescent="0.25">
      <c r="X5024" s="59">
        <v>5017</v>
      </c>
      <c r="Y5024" s="395">
        <f t="shared" si="80"/>
        <v>425</v>
      </c>
    </row>
    <row r="5025" spans="24:25" x14ac:dyDescent="0.25">
      <c r="X5025" s="59">
        <v>5018</v>
      </c>
      <c r="Y5025" s="395">
        <f t="shared" si="80"/>
        <v>425</v>
      </c>
    </row>
    <row r="5026" spans="24:25" x14ac:dyDescent="0.25">
      <c r="X5026" s="59">
        <v>5019</v>
      </c>
      <c r="Y5026" s="395">
        <f t="shared" si="80"/>
        <v>425</v>
      </c>
    </row>
    <row r="5027" spans="24:25" x14ac:dyDescent="0.25">
      <c r="X5027" s="59">
        <v>5020</v>
      </c>
      <c r="Y5027" s="395">
        <f t="shared" si="80"/>
        <v>425</v>
      </c>
    </row>
    <row r="5028" spans="24:25" x14ac:dyDescent="0.25">
      <c r="X5028" s="59">
        <v>5021</v>
      </c>
      <c r="Y5028" s="395">
        <f t="shared" si="80"/>
        <v>425</v>
      </c>
    </row>
    <row r="5029" spans="24:25" x14ac:dyDescent="0.25">
      <c r="X5029" s="59">
        <v>5022</v>
      </c>
      <c r="Y5029" s="395">
        <f t="shared" si="80"/>
        <v>425</v>
      </c>
    </row>
    <row r="5030" spans="24:25" x14ac:dyDescent="0.25">
      <c r="X5030" s="59">
        <v>5023</v>
      </c>
      <c r="Y5030" s="395">
        <f t="shared" si="80"/>
        <v>425</v>
      </c>
    </row>
    <row r="5031" spans="24:25" x14ac:dyDescent="0.25">
      <c r="X5031" s="59">
        <v>5024</v>
      </c>
      <c r="Y5031" s="395">
        <f t="shared" si="80"/>
        <v>425</v>
      </c>
    </row>
    <row r="5032" spans="24:25" x14ac:dyDescent="0.25">
      <c r="X5032" s="59">
        <v>5025</v>
      </c>
      <c r="Y5032" s="395">
        <f t="shared" si="80"/>
        <v>425</v>
      </c>
    </row>
    <row r="5033" spans="24:25" x14ac:dyDescent="0.25">
      <c r="X5033" s="59">
        <v>5026</v>
      </c>
      <c r="Y5033" s="395">
        <f t="shared" si="80"/>
        <v>425</v>
      </c>
    </row>
    <row r="5034" spans="24:25" x14ac:dyDescent="0.25">
      <c r="X5034" s="59">
        <v>5027</v>
      </c>
      <c r="Y5034" s="395">
        <f t="shared" si="80"/>
        <v>425</v>
      </c>
    </row>
    <row r="5035" spans="24:25" x14ac:dyDescent="0.25">
      <c r="X5035" s="59">
        <v>5028</v>
      </c>
      <c r="Y5035" s="395">
        <f t="shared" si="80"/>
        <v>425</v>
      </c>
    </row>
    <row r="5036" spans="24:25" x14ac:dyDescent="0.25">
      <c r="X5036" s="59">
        <v>5029</v>
      </c>
      <c r="Y5036" s="395">
        <f t="shared" si="80"/>
        <v>425</v>
      </c>
    </row>
    <row r="5037" spans="24:25" x14ac:dyDescent="0.25">
      <c r="X5037" s="59">
        <v>5030</v>
      </c>
      <c r="Y5037" s="395">
        <f t="shared" si="80"/>
        <v>425</v>
      </c>
    </row>
    <row r="5038" spans="24:25" x14ac:dyDescent="0.25">
      <c r="X5038" s="59">
        <v>5031</v>
      </c>
      <c r="Y5038" s="395">
        <f t="shared" si="80"/>
        <v>425</v>
      </c>
    </row>
    <row r="5039" spans="24:25" x14ac:dyDescent="0.25">
      <c r="X5039" s="59">
        <v>5032</v>
      </c>
      <c r="Y5039" s="395">
        <f t="shared" si="80"/>
        <v>425</v>
      </c>
    </row>
    <row r="5040" spans="24:25" x14ac:dyDescent="0.25">
      <c r="X5040" s="59">
        <v>5033</v>
      </c>
      <c r="Y5040" s="395">
        <f t="shared" si="80"/>
        <v>425</v>
      </c>
    </row>
    <row r="5041" spans="24:25" x14ac:dyDescent="0.25">
      <c r="X5041" s="59">
        <v>5034</v>
      </c>
      <c r="Y5041" s="395">
        <f t="shared" si="80"/>
        <v>425</v>
      </c>
    </row>
    <row r="5042" spans="24:25" x14ac:dyDescent="0.25">
      <c r="X5042" s="59">
        <v>5035</v>
      </c>
      <c r="Y5042" s="395">
        <f t="shared" si="80"/>
        <v>425</v>
      </c>
    </row>
    <row r="5043" spans="24:25" x14ac:dyDescent="0.25">
      <c r="X5043" s="59">
        <v>5036</v>
      </c>
      <c r="Y5043" s="395">
        <f t="shared" si="80"/>
        <v>425</v>
      </c>
    </row>
    <row r="5044" spans="24:25" x14ac:dyDescent="0.25">
      <c r="X5044" s="59">
        <v>5037</v>
      </c>
      <c r="Y5044" s="395">
        <f t="shared" si="80"/>
        <v>425</v>
      </c>
    </row>
    <row r="5045" spans="24:25" x14ac:dyDescent="0.25">
      <c r="X5045" s="59">
        <v>5038</v>
      </c>
      <c r="Y5045" s="395">
        <f t="shared" si="80"/>
        <v>425</v>
      </c>
    </row>
    <row r="5046" spans="24:25" x14ac:dyDescent="0.25">
      <c r="X5046" s="59">
        <v>5039</v>
      </c>
      <c r="Y5046" s="395">
        <f t="shared" si="80"/>
        <v>425</v>
      </c>
    </row>
    <row r="5047" spans="24:25" x14ac:dyDescent="0.25">
      <c r="X5047" s="59">
        <v>5040</v>
      </c>
      <c r="Y5047" s="395">
        <f t="shared" si="80"/>
        <v>425</v>
      </c>
    </row>
    <row r="5048" spans="24:25" x14ac:dyDescent="0.25">
      <c r="X5048" s="59">
        <v>5041</v>
      </c>
      <c r="Y5048" s="395">
        <f t="shared" si="80"/>
        <v>425</v>
      </c>
    </row>
    <row r="5049" spans="24:25" x14ac:dyDescent="0.25">
      <c r="X5049" s="59">
        <v>5042</v>
      </c>
      <c r="Y5049" s="395">
        <f t="shared" si="80"/>
        <v>425</v>
      </c>
    </row>
    <row r="5050" spans="24:25" x14ac:dyDescent="0.25">
      <c r="X5050" s="59">
        <v>5043</v>
      </c>
      <c r="Y5050" s="395">
        <f t="shared" si="80"/>
        <v>425</v>
      </c>
    </row>
    <row r="5051" spans="24:25" x14ac:dyDescent="0.25">
      <c r="X5051" s="59">
        <v>5044</v>
      </c>
      <c r="Y5051" s="395">
        <f t="shared" si="80"/>
        <v>425</v>
      </c>
    </row>
    <row r="5052" spans="24:25" x14ac:dyDescent="0.25">
      <c r="X5052" s="59">
        <v>5045</v>
      </c>
      <c r="Y5052" s="395">
        <f t="shared" si="80"/>
        <v>425</v>
      </c>
    </row>
    <row r="5053" spans="24:25" x14ac:dyDescent="0.25">
      <c r="X5053" s="59">
        <v>5046</v>
      </c>
      <c r="Y5053" s="395">
        <f t="shared" si="80"/>
        <v>425</v>
      </c>
    </row>
    <row r="5054" spans="24:25" x14ac:dyDescent="0.25">
      <c r="X5054" s="59">
        <v>5047</v>
      </c>
      <c r="Y5054" s="395">
        <f t="shared" si="80"/>
        <v>425</v>
      </c>
    </row>
    <row r="5055" spans="24:25" x14ac:dyDescent="0.25">
      <c r="X5055" s="59">
        <v>5048</v>
      </c>
      <c r="Y5055" s="395">
        <f t="shared" si="80"/>
        <v>425</v>
      </c>
    </row>
    <row r="5056" spans="24:25" x14ac:dyDescent="0.25">
      <c r="X5056" s="59">
        <v>5049</v>
      </c>
      <c r="Y5056" s="395">
        <f t="shared" si="80"/>
        <v>425</v>
      </c>
    </row>
    <row r="5057" spans="24:25" x14ac:dyDescent="0.25">
      <c r="X5057" s="59">
        <v>5050</v>
      </c>
      <c r="Y5057" s="395">
        <f t="shared" si="80"/>
        <v>425</v>
      </c>
    </row>
    <row r="5058" spans="24:25" x14ac:dyDescent="0.25">
      <c r="X5058" s="59">
        <v>5051</v>
      </c>
      <c r="Y5058" s="395">
        <f t="shared" si="80"/>
        <v>425</v>
      </c>
    </row>
    <row r="5059" spans="24:25" x14ac:dyDescent="0.25">
      <c r="X5059" s="59">
        <v>5052</v>
      </c>
      <c r="Y5059" s="395">
        <f t="shared" si="80"/>
        <v>425</v>
      </c>
    </row>
    <row r="5060" spans="24:25" x14ac:dyDescent="0.25">
      <c r="X5060" s="59">
        <v>5053</v>
      </c>
      <c r="Y5060" s="395">
        <f t="shared" si="80"/>
        <v>425</v>
      </c>
    </row>
    <row r="5061" spans="24:25" x14ac:dyDescent="0.25">
      <c r="X5061" s="59">
        <v>5054</v>
      </c>
      <c r="Y5061" s="395">
        <f t="shared" si="80"/>
        <v>425</v>
      </c>
    </row>
    <row r="5062" spans="24:25" x14ac:dyDescent="0.25">
      <c r="X5062" s="59">
        <v>5055</v>
      </c>
      <c r="Y5062" s="395">
        <f t="shared" si="80"/>
        <v>425</v>
      </c>
    </row>
    <row r="5063" spans="24:25" x14ac:dyDescent="0.25">
      <c r="X5063" s="59">
        <v>5056</v>
      </c>
      <c r="Y5063" s="395">
        <f t="shared" si="80"/>
        <v>425</v>
      </c>
    </row>
    <row r="5064" spans="24:25" x14ac:dyDescent="0.25">
      <c r="X5064" s="59">
        <v>5057</v>
      </c>
      <c r="Y5064" s="395">
        <f t="shared" si="80"/>
        <v>425</v>
      </c>
    </row>
    <row r="5065" spans="24:25" x14ac:dyDescent="0.25">
      <c r="X5065" s="59">
        <v>5058</v>
      </c>
      <c r="Y5065" s="395">
        <f t="shared" si="80"/>
        <v>425</v>
      </c>
    </row>
    <row r="5066" spans="24:25" x14ac:dyDescent="0.25">
      <c r="X5066" s="59">
        <v>5059</v>
      </c>
      <c r="Y5066" s="395">
        <f t="shared" si="80"/>
        <v>425</v>
      </c>
    </row>
    <row r="5067" spans="24:25" x14ac:dyDescent="0.25">
      <c r="X5067" s="59">
        <v>5060</v>
      </c>
      <c r="Y5067" s="395">
        <f t="shared" si="80"/>
        <v>425</v>
      </c>
    </row>
    <row r="5068" spans="24:25" x14ac:dyDescent="0.25">
      <c r="X5068" s="59">
        <v>5061</v>
      </c>
      <c r="Y5068" s="395">
        <f t="shared" si="80"/>
        <v>425</v>
      </c>
    </row>
    <row r="5069" spans="24:25" x14ac:dyDescent="0.25">
      <c r="X5069" s="59">
        <v>5062</v>
      </c>
      <c r="Y5069" s="395">
        <f t="shared" si="80"/>
        <v>425</v>
      </c>
    </row>
    <row r="5070" spans="24:25" x14ac:dyDescent="0.25">
      <c r="X5070" s="59">
        <v>5063</v>
      </c>
      <c r="Y5070" s="395">
        <f t="shared" si="80"/>
        <v>425</v>
      </c>
    </row>
    <row r="5071" spans="24:25" x14ac:dyDescent="0.25">
      <c r="X5071" s="59">
        <v>5064</v>
      </c>
      <c r="Y5071" s="395">
        <f t="shared" si="80"/>
        <v>425</v>
      </c>
    </row>
    <row r="5072" spans="24:25" x14ac:dyDescent="0.25">
      <c r="X5072" s="59">
        <v>5065</v>
      </c>
      <c r="Y5072" s="395">
        <f t="shared" si="80"/>
        <v>425</v>
      </c>
    </row>
    <row r="5073" spans="24:25" x14ac:dyDescent="0.25">
      <c r="X5073" s="59">
        <v>5066</v>
      </c>
      <c r="Y5073" s="395">
        <f t="shared" ref="Y5073:Y5136" si="81">$V$9</f>
        <v>425</v>
      </c>
    </row>
    <row r="5074" spans="24:25" x14ac:dyDescent="0.25">
      <c r="X5074" s="59">
        <v>5067</v>
      </c>
      <c r="Y5074" s="395">
        <f t="shared" si="81"/>
        <v>425</v>
      </c>
    </row>
    <row r="5075" spans="24:25" x14ac:dyDescent="0.25">
      <c r="X5075" s="59">
        <v>5068</v>
      </c>
      <c r="Y5075" s="395">
        <f t="shared" si="81"/>
        <v>425</v>
      </c>
    </row>
    <row r="5076" spans="24:25" x14ac:dyDescent="0.25">
      <c r="X5076" s="59">
        <v>5069</v>
      </c>
      <c r="Y5076" s="395">
        <f t="shared" si="81"/>
        <v>425</v>
      </c>
    </row>
    <row r="5077" spans="24:25" x14ac:dyDescent="0.25">
      <c r="X5077" s="59">
        <v>5070</v>
      </c>
      <c r="Y5077" s="395">
        <f t="shared" si="81"/>
        <v>425</v>
      </c>
    </row>
    <row r="5078" spans="24:25" x14ac:dyDescent="0.25">
      <c r="X5078" s="59">
        <v>5071</v>
      </c>
      <c r="Y5078" s="395">
        <f t="shared" si="81"/>
        <v>425</v>
      </c>
    </row>
    <row r="5079" spans="24:25" x14ac:dyDescent="0.25">
      <c r="X5079" s="59">
        <v>5072</v>
      </c>
      <c r="Y5079" s="395">
        <f t="shared" si="81"/>
        <v>425</v>
      </c>
    </row>
    <row r="5080" spans="24:25" x14ac:dyDescent="0.25">
      <c r="X5080" s="59">
        <v>5073</v>
      </c>
      <c r="Y5080" s="395">
        <f t="shared" si="81"/>
        <v>425</v>
      </c>
    </row>
    <row r="5081" spans="24:25" x14ac:dyDescent="0.25">
      <c r="X5081" s="59">
        <v>5074</v>
      </c>
      <c r="Y5081" s="395">
        <f t="shared" si="81"/>
        <v>425</v>
      </c>
    </row>
    <row r="5082" spans="24:25" x14ac:dyDescent="0.25">
      <c r="X5082" s="59">
        <v>5075</v>
      </c>
      <c r="Y5082" s="395">
        <f t="shared" si="81"/>
        <v>425</v>
      </c>
    </row>
    <row r="5083" spans="24:25" x14ac:dyDescent="0.25">
      <c r="X5083" s="59">
        <v>5076</v>
      </c>
      <c r="Y5083" s="395">
        <f t="shared" si="81"/>
        <v>425</v>
      </c>
    </row>
    <row r="5084" spans="24:25" x14ac:dyDescent="0.25">
      <c r="X5084" s="59">
        <v>5077</v>
      </c>
      <c r="Y5084" s="395">
        <f t="shared" si="81"/>
        <v>425</v>
      </c>
    </row>
    <row r="5085" spans="24:25" x14ac:dyDescent="0.25">
      <c r="X5085" s="59">
        <v>5078</v>
      </c>
      <c r="Y5085" s="395">
        <f t="shared" si="81"/>
        <v>425</v>
      </c>
    </row>
    <row r="5086" spans="24:25" x14ac:dyDescent="0.25">
      <c r="X5086" s="59">
        <v>5079</v>
      </c>
      <c r="Y5086" s="395">
        <f t="shared" si="81"/>
        <v>425</v>
      </c>
    </row>
    <row r="5087" spans="24:25" x14ac:dyDescent="0.25">
      <c r="X5087" s="59">
        <v>5080</v>
      </c>
      <c r="Y5087" s="395">
        <f t="shared" si="81"/>
        <v>425</v>
      </c>
    </row>
    <row r="5088" spans="24:25" x14ac:dyDescent="0.25">
      <c r="X5088" s="59">
        <v>5081</v>
      </c>
      <c r="Y5088" s="395">
        <f t="shared" si="81"/>
        <v>425</v>
      </c>
    </row>
    <row r="5089" spans="24:25" x14ac:dyDescent="0.25">
      <c r="X5089" s="59">
        <v>5082</v>
      </c>
      <c r="Y5089" s="395">
        <f t="shared" si="81"/>
        <v>425</v>
      </c>
    </row>
    <row r="5090" spans="24:25" x14ac:dyDescent="0.25">
      <c r="X5090" s="59">
        <v>5083</v>
      </c>
      <c r="Y5090" s="395">
        <f t="shared" si="81"/>
        <v>425</v>
      </c>
    </row>
    <row r="5091" spans="24:25" x14ac:dyDescent="0.25">
      <c r="X5091" s="59">
        <v>5084</v>
      </c>
      <c r="Y5091" s="395">
        <f t="shared" si="81"/>
        <v>425</v>
      </c>
    </row>
    <row r="5092" spans="24:25" x14ac:dyDescent="0.25">
      <c r="X5092" s="59">
        <v>5085</v>
      </c>
      <c r="Y5092" s="395">
        <f t="shared" si="81"/>
        <v>425</v>
      </c>
    </row>
    <row r="5093" spans="24:25" x14ac:dyDescent="0.25">
      <c r="X5093" s="59">
        <v>5086</v>
      </c>
      <c r="Y5093" s="395">
        <f t="shared" si="81"/>
        <v>425</v>
      </c>
    </row>
    <row r="5094" spans="24:25" x14ac:dyDescent="0.25">
      <c r="X5094" s="59">
        <v>5087</v>
      </c>
      <c r="Y5094" s="395">
        <f t="shared" si="81"/>
        <v>425</v>
      </c>
    </row>
    <row r="5095" spans="24:25" x14ac:dyDescent="0.25">
      <c r="X5095" s="59">
        <v>5088</v>
      </c>
      <c r="Y5095" s="395">
        <f t="shared" si="81"/>
        <v>425</v>
      </c>
    </row>
    <row r="5096" spans="24:25" x14ac:dyDescent="0.25">
      <c r="X5096" s="59">
        <v>5089</v>
      </c>
      <c r="Y5096" s="395">
        <f t="shared" si="81"/>
        <v>425</v>
      </c>
    </row>
    <row r="5097" spans="24:25" x14ac:dyDescent="0.25">
      <c r="X5097" s="59">
        <v>5090</v>
      </c>
      <c r="Y5097" s="395">
        <f t="shared" si="81"/>
        <v>425</v>
      </c>
    </row>
    <row r="5098" spans="24:25" x14ac:dyDescent="0.25">
      <c r="X5098" s="59">
        <v>5091</v>
      </c>
      <c r="Y5098" s="395">
        <f t="shared" si="81"/>
        <v>425</v>
      </c>
    </row>
    <row r="5099" spans="24:25" x14ac:dyDescent="0.25">
      <c r="X5099" s="59">
        <v>5092</v>
      </c>
      <c r="Y5099" s="395">
        <f t="shared" si="81"/>
        <v>425</v>
      </c>
    </row>
    <row r="5100" spans="24:25" x14ac:dyDescent="0.25">
      <c r="X5100" s="59">
        <v>5093</v>
      </c>
      <c r="Y5100" s="395">
        <f t="shared" si="81"/>
        <v>425</v>
      </c>
    </row>
    <row r="5101" spans="24:25" x14ac:dyDescent="0.25">
      <c r="X5101" s="59">
        <v>5094</v>
      </c>
      <c r="Y5101" s="395">
        <f t="shared" si="81"/>
        <v>425</v>
      </c>
    </row>
    <row r="5102" spans="24:25" x14ac:dyDescent="0.25">
      <c r="X5102" s="59">
        <v>5095</v>
      </c>
      <c r="Y5102" s="395">
        <f t="shared" si="81"/>
        <v>425</v>
      </c>
    </row>
    <row r="5103" spans="24:25" x14ac:dyDescent="0.25">
      <c r="X5103" s="59">
        <v>5096</v>
      </c>
      <c r="Y5103" s="395">
        <f t="shared" si="81"/>
        <v>425</v>
      </c>
    </row>
    <row r="5104" spans="24:25" x14ac:dyDescent="0.25">
      <c r="X5104" s="59">
        <v>5097</v>
      </c>
      <c r="Y5104" s="395">
        <f t="shared" si="81"/>
        <v>425</v>
      </c>
    </row>
    <row r="5105" spans="24:25" x14ac:dyDescent="0.25">
      <c r="X5105" s="59">
        <v>5098</v>
      </c>
      <c r="Y5105" s="395">
        <f t="shared" si="81"/>
        <v>425</v>
      </c>
    </row>
    <row r="5106" spans="24:25" x14ac:dyDescent="0.25">
      <c r="X5106" s="59">
        <v>5099</v>
      </c>
      <c r="Y5106" s="395">
        <f t="shared" si="81"/>
        <v>425</v>
      </c>
    </row>
    <row r="5107" spans="24:25" x14ac:dyDescent="0.25">
      <c r="X5107" s="59">
        <v>5100</v>
      </c>
      <c r="Y5107" s="395">
        <f t="shared" si="81"/>
        <v>425</v>
      </c>
    </row>
    <row r="5108" spans="24:25" x14ac:dyDescent="0.25">
      <c r="X5108" s="59">
        <v>5101</v>
      </c>
      <c r="Y5108" s="395">
        <f t="shared" si="81"/>
        <v>425</v>
      </c>
    </row>
    <row r="5109" spans="24:25" x14ac:dyDescent="0.25">
      <c r="X5109" s="59">
        <v>5102</v>
      </c>
      <c r="Y5109" s="395">
        <f t="shared" si="81"/>
        <v>425</v>
      </c>
    </row>
    <row r="5110" spans="24:25" x14ac:dyDescent="0.25">
      <c r="X5110" s="59">
        <v>5103</v>
      </c>
      <c r="Y5110" s="395">
        <f t="shared" si="81"/>
        <v>425</v>
      </c>
    </row>
    <row r="5111" spans="24:25" x14ac:dyDescent="0.25">
      <c r="X5111" s="59">
        <v>5104</v>
      </c>
      <c r="Y5111" s="395">
        <f t="shared" si="81"/>
        <v>425</v>
      </c>
    </row>
    <row r="5112" spans="24:25" x14ac:dyDescent="0.25">
      <c r="X5112" s="59">
        <v>5105</v>
      </c>
      <c r="Y5112" s="395">
        <f t="shared" si="81"/>
        <v>425</v>
      </c>
    </row>
    <row r="5113" spans="24:25" x14ac:dyDescent="0.25">
      <c r="X5113" s="59">
        <v>5106</v>
      </c>
      <c r="Y5113" s="395">
        <f t="shared" si="81"/>
        <v>425</v>
      </c>
    </row>
    <row r="5114" spans="24:25" x14ac:dyDescent="0.25">
      <c r="X5114" s="59">
        <v>5107</v>
      </c>
      <c r="Y5114" s="395">
        <f t="shared" si="81"/>
        <v>425</v>
      </c>
    </row>
    <row r="5115" spans="24:25" x14ac:dyDescent="0.25">
      <c r="X5115" s="59">
        <v>5108</v>
      </c>
      <c r="Y5115" s="395">
        <f t="shared" si="81"/>
        <v>425</v>
      </c>
    </row>
    <row r="5116" spans="24:25" x14ac:dyDescent="0.25">
      <c r="X5116" s="59">
        <v>5109</v>
      </c>
      <c r="Y5116" s="395">
        <f t="shared" si="81"/>
        <v>425</v>
      </c>
    </row>
    <row r="5117" spans="24:25" x14ac:dyDescent="0.25">
      <c r="X5117" s="59">
        <v>5110</v>
      </c>
      <c r="Y5117" s="395">
        <f t="shared" si="81"/>
        <v>425</v>
      </c>
    </row>
    <row r="5118" spans="24:25" x14ac:dyDescent="0.25">
      <c r="X5118" s="59">
        <v>5111</v>
      </c>
      <c r="Y5118" s="395">
        <f t="shared" si="81"/>
        <v>425</v>
      </c>
    </row>
    <row r="5119" spans="24:25" x14ac:dyDescent="0.25">
      <c r="X5119" s="59">
        <v>5112</v>
      </c>
      <c r="Y5119" s="395">
        <f t="shared" si="81"/>
        <v>425</v>
      </c>
    </row>
    <row r="5120" spans="24:25" x14ac:dyDescent="0.25">
      <c r="X5120" s="59">
        <v>5113</v>
      </c>
      <c r="Y5120" s="395">
        <f t="shared" si="81"/>
        <v>425</v>
      </c>
    </row>
    <row r="5121" spans="24:25" x14ac:dyDescent="0.25">
      <c r="X5121" s="59">
        <v>5114</v>
      </c>
      <c r="Y5121" s="395">
        <f t="shared" si="81"/>
        <v>425</v>
      </c>
    </row>
    <row r="5122" spans="24:25" x14ac:dyDescent="0.25">
      <c r="X5122" s="59">
        <v>5115</v>
      </c>
      <c r="Y5122" s="395">
        <f t="shared" si="81"/>
        <v>425</v>
      </c>
    </row>
    <row r="5123" spans="24:25" x14ac:dyDescent="0.25">
      <c r="X5123" s="59">
        <v>5116</v>
      </c>
      <c r="Y5123" s="395">
        <f t="shared" si="81"/>
        <v>425</v>
      </c>
    </row>
    <row r="5124" spans="24:25" x14ac:dyDescent="0.25">
      <c r="X5124" s="59">
        <v>5117</v>
      </c>
      <c r="Y5124" s="395">
        <f t="shared" si="81"/>
        <v>425</v>
      </c>
    </row>
    <row r="5125" spans="24:25" x14ac:dyDescent="0.25">
      <c r="X5125" s="59">
        <v>5118</v>
      </c>
      <c r="Y5125" s="395">
        <f t="shared" si="81"/>
        <v>425</v>
      </c>
    </row>
    <row r="5126" spans="24:25" x14ac:dyDescent="0.25">
      <c r="X5126" s="59">
        <v>5119</v>
      </c>
      <c r="Y5126" s="395">
        <f t="shared" si="81"/>
        <v>425</v>
      </c>
    </row>
    <row r="5127" spans="24:25" x14ac:dyDescent="0.25">
      <c r="X5127" s="59">
        <v>5120</v>
      </c>
      <c r="Y5127" s="395">
        <f t="shared" si="81"/>
        <v>425</v>
      </c>
    </row>
    <row r="5128" spans="24:25" x14ac:dyDescent="0.25">
      <c r="X5128" s="59">
        <v>5121</v>
      </c>
      <c r="Y5128" s="395">
        <f t="shared" si="81"/>
        <v>425</v>
      </c>
    </row>
    <row r="5129" spans="24:25" x14ac:dyDescent="0.25">
      <c r="X5129" s="59">
        <v>5122</v>
      </c>
      <c r="Y5129" s="395">
        <f t="shared" si="81"/>
        <v>425</v>
      </c>
    </row>
    <row r="5130" spans="24:25" x14ac:dyDescent="0.25">
      <c r="X5130" s="59">
        <v>5123</v>
      </c>
      <c r="Y5130" s="395">
        <f t="shared" si="81"/>
        <v>425</v>
      </c>
    </row>
    <row r="5131" spans="24:25" x14ac:dyDescent="0.25">
      <c r="X5131" s="59">
        <v>5124</v>
      </c>
      <c r="Y5131" s="395">
        <f t="shared" si="81"/>
        <v>425</v>
      </c>
    </row>
    <row r="5132" spans="24:25" x14ac:dyDescent="0.25">
      <c r="X5132" s="59">
        <v>5125</v>
      </c>
      <c r="Y5132" s="395">
        <f t="shared" si="81"/>
        <v>425</v>
      </c>
    </row>
    <row r="5133" spans="24:25" x14ac:dyDescent="0.25">
      <c r="X5133" s="59">
        <v>5126</v>
      </c>
      <c r="Y5133" s="395">
        <f t="shared" si="81"/>
        <v>425</v>
      </c>
    </row>
    <row r="5134" spans="24:25" x14ac:dyDescent="0.25">
      <c r="X5134" s="59">
        <v>5127</v>
      </c>
      <c r="Y5134" s="395">
        <f t="shared" si="81"/>
        <v>425</v>
      </c>
    </row>
    <row r="5135" spans="24:25" x14ac:dyDescent="0.25">
      <c r="X5135" s="59">
        <v>5128</v>
      </c>
      <c r="Y5135" s="395">
        <f t="shared" si="81"/>
        <v>425</v>
      </c>
    </row>
    <row r="5136" spans="24:25" x14ac:dyDescent="0.25">
      <c r="X5136" s="59">
        <v>5129</v>
      </c>
      <c r="Y5136" s="395">
        <f t="shared" si="81"/>
        <v>425</v>
      </c>
    </row>
    <row r="5137" spans="24:25" x14ac:dyDescent="0.25">
      <c r="X5137" s="59">
        <v>5130</v>
      </c>
      <c r="Y5137" s="395">
        <f t="shared" ref="Y5137:Y5200" si="82">$V$9</f>
        <v>425</v>
      </c>
    </row>
    <row r="5138" spans="24:25" x14ac:dyDescent="0.25">
      <c r="X5138" s="59">
        <v>5131</v>
      </c>
      <c r="Y5138" s="395">
        <f t="shared" si="82"/>
        <v>425</v>
      </c>
    </row>
    <row r="5139" spans="24:25" x14ac:dyDescent="0.25">
      <c r="X5139" s="59">
        <v>5132</v>
      </c>
      <c r="Y5139" s="395">
        <f t="shared" si="82"/>
        <v>425</v>
      </c>
    </row>
    <row r="5140" spans="24:25" x14ac:dyDescent="0.25">
      <c r="X5140" s="59">
        <v>5133</v>
      </c>
      <c r="Y5140" s="395">
        <f t="shared" si="82"/>
        <v>425</v>
      </c>
    </row>
    <row r="5141" spans="24:25" x14ac:dyDescent="0.25">
      <c r="X5141" s="59">
        <v>5134</v>
      </c>
      <c r="Y5141" s="395">
        <f t="shared" si="82"/>
        <v>425</v>
      </c>
    </row>
    <row r="5142" spans="24:25" x14ac:dyDescent="0.25">
      <c r="X5142" s="59">
        <v>5135</v>
      </c>
      <c r="Y5142" s="395">
        <f t="shared" si="82"/>
        <v>425</v>
      </c>
    </row>
    <row r="5143" spans="24:25" x14ac:dyDescent="0.25">
      <c r="X5143" s="59">
        <v>5136</v>
      </c>
      <c r="Y5143" s="395">
        <f t="shared" si="82"/>
        <v>425</v>
      </c>
    </row>
    <row r="5144" spans="24:25" x14ac:dyDescent="0.25">
      <c r="X5144" s="59">
        <v>5137</v>
      </c>
      <c r="Y5144" s="395">
        <f t="shared" si="82"/>
        <v>425</v>
      </c>
    </row>
    <row r="5145" spans="24:25" x14ac:dyDescent="0.25">
      <c r="X5145" s="59">
        <v>5138</v>
      </c>
      <c r="Y5145" s="395">
        <f t="shared" si="82"/>
        <v>425</v>
      </c>
    </row>
    <row r="5146" spans="24:25" x14ac:dyDescent="0.25">
      <c r="X5146" s="59">
        <v>5139</v>
      </c>
      <c r="Y5146" s="395">
        <f t="shared" si="82"/>
        <v>425</v>
      </c>
    </row>
    <row r="5147" spans="24:25" x14ac:dyDescent="0.25">
      <c r="X5147" s="59">
        <v>5140</v>
      </c>
      <c r="Y5147" s="395">
        <f t="shared" si="82"/>
        <v>425</v>
      </c>
    </row>
    <row r="5148" spans="24:25" x14ac:dyDescent="0.25">
      <c r="X5148" s="59">
        <v>5141</v>
      </c>
      <c r="Y5148" s="395">
        <f t="shared" si="82"/>
        <v>425</v>
      </c>
    </row>
    <row r="5149" spans="24:25" x14ac:dyDescent="0.25">
      <c r="X5149" s="59">
        <v>5142</v>
      </c>
      <c r="Y5149" s="395">
        <f t="shared" si="82"/>
        <v>425</v>
      </c>
    </row>
    <row r="5150" spans="24:25" x14ac:dyDescent="0.25">
      <c r="X5150" s="59">
        <v>5143</v>
      </c>
      <c r="Y5150" s="395">
        <f t="shared" si="82"/>
        <v>425</v>
      </c>
    </row>
    <row r="5151" spans="24:25" x14ac:dyDescent="0.25">
      <c r="X5151" s="59">
        <v>5144</v>
      </c>
      <c r="Y5151" s="395">
        <f t="shared" si="82"/>
        <v>425</v>
      </c>
    </row>
    <row r="5152" spans="24:25" x14ac:dyDescent="0.25">
      <c r="X5152" s="59">
        <v>5145</v>
      </c>
      <c r="Y5152" s="395">
        <f t="shared" si="82"/>
        <v>425</v>
      </c>
    </row>
    <row r="5153" spans="24:25" x14ac:dyDescent="0.25">
      <c r="X5153" s="59">
        <v>5146</v>
      </c>
      <c r="Y5153" s="395">
        <f t="shared" si="82"/>
        <v>425</v>
      </c>
    </row>
    <row r="5154" spans="24:25" x14ac:dyDescent="0.25">
      <c r="X5154" s="59">
        <v>5147</v>
      </c>
      <c r="Y5154" s="395">
        <f t="shared" si="82"/>
        <v>425</v>
      </c>
    </row>
    <row r="5155" spans="24:25" x14ac:dyDescent="0.25">
      <c r="X5155" s="59">
        <v>5148</v>
      </c>
      <c r="Y5155" s="395">
        <f t="shared" si="82"/>
        <v>425</v>
      </c>
    </row>
    <row r="5156" spans="24:25" x14ac:dyDescent="0.25">
      <c r="X5156" s="59">
        <v>5149</v>
      </c>
      <c r="Y5156" s="395">
        <f t="shared" si="82"/>
        <v>425</v>
      </c>
    </row>
    <row r="5157" spans="24:25" x14ac:dyDescent="0.25">
      <c r="X5157" s="59">
        <v>5150</v>
      </c>
      <c r="Y5157" s="395">
        <f t="shared" si="82"/>
        <v>425</v>
      </c>
    </row>
    <row r="5158" spans="24:25" x14ac:dyDescent="0.25">
      <c r="X5158" s="59">
        <v>5151</v>
      </c>
      <c r="Y5158" s="395">
        <f t="shared" si="82"/>
        <v>425</v>
      </c>
    </row>
    <row r="5159" spans="24:25" x14ac:dyDescent="0.25">
      <c r="X5159" s="59">
        <v>5152</v>
      </c>
      <c r="Y5159" s="395">
        <f t="shared" si="82"/>
        <v>425</v>
      </c>
    </row>
    <row r="5160" spans="24:25" x14ac:dyDescent="0.25">
      <c r="X5160" s="59">
        <v>5153</v>
      </c>
      <c r="Y5160" s="395">
        <f t="shared" si="82"/>
        <v>425</v>
      </c>
    </row>
    <row r="5161" spans="24:25" x14ac:dyDescent="0.25">
      <c r="X5161" s="59">
        <v>5154</v>
      </c>
      <c r="Y5161" s="395">
        <f t="shared" si="82"/>
        <v>425</v>
      </c>
    </row>
    <row r="5162" spans="24:25" x14ac:dyDescent="0.25">
      <c r="X5162" s="59">
        <v>5155</v>
      </c>
      <c r="Y5162" s="395">
        <f t="shared" si="82"/>
        <v>425</v>
      </c>
    </row>
    <row r="5163" spans="24:25" x14ac:dyDescent="0.25">
      <c r="X5163" s="59">
        <v>5156</v>
      </c>
      <c r="Y5163" s="395">
        <f t="shared" si="82"/>
        <v>425</v>
      </c>
    </row>
    <row r="5164" spans="24:25" x14ac:dyDescent="0.25">
      <c r="X5164" s="59">
        <v>5157</v>
      </c>
      <c r="Y5164" s="395">
        <f t="shared" si="82"/>
        <v>425</v>
      </c>
    </row>
    <row r="5165" spans="24:25" x14ac:dyDescent="0.25">
      <c r="X5165" s="59">
        <v>5158</v>
      </c>
      <c r="Y5165" s="395">
        <f t="shared" si="82"/>
        <v>425</v>
      </c>
    </row>
    <row r="5166" spans="24:25" x14ac:dyDescent="0.25">
      <c r="X5166" s="59">
        <v>5159</v>
      </c>
      <c r="Y5166" s="395">
        <f t="shared" si="82"/>
        <v>425</v>
      </c>
    </row>
    <row r="5167" spans="24:25" x14ac:dyDescent="0.25">
      <c r="X5167" s="59">
        <v>5160</v>
      </c>
      <c r="Y5167" s="395">
        <f t="shared" si="82"/>
        <v>425</v>
      </c>
    </row>
    <row r="5168" spans="24:25" x14ac:dyDescent="0.25">
      <c r="X5168" s="59">
        <v>5161</v>
      </c>
      <c r="Y5168" s="395">
        <f t="shared" si="82"/>
        <v>425</v>
      </c>
    </row>
    <row r="5169" spans="24:25" x14ac:dyDescent="0.25">
      <c r="X5169" s="59">
        <v>5162</v>
      </c>
      <c r="Y5169" s="395">
        <f t="shared" si="82"/>
        <v>425</v>
      </c>
    </row>
    <row r="5170" spans="24:25" x14ac:dyDescent="0.25">
      <c r="X5170" s="59">
        <v>5163</v>
      </c>
      <c r="Y5170" s="395">
        <f t="shared" si="82"/>
        <v>425</v>
      </c>
    </row>
    <row r="5171" spans="24:25" x14ac:dyDescent="0.25">
      <c r="X5171" s="59">
        <v>5164</v>
      </c>
      <c r="Y5171" s="395">
        <f t="shared" si="82"/>
        <v>425</v>
      </c>
    </row>
    <row r="5172" spans="24:25" x14ac:dyDescent="0.25">
      <c r="X5172" s="59">
        <v>5165</v>
      </c>
      <c r="Y5172" s="395">
        <f t="shared" si="82"/>
        <v>425</v>
      </c>
    </row>
    <row r="5173" spans="24:25" x14ac:dyDescent="0.25">
      <c r="X5173" s="59">
        <v>5166</v>
      </c>
      <c r="Y5173" s="395">
        <f t="shared" si="82"/>
        <v>425</v>
      </c>
    </row>
    <row r="5174" spans="24:25" x14ac:dyDescent="0.25">
      <c r="X5174" s="59">
        <v>5167</v>
      </c>
      <c r="Y5174" s="395">
        <f t="shared" si="82"/>
        <v>425</v>
      </c>
    </row>
    <row r="5175" spans="24:25" x14ac:dyDescent="0.25">
      <c r="X5175" s="59">
        <v>5168</v>
      </c>
      <c r="Y5175" s="395">
        <f t="shared" si="82"/>
        <v>425</v>
      </c>
    </row>
    <row r="5176" spans="24:25" x14ac:dyDescent="0.25">
      <c r="X5176" s="59">
        <v>5169</v>
      </c>
      <c r="Y5176" s="395">
        <f t="shared" si="82"/>
        <v>425</v>
      </c>
    </row>
    <row r="5177" spans="24:25" x14ac:dyDescent="0.25">
      <c r="X5177" s="59">
        <v>5170</v>
      </c>
      <c r="Y5177" s="395">
        <f t="shared" si="82"/>
        <v>425</v>
      </c>
    </row>
    <row r="5178" spans="24:25" x14ac:dyDescent="0.25">
      <c r="X5178" s="59">
        <v>5171</v>
      </c>
      <c r="Y5178" s="395">
        <f t="shared" si="82"/>
        <v>425</v>
      </c>
    </row>
    <row r="5179" spans="24:25" x14ac:dyDescent="0.25">
      <c r="X5179" s="59">
        <v>5172</v>
      </c>
      <c r="Y5179" s="395">
        <f t="shared" si="82"/>
        <v>425</v>
      </c>
    </row>
    <row r="5180" spans="24:25" x14ac:dyDescent="0.25">
      <c r="X5180" s="59">
        <v>5173</v>
      </c>
      <c r="Y5180" s="395">
        <f t="shared" si="82"/>
        <v>425</v>
      </c>
    </row>
    <row r="5181" spans="24:25" x14ac:dyDescent="0.25">
      <c r="X5181" s="59">
        <v>5174</v>
      </c>
      <c r="Y5181" s="395">
        <f t="shared" si="82"/>
        <v>425</v>
      </c>
    </row>
    <row r="5182" spans="24:25" x14ac:dyDescent="0.25">
      <c r="X5182" s="59">
        <v>5175</v>
      </c>
      <c r="Y5182" s="395">
        <f t="shared" si="82"/>
        <v>425</v>
      </c>
    </row>
    <row r="5183" spans="24:25" x14ac:dyDescent="0.25">
      <c r="X5183" s="59">
        <v>5176</v>
      </c>
      <c r="Y5183" s="395">
        <f t="shared" si="82"/>
        <v>425</v>
      </c>
    </row>
    <row r="5184" spans="24:25" x14ac:dyDescent="0.25">
      <c r="X5184" s="59">
        <v>5177</v>
      </c>
      <c r="Y5184" s="395">
        <f t="shared" si="82"/>
        <v>425</v>
      </c>
    </row>
    <row r="5185" spans="24:25" x14ac:dyDescent="0.25">
      <c r="X5185" s="59">
        <v>5178</v>
      </c>
      <c r="Y5185" s="395">
        <f t="shared" si="82"/>
        <v>425</v>
      </c>
    </row>
    <row r="5186" spans="24:25" x14ac:dyDescent="0.25">
      <c r="X5186" s="59">
        <v>5179</v>
      </c>
      <c r="Y5186" s="395">
        <f t="shared" si="82"/>
        <v>425</v>
      </c>
    </row>
    <row r="5187" spans="24:25" x14ac:dyDescent="0.25">
      <c r="X5187" s="59">
        <v>5180</v>
      </c>
      <c r="Y5187" s="395">
        <f t="shared" si="82"/>
        <v>425</v>
      </c>
    </row>
    <row r="5188" spans="24:25" x14ac:dyDescent="0.25">
      <c r="X5188" s="59">
        <v>5181</v>
      </c>
      <c r="Y5188" s="395">
        <f t="shared" si="82"/>
        <v>425</v>
      </c>
    </row>
    <row r="5189" spans="24:25" x14ac:dyDescent="0.25">
      <c r="X5189" s="59">
        <v>5182</v>
      </c>
      <c r="Y5189" s="395">
        <f t="shared" si="82"/>
        <v>425</v>
      </c>
    </row>
    <row r="5190" spans="24:25" x14ac:dyDescent="0.25">
      <c r="X5190" s="59">
        <v>5183</v>
      </c>
      <c r="Y5190" s="395">
        <f t="shared" si="82"/>
        <v>425</v>
      </c>
    </row>
    <row r="5191" spans="24:25" x14ac:dyDescent="0.25">
      <c r="X5191" s="59">
        <v>5184</v>
      </c>
      <c r="Y5191" s="395">
        <f t="shared" si="82"/>
        <v>425</v>
      </c>
    </row>
    <row r="5192" spans="24:25" x14ac:dyDescent="0.25">
      <c r="X5192" s="59">
        <v>5185</v>
      </c>
      <c r="Y5192" s="395">
        <f t="shared" si="82"/>
        <v>425</v>
      </c>
    </row>
    <row r="5193" spans="24:25" x14ac:dyDescent="0.25">
      <c r="X5193" s="59">
        <v>5186</v>
      </c>
      <c r="Y5193" s="395">
        <f t="shared" si="82"/>
        <v>425</v>
      </c>
    </row>
    <row r="5194" spans="24:25" x14ac:dyDescent="0.25">
      <c r="X5194" s="59">
        <v>5187</v>
      </c>
      <c r="Y5194" s="395">
        <f t="shared" si="82"/>
        <v>425</v>
      </c>
    </row>
    <row r="5195" spans="24:25" x14ac:dyDescent="0.25">
      <c r="X5195" s="59">
        <v>5188</v>
      </c>
      <c r="Y5195" s="395">
        <f t="shared" si="82"/>
        <v>425</v>
      </c>
    </row>
    <row r="5196" spans="24:25" x14ac:dyDescent="0.25">
      <c r="X5196" s="59">
        <v>5189</v>
      </c>
      <c r="Y5196" s="395">
        <f t="shared" si="82"/>
        <v>425</v>
      </c>
    </row>
    <row r="5197" spans="24:25" x14ac:dyDescent="0.25">
      <c r="X5197" s="59">
        <v>5190</v>
      </c>
      <c r="Y5197" s="395">
        <f t="shared" si="82"/>
        <v>425</v>
      </c>
    </row>
    <row r="5198" spans="24:25" x14ac:dyDescent="0.25">
      <c r="X5198" s="59">
        <v>5191</v>
      </c>
      <c r="Y5198" s="395">
        <f t="shared" si="82"/>
        <v>425</v>
      </c>
    </row>
    <row r="5199" spans="24:25" x14ac:dyDescent="0.25">
      <c r="X5199" s="59">
        <v>5192</v>
      </c>
      <c r="Y5199" s="395">
        <f t="shared" si="82"/>
        <v>425</v>
      </c>
    </row>
    <row r="5200" spans="24:25" x14ac:dyDescent="0.25">
      <c r="X5200" s="59">
        <v>5193</v>
      </c>
      <c r="Y5200" s="395">
        <f t="shared" si="82"/>
        <v>425</v>
      </c>
    </row>
    <row r="5201" spans="24:25" x14ac:dyDescent="0.25">
      <c r="X5201" s="59">
        <v>5194</v>
      </c>
      <c r="Y5201" s="395">
        <f t="shared" ref="Y5201:Y5264" si="83">$V$9</f>
        <v>425</v>
      </c>
    </row>
    <row r="5202" spans="24:25" x14ac:dyDescent="0.25">
      <c r="X5202" s="59">
        <v>5195</v>
      </c>
      <c r="Y5202" s="395">
        <f t="shared" si="83"/>
        <v>425</v>
      </c>
    </row>
    <row r="5203" spans="24:25" x14ac:dyDescent="0.25">
      <c r="X5203" s="59">
        <v>5196</v>
      </c>
      <c r="Y5203" s="395">
        <f t="shared" si="83"/>
        <v>425</v>
      </c>
    </row>
    <row r="5204" spans="24:25" x14ac:dyDescent="0.25">
      <c r="X5204" s="59">
        <v>5197</v>
      </c>
      <c r="Y5204" s="395">
        <f t="shared" si="83"/>
        <v>425</v>
      </c>
    </row>
    <row r="5205" spans="24:25" x14ac:dyDescent="0.25">
      <c r="X5205" s="59">
        <v>5198</v>
      </c>
      <c r="Y5205" s="395">
        <f t="shared" si="83"/>
        <v>425</v>
      </c>
    </row>
    <row r="5206" spans="24:25" x14ac:dyDescent="0.25">
      <c r="X5206" s="59">
        <v>5199</v>
      </c>
      <c r="Y5206" s="395">
        <f t="shared" si="83"/>
        <v>425</v>
      </c>
    </row>
    <row r="5207" spans="24:25" x14ac:dyDescent="0.25">
      <c r="X5207" s="59">
        <v>5200</v>
      </c>
      <c r="Y5207" s="395">
        <f t="shared" si="83"/>
        <v>425</v>
      </c>
    </row>
    <row r="5208" spans="24:25" x14ac:dyDescent="0.25">
      <c r="X5208" s="59">
        <v>5201</v>
      </c>
      <c r="Y5208" s="395">
        <f t="shared" si="83"/>
        <v>425</v>
      </c>
    </row>
    <row r="5209" spans="24:25" x14ac:dyDescent="0.25">
      <c r="X5209" s="59">
        <v>5202</v>
      </c>
      <c r="Y5209" s="395">
        <f t="shared" si="83"/>
        <v>425</v>
      </c>
    </row>
    <row r="5210" spans="24:25" x14ac:dyDescent="0.25">
      <c r="X5210" s="59">
        <v>5203</v>
      </c>
      <c r="Y5210" s="395">
        <f t="shared" si="83"/>
        <v>425</v>
      </c>
    </row>
    <row r="5211" spans="24:25" x14ac:dyDescent="0.25">
      <c r="X5211" s="59">
        <v>5204</v>
      </c>
      <c r="Y5211" s="395">
        <f t="shared" si="83"/>
        <v>425</v>
      </c>
    </row>
    <row r="5212" spans="24:25" x14ac:dyDescent="0.25">
      <c r="X5212" s="59">
        <v>5205</v>
      </c>
      <c r="Y5212" s="395">
        <f t="shared" si="83"/>
        <v>425</v>
      </c>
    </row>
    <row r="5213" spans="24:25" x14ac:dyDescent="0.25">
      <c r="X5213" s="59">
        <v>5206</v>
      </c>
      <c r="Y5213" s="395">
        <f t="shared" si="83"/>
        <v>425</v>
      </c>
    </row>
    <row r="5214" spans="24:25" x14ac:dyDescent="0.25">
      <c r="X5214" s="59">
        <v>5207</v>
      </c>
      <c r="Y5214" s="395">
        <f t="shared" si="83"/>
        <v>425</v>
      </c>
    </row>
    <row r="5215" spans="24:25" x14ac:dyDescent="0.25">
      <c r="X5215" s="59">
        <v>5208</v>
      </c>
      <c r="Y5215" s="395">
        <f t="shared" si="83"/>
        <v>425</v>
      </c>
    </row>
    <row r="5216" spans="24:25" x14ac:dyDescent="0.25">
      <c r="X5216" s="59">
        <v>5209</v>
      </c>
      <c r="Y5216" s="395">
        <f t="shared" si="83"/>
        <v>425</v>
      </c>
    </row>
    <row r="5217" spans="24:25" x14ac:dyDescent="0.25">
      <c r="X5217" s="59">
        <v>5210</v>
      </c>
      <c r="Y5217" s="395">
        <f t="shared" si="83"/>
        <v>425</v>
      </c>
    </row>
    <row r="5218" spans="24:25" x14ac:dyDescent="0.25">
      <c r="X5218" s="59">
        <v>5211</v>
      </c>
      <c r="Y5218" s="395">
        <f t="shared" si="83"/>
        <v>425</v>
      </c>
    </row>
    <row r="5219" spans="24:25" x14ac:dyDescent="0.25">
      <c r="X5219" s="59">
        <v>5212</v>
      </c>
      <c r="Y5219" s="395">
        <f t="shared" si="83"/>
        <v>425</v>
      </c>
    </row>
    <row r="5220" spans="24:25" x14ac:dyDescent="0.25">
      <c r="X5220" s="59">
        <v>5213</v>
      </c>
      <c r="Y5220" s="395">
        <f t="shared" si="83"/>
        <v>425</v>
      </c>
    </row>
    <row r="5221" spans="24:25" x14ac:dyDescent="0.25">
      <c r="X5221" s="59">
        <v>5214</v>
      </c>
      <c r="Y5221" s="395">
        <f t="shared" si="83"/>
        <v>425</v>
      </c>
    </row>
    <row r="5222" spans="24:25" x14ac:dyDescent="0.25">
      <c r="X5222" s="59">
        <v>5215</v>
      </c>
      <c r="Y5222" s="395">
        <f t="shared" si="83"/>
        <v>425</v>
      </c>
    </row>
    <row r="5223" spans="24:25" x14ac:dyDescent="0.25">
      <c r="X5223" s="59">
        <v>5216</v>
      </c>
      <c r="Y5223" s="395">
        <f t="shared" si="83"/>
        <v>425</v>
      </c>
    </row>
    <row r="5224" spans="24:25" x14ac:dyDescent="0.25">
      <c r="X5224" s="59">
        <v>5217</v>
      </c>
      <c r="Y5224" s="395">
        <f t="shared" si="83"/>
        <v>425</v>
      </c>
    </row>
    <row r="5225" spans="24:25" x14ac:dyDescent="0.25">
      <c r="X5225" s="59">
        <v>5218</v>
      </c>
      <c r="Y5225" s="395">
        <f t="shared" si="83"/>
        <v>425</v>
      </c>
    </row>
    <row r="5226" spans="24:25" x14ac:dyDescent="0.25">
      <c r="X5226" s="59">
        <v>5219</v>
      </c>
      <c r="Y5226" s="395">
        <f t="shared" si="83"/>
        <v>425</v>
      </c>
    </row>
    <row r="5227" spans="24:25" x14ac:dyDescent="0.25">
      <c r="X5227" s="59">
        <v>5220</v>
      </c>
      <c r="Y5227" s="395">
        <f t="shared" si="83"/>
        <v>425</v>
      </c>
    </row>
    <row r="5228" spans="24:25" x14ac:dyDescent="0.25">
      <c r="X5228" s="59">
        <v>5221</v>
      </c>
      <c r="Y5228" s="395">
        <f t="shared" si="83"/>
        <v>425</v>
      </c>
    </row>
    <row r="5229" spans="24:25" x14ac:dyDescent="0.25">
      <c r="X5229" s="59">
        <v>5222</v>
      </c>
      <c r="Y5229" s="395">
        <f t="shared" si="83"/>
        <v>425</v>
      </c>
    </row>
    <row r="5230" spans="24:25" x14ac:dyDescent="0.25">
      <c r="X5230" s="59">
        <v>5223</v>
      </c>
      <c r="Y5230" s="395">
        <f t="shared" si="83"/>
        <v>425</v>
      </c>
    </row>
    <row r="5231" spans="24:25" x14ac:dyDescent="0.25">
      <c r="X5231" s="59">
        <v>5224</v>
      </c>
      <c r="Y5231" s="395">
        <f t="shared" si="83"/>
        <v>425</v>
      </c>
    </row>
    <row r="5232" spans="24:25" x14ac:dyDescent="0.25">
      <c r="X5232" s="59">
        <v>5225</v>
      </c>
      <c r="Y5232" s="395">
        <f t="shared" si="83"/>
        <v>425</v>
      </c>
    </row>
    <row r="5233" spans="24:25" x14ac:dyDescent="0.25">
      <c r="X5233" s="59">
        <v>5226</v>
      </c>
      <c r="Y5233" s="395">
        <f t="shared" si="83"/>
        <v>425</v>
      </c>
    </row>
    <row r="5234" spans="24:25" x14ac:dyDescent="0.25">
      <c r="X5234" s="59">
        <v>5227</v>
      </c>
      <c r="Y5234" s="395">
        <f t="shared" si="83"/>
        <v>425</v>
      </c>
    </row>
    <row r="5235" spans="24:25" x14ac:dyDescent="0.25">
      <c r="X5235" s="59">
        <v>5228</v>
      </c>
      <c r="Y5235" s="395">
        <f t="shared" si="83"/>
        <v>425</v>
      </c>
    </row>
    <row r="5236" spans="24:25" x14ac:dyDescent="0.25">
      <c r="X5236" s="59">
        <v>5229</v>
      </c>
      <c r="Y5236" s="395">
        <f t="shared" si="83"/>
        <v>425</v>
      </c>
    </row>
    <row r="5237" spans="24:25" x14ac:dyDescent="0.25">
      <c r="X5237" s="59">
        <v>5230</v>
      </c>
      <c r="Y5237" s="395">
        <f t="shared" si="83"/>
        <v>425</v>
      </c>
    </row>
    <row r="5238" spans="24:25" x14ac:dyDescent="0.25">
      <c r="X5238" s="59">
        <v>5231</v>
      </c>
      <c r="Y5238" s="395">
        <f t="shared" si="83"/>
        <v>425</v>
      </c>
    </row>
    <row r="5239" spans="24:25" x14ac:dyDescent="0.25">
      <c r="X5239" s="59">
        <v>5232</v>
      </c>
      <c r="Y5239" s="395">
        <f t="shared" si="83"/>
        <v>425</v>
      </c>
    </row>
    <row r="5240" spans="24:25" x14ac:dyDescent="0.25">
      <c r="X5240" s="59">
        <v>5233</v>
      </c>
      <c r="Y5240" s="395">
        <f t="shared" si="83"/>
        <v>425</v>
      </c>
    </row>
    <row r="5241" spans="24:25" x14ac:dyDescent="0.25">
      <c r="X5241" s="59">
        <v>5234</v>
      </c>
      <c r="Y5241" s="395">
        <f t="shared" si="83"/>
        <v>425</v>
      </c>
    </row>
    <row r="5242" spans="24:25" x14ac:dyDescent="0.25">
      <c r="X5242" s="59">
        <v>5235</v>
      </c>
      <c r="Y5242" s="395">
        <f t="shared" si="83"/>
        <v>425</v>
      </c>
    </row>
    <row r="5243" spans="24:25" x14ac:dyDescent="0.25">
      <c r="X5243" s="59">
        <v>5236</v>
      </c>
      <c r="Y5243" s="395">
        <f t="shared" si="83"/>
        <v>425</v>
      </c>
    </row>
    <row r="5244" spans="24:25" x14ac:dyDescent="0.25">
      <c r="X5244" s="59">
        <v>5237</v>
      </c>
      <c r="Y5244" s="395">
        <f t="shared" si="83"/>
        <v>425</v>
      </c>
    </row>
    <row r="5245" spans="24:25" x14ac:dyDescent="0.25">
      <c r="X5245" s="59">
        <v>5238</v>
      </c>
      <c r="Y5245" s="395">
        <f t="shared" si="83"/>
        <v>425</v>
      </c>
    </row>
    <row r="5246" spans="24:25" x14ac:dyDescent="0.25">
      <c r="X5246" s="59">
        <v>5239</v>
      </c>
      <c r="Y5246" s="395">
        <f t="shared" si="83"/>
        <v>425</v>
      </c>
    </row>
    <row r="5247" spans="24:25" x14ac:dyDescent="0.25">
      <c r="X5247" s="59">
        <v>5240</v>
      </c>
      <c r="Y5247" s="395">
        <f t="shared" si="83"/>
        <v>425</v>
      </c>
    </row>
    <row r="5248" spans="24:25" x14ac:dyDescent="0.25">
      <c r="X5248" s="59">
        <v>5241</v>
      </c>
      <c r="Y5248" s="395">
        <f t="shared" si="83"/>
        <v>425</v>
      </c>
    </row>
    <row r="5249" spans="24:25" x14ac:dyDescent="0.25">
      <c r="X5249" s="59">
        <v>5242</v>
      </c>
      <c r="Y5249" s="395">
        <f t="shared" si="83"/>
        <v>425</v>
      </c>
    </row>
    <row r="5250" spans="24:25" x14ac:dyDescent="0.25">
      <c r="X5250" s="59">
        <v>5243</v>
      </c>
      <c r="Y5250" s="395">
        <f t="shared" si="83"/>
        <v>425</v>
      </c>
    </row>
    <row r="5251" spans="24:25" x14ac:dyDescent="0.25">
      <c r="X5251" s="59">
        <v>5244</v>
      </c>
      <c r="Y5251" s="395">
        <f t="shared" si="83"/>
        <v>425</v>
      </c>
    </row>
    <row r="5252" spans="24:25" x14ac:dyDescent="0.25">
      <c r="X5252" s="59">
        <v>5245</v>
      </c>
      <c r="Y5252" s="395">
        <f t="shared" si="83"/>
        <v>425</v>
      </c>
    </row>
    <row r="5253" spans="24:25" x14ac:dyDescent="0.25">
      <c r="X5253" s="59">
        <v>5246</v>
      </c>
      <c r="Y5253" s="395">
        <f t="shared" si="83"/>
        <v>425</v>
      </c>
    </row>
    <row r="5254" spans="24:25" x14ac:dyDescent="0.25">
      <c r="X5254" s="59">
        <v>5247</v>
      </c>
      <c r="Y5254" s="395">
        <f t="shared" si="83"/>
        <v>425</v>
      </c>
    </row>
    <row r="5255" spans="24:25" x14ac:dyDescent="0.25">
      <c r="X5255" s="59">
        <v>5248</v>
      </c>
      <c r="Y5255" s="395">
        <f t="shared" si="83"/>
        <v>425</v>
      </c>
    </row>
    <row r="5256" spans="24:25" x14ac:dyDescent="0.25">
      <c r="X5256" s="59">
        <v>5249</v>
      </c>
      <c r="Y5256" s="395">
        <f t="shared" si="83"/>
        <v>425</v>
      </c>
    </row>
    <row r="5257" spans="24:25" x14ac:dyDescent="0.25">
      <c r="X5257" s="59">
        <v>5250</v>
      </c>
      <c r="Y5257" s="395">
        <f t="shared" si="83"/>
        <v>425</v>
      </c>
    </row>
    <row r="5258" spans="24:25" x14ac:dyDescent="0.25">
      <c r="X5258" s="59">
        <v>5251</v>
      </c>
      <c r="Y5258" s="395">
        <f t="shared" si="83"/>
        <v>425</v>
      </c>
    </row>
    <row r="5259" spans="24:25" x14ac:dyDescent="0.25">
      <c r="X5259" s="59">
        <v>5252</v>
      </c>
      <c r="Y5259" s="395">
        <f t="shared" si="83"/>
        <v>425</v>
      </c>
    </row>
    <row r="5260" spans="24:25" x14ac:dyDescent="0.25">
      <c r="X5260" s="59">
        <v>5253</v>
      </c>
      <c r="Y5260" s="395">
        <f t="shared" si="83"/>
        <v>425</v>
      </c>
    </row>
    <row r="5261" spans="24:25" x14ac:dyDescent="0.25">
      <c r="X5261" s="59">
        <v>5254</v>
      </c>
      <c r="Y5261" s="395">
        <f t="shared" si="83"/>
        <v>425</v>
      </c>
    </row>
    <row r="5262" spans="24:25" x14ac:dyDescent="0.25">
      <c r="X5262" s="59">
        <v>5255</v>
      </c>
      <c r="Y5262" s="395">
        <f t="shared" si="83"/>
        <v>425</v>
      </c>
    </row>
    <row r="5263" spans="24:25" x14ac:dyDescent="0.25">
      <c r="X5263" s="59">
        <v>5256</v>
      </c>
      <c r="Y5263" s="395">
        <f t="shared" si="83"/>
        <v>425</v>
      </c>
    </row>
    <row r="5264" spans="24:25" x14ac:dyDescent="0.25">
      <c r="X5264" s="59">
        <v>5257</v>
      </c>
      <c r="Y5264" s="395">
        <f t="shared" si="83"/>
        <v>425</v>
      </c>
    </row>
    <row r="5265" spans="24:25" x14ac:dyDescent="0.25">
      <c r="X5265" s="59">
        <v>5258</v>
      </c>
      <c r="Y5265" s="395">
        <f t="shared" ref="Y5265:Y5328" si="84">$V$9</f>
        <v>425</v>
      </c>
    </row>
    <row r="5266" spans="24:25" x14ac:dyDescent="0.25">
      <c r="X5266" s="59">
        <v>5259</v>
      </c>
      <c r="Y5266" s="395">
        <f t="shared" si="84"/>
        <v>425</v>
      </c>
    </row>
    <row r="5267" spans="24:25" x14ac:dyDescent="0.25">
      <c r="X5267" s="59">
        <v>5260</v>
      </c>
      <c r="Y5267" s="395">
        <f t="shared" si="84"/>
        <v>425</v>
      </c>
    </row>
    <row r="5268" spans="24:25" x14ac:dyDescent="0.25">
      <c r="X5268" s="59">
        <v>5261</v>
      </c>
      <c r="Y5268" s="395">
        <f t="shared" si="84"/>
        <v>425</v>
      </c>
    </row>
    <row r="5269" spans="24:25" x14ac:dyDescent="0.25">
      <c r="X5269" s="59">
        <v>5262</v>
      </c>
      <c r="Y5269" s="395">
        <f t="shared" si="84"/>
        <v>425</v>
      </c>
    </row>
    <row r="5270" spans="24:25" x14ac:dyDescent="0.25">
      <c r="X5270" s="59">
        <v>5263</v>
      </c>
      <c r="Y5270" s="395">
        <f t="shared" si="84"/>
        <v>425</v>
      </c>
    </row>
    <row r="5271" spans="24:25" x14ac:dyDescent="0.25">
      <c r="X5271" s="59">
        <v>5264</v>
      </c>
      <c r="Y5271" s="395">
        <f t="shared" si="84"/>
        <v>425</v>
      </c>
    </row>
    <row r="5272" spans="24:25" x14ac:dyDescent="0.25">
      <c r="X5272" s="59">
        <v>5265</v>
      </c>
      <c r="Y5272" s="395">
        <f t="shared" si="84"/>
        <v>425</v>
      </c>
    </row>
    <row r="5273" spans="24:25" x14ac:dyDescent="0.25">
      <c r="X5273" s="59">
        <v>5266</v>
      </c>
      <c r="Y5273" s="395">
        <f t="shared" si="84"/>
        <v>425</v>
      </c>
    </row>
    <row r="5274" spans="24:25" x14ac:dyDescent="0.25">
      <c r="X5274" s="59">
        <v>5267</v>
      </c>
      <c r="Y5274" s="395">
        <f t="shared" si="84"/>
        <v>425</v>
      </c>
    </row>
    <row r="5275" spans="24:25" x14ac:dyDescent="0.25">
      <c r="X5275" s="59">
        <v>5268</v>
      </c>
      <c r="Y5275" s="395">
        <f t="shared" si="84"/>
        <v>425</v>
      </c>
    </row>
    <row r="5276" spans="24:25" x14ac:dyDescent="0.25">
      <c r="X5276" s="59">
        <v>5269</v>
      </c>
      <c r="Y5276" s="395">
        <f t="shared" si="84"/>
        <v>425</v>
      </c>
    </row>
    <row r="5277" spans="24:25" x14ac:dyDescent="0.25">
      <c r="X5277" s="59">
        <v>5270</v>
      </c>
      <c r="Y5277" s="395">
        <f t="shared" si="84"/>
        <v>425</v>
      </c>
    </row>
    <row r="5278" spans="24:25" x14ac:dyDescent="0.25">
      <c r="X5278" s="59">
        <v>5271</v>
      </c>
      <c r="Y5278" s="395">
        <f t="shared" si="84"/>
        <v>425</v>
      </c>
    </row>
    <row r="5279" spans="24:25" x14ac:dyDescent="0.25">
      <c r="X5279" s="59">
        <v>5272</v>
      </c>
      <c r="Y5279" s="395">
        <f t="shared" si="84"/>
        <v>425</v>
      </c>
    </row>
    <row r="5280" spans="24:25" x14ac:dyDescent="0.25">
      <c r="X5280" s="59">
        <v>5273</v>
      </c>
      <c r="Y5280" s="395">
        <f t="shared" si="84"/>
        <v>425</v>
      </c>
    </row>
    <row r="5281" spans="24:25" x14ac:dyDescent="0.25">
      <c r="X5281" s="59">
        <v>5274</v>
      </c>
      <c r="Y5281" s="395">
        <f t="shared" si="84"/>
        <v>425</v>
      </c>
    </row>
    <row r="5282" spans="24:25" x14ac:dyDescent="0.25">
      <c r="X5282" s="59">
        <v>5275</v>
      </c>
      <c r="Y5282" s="395">
        <f t="shared" si="84"/>
        <v>425</v>
      </c>
    </row>
    <row r="5283" spans="24:25" x14ac:dyDescent="0.25">
      <c r="X5283" s="59">
        <v>5276</v>
      </c>
      <c r="Y5283" s="395">
        <f t="shared" si="84"/>
        <v>425</v>
      </c>
    </row>
    <row r="5284" spans="24:25" x14ac:dyDescent="0.25">
      <c r="X5284" s="59">
        <v>5277</v>
      </c>
      <c r="Y5284" s="395">
        <f t="shared" si="84"/>
        <v>425</v>
      </c>
    </row>
    <row r="5285" spans="24:25" x14ac:dyDescent="0.25">
      <c r="X5285" s="59">
        <v>5278</v>
      </c>
      <c r="Y5285" s="395">
        <f t="shared" si="84"/>
        <v>425</v>
      </c>
    </row>
    <row r="5286" spans="24:25" x14ac:dyDescent="0.25">
      <c r="X5286" s="59">
        <v>5279</v>
      </c>
      <c r="Y5286" s="395">
        <f t="shared" si="84"/>
        <v>425</v>
      </c>
    </row>
    <row r="5287" spans="24:25" x14ac:dyDescent="0.25">
      <c r="X5287" s="59">
        <v>5280</v>
      </c>
      <c r="Y5287" s="395">
        <f t="shared" si="84"/>
        <v>425</v>
      </c>
    </row>
    <row r="5288" spans="24:25" x14ac:dyDescent="0.25">
      <c r="X5288" s="59">
        <v>5281</v>
      </c>
      <c r="Y5288" s="395">
        <f t="shared" si="84"/>
        <v>425</v>
      </c>
    </row>
    <row r="5289" spans="24:25" x14ac:dyDescent="0.25">
      <c r="X5289" s="59">
        <v>5282</v>
      </c>
      <c r="Y5289" s="395">
        <f t="shared" si="84"/>
        <v>425</v>
      </c>
    </row>
    <row r="5290" spans="24:25" x14ac:dyDescent="0.25">
      <c r="X5290" s="59">
        <v>5283</v>
      </c>
      <c r="Y5290" s="395">
        <f t="shared" si="84"/>
        <v>425</v>
      </c>
    </row>
    <row r="5291" spans="24:25" x14ac:dyDescent="0.25">
      <c r="X5291" s="59">
        <v>5284</v>
      </c>
      <c r="Y5291" s="395">
        <f t="shared" si="84"/>
        <v>425</v>
      </c>
    </row>
    <row r="5292" spans="24:25" x14ac:dyDescent="0.25">
      <c r="X5292" s="59">
        <v>5285</v>
      </c>
      <c r="Y5292" s="395">
        <f t="shared" si="84"/>
        <v>425</v>
      </c>
    </row>
    <row r="5293" spans="24:25" x14ac:dyDescent="0.25">
      <c r="X5293" s="59">
        <v>5286</v>
      </c>
      <c r="Y5293" s="395">
        <f t="shared" si="84"/>
        <v>425</v>
      </c>
    </row>
    <row r="5294" spans="24:25" x14ac:dyDescent="0.25">
      <c r="X5294" s="59">
        <v>5287</v>
      </c>
      <c r="Y5294" s="395">
        <f t="shared" si="84"/>
        <v>425</v>
      </c>
    </row>
    <row r="5295" spans="24:25" x14ac:dyDescent="0.25">
      <c r="X5295" s="59">
        <v>5288</v>
      </c>
      <c r="Y5295" s="395">
        <f t="shared" si="84"/>
        <v>425</v>
      </c>
    </row>
    <row r="5296" spans="24:25" x14ac:dyDescent="0.25">
      <c r="X5296" s="59">
        <v>5289</v>
      </c>
      <c r="Y5296" s="395">
        <f t="shared" si="84"/>
        <v>425</v>
      </c>
    </row>
    <row r="5297" spans="24:25" x14ac:dyDescent="0.25">
      <c r="X5297" s="59">
        <v>5290</v>
      </c>
      <c r="Y5297" s="395">
        <f t="shared" si="84"/>
        <v>425</v>
      </c>
    </row>
    <row r="5298" spans="24:25" x14ac:dyDescent="0.25">
      <c r="X5298" s="59">
        <v>5291</v>
      </c>
      <c r="Y5298" s="395">
        <f t="shared" si="84"/>
        <v>425</v>
      </c>
    </row>
    <row r="5299" spans="24:25" x14ac:dyDescent="0.25">
      <c r="X5299" s="59">
        <v>5292</v>
      </c>
      <c r="Y5299" s="395">
        <f t="shared" si="84"/>
        <v>425</v>
      </c>
    </row>
    <row r="5300" spans="24:25" x14ac:dyDescent="0.25">
      <c r="X5300" s="59">
        <v>5293</v>
      </c>
      <c r="Y5300" s="395">
        <f t="shared" si="84"/>
        <v>425</v>
      </c>
    </row>
    <row r="5301" spans="24:25" x14ac:dyDescent="0.25">
      <c r="X5301" s="59">
        <v>5294</v>
      </c>
      <c r="Y5301" s="395">
        <f t="shared" si="84"/>
        <v>425</v>
      </c>
    </row>
    <row r="5302" spans="24:25" x14ac:dyDescent="0.25">
      <c r="X5302" s="59">
        <v>5295</v>
      </c>
      <c r="Y5302" s="395">
        <f t="shared" si="84"/>
        <v>425</v>
      </c>
    </row>
    <row r="5303" spans="24:25" x14ac:dyDescent="0.25">
      <c r="X5303" s="59">
        <v>5296</v>
      </c>
      <c r="Y5303" s="395">
        <f t="shared" si="84"/>
        <v>425</v>
      </c>
    </row>
    <row r="5304" spans="24:25" x14ac:dyDescent="0.25">
      <c r="X5304" s="59">
        <v>5297</v>
      </c>
      <c r="Y5304" s="395">
        <f t="shared" si="84"/>
        <v>425</v>
      </c>
    </row>
    <row r="5305" spans="24:25" x14ac:dyDescent="0.25">
      <c r="X5305" s="59">
        <v>5298</v>
      </c>
      <c r="Y5305" s="395">
        <f t="shared" si="84"/>
        <v>425</v>
      </c>
    </row>
    <row r="5306" spans="24:25" x14ac:dyDescent="0.25">
      <c r="X5306" s="59">
        <v>5299</v>
      </c>
      <c r="Y5306" s="395">
        <f t="shared" si="84"/>
        <v>425</v>
      </c>
    </row>
    <row r="5307" spans="24:25" x14ac:dyDescent="0.25">
      <c r="X5307" s="59">
        <v>5300</v>
      </c>
      <c r="Y5307" s="395">
        <f t="shared" si="84"/>
        <v>425</v>
      </c>
    </row>
    <row r="5308" spans="24:25" x14ac:dyDescent="0.25">
      <c r="X5308" s="59">
        <v>5301</v>
      </c>
      <c r="Y5308" s="395">
        <f t="shared" si="84"/>
        <v>425</v>
      </c>
    </row>
    <row r="5309" spans="24:25" x14ac:dyDescent="0.25">
      <c r="X5309" s="59">
        <v>5302</v>
      </c>
      <c r="Y5309" s="395">
        <f t="shared" si="84"/>
        <v>425</v>
      </c>
    </row>
    <row r="5310" spans="24:25" x14ac:dyDescent="0.25">
      <c r="X5310" s="59">
        <v>5303</v>
      </c>
      <c r="Y5310" s="395">
        <f t="shared" si="84"/>
        <v>425</v>
      </c>
    </row>
    <row r="5311" spans="24:25" x14ac:dyDescent="0.25">
      <c r="X5311" s="59">
        <v>5304</v>
      </c>
      <c r="Y5311" s="395">
        <f t="shared" si="84"/>
        <v>425</v>
      </c>
    </row>
    <row r="5312" spans="24:25" x14ac:dyDescent="0.25">
      <c r="X5312" s="59">
        <v>5305</v>
      </c>
      <c r="Y5312" s="395">
        <f t="shared" si="84"/>
        <v>425</v>
      </c>
    </row>
    <row r="5313" spans="24:25" x14ac:dyDescent="0.25">
      <c r="X5313" s="59">
        <v>5306</v>
      </c>
      <c r="Y5313" s="395">
        <f t="shared" si="84"/>
        <v>425</v>
      </c>
    </row>
    <row r="5314" spans="24:25" x14ac:dyDescent="0.25">
      <c r="X5314" s="59">
        <v>5307</v>
      </c>
      <c r="Y5314" s="395">
        <f t="shared" si="84"/>
        <v>425</v>
      </c>
    </row>
    <row r="5315" spans="24:25" x14ac:dyDescent="0.25">
      <c r="X5315" s="59">
        <v>5308</v>
      </c>
      <c r="Y5315" s="395">
        <f t="shared" si="84"/>
        <v>425</v>
      </c>
    </row>
    <row r="5316" spans="24:25" x14ac:dyDescent="0.25">
      <c r="X5316" s="59">
        <v>5309</v>
      </c>
      <c r="Y5316" s="395">
        <f t="shared" si="84"/>
        <v>425</v>
      </c>
    </row>
    <row r="5317" spans="24:25" x14ac:dyDescent="0.25">
      <c r="X5317" s="59">
        <v>5310</v>
      </c>
      <c r="Y5317" s="395">
        <f t="shared" si="84"/>
        <v>425</v>
      </c>
    </row>
    <row r="5318" spans="24:25" x14ac:dyDescent="0.25">
      <c r="X5318" s="59">
        <v>5311</v>
      </c>
      <c r="Y5318" s="395">
        <f t="shared" si="84"/>
        <v>425</v>
      </c>
    </row>
    <row r="5319" spans="24:25" x14ac:dyDescent="0.25">
      <c r="X5319" s="59">
        <v>5312</v>
      </c>
      <c r="Y5319" s="395">
        <f t="shared" si="84"/>
        <v>425</v>
      </c>
    </row>
    <row r="5320" spans="24:25" x14ac:dyDescent="0.25">
      <c r="X5320" s="59">
        <v>5313</v>
      </c>
      <c r="Y5320" s="395">
        <f t="shared" si="84"/>
        <v>425</v>
      </c>
    </row>
    <row r="5321" spans="24:25" x14ac:dyDescent="0.25">
      <c r="X5321" s="59">
        <v>5314</v>
      </c>
      <c r="Y5321" s="395">
        <f t="shared" si="84"/>
        <v>425</v>
      </c>
    </row>
    <row r="5322" spans="24:25" x14ac:dyDescent="0.25">
      <c r="X5322" s="59">
        <v>5315</v>
      </c>
      <c r="Y5322" s="395">
        <f t="shared" si="84"/>
        <v>425</v>
      </c>
    </row>
    <row r="5323" spans="24:25" x14ac:dyDescent="0.25">
      <c r="X5323" s="59">
        <v>5316</v>
      </c>
      <c r="Y5323" s="395">
        <f t="shared" si="84"/>
        <v>425</v>
      </c>
    </row>
    <row r="5324" spans="24:25" x14ac:dyDescent="0.25">
      <c r="X5324" s="59">
        <v>5317</v>
      </c>
      <c r="Y5324" s="395">
        <f t="shared" si="84"/>
        <v>425</v>
      </c>
    </row>
    <row r="5325" spans="24:25" x14ac:dyDescent="0.25">
      <c r="X5325" s="59">
        <v>5318</v>
      </c>
      <c r="Y5325" s="395">
        <f t="shared" si="84"/>
        <v>425</v>
      </c>
    </row>
    <row r="5326" spans="24:25" x14ac:dyDescent="0.25">
      <c r="X5326" s="59">
        <v>5319</v>
      </c>
      <c r="Y5326" s="395">
        <f t="shared" si="84"/>
        <v>425</v>
      </c>
    </row>
    <row r="5327" spans="24:25" x14ac:dyDescent="0.25">
      <c r="X5327" s="59">
        <v>5320</v>
      </c>
      <c r="Y5327" s="395">
        <f t="shared" si="84"/>
        <v>425</v>
      </c>
    </row>
    <row r="5328" spans="24:25" x14ac:dyDescent="0.25">
      <c r="X5328" s="59">
        <v>5321</v>
      </c>
      <c r="Y5328" s="395">
        <f t="shared" si="84"/>
        <v>425</v>
      </c>
    </row>
    <row r="5329" spans="24:25" x14ac:dyDescent="0.25">
      <c r="X5329" s="59">
        <v>5322</v>
      </c>
      <c r="Y5329" s="395">
        <f t="shared" ref="Y5329:Y5392" si="85">$V$9</f>
        <v>425</v>
      </c>
    </row>
    <row r="5330" spans="24:25" x14ac:dyDescent="0.25">
      <c r="X5330" s="59">
        <v>5323</v>
      </c>
      <c r="Y5330" s="395">
        <f t="shared" si="85"/>
        <v>425</v>
      </c>
    </row>
    <row r="5331" spans="24:25" x14ac:dyDescent="0.25">
      <c r="X5331" s="59">
        <v>5324</v>
      </c>
      <c r="Y5331" s="395">
        <f t="shared" si="85"/>
        <v>425</v>
      </c>
    </row>
    <row r="5332" spans="24:25" x14ac:dyDescent="0.25">
      <c r="X5332" s="59">
        <v>5325</v>
      </c>
      <c r="Y5332" s="395">
        <f t="shared" si="85"/>
        <v>425</v>
      </c>
    </row>
    <row r="5333" spans="24:25" x14ac:dyDescent="0.25">
      <c r="X5333" s="59">
        <v>5326</v>
      </c>
      <c r="Y5333" s="395">
        <f t="shared" si="85"/>
        <v>425</v>
      </c>
    </row>
    <row r="5334" spans="24:25" x14ac:dyDescent="0.25">
      <c r="X5334" s="59">
        <v>5327</v>
      </c>
      <c r="Y5334" s="395">
        <f t="shared" si="85"/>
        <v>425</v>
      </c>
    </row>
    <row r="5335" spans="24:25" x14ac:dyDescent="0.25">
      <c r="X5335" s="59">
        <v>5328</v>
      </c>
      <c r="Y5335" s="395">
        <f t="shared" si="85"/>
        <v>425</v>
      </c>
    </row>
    <row r="5336" spans="24:25" x14ac:dyDescent="0.25">
      <c r="X5336" s="59">
        <v>5329</v>
      </c>
      <c r="Y5336" s="395">
        <f t="shared" si="85"/>
        <v>425</v>
      </c>
    </row>
    <row r="5337" spans="24:25" x14ac:dyDescent="0.25">
      <c r="X5337" s="59">
        <v>5330</v>
      </c>
      <c r="Y5337" s="395">
        <f t="shared" si="85"/>
        <v>425</v>
      </c>
    </row>
    <row r="5338" spans="24:25" x14ac:dyDescent="0.25">
      <c r="X5338" s="59">
        <v>5331</v>
      </c>
      <c r="Y5338" s="395">
        <f t="shared" si="85"/>
        <v>425</v>
      </c>
    </row>
    <row r="5339" spans="24:25" x14ac:dyDescent="0.25">
      <c r="X5339" s="59">
        <v>5332</v>
      </c>
      <c r="Y5339" s="395">
        <f t="shared" si="85"/>
        <v>425</v>
      </c>
    </row>
    <row r="5340" spans="24:25" x14ac:dyDescent="0.25">
      <c r="X5340" s="59">
        <v>5333</v>
      </c>
      <c r="Y5340" s="395">
        <f t="shared" si="85"/>
        <v>425</v>
      </c>
    </row>
    <row r="5341" spans="24:25" x14ac:dyDescent="0.25">
      <c r="X5341" s="59">
        <v>5334</v>
      </c>
      <c r="Y5341" s="395">
        <f t="shared" si="85"/>
        <v>425</v>
      </c>
    </row>
    <row r="5342" spans="24:25" x14ac:dyDescent="0.25">
      <c r="X5342" s="59">
        <v>5335</v>
      </c>
      <c r="Y5342" s="395">
        <f t="shared" si="85"/>
        <v>425</v>
      </c>
    </row>
    <row r="5343" spans="24:25" x14ac:dyDescent="0.25">
      <c r="X5343" s="59">
        <v>5336</v>
      </c>
      <c r="Y5343" s="395">
        <f t="shared" si="85"/>
        <v>425</v>
      </c>
    </row>
    <row r="5344" spans="24:25" x14ac:dyDescent="0.25">
      <c r="X5344" s="59">
        <v>5337</v>
      </c>
      <c r="Y5344" s="395">
        <f t="shared" si="85"/>
        <v>425</v>
      </c>
    </row>
    <row r="5345" spans="24:25" x14ac:dyDescent="0.25">
      <c r="X5345" s="59">
        <v>5338</v>
      </c>
      <c r="Y5345" s="395">
        <f t="shared" si="85"/>
        <v>425</v>
      </c>
    </row>
    <row r="5346" spans="24:25" x14ac:dyDescent="0.25">
      <c r="X5346" s="59">
        <v>5339</v>
      </c>
      <c r="Y5346" s="395">
        <f t="shared" si="85"/>
        <v>425</v>
      </c>
    </row>
    <row r="5347" spans="24:25" x14ac:dyDescent="0.25">
      <c r="X5347" s="59">
        <v>5340</v>
      </c>
      <c r="Y5347" s="395">
        <f t="shared" si="85"/>
        <v>425</v>
      </c>
    </row>
    <row r="5348" spans="24:25" x14ac:dyDescent="0.25">
      <c r="X5348" s="59">
        <v>5341</v>
      </c>
      <c r="Y5348" s="395">
        <f t="shared" si="85"/>
        <v>425</v>
      </c>
    </row>
    <row r="5349" spans="24:25" x14ac:dyDescent="0.25">
      <c r="X5349" s="59">
        <v>5342</v>
      </c>
      <c r="Y5349" s="395">
        <f t="shared" si="85"/>
        <v>425</v>
      </c>
    </row>
    <row r="5350" spans="24:25" x14ac:dyDescent="0.25">
      <c r="X5350" s="59">
        <v>5343</v>
      </c>
      <c r="Y5350" s="395">
        <f t="shared" si="85"/>
        <v>425</v>
      </c>
    </row>
    <row r="5351" spans="24:25" x14ac:dyDescent="0.25">
      <c r="X5351" s="59">
        <v>5344</v>
      </c>
      <c r="Y5351" s="395">
        <f t="shared" si="85"/>
        <v>425</v>
      </c>
    </row>
    <row r="5352" spans="24:25" x14ac:dyDescent="0.25">
      <c r="X5352" s="59">
        <v>5345</v>
      </c>
      <c r="Y5352" s="395">
        <f t="shared" si="85"/>
        <v>425</v>
      </c>
    </row>
    <row r="5353" spans="24:25" x14ac:dyDescent="0.25">
      <c r="X5353" s="59">
        <v>5346</v>
      </c>
      <c r="Y5353" s="395">
        <f t="shared" si="85"/>
        <v>425</v>
      </c>
    </row>
    <row r="5354" spans="24:25" x14ac:dyDescent="0.25">
      <c r="X5354" s="59">
        <v>5347</v>
      </c>
      <c r="Y5354" s="395">
        <f t="shared" si="85"/>
        <v>425</v>
      </c>
    </row>
    <row r="5355" spans="24:25" x14ac:dyDescent="0.25">
      <c r="X5355" s="59">
        <v>5348</v>
      </c>
      <c r="Y5355" s="395">
        <f t="shared" si="85"/>
        <v>425</v>
      </c>
    </row>
    <row r="5356" spans="24:25" x14ac:dyDescent="0.25">
      <c r="X5356" s="59">
        <v>5349</v>
      </c>
      <c r="Y5356" s="395">
        <f t="shared" si="85"/>
        <v>425</v>
      </c>
    </row>
    <row r="5357" spans="24:25" x14ac:dyDescent="0.25">
      <c r="X5357" s="59">
        <v>5350</v>
      </c>
      <c r="Y5357" s="395">
        <f t="shared" si="85"/>
        <v>425</v>
      </c>
    </row>
    <row r="5358" spans="24:25" x14ac:dyDescent="0.25">
      <c r="X5358" s="59">
        <v>5351</v>
      </c>
      <c r="Y5358" s="395">
        <f t="shared" si="85"/>
        <v>425</v>
      </c>
    </row>
    <row r="5359" spans="24:25" x14ac:dyDescent="0.25">
      <c r="X5359" s="59">
        <v>5352</v>
      </c>
      <c r="Y5359" s="395">
        <f t="shared" si="85"/>
        <v>425</v>
      </c>
    </row>
    <row r="5360" spans="24:25" x14ac:dyDescent="0.25">
      <c r="X5360" s="59">
        <v>5353</v>
      </c>
      <c r="Y5360" s="395">
        <f t="shared" si="85"/>
        <v>425</v>
      </c>
    </row>
    <row r="5361" spans="24:25" x14ac:dyDescent="0.25">
      <c r="X5361" s="59">
        <v>5354</v>
      </c>
      <c r="Y5361" s="395">
        <f t="shared" si="85"/>
        <v>425</v>
      </c>
    </row>
    <row r="5362" spans="24:25" x14ac:dyDescent="0.25">
      <c r="X5362" s="59">
        <v>5355</v>
      </c>
      <c r="Y5362" s="395">
        <f t="shared" si="85"/>
        <v>425</v>
      </c>
    </row>
    <row r="5363" spans="24:25" x14ac:dyDescent="0.25">
      <c r="X5363" s="59">
        <v>5356</v>
      </c>
      <c r="Y5363" s="395">
        <f t="shared" si="85"/>
        <v>425</v>
      </c>
    </row>
    <row r="5364" spans="24:25" x14ac:dyDescent="0.25">
      <c r="X5364" s="59">
        <v>5357</v>
      </c>
      <c r="Y5364" s="395">
        <f t="shared" si="85"/>
        <v>425</v>
      </c>
    </row>
    <row r="5365" spans="24:25" x14ac:dyDescent="0.25">
      <c r="X5365" s="59">
        <v>5358</v>
      </c>
      <c r="Y5365" s="395">
        <f t="shared" si="85"/>
        <v>425</v>
      </c>
    </row>
    <row r="5366" spans="24:25" x14ac:dyDescent="0.25">
      <c r="X5366" s="59">
        <v>5359</v>
      </c>
      <c r="Y5366" s="395">
        <f t="shared" si="85"/>
        <v>425</v>
      </c>
    </row>
    <row r="5367" spans="24:25" x14ac:dyDescent="0.25">
      <c r="X5367" s="59">
        <v>5360</v>
      </c>
      <c r="Y5367" s="395">
        <f t="shared" si="85"/>
        <v>425</v>
      </c>
    </row>
    <row r="5368" spans="24:25" x14ac:dyDescent="0.25">
      <c r="X5368" s="59">
        <v>5361</v>
      </c>
      <c r="Y5368" s="395">
        <f t="shared" si="85"/>
        <v>425</v>
      </c>
    </row>
    <row r="5369" spans="24:25" x14ac:dyDescent="0.25">
      <c r="X5369" s="59">
        <v>5362</v>
      </c>
      <c r="Y5369" s="395">
        <f t="shared" si="85"/>
        <v>425</v>
      </c>
    </row>
    <row r="5370" spans="24:25" x14ac:dyDescent="0.25">
      <c r="X5370" s="59">
        <v>5363</v>
      </c>
      <c r="Y5370" s="395">
        <f t="shared" si="85"/>
        <v>425</v>
      </c>
    </row>
    <row r="5371" spans="24:25" x14ac:dyDescent="0.25">
      <c r="X5371" s="59">
        <v>5364</v>
      </c>
      <c r="Y5371" s="395">
        <f t="shared" si="85"/>
        <v>425</v>
      </c>
    </row>
    <row r="5372" spans="24:25" x14ac:dyDescent="0.25">
      <c r="X5372" s="59">
        <v>5365</v>
      </c>
      <c r="Y5372" s="395">
        <f t="shared" si="85"/>
        <v>425</v>
      </c>
    </row>
    <row r="5373" spans="24:25" x14ac:dyDescent="0.25">
      <c r="X5373" s="59">
        <v>5366</v>
      </c>
      <c r="Y5373" s="395">
        <f t="shared" si="85"/>
        <v>425</v>
      </c>
    </row>
    <row r="5374" spans="24:25" x14ac:dyDescent="0.25">
      <c r="X5374" s="59">
        <v>5367</v>
      </c>
      <c r="Y5374" s="395">
        <f t="shared" si="85"/>
        <v>425</v>
      </c>
    </row>
    <row r="5375" spans="24:25" x14ac:dyDescent="0.25">
      <c r="X5375" s="59">
        <v>5368</v>
      </c>
      <c r="Y5375" s="395">
        <f t="shared" si="85"/>
        <v>425</v>
      </c>
    </row>
    <row r="5376" spans="24:25" x14ac:dyDescent="0.25">
      <c r="X5376" s="59">
        <v>5369</v>
      </c>
      <c r="Y5376" s="395">
        <f t="shared" si="85"/>
        <v>425</v>
      </c>
    </row>
    <row r="5377" spans="24:25" x14ac:dyDescent="0.25">
      <c r="X5377" s="59">
        <v>5370</v>
      </c>
      <c r="Y5377" s="395">
        <f t="shared" si="85"/>
        <v>425</v>
      </c>
    </row>
    <row r="5378" spans="24:25" x14ac:dyDescent="0.25">
      <c r="X5378" s="59">
        <v>5371</v>
      </c>
      <c r="Y5378" s="395">
        <f t="shared" si="85"/>
        <v>425</v>
      </c>
    </row>
    <row r="5379" spans="24:25" x14ac:dyDescent="0.25">
      <c r="X5379" s="59">
        <v>5372</v>
      </c>
      <c r="Y5379" s="395">
        <f t="shared" si="85"/>
        <v>425</v>
      </c>
    </row>
    <row r="5380" spans="24:25" x14ac:dyDescent="0.25">
      <c r="X5380" s="59">
        <v>5373</v>
      </c>
      <c r="Y5380" s="395">
        <f t="shared" si="85"/>
        <v>425</v>
      </c>
    </row>
    <row r="5381" spans="24:25" x14ac:dyDescent="0.25">
      <c r="X5381" s="59">
        <v>5374</v>
      </c>
      <c r="Y5381" s="395">
        <f t="shared" si="85"/>
        <v>425</v>
      </c>
    </row>
    <row r="5382" spans="24:25" x14ac:dyDescent="0.25">
      <c r="X5382" s="59">
        <v>5375</v>
      </c>
      <c r="Y5382" s="395">
        <f t="shared" si="85"/>
        <v>425</v>
      </c>
    </row>
    <row r="5383" spans="24:25" x14ac:dyDescent="0.25">
      <c r="X5383" s="59">
        <v>5376</v>
      </c>
      <c r="Y5383" s="395">
        <f t="shared" si="85"/>
        <v>425</v>
      </c>
    </row>
    <row r="5384" spans="24:25" x14ac:dyDescent="0.25">
      <c r="X5384" s="59">
        <v>5377</v>
      </c>
      <c r="Y5384" s="395">
        <f t="shared" si="85"/>
        <v>425</v>
      </c>
    </row>
    <row r="5385" spans="24:25" x14ac:dyDescent="0.25">
      <c r="X5385" s="59">
        <v>5378</v>
      </c>
      <c r="Y5385" s="395">
        <f t="shared" si="85"/>
        <v>425</v>
      </c>
    </row>
    <row r="5386" spans="24:25" x14ac:dyDescent="0.25">
      <c r="X5386" s="59">
        <v>5379</v>
      </c>
      <c r="Y5386" s="395">
        <f t="shared" si="85"/>
        <v>425</v>
      </c>
    </row>
    <row r="5387" spans="24:25" x14ac:dyDescent="0.25">
      <c r="X5387" s="59">
        <v>5380</v>
      </c>
      <c r="Y5387" s="395">
        <f t="shared" si="85"/>
        <v>425</v>
      </c>
    </row>
    <row r="5388" spans="24:25" x14ac:dyDescent="0.25">
      <c r="X5388" s="59">
        <v>5381</v>
      </c>
      <c r="Y5388" s="395">
        <f t="shared" si="85"/>
        <v>425</v>
      </c>
    </row>
    <row r="5389" spans="24:25" x14ac:dyDescent="0.25">
      <c r="X5389" s="59">
        <v>5382</v>
      </c>
      <c r="Y5389" s="395">
        <f t="shared" si="85"/>
        <v>425</v>
      </c>
    </row>
    <row r="5390" spans="24:25" x14ac:dyDescent="0.25">
      <c r="X5390" s="59">
        <v>5383</v>
      </c>
      <c r="Y5390" s="395">
        <f t="shared" si="85"/>
        <v>425</v>
      </c>
    </row>
    <row r="5391" spans="24:25" x14ac:dyDescent="0.25">
      <c r="X5391" s="59">
        <v>5384</v>
      </c>
      <c r="Y5391" s="395">
        <f t="shared" si="85"/>
        <v>425</v>
      </c>
    </row>
    <row r="5392" spans="24:25" x14ac:dyDescent="0.25">
      <c r="X5392" s="59">
        <v>5385</v>
      </c>
      <c r="Y5392" s="395">
        <f t="shared" si="85"/>
        <v>425</v>
      </c>
    </row>
    <row r="5393" spans="24:25" x14ac:dyDescent="0.25">
      <c r="X5393" s="59">
        <v>5386</v>
      </c>
      <c r="Y5393" s="395">
        <f t="shared" ref="Y5393:Y5456" si="86">$V$9</f>
        <v>425</v>
      </c>
    </row>
    <row r="5394" spans="24:25" x14ac:dyDescent="0.25">
      <c r="X5394" s="59">
        <v>5387</v>
      </c>
      <c r="Y5394" s="395">
        <f t="shared" si="86"/>
        <v>425</v>
      </c>
    </row>
    <row r="5395" spans="24:25" x14ac:dyDescent="0.25">
      <c r="X5395" s="59">
        <v>5388</v>
      </c>
      <c r="Y5395" s="395">
        <f t="shared" si="86"/>
        <v>425</v>
      </c>
    </row>
    <row r="5396" spans="24:25" x14ac:dyDescent="0.25">
      <c r="X5396" s="59">
        <v>5389</v>
      </c>
      <c r="Y5396" s="395">
        <f t="shared" si="86"/>
        <v>425</v>
      </c>
    </row>
    <row r="5397" spans="24:25" x14ac:dyDescent="0.25">
      <c r="X5397" s="59">
        <v>5390</v>
      </c>
      <c r="Y5397" s="395">
        <f t="shared" si="86"/>
        <v>425</v>
      </c>
    </row>
    <row r="5398" spans="24:25" x14ac:dyDescent="0.25">
      <c r="X5398" s="59">
        <v>5391</v>
      </c>
      <c r="Y5398" s="395">
        <f t="shared" si="86"/>
        <v>425</v>
      </c>
    </row>
    <row r="5399" spans="24:25" x14ac:dyDescent="0.25">
      <c r="X5399" s="59">
        <v>5392</v>
      </c>
      <c r="Y5399" s="395">
        <f t="shared" si="86"/>
        <v>425</v>
      </c>
    </row>
    <row r="5400" spans="24:25" x14ac:dyDescent="0.25">
      <c r="X5400" s="59">
        <v>5393</v>
      </c>
      <c r="Y5400" s="395">
        <f t="shared" si="86"/>
        <v>425</v>
      </c>
    </row>
    <row r="5401" spans="24:25" x14ac:dyDescent="0.25">
      <c r="X5401" s="59">
        <v>5394</v>
      </c>
      <c r="Y5401" s="395">
        <f t="shared" si="86"/>
        <v>425</v>
      </c>
    </row>
    <row r="5402" spans="24:25" x14ac:dyDescent="0.25">
      <c r="X5402" s="59">
        <v>5395</v>
      </c>
      <c r="Y5402" s="395">
        <f t="shared" si="86"/>
        <v>425</v>
      </c>
    </row>
    <row r="5403" spans="24:25" x14ac:dyDescent="0.25">
      <c r="X5403" s="59">
        <v>5396</v>
      </c>
      <c r="Y5403" s="395">
        <f t="shared" si="86"/>
        <v>425</v>
      </c>
    </row>
    <row r="5404" spans="24:25" x14ac:dyDescent="0.25">
      <c r="X5404" s="59">
        <v>5397</v>
      </c>
      <c r="Y5404" s="395">
        <f t="shared" si="86"/>
        <v>425</v>
      </c>
    </row>
    <row r="5405" spans="24:25" x14ac:dyDescent="0.25">
      <c r="X5405" s="59">
        <v>5398</v>
      </c>
      <c r="Y5405" s="395">
        <f t="shared" si="86"/>
        <v>425</v>
      </c>
    </row>
    <row r="5406" spans="24:25" x14ac:dyDescent="0.25">
      <c r="X5406" s="59">
        <v>5399</v>
      </c>
      <c r="Y5406" s="395">
        <f t="shared" si="86"/>
        <v>425</v>
      </c>
    </row>
    <row r="5407" spans="24:25" x14ac:dyDescent="0.25">
      <c r="X5407" s="59">
        <v>5400</v>
      </c>
      <c r="Y5407" s="395">
        <f t="shared" si="86"/>
        <v>425</v>
      </c>
    </row>
    <row r="5408" spans="24:25" x14ac:dyDescent="0.25">
      <c r="X5408" s="59">
        <v>5401</v>
      </c>
      <c r="Y5408" s="395">
        <f t="shared" si="86"/>
        <v>425</v>
      </c>
    </row>
    <row r="5409" spans="24:25" x14ac:dyDescent="0.25">
      <c r="X5409" s="59">
        <v>5402</v>
      </c>
      <c r="Y5409" s="395">
        <f t="shared" si="86"/>
        <v>425</v>
      </c>
    </row>
    <row r="5410" spans="24:25" x14ac:dyDescent="0.25">
      <c r="X5410" s="59">
        <v>5403</v>
      </c>
      <c r="Y5410" s="395">
        <f t="shared" si="86"/>
        <v>425</v>
      </c>
    </row>
    <row r="5411" spans="24:25" x14ac:dyDescent="0.25">
      <c r="X5411" s="59">
        <v>5404</v>
      </c>
      <c r="Y5411" s="395">
        <f t="shared" si="86"/>
        <v>425</v>
      </c>
    </row>
    <row r="5412" spans="24:25" x14ac:dyDescent="0.25">
      <c r="X5412" s="59">
        <v>5405</v>
      </c>
      <c r="Y5412" s="395">
        <f t="shared" si="86"/>
        <v>425</v>
      </c>
    </row>
    <row r="5413" spans="24:25" x14ac:dyDescent="0.25">
      <c r="X5413" s="59">
        <v>5406</v>
      </c>
      <c r="Y5413" s="395">
        <f t="shared" si="86"/>
        <v>425</v>
      </c>
    </row>
    <row r="5414" spans="24:25" x14ac:dyDescent="0.25">
      <c r="X5414" s="59">
        <v>5407</v>
      </c>
      <c r="Y5414" s="395">
        <f t="shared" si="86"/>
        <v>425</v>
      </c>
    </row>
    <row r="5415" spans="24:25" x14ac:dyDescent="0.25">
      <c r="X5415" s="59">
        <v>5408</v>
      </c>
      <c r="Y5415" s="395">
        <f t="shared" si="86"/>
        <v>425</v>
      </c>
    </row>
    <row r="5416" spans="24:25" x14ac:dyDescent="0.25">
      <c r="X5416" s="59">
        <v>5409</v>
      </c>
      <c r="Y5416" s="395">
        <f t="shared" si="86"/>
        <v>425</v>
      </c>
    </row>
    <row r="5417" spans="24:25" x14ac:dyDescent="0.25">
      <c r="X5417" s="59">
        <v>5410</v>
      </c>
      <c r="Y5417" s="395">
        <f t="shared" si="86"/>
        <v>425</v>
      </c>
    </row>
    <row r="5418" spans="24:25" x14ac:dyDescent="0.25">
      <c r="X5418" s="59">
        <v>5411</v>
      </c>
      <c r="Y5418" s="395">
        <f t="shared" si="86"/>
        <v>425</v>
      </c>
    </row>
    <row r="5419" spans="24:25" x14ac:dyDescent="0.25">
      <c r="X5419" s="59">
        <v>5412</v>
      </c>
      <c r="Y5419" s="395">
        <f t="shared" si="86"/>
        <v>425</v>
      </c>
    </row>
    <row r="5420" spans="24:25" x14ac:dyDescent="0.25">
      <c r="X5420" s="59">
        <v>5413</v>
      </c>
      <c r="Y5420" s="395">
        <f t="shared" si="86"/>
        <v>425</v>
      </c>
    </row>
    <row r="5421" spans="24:25" x14ac:dyDescent="0.25">
      <c r="X5421" s="59">
        <v>5414</v>
      </c>
      <c r="Y5421" s="395">
        <f t="shared" si="86"/>
        <v>425</v>
      </c>
    </row>
    <row r="5422" spans="24:25" x14ac:dyDescent="0.25">
      <c r="X5422" s="59">
        <v>5415</v>
      </c>
      <c r="Y5422" s="395">
        <f t="shared" si="86"/>
        <v>425</v>
      </c>
    </row>
    <row r="5423" spans="24:25" x14ac:dyDescent="0.25">
      <c r="X5423" s="59">
        <v>5416</v>
      </c>
      <c r="Y5423" s="395">
        <f t="shared" si="86"/>
        <v>425</v>
      </c>
    </row>
    <row r="5424" spans="24:25" x14ac:dyDescent="0.25">
      <c r="X5424" s="59">
        <v>5417</v>
      </c>
      <c r="Y5424" s="395">
        <f t="shared" si="86"/>
        <v>425</v>
      </c>
    </row>
    <row r="5425" spans="24:25" x14ac:dyDescent="0.25">
      <c r="X5425" s="59">
        <v>5418</v>
      </c>
      <c r="Y5425" s="395">
        <f t="shared" si="86"/>
        <v>425</v>
      </c>
    </row>
    <row r="5426" spans="24:25" x14ac:dyDescent="0.25">
      <c r="X5426" s="59">
        <v>5419</v>
      </c>
      <c r="Y5426" s="395">
        <f t="shared" si="86"/>
        <v>425</v>
      </c>
    </row>
    <row r="5427" spans="24:25" x14ac:dyDescent="0.25">
      <c r="X5427" s="59">
        <v>5420</v>
      </c>
      <c r="Y5427" s="395">
        <f t="shared" si="86"/>
        <v>425</v>
      </c>
    </row>
    <row r="5428" spans="24:25" x14ac:dyDescent="0.25">
      <c r="X5428" s="59">
        <v>5421</v>
      </c>
      <c r="Y5428" s="395">
        <f t="shared" si="86"/>
        <v>425</v>
      </c>
    </row>
    <row r="5429" spans="24:25" x14ac:dyDescent="0.25">
      <c r="X5429" s="59">
        <v>5422</v>
      </c>
      <c r="Y5429" s="395">
        <f t="shared" si="86"/>
        <v>425</v>
      </c>
    </row>
    <row r="5430" spans="24:25" x14ac:dyDescent="0.25">
      <c r="X5430" s="59">
        <v>5423</v>
      </c>
      <c r="Y5430" s="395">
        <f t="shared" si="86"/>
        <v>425</v>
      </c>
    </row>
    <row r="5431" spans="24:25" x14ac:dyDescent="0.25">
      <c r="X5431" s="59">
        <v>5424</v>
      </c>
      <c r="Y5431" s="395">
        <f t="shared" si="86"/>
        <v>425</v>
      </c>
    </row>
    <row r="5432" spans="24:25" x14ac:dyDescent="0.25">
      <c r="X5432" s="59">
        <v>5425</v>
      </c>
      <c r="Y5432" s="395">
        <f t="shared" si="86"/>
        <v>425</v>
      </c>
    </row>
    <row r="5433" spans="24:25" x14ac:dyDescent="0.25">
      <c r="X5433" s="59">
        <v>5426</v>
      </c>
      <c r="Y5433" s="395">
        <f t="shared" si="86"/>
        <v>425</v>
      </c>
    </row>
    <row r="5434" spans="24:25" x14ac:dyDescent="0.25">
      <c r="X5434" s="59">
        <v>5427</v>
      </c>
      <c r="Y5434" s="395">
        <f t="shared" si="86"/>
        <v>425</v>
      </c>
    </row>
    <row r="5435" spans="24:25" x14ac:dyDescent="0.25">
      <c r="X5435" s="59">
        <v>5428</v>
      </c>
      <c r="Y5435" s="395">
        <f t="shared" si="86"/>
        <v>425</v>
      </c>
    </row>
    <row r="5436" spans="24:25" x14ac:dyDescent="0.25">
      <c r="X5436" s="59">
        <v>5429</v>
      </c>
      <c r="Y5436" s="395">
        <f t="shared" si="86"/>
        <v>425</v>
      </c>
    </row>
    <row r="5437" spans="24:25" x14ac:dyDescent="0.25">
      <c r="X5437" s="59">
        <v>5430</v>
      </c>
      <c r="Y5437" s="395">
        <f t="shared" si="86"/>
        <v>425</v>
      </c>
    </row>
    <row r="5438" spans="24:25" x14ac:dyDescent="0.25">
      <c r="X5438" s="59">
        <v>5431</v>
      </c>
      <c r="Y5438" s="395">
        <f t="shared" si="86"/>
        <v>425</v>
      </c>
    </row>
    <row r="5439" spans="24:25" x14ac:dyDescent="0.25">
      <c r="X5439" s="59">
        <v>5432</v>
      </c>
      <c r="Y5439" s="395">
        <f t="shared" si="86"/>
        <v>425</v>
      </c>
    </row>
    <row r="5440" spans="24:25" x14ac:dyDescent="0.25">
      <c r="X5440" s="59">
        <v>5433</v>
      </c>
      <c r="Y5440" s="395">
        <f t="shared" si="86"/>
        <v>425</v>
      </c>
    </row>
    <row r="5441" spans="24:25" x14ac:dyDescent="0.25">
      <c r="X5441" s="59">
        <v>5434</v>
      </c>
      <c r="Y5441" s="395">
        <f t="shared" si="86"/>
        <v>425</v>
      </c>
    </row>
    <row r="5442" spans="24:25" x14ac:dyDescent="0.25">
      <c r="X5442" s="59">
        <v>5435</v>
      </c>
      <c r="Y5442" s="395">
        <f t="shared" si="86"/>
        <v>425</v>
      </c>
    </row>
    <row r="5443" spans="24:25" x14ac:dyDescent="0.25">
      <c r="X5443" s="59">
        <v>5436</v>
      </c>
      <c r="Y5443" s="395">
        <f t="shared" si="86"/>
        <v>425</v>
      </c>
    </row>
    <row r="5444" spans="24:25" x14ac:dyDescent="0.25">
      <c r="X5444" s="59">
        <v>5437</v>
      </c>
      <c r="Y5444" s="395">
        <f t="shared" si="86"/>
        <v>425</v>
      </c>
    </row>
    <row r="5445" spans="24:25" x14ac:dyDescent="0.25">
      <c r="X5445" s="59">
        <v>5438</v>
      </c>
      <c r="Y5445" s="395">
        <f t="shared" si="86"/>
        <v>425</v>
      </c>
    </row>
    <row r="5446" spans="24:25" x14ac:dyDescent="0.25">
      <c r="X5446" s="59">
        <v>5439</v>
      </c>
      <c r="Y5446" s="395">
        <f t="shared" si="86"/>
        <v>425</v>
      </c>
    </row>
    <row r="5447" spans="24:25" x14ac:dyDescent="0.25">
      <c r="X5447" s="59">
        <v>5440</v>
      </c>
      <c r="Y5447" s="395">
        <f t="shared" si="86"/>
        <v>425</v>
      </c>
    </row>
    <row r="5448" spans="24:25" x14ac:dyDescent="0.25">
      <c r="X5448" s="59">
        <v>5441</v>
      </c>
      <c r="Y5448" s="395">
        <f t="shared" si="86"/>
        <v>425</v>
      </c>
    </row>
    <row r="5449" spans="24:25" x14ac:dyDescent="0.25">
      <c r="X5449" s="59">
        <v>5442</v>
      </c>
      <c r="Y5449" s="395">
        <f t="shared" si="86"/>
        <v>425</v>
      </c>
    </row>
    <row r="5450" spans="24:25" x14ac:dyDescent="0.25">
      <c r="X5450" s="59">
        <v>5443</v>
      </c>
      <c r="Y5450" s="395">
        <f t="shared" si="86"/>
        <v>425</v>
      </c>
    </row>
    <row r="5451" spans="24:25" x14ac:dyDescent="0.25">
      <c r="X5451" s="59">
        <v>5444</v>
      </c>
      <c r="Y5451" s="395">
        <f t="shared" si="86"/>
        <v>425</v>
      </c>
    </row>
    <row r="5452" spans="24:25" x14ac:dyDescent="0.25">
      <c r="X5452" s="59">
        <v>5445</v>
      </c>
      <c r="Y5452" s="395">
        <f t="shared" si="86"/>
        <v>425</v>
      </c>
    </row>
    <row r="5453" spans="24:25" x14ac:dyDescent="0.25">
      <c r="X5453" s="59">
        <v>5446</v>
      </c>
      <c r="Y5453" s="395">
        <f t="shared" si="86"/>
        <v>425</v>
      </c>
    </row>
    <row r="5454" spans="24:25" x14ac:dyDescent="0.25">
      <c r="X5454" s="59">
        <v>5447</v>
      </c>
      <c r="Y5454" s="395">
        <f t="shared" si="86"/>
        <v>425</v>
      </c>
    </row>
    <row r="5455" spans="24:25" x14ac:dyDescent="0.25">
      <c r="X5455" s="59">
        <v>5448</v>
      </c>
      <c r="Y5455" s="395">
        <f t="shared" si="86"/>
        <v>425</v>
      </c>
    </row>
    <row r="5456" spans="24:25" x14ac:dyDescent="0.25">
      <c r="X5456" s="59">
        <v>5449</v>
      </c>
      <c r="Y5456" s="395">
        <f t="shared" si="86"/>
        <v>425</v>
      </c>
    </row>
    <row r="5457" spans="24:25" x14ac:dyDescent="0.25">
      <c r="X5457" s="59">
        <v>5450</v>
      </c>
      <c r="Y5457" s="395">
        <f t="shared" ref="Y5457:Y5520" si="87">$V$9</f>
        <v>425</v>
      </c>
    </row>
    <row r="5458" spans="24:25" x14ac:dyDescent="0.25">
      <c r="X5458" s="59">
        <v>5451</v>
      </c>
      <c r="Y5458" s="395">
        <f t="shared" si="87"/>
        <v>425</v>
      </c>
    </row>
    <row r="5459" spans="24:25" x14ac:dyDescent="0.25">
      <c r="X5459" s="59">
        <v>5452</v>
      </c>
      <c r="Y5459" s="395">
        <f t="shared" si="87"/>
        <v>425</v>
      </c>
    </row>
    <row r="5460" spans="24:25" x14ac:dyDescent="0.25">
      <c r="X5460" s="59">
        <v>5453</v>
      </c>
      <c r="Y5460" s="395">
        <f t="shared" si="87"/>
        <v>425</v>
      </c>
    </row>
    <row r="5461" spans="24:25" x14ac:dyDescent="0.25">
      <c r="X5461" s="59">
        <v>5454</v>
      </c>
      <c r="Y5461" s="395">
        <f t="shared" si="87"/>
        <v>425</v>
      </c>
    </row>
    <row r="5462" spans="24:25" x14ac:dyDescent="0.25">
      <c r="X5462" s="59">
        <v>5455</v>
      </c>
      <c r="Y5462" s="395">
        <f t="shared" si="87"/>
        <v>425</v>
      </c>
    </row>
    <row r="5463" spans="24:25" x14ac:dyDescent="0.25">
      <c r="X5463" s="59">
        <v>5456</v>
      </c>
      <c r="Y5463" s="395">
        <f t="shared" si="87"/>
        <v>425</v>
      </c>
    </row>
    <row r="5464" spans="24:25" x14ac:dyDescent="0.25">
      <c r="X5464" s="59">
        <v>5457</v>
      </c>
      <c r="Y5464" s="395">
        <f t="shared" si="87"/>
        <v>425</v>
      </c>
    </row>
    <row r="5465" spans="24:25" x14ac:dyDescent="0.25">
      <c r="X5465" s="59">
        <v>5458</v>
      </c>
      <c r="Y5465" s="395">
        <f t="shared" si="87"/>
        <v>425</v>
      </c>
    </row>
    <row r="5466" spans="24:25" x14ac:dyDescent="0.25">
      <c r="X5466" s="59">
        <v>5459</v>
      </c>
      <c r="Y5466" s="395">
        <f t="shared" si="87"/>
        <v>425</v>
      </c>
    </row>
    <row r="5467" spans="24:25" x14ac:dyDescent="0.25">
      <c r="X5467" s="59">
        <v>5460</v>
      </c>
      <c r="Y5467" s="395">
        <f t="shared" si="87"/>
        <v>425</v>
      </c>
    </row>
    <row r="5468" spans="24:25" x14ac:dyDescent="0.25">
      <c r="X5468" s="59">
        <v>5461</v>
      </c>
      <c r="Y5468" s="395">
        <f t="shared" si="87"/>
        <v>425</v>
      </c>
    </row>
    <row r="5469" spans="24:25" x14ac:dyDescent="0.25">
      <c r="X5469" s="59">
        <v>5462</v>
      </c>
      <c r="Y5469" s="395">
        <f t="shared" si="87"/>
        <v>425</v>
      </c>
    </row>
    <row r="5470" spans="24:25" x14ac:dyDescent="0.25">
      <c r="X5470" s="59">
        <v>5463</v>
      </c>
      <c r="Y5470" s="395">
        <f t="shared" si="87"/>
        <v>425</v>
      </c>
    </row>
    <row r="5471" spans="24:25" x14ac:dyDescent="0.25">
      <c r="X5471" s="59">
        <v>5464</v>
      </c>
      <c r="Y5471" s="395">
        <f t="shared" si="87"/>
        <v>425</v>
      </c>
    </row>
    <row r="5472" spans="24:25" x14ac:dyDescent="0.25">
      <c r="X5472" s="59">
        <v>5465</v>
      </c>
      <c r="Y5472" s="395">
        <f t="shared" si="87"/>
        <v>425</v>
      </c>
    </row>
    <row r="5473" spans="24:25" x14ac:dyDescent="0.25">
      <c r="X5473" s="59">
        <v>5466</v>
      </c>
      <c r="Y5473" s="395">
        <f t="shared" si="87"/>
        <v>425</v>
      </c>
    </row>
    <row r="5474" spans="24:25" x14ac:dyDescent="0.25">
      <c r="X5474" s="59">
        <v>5467</v>
      </c>
      <c r="Y5474" s="395">
        <f t="shared" si="87"/>
        <v>425</v>
      </c>
    </row>
    <row r="5475" spans="24:25" x14ac:dyDescent="0.25">
      <c r="X5475" s="59">
        <v>5468</v>
      </c>
      <c r="Y5475" s="395">
        <f t="shared" si="87"/>
        <v>425</v>
      </c>
    </row>
    <row r="5476" spans="24:25" x14ac:dyDescent="0.25">
      <c r="X5476" s="59">
        <v>5469</v>
      </c>
      <c r="Y5476" s="395">
        <f t="shared" si="87"/>
        <v>425</v>
      </c>
    </row>
    <row r="5477" spans="24:25" x14ac:dyDescent="0.25">
      <c r="X5477" s="59">
        <v>5470</v>
      </c>
      <c r="Y5477" s="395">
        <f t="shared" si="87"/>
        <v>425</v>
      </c>
    </row>
    <row r="5478" spans="24:25" x14ac:dyDescent="0.25">
      <c r="X5478" s="59">
        <v>5471</v>
      </c>
      <c r="Y5478" s="395">
        <f t="shared" si="87"/>
        <v>425</v>
      </c>
    </row>
    <row r="5479" spans="24:25" x14ac:dyDescent="0.25">
      <c r="X5479" s="59">
        <v>5472</v>
      </c>
      <c r="Y5479" s="395">
        <f t="shared" si="87"/>
        <v>425</v>
      </c>
    </row>
    <row r="5480" spans="24:25" x14ac:dyDescent="0.25">
      <c r="X5480" s="59">
        <v>5473</v>
      </c>
      <c r="Y5480" s="395">
        <f t="shared" si="87"/>
        <v>425</v>
      </c>
    </row>
    <row r="5481" spans="24:25" x14ac:dyDescent="0.25">
      <c r="X5481" s="59">
        <v>5474</v>
      </c>
      <c r="Y5481" s="395">
        <f t="shared" si="87"/>
        <v>425</v>
      </c>
    </row>
    <row r="5482" spans="24:25" x14ac:dyDescent="0.25">
      <c r="X5482" s="59">
        <v>5475</v>
      </c>
      <c r="Y5482" s="395">
        <f t="shared" si="87"/>
        <v>425</v>
      </c>
    </row>
    <row r="5483" spans="24:25" x14ac:dyDescent="0.25">
      <c r="X5483" s="59">
        <v>5476</v>
      </c>
      <c r="Y5483" s="395">
        <f t="shared" si="87"/>
        <v>425</v>
      </c>
    </row>
    <row r="5484" spans="24:25" x14ac:dyDescent="0.25">
      <c r="X5484" s="59">
        <v>5477</v>
      </c>
      <c r="Y5484" s="395">
        <f t="shared" si="87"/>
        <v>425</v>
      </c>
    </row>
    <row r="5485" spans="24:25" x14ac:dyDescent="0.25">
      <c r="X5485" s="59">
        <v>5478</v>
      </c>
      <c r="Y5485" s="395">
        <f t="shared" si="87"/>
        <v>425</v>
      </c>
    </row>
    <row r="5486" spans="24:25" x14ac:dyDescent="0.25">
      <c r="X5486" s="59">
        <v>5479</v>
      </c>
      <c r="Y5486" s="395">
        <f t="shared" si="87"/>
        <v>425</v>
      </c>
    </row>
    <row r="5487" spans="24:25" x14ac:dyDescent="0.25">
      <c r="X5487" s="59">
        <v>5480</v>
      </c>
      <c r="Y5487" s="395">
        <f t="shared" si="87"/>
        <v>425</v>
      </c>
    </row>
    <row r="5488" spans="24:25" x14ac:dyDescent="0.25">
      <c r="X5488" s="59">
        <v>5481</v>
      </c>
      <c r="Y5488" s="395">
        <f t="shared" si="87"/>
        <v>425</v>
      </c>
    </row>
    <row r="5489" spans="24:25" x14ac:dyDescent="0.25">
      <c r="X5489" s="59">
        <v>5482</v>
      </c>
      <c r="Y5489" s="395">
        <f t="shared" si="87"/>
        <v>425</v>
      </c>
    </row>
    <row r="5490" spans="24:25" x14ac:dyDescent="0.25">
      <c r="X5490" s="59">
        <v>5483</v>
      </c>
      <c r="Y5490" s="395">
        <f t="shared" si="87"/>
        <v>425</v>
      </c>
    </row>
    <row r="5491" spans="24:25" x14ac:dyDescent="0.25">
      <c r="X5491" s="59">
        <v>5484</v>
      </c>
      <c r="Y5491" s="395">
        <f t="shared" si="87"/>
        <v>425</v>
      </c>
    </row>
    <row r="5492" spans="24:25" x14ac:dyDescent="0.25">
      <c r="X5492" s="59">
        <v>5485</v>
      </c>
      <c r="Y5492" s="395">
        <f t="shared" si="87"/>
        <v>425</v>
      </c>
    </row>
    <row r="5493" spans="24:25" x14ac:dyDescent="0.25">
      <c r="X5493" s="59">
        <v>5486</v>
      </c>
      <c r="Y5493" s="395">
        <f t="shared" si="87"/>
        <v>425</v>
      </c>
    </row>
    <row r="5494" spans="24:25" x14ac:dyDescent="0.25">
      <c r="X5494" s="59">
        <v>5487</v>
      </c>
      <c r="Y5494" s="395">
        <f t="shared" si="87"/>
        <v>425</v>
      </c>
    </row>
    <row r="5495" spans="24:25" x14ac:dyDescent="0.25">
      <c r="X5495" s="59">
        <v>5488</v>
      </c>
      <c r="Y5495" s="395">
        <f t="shared" si="87"/>
        <v>425</v>
      </c>
    </row>
    <row r="5496" spans="24:25" x14ac:dyDescent="0.25">
      <c r="X5496" s="59">
        <v>5489</v>
      </c>
      <c r="Y5496" s="395">
        <f t="shared" si="87"/>
        <v>425</v>
      </c>
    </row>
    <row r="5497" spans="24:25" x14ac:dyDescent="0.25">
      <c r="X5497" s="59">
        <v>5490</v>
      </c>
      <c r="Y5497" s="395">
        <f t="shared" si="87"/>
        <v>425</v>
      </c>
    </row>
    <row r="5498" spans="24:25" x14ac:dyDescent="0.25">
      <c r="X5498" s="59">
        <v>5491</v>
      </c>
      <c r="Y5498" s="395">
        <f t="shared" si="87"/>
        <v>425</v>
      </c>
    </row>
    <row r="5499" spans="24:25" x14ac:dyDescent="0.25">
      <c r="X5499" s="59">
        <v>5492</v>
      </c>
      <c r="Y5499" s="395">
        <f t="shared" si="87"/>
        <v>425</v>
      </c>
    </row>
    <row r="5500" spans="24:25" x14ac:dyDescent="0.25">
      <c r="X5500" s="59">
        <v>5493</v>
      </c>
      <c r="Y5500" s="395">
        <f t="shared" si="87"/>
        <v>425</v>
      </c>
    </row>
    <row r="5501" spans="24:25" x14ac:dyDescent="0.25">
      <c r="X5501" s="59">
        <v>5494</v>
      </c>
      <c r="Y5501" s="395">
        <f t="shared" si="87"/>
        <v>425</v>
      </c>
    </row>
    <row r="5502" spans="24:25" x14ac:dyDescent="0.25">
      <c r="X5502" s="59">
        <v>5495</v>
      </c>
      <c r="Y5502" s="395">
        <f t="shared" si="87"/>
        <v>425</v>
      </c>
    </row>
    <row r="5503" spans="24:25" x14ac:dyDescent="0.25">
      <c r="X5503" s="59">
        <v>5496</v>
      </c>
      <c r="Y5503" s="395">
        <f t="shared" si="87"/>
        <v>425</v>
      </c>
    </row>
    <row r="5504" spans="24:25" x14ac:dyDescent="0.25">
      <c r="X5504" s="59">
        <v>5497</v>
      </c>
      <c r="Y5504" s="395">
        <f t="shared" si="87"/>
        <v>425</v>
      </c>
    </row>
    <row r="5505" spans="24:25" x14ac:dyDescent="0.25">
      <c r="X5505" s="59">
        <v>5498</v>
      </c>
      <c r="Y5505" s="395">
        <f t="shared" si="87"/>
        <v>425</v>
      </c>
    </row>
    <row r="5506" spans="24:25" x14ac:dyDescent="0.25">
      <c r="X5506" s="59">
        <v>5499</v>
      </c>
      <c r="Y5506" s="395">
        <f t="shared" si="87"/>
        <v>425</v>
      </c>
    </row>
    <row r="5507" spans="24:25" x14ac:dyDescent="0.25">
      <c r="X5507" s="59">
        <v>5500</v>
      </c>
      <c r="Y5507" s="395">
        <f t="shared" si="87"/>
        <v>425</v>
      </c>
    </row>
    <row r="5508" spans="24:25" x14ac:dyDescent="0.25">
      <c r="X5508" s="59">
        <v>5501</v>
      </c>
      <c r="Y5508" s="395">
        <f t="shared" si="87"/>
        <v>425</v>
      </c>
    </row>
    <row r="5509" spans="24:25" x14ac:dyDescent="0.25">
      <c r="X5509" s="59">
        <v>5502</v>
      </c>
      <c r="Y5509" s="395">
        <f t="shared" si="87"/>
        <v>425</v>
      </c>
    </row>
    <row r="5510" spans="24:25" x14ac:dyDescent="0.25">
      <c r="X5510" s="59">
        <v>5503</v>
      </c>
      <c r="Y5510" s="395">
        <f t="shared" si="87"/>
        <v>425</v>
      </c>
    </row>
    <row r="5511" spans="24:25" x14ac:dyDescent="0.25">
      <c r="X5511" s="59">
        <v>5504</v>
      </c>
      <c r="Y5511" s="395">
        <f t="shared" si="87"/>
        <v>425</v>
      </c>
    </row>
    <row r="5512" spans="24:25" x14ac:dyDescent="0.25">
      <c r="X5512" s="59">
        <v>5505</v>
      </c>
      <c r="Y5512" s="395">
        <f t="shared" si="87"/>
        <v>425</v>
      </c>
    </row>
    <row r="5513" spans="24:25" x14ac:dyDescent="0.25">
      <c r="X5513" s="59">
        <v>5506</v>
      </c>
      <c r="Y5513" s="395">
        <f t="shared" si="87"/>
        <v>425</v>
      </c>
    </row>
    <row r="5514" spans="24:25" x14ac:dyDescent="0.25">
      <c r="X5514" s="59">
        <v>5507</v>
      </c>
      <c r="Y5514" s="395">
        <f t="shared" si="87"/>
        <v>425</v>
      </c>
    </row>
    <row r="5515" spans="24:25" x14ac:dyDescent="0.25">
      <c r="X5515" s="59">
        <v>5508</v>
      </c>
      <c r="Y5515" s="395">
        <f t="shared" si="87"/>
        <v>425</v>
      </c>
    </row>
    <row r="5516" spans="24:25" x14ac:dyDescent="0.25">
      <c r="X5516" s="59">
        <v>5509</v>
      </c>
      <c r="Y5516" s="395">
        <f t="shared" si="87"/>
        <v>425</v>
      </c>
    </row>
    <row r="5517" spans="24:25" x14ac:dyDescent="0.25">
      <c r="X5517" s="59">
        <v>5510</v>
      </c>
      <c r="Y5517" s="395">
        <f t="shared" si="87"/>
        <v>425</v>
      </c>
    </row>
    <row r="5518" spans="24:25" x14ac:dyDescent="0.25">
      <c r="X5518" s="59">
        <v>5511</v>
      </c>
      <c r="Y5518" s="395">
        <f t="shared" si="87"/>
        <v>425</v>
      </c>
    </row>
    <row r="5519" spans="24:25" x14ac:dyDescent="0.25">
      <c r="X5519" s="59">
        <v>5512</v>
      </c>
      <c r="Y5519" s="395">
        <f t="shared" si="87"/>
        <v>425</v>
      </c>
    </row>
    <row r="5520" spans="24:25" x14ac:dyDescent="0.25">
      <c r="X5520" s="59">
        <v>5513</v>
      </c>
      <c r="Y5520" s="395">
        <f t="shared" si="87"/>
        <v>425</v>
      </c>
    </row>
    <row r="5521" spans="24:25" x14ac:dyDescent="0.25">
      <c r="X5521" s="59">
        <v>5514</v>
      </c>
      <c r="Y5521" s="395">
        <f t="shared" ref="Y5521:Y5584" si="88">$V$9</f>
        <v>425</v>
      </c>
    </row>
    <row r="5522" spans="24:25" x14ac:dyDescent="0.25">
      <c r="X5522" s="59">
        <v>5515</v>
      </c>
      <c r="Y5522" s="395">
        <f t="shared" si="88"/>
        <v>425</v>
      </c>
    </row>
    <row r="5523" spans="24:25" x14ac:dyDescent="0.25">
      <c r="X5523" s="59">
        <v>5516</v>
      </c>
      <c r="Y5523" s="395">
        <f t="shared" si="88"/>
        <v>425</v>
      </c>
    </row>
    <row r="5524" spans="24:25" x14ac:dyDescent="0.25">
      <c r="X5524" s="59">
        <v>5517</v>
      </c>
      <c r="Y5524" s="395">
        <f t="shared" si="88"/>
        <v>425</v>
      </c>
    </row>
    <row r="5525" spans="24:25" x14ac:dyDescent="0.25">
      <c r="X5525" s="59">
        <v>5518</v>
      </c>
      <c r="Y5525" s="395">
        <f t="shared" si="88"/>
        <v>425</v>
      </c>
    </row>
    <row r="5526" spans="24:25" x14ac:dyDescent="0.25">
      <c r="X5526" s="59">
        <v>5519</v>
      </c>
      <c r="Y5526" s="395">
        <f t="shared" si="88"/>
        <v>425</v>
      </c>
    </row>
    <row r="5527" spans="24:25" x14ac:dyDescent="0.25">
      <c r="X5527" s="59">
        <v>5520</v>
      </c>
      <c r="Y5527" s="395">
        <f t="shared" si="88"/>
        <v>425</v>
      </c>
    </row>
    <row r="5528" spans="24:25" x14ac:dyDescent="0.25">
      <c r="X5528" s="59">
        <v>5521</v>
      </c>
      <c r="Y5528" s="395">
        <f t="shared" si="88"/>
        <v>425</v>
      </c>
    </row>
    <row r="5529" spans="24:25" x14ac:dyDescent="0.25">
      <c r="X5529" s="59">
        <v>5522</v>
      </c>
      <c r="Y5529" s="395">
        <f t="shared" si="88"/>
        <v>425</v>
      </c>
    </row>
    <row r="5530" spans="24:25" x14ac:dyDescent="0.25">
      <c r="X5530" s="59">
        <v>5523</v>
      </c>
      <c r="Y5530" s="395">
        <f t="shared" si="88"/>
        <v>425</v>
      </c>
    </row>
    <row r="5531" spans="24:25" x14ac:dyDescent="0.25">
      <c r="X5531" s="59">
        <v>5524</v>
      </c>
      <c r="Y5531" s="395">
        <f t="shared" si="88"/>
        <v>425</v>
      </c>
    </row>
    <row r="5532" spans="24:25" x14ac:dyDescent="0.25">
      <c r="X5532" s="59">
        <v>5525</v>
      </c>
      <c r="Y5532" s="395">
        <f t="shared" si="88"/>
        <v>425</v>
      </c>
    </row>
    <row r="5533" spans="24:25" x14ac:dyDescent="0.25">
      <c r="X5533" s="59">
        <v>5526</v>
      </c>
      <c r="Y5533" s="395">
        <f t="shared" si="88"/>
        <v>425</v>
      </c>
    </row>
    <row r="5534" spans="24:25" x14ac:dyDescent="0.25">
      <c r="X5534" s="59">
        <v>5527</v>
      </c>
      <c r="Y5534" s="395">
        <f t="shared" si="88"/>
        <v>425</v>
      </c>
    </row>
    <row r="5535" spans="24:25" x14ac:dyDescent="0.25">
      <c r="X5535" s="59">
        <v>5528</v>
      </c>
      <c r="Y5535" s="395">
        <f t="shared" si="88"/>
        <v>425</v>
      </c>
    </row>
    <row r="5536" spans="24:25" x14ac:dyDescent="0.25">
      <c r="X5536" s="59">
        <v>5529</v>
      </c>
      <c r="Y5536" s="395">
        <f t="shared" si="88"/>
        <v>425</v>
      </c>
    </row>
    <row r="5537" spans="24:25" x14ac:dyDescent="0.25">
      <c r="X5537" s="59">
        <v>5530</v>
      </c>
      <c r="Y5537" s="395">
        <f t="shared" si="88"/>
        <v>425</v>
      </c>
    </row>
    <row r="5538" spans="24:25" x14ac:dyDescent="0.25">
      <c r="X5538" s="59">
        <v>5531</v>
      </c>
      <c r="Y5538" s="395">
        <f t="shared" si="88"/>
        <v>425</v>
      </c>
    </row>
    <row r="5539" spans="24:25" x14ac:dyDescent="0.25">
      <c r="X5539" s="59">
        <v>5532</v>
      </c>
      <c r="Y5539" s="395">
        <f t="shared" si="88"/>
        <v>425</v>
      </c>
    </row>
    <row r="5540" spans="24:25" x14ac:dyDescent="0.25">
      <c r="X5540" s="59">
        <v>5533</v>
      </c>
      <c r="Y5540" s="395">
        <f t="shared" si="88"/>
        <v>425</v>
      </c>
    </row>
    <row r="5541" spans="24:25" x14ac:dyDescent="0.25">
      <c r="X5541" s="59">
        <v>5534</v>
      </c>
      <c r="Y5541" s="395">
        <f t="shared" si="88"/>
        <v>425</v>
      </c>
    </row>
    <row r="5542" spans="24:25" x14ac:dyDescent="0.25">
      <c r="X5542" s="59">
        <v>5535</v>
      </c>
      <c r="Y5542" s="395">
        <f t="shared" si="88"/>
        <v>425</v>
      </c>
    </row>
    <row r="5543" spans="24:25" x14ac:dyDescent="0.25">
      <c r="X5543" s="59">
        <v>5536</v>
      </c>
      <c r="Y5543" s="395">
        <f t="shared" si="88"/>
        <v>425</v>
      </c>
    </row>
    <row r="5544" spans="24:25" x14ac:dyDescent="0.25">
      <c r="X5544" s="59">
        <v>5537</v>
      </c>
      <c r="Y5544" s="395">
        <f t="shared" si="88"/>
        <v>425</v>
      </c>
    </row>
    <row r="5545" spans="24:25" x14ac:dyDescent="0.25">
      <c r="X5545" s="59">
        <v>5538</v>
      </c>
      <c r="Y5545" s="395">
        <f t="shared" si="88"/>
        <v>425</v>
      </c>
    </row>
    <row r="5546" spans="24:25" x14ac:dyDescent="0.25">
      <c r="X5546" s="59">
        <v>5539</v>
      </c>
      <c r="Y5546" s="395">
        <f t="shared" si="88"/>
        <v>425</v>
      </c>
    </row>
    <row r="5547" spans="24:25" x14ac:dyDescent="0.25">
      <c r="X5547" s="59">
        <v>5540</v>
      </c>
      <c r="Y5547" s="395">
        <f t="shared" si="88"/>
        <v>425</v>
      </c>
    </row>
    <row r="5548" spans="24:25" x14ac:dyDescent="0.25">
      <c r="X5548" s="59">
        <v>5541</v>
      </c>
      <c r="Y5548" s="395">
        <f t="shared" si="88"/>
        <v>425</v>
      </c>
    </row>
    <row r="5549" spans="24:25" x14ac:dyDescent="0.25">
      <c r="X5549" s="59">
        <v>5542</v>
      </c>
      <c r="Y5549" s="395">
        <f t="shared" si="88"/>
        <v>425</v>
      </c>
    </row>
    <row r="5550" spans="24:25" x14ac:dyDescent="0.25">
      <c r="X5550" s="59">
        <v>5543</v>
      </c>
      <c r="Y5550" s="395">
        <f t="shared" si="88"/>
        <v>425</v>
      </c>
    </row>
    <row r="5551" spans="24:25" x14ac:dyDescent="0.25">
      <c r="X5551" s="59">
        <v>5544</v>
      </c>
      <c r="Y5551" s="395">
        <f t="shared" si="88"/>
        <v>425</v>
      </c>
    </row>
    <row r="5552" spans="24:25" x14ac:dyDescent="0.25">
      <c r="X5552" s="59">
        <v>5545</v>
      </c>
      <c r="Y5552" s="395">
        <f t="shared" si="88"/>
        <v>425</v>
      </c>
    </row>
    <row r="5553" spans="24:25" x14ac:dyDescent="0.25">
      <c r="X5553" s="59">
        <v>5546</v>
      </c>
      <c r="Y5553" s="395">
        <f t="shared" si="88"/>
        <v>425</v>
      </c>
    </row>
    <row r="5554" spans="24:25" x14ac:dyDescent="0.25">
      <c r="X5554" s="59">
        <v>5547</v>
      </c>
      <c r="Y5554" s="395">
        <f t="shared" si="88"/>
        <v>425</v>
      </c>
    </row>
    <row r="5555" spans="24:25" x14ac:dyDescent="0.25">
      <c r="X5555" s="59">
        <v>5548</v>
      </c>
      <c r="Y5555" s="395">
        <f t="shared" si="88"/>
        <v>425</v>
      </c>
    </row>
    <row r="5556" spans="24:25" x14ac:dyDescent="0.25">
      <c r="X5556" s="59">
        <v>5549</v>
      </c>
      <c r="Y5556" s="395">
        <f t="shared" si="88"/>
        <v>425</v>
      </c>
    </row>
    <row r="5557" spans="24:25" x14ac:dyDescent="0.25">
      <c r="X5557" s="59">
        <v>5550</v>
      </c>
      <c r="Y5557" s="395">
        <f t="shared" si="88"/>
        <v>425</v>
      </c>
    </row>
    <row r="5558" spans="24:25" x14ac:dyDescent="0.25">
      <c r="X5558" s="59">
        <v>5551</v>
      </c>
      <c r="Y5558" s="395">
        <f t="shared" si="88"/>
        <v>425</v>
      </c>
    </row>
    <row r="5559" spans="24:25" x14ac:dyDescent="0.25">
      <c r="X5559" s="59">
        <v>5552</v>
      </c>
      <c r="Y5559" s="395">
        <f t="shared" si="88"/>
        <v>425</v>
      </c>
    </row>
    <row r="5560" spans="24:25" x14ac:dyDescent="0.25">
      <c r="X5560" s="59">
        <v>5553</v>
      </c>
      <c r="Y5560" s="395">
        <f t="shared" si="88"/>
        <v>425</v>
      </c>
    </row>
    <row r="5561" spans="24:25" x14ac:dyDescent="0.25">
      <c r="X5561" s="59">
        <v>5554</v>
      </c>
      <c r="Y5561" s="395">
        <f t="shared" si="88"/>
        <v>425</v>
      </c>
    </row>
    <row r="5562" spans="24:25" x14ac:dyDescent="0.25">
      <c r="X5562" s="59">
        <v>5555</v>
      </c>
      <c r="Y5562" s="395">
        <f t="shared" si="88"/>
        <v>425</v>
      </c>
    </row>
    <row r="5563" spans="24:25" x14ac:dyDescent="0.25">
      <c r="X5563" s="59">
        <v>5556</v>
      </c>
      <c r="Y5563" s="395">
        <f t="shared" si="88"/>
        <v>425</v>
      </c>
    </row>
    <row r="5564" spans="24:25" x14ac:dyDescent="0.25">
      <c r="X5564" s="59">
        <v>5557</v>
      </c>
      <c r="Y5564" s="395">
        <f t="shared" si="88"/>
        <v>425</v>
      </c>
    </row>
    <row r="5565" spans="24:25" x14ac:dyDescent="0.25">
      <c r="X5565" s="59">
        <v>5558</v>
      </c>
      <c r="Y5565" s="395">
        <f t="shared" si="88"/>
        <v>425</v>
      </c>
    </row>
    <row r="5566" spans="24:25" x14ac:dyDescent="0.25">
      <c r="X5566" s="59">
        <v>5559</v>
      </c>
      <c r="Y5566" s="395">
        <f t="shared" si="88"/>
        <v>425</v>
      </c>
    </row>
    <row r="5567" spans="24:25" x14ac:dyDescent="0.25">
      <c r="X5567" s="59">
        <v>5560</v>
      </c>
      <c r="Y5567" s="395">
        <f t="shared" si="88"/>
        <v>425</v>
      </c>
    </row>
    <row r="5568" spans="24:25" x14ac:dyDescent="0.25">
      <c r="X5568" s="59">
        <v>5561</v>
      </c>
      <c r="Y5568" s="395">
        <f t="shared" si="88"/>
        <v>425</v>
      </c>
    </row>
    <row r="5569" spans="24:25" x14ac:dyDescent="0.25">
      <c r="X5569" s="59">
        <v>5562</v>
      </c>
      <c r="Y5569" s="395">
        <f t="shared" si="88"/>
        <v>425</v>
      </c>
    </row>
    <row r="5570" spans="24:25" x14ac:dyDescent="0.25">
      <c r="X5570" s="59">
        <v>5563</v>
      </c>
      <c r="Y5570" s="395">
        <f t="shared" si="88"/>
        <v>425</v>
      </c>
    </row>
    <row r="5571" spans="24:25" x14ac:dyDescent="0.25">
      <c r="X5571" s="59">
        <v>5564</v>
      </c>
      <c r="Y5571" s="395">
        <f t="shared" si="88"/>
        <v>425</v>
      </c>
    </row>
    <row r="5572" spans="24:25" x14ac:dyDescent="0.25">
      <c r="X5572" s="59">
        <v>5565</v>
      </c>
      <c r="Y5572" s="395">
        <f t="shared" si="88"/>
        <v>425</v>
      </c>
    </row>
    <row r="5573" spans="24:25" x14ac:dyDescent="0.25">
      <c r="X5573" s="59">
        <v>5566</v>
      </c>
      <c r="Y5573" s="395">
        <f t="shared" si="88"/>
        <v>425</v>
      </c>
    </row>
    <row r="5574" spans="24:25" x14ac:dyDescent="0.25">
      <c r="X5574" s="59">
        <v>5567</v>
      </c>
      <c r="Y5574" s="395">
        <f t="shared" si="88"/>
        <v>425</v>
      </c>
    </row>
    <row r="5575" spans="24:25" x14ac:dyDescent="0.25">
      <c r="X5575" s="59">
        <v>5568</v>
      </c>
      <c r="Y5575" s="395">
        <f t="shared" si="88"/>
        <v>425</v>
      </c>
    </row>
    <row r="5576" spans="24:25" x14ac:dyDescent="0.25">
      <c r="X5576" s="59">
        <v>5569</v>
      </c>
      <c r="Y5576" s="395">
        <f t="shared" si="88"/>
        <v>425</v>
      </c>
    </row>
    <row r="5577" spans="24:25" x14ac:dyDescent="0.25">
      <c r="X5577" s="59">
        <v>5570</v>
      </c>
      <c r="Y5577" s="395">
        <f t="shared" si="88"/>
        <v>425</v>
      </c>
    </row>
    <row r="5578" spans="24:25" x14ac:dyDescent="0.25">
      <c r="X5578" s="59">
        <v>5571</v>
      </c>
      <c r="Y5578" s="395">
        <f t="shared" si="88"/>
        <v>425</v>
      </c>
    </row>
    <row r="5579" spans="24:25" x14ac:dyDescent="0.25">
      <c r="X5579" s="59">
        <v>5572</v>
      </c>
      <c r="Y5579" s="395">
        <f t="shared" si="88"/>
        <v>425</v>
      </c>
    </row>
    <row r="5580" spans="24:25" x14ac:dyDescent="0.25">
      <c r="X5580" s="59">
        <v>5573</v>
      </c>
      <c r="Y5580" s="395">
        <f t="shared" si="88"/>
        <v>425</v>
      </c>
    </row>
    <row r="5581" spans="24:25" x14ac:dyDescent="0.25">
      <c r="X5581" s="59">
        <v>5574</v>
      </c>
      <c r="Y5581" s="395">
        <f t="shared" si="88"/>
        <v>425</v>
      </c>
    </row>
    <row r="5582" spans="24:25" x14ac:dyDescent="0.25">
      <c r="X5582" s="59">
        <v>5575</v>
      </c>
      <c r="Y5582" s="395">
        <f t="shared" si="88"/>
        <v>425</v>
      </c>
    </row>
    <row r="5583" spans="24:25" x14ac:dyDescent="0.25">
      <c r="X5583" s="59">
        <v>5576</v>
      </c>
      <c r="Y5583" s="395">
        <f t="shared" si="88"/>
        <v>425</v>
      </c>
    </row>
    <row r="5584" spans="24:25" x14ac:dyDescent="0.25">
      <c r="X5584" s="59">
        <v>5577</v>
      </c>
      <c r="Y5584" s="395">
        <f t="shared" si="88"/>
        <v>425</v>
      </c>
    </row>
    <row r="5585" spans="24:25" x14ac:dyDescent="0.25">
      <c r="X5585" s="59">
        <v>5578</v>
      </c>
      <c r="Y5585" s="395">
        <f t="shared" ref="Y5585:Y5648" si="89">$V$9</f>
        <v>425</v>
      </c>
    </row>
    <row r="5586" spans="24:25" x14ac:dyDescent="0.25">
      <c r="X5586" s="59">
        <v>5579</v>
      </c>
      <c r="Y5586" s="395">
        <f t="shared" si="89"/>
        <v>425</v>
      </c>
    </row>
    <row r="5587" spans="24:25" x14ac:dyDescent="0.25">
      <c r="X5587" s="59">
        <v>5580</v>
      </c>
      <c r="Y5587" s="395">
        <f t="shared" si="89"/>
        <v>425</v>
      </c>
    </row>
    <row r="5588" spans="24:25" x14ac:dyDescent="0.25">
      <c r="X5588" s="59">
        <v>5581</v>
      </c>
      <c r="Y5588" s="395">
        <f t="shared" si="89"/>
        <v>425</v>
      </c>
    </row>
    <row r="5589" spans="24:25" x14ac:dyDescent="0.25">
      <c r="X5589" s="59">
        <v>5582</v>
      </c>
      <c r="Y5589" s="395">
        <f t="shared" si="89"/>
        <v>425</v>
      </c>
    </row>
    <row r="5590" spans="24:25" x14ac:dyDescent="0.25">
      <c r="X5590" s="59">
        <v>5583</v>
      </c>
      <c r="Y5590" s="395">
        <f t="shared" si="89"/>
        <v>425</v>
      </c>
    </row>
    <row r="5591" spans="24:25" x14ac:dyDescent="0.25">
      <c r="X5591" s="59">
        <v>5584</v>
      </c>
      <c r="Y5591" s="395">
        <f t="shared" si="89"/>
        <v>425</v>
      </c>
    </row>
    <row r="5592" spans="24:25" x14ac:dyDescent="0.25">
      <c r="X5592" s="59">
        <v>5585</v>
      </c>
      <c r="Y5592" s="395">
        <f t="shared" si="89"/>
        <v>425</v>
      </c>
    </row>
    <row r="5593" spans="24:25" x14ac:dyDescent="0.25">
      <c r="X5593" s="59">
        <v>5586</v>
      </c>
      <c r="Y5593" s="395">
        <f t="shared" si="89"/>
        <v>425</v>
      </c>
    </row>
    <row r="5594" spans="24:25" x14ac:dyDescent="0.25">
      <c r="X5594" s="59">
        <v>5587</v>
      </c>
      <c r="Y5594" s="395">
        <f t="shared" si="89"/>
        <v>425</v>
      </c>
    </row>
    <row r="5595" spans="24:25" x14ac:dyDescent="0.25">
      <c r="X5595" s="59">
        <v>5588</v>
      </c>
      <c r="Y5595" s="395">
        <f t="shared" si="89"/>
        <v>425</v>
      </c>
    </row>
    <row r="5596" spans="24:25" x14ac:dyDescent="0.25">
      <c r="X5596" s="59">
        <v>5589</v>
      </c>
      <c r="Y5596" s="395">
        <f t="shared" si="89"/>
        <v>425</v>
      </c>
    </row>
    <row r="5597" spans="24:25" x14ac:dyDescent="0.25">
      <c r="X5597" s="59">
        <v>5590</v>
      </c>
      <c r="Y5597" s="395">
        <f t="shared" si="89"/>
        <v>425</v>
      </c>
    </row>
    <row r="5598" spans="24:25" x14ac:dyDescent="0.25">
      <c r="X5598" s="59">
        <v>5591</v>
      </c>
      <c r="Y5598" s="395">
        <f t="shared" si="89"/>
        <v>425</v>
      </c>
    </row>
    <row r="5599" spans="24:25" x14ac:dyDescent="0.25">
      <c r="X5599" s="59">
        <v>5592</v>
      </c>
      <c r="Y5599" s="395">
        <f t="shared" si="89"/>
        <v>425</v>
      </c>
    </row>
    <row r="5600" spans="24:25" x14ac:dyDescent="0.25">
      <c r="X5600" s="59">
        <v>5593</v>
      </c>
      <c r="Y5600" s="395">
        <f t="shared" si="89"/>
        <v>425</v>
      </c>
    </row>
    <row r="5601" spans="24:25" x14ac:dyDescent="0.25">
      <c r="X5601" s="59">
        <v>5594</v>
      </c>
      <c r="Y5601" s="395">
        <f t="shared" si="89"/>
        <v>425</v>
      </c>
    </row>
    <row r="5602" spans="24:25" x14ac:dyDescent="0.25">
      <c r="X5602" s="59">
        <v>5595</v>
      </c>
      <c r="Y5602" s="395">
        <f t="shared" si="89"/>
        <v>425</v>
      </c>
    </row>
    <row r="5603" spans="24:25" x14ac:dyDescent="0.25">
      <c r="X5603" s="59">
        <v>5596</v>
      </c>
      <c r="Y5603" s="395">
        <f t="shared" si="89"/>
        <v>425</v>
      </c>
    </row>
    <row r="5604" spans="24:25" x14ac:dyDescent="0.25">
      <c r="X5604" s="59">
        <v>5597</v>
      </c>
      <c r="Y5604" s="395">
        <f t="shared" si="89"/>
        <v>425</v>
      </c>
    </row>
    <row r="5605" spans="24:25" x14ac:dyDescent="0.25">
      <c r="X5605" s="59">
        <v>5598</v>
      </c>
      <c r="Y5605" s="395">
        <f t="shared" si="89"/>
        <v>425</v>
      </c>
    </row>
    <row r="5606" spans="24:25" x14ac:dyDescent="0.25">
      <c r="X5606" s="59">
        <v>5599</v>
      </c>
      <c r="Y5606" s="395">
        <f t="shared" si="89"/>
        <v>425</v>
      </c>
    </row>
    <row r="5607" spans="24:25" x14ac:dyDescent="0.25">
      <c r="X5607" s="59">
        <v>5600</v>
      </c>
      <c r="Y5607" s="395">
        <f t="shared" si="89"/>
        <v>425</v>
      </c>
    </row>
    <row r="5608" spans="24:25" x14ac:dyDescent="0.25">
      <c r="X5608" s="59">
        <v>5601</v>
      </c>
      <c r="Y5608" s="395">
        <f t="shared" si="89"/>
        <v>425</v>
      </c>
    </row>
    <row r="5609" spans="24:25" x14ac:dyDescent="0.25">
      <c r="X5609" s="59">
        <v>5602</v>
      </c>
      <c r="Y5609" s="395">
        <f t="shared" si="89"/>
        <v>425</v>
      </c>
    </row>
    <row r="5610" spans="24:25" x14ac:dyDescent="0.25">
      <c r="X5610" s="59">
        <v>5603</v>
      </c>
      <c r="Y5610" s="395">
        <f t="shared" si="89"/>
        <v>425</v>
      </c>
    </row>
    <row r="5611" spans="24:25" x14ac:dyDescent="0.25">
      <c r="X5611" s="59">
        <v>5604</v>
      </c>
      <c r="Y5611" s="395">
        <f t="shared" si="89"/>
        <v>425</v>
      </c>
    </row>
    <row r="5612" spans="24:25" x14ac:dyDescent="0.25">
      <c r="X5612" s="59">
        <v>5605</v>
      </c>
      <c r="Y5612" s="395">
        <f t="shared" si="89"/>
        <v>425</v>
      </c>
    </row>
    <row r="5613" spans="24:25" x14ac:dyDescent="0.25">
      <c r="X5613" s="59">
        <v>5606</v>
      </c>
      <c r="Y5613" s="395">
        <f t="shared" si="89"/>
        <v>425</v>
      </c>
    </row>
    <row r="5614" spans="24:25" x14ac:dyDescent="0.25">
      <c r="X5614" s="59">
        <v>5607</v>
      </c>
      <c r="Y5614" s="395">
        <f t="shared" si="89"/>
        <v>425</v>
      </c>
    </row>
    <row r="5615" spans="24:25" x14ac:dyDescent="0.25">
      <c r="X5615" s="59">
        <v>5608</v>
      </c>
      <c r="Y5615" s="395">
        <f t="shared" si="89"/>
        <v>425</v>
      </c>
    </row>
    <row r="5616" spans="24:25" x14ac:dyDescent="0.25">
      <c r="X5616" s="59">
        <v>5609</v>
      </c>
      <c r="Y5616" s="395">
        <f t="shared" si="89"/>
        <v>425</v>
      </c>
    </row>
    <row r="5617" spans="24:25" x14ac:dyDescent="0.25">
      <c r="X5617" s="59">
        <v>5610</v>
      </c>
      <c r="Y5617" s="395">
        <f t="shared" si="89"/>
        <v>425</v>
      </c>
    </row>
    <row r="5618" spans="24:25" x14ac:dyDescent="0.25">
      <c r="X5618" s="59">
        <v>5611</v>
      </c>
      <c r="Y5618" s="395">
        <f t="shared" si="89"/>
        <v>425</v>
      </c>
    </row>
    <row r="5619" spans="24:25" x14ac:dyDescent="0.25">
      <c r="X5619" s="59">
        <v>5612</v>
      </c>
      <c r="Y5619" s="395">
        <f t="shared" si="89"/>
        <v>425</v>
      </c>
    </row>
    <row r="5620" spans="24:25" x14ac:dyDescent="0.25">
      <c r="X5620" s="59">
        <v>5613</v>
      </c>
      <c r="Y5620" s="395">
        <f t="shared" si="89"/>
        <v>425</v>
      </c>
    </row>
    <row r="5621" spans="24:25" x14ac:dyDescent="0.25">
      <c r="X5621" s="59">
        <v>5614</v>
      </c>
      <c r="Y5621" s="395">
        <f t="shared" si="89"/>
        <v>425</v>
      </c>
    </row>
    <row r="5622" spans="24:25" x14ac:dyDescent="0.25">
      <c r="X5622" s="59">
        <v>5615</v>
      </c>
      <c r="Y5622" s="395">
        <f t="shared" si="89"/>
        <v>425</v>
      </c>
    </row>
    <row r="5623" spans="24:25" x14ac:dyDescent="0.25">
      <c r="X5623" s="59">
        <v>5616</v>
      </c>
      <c r="Y5623" s="395">
        <f t="shared" si="89"/>
        <v>425</v>
      </c>
    </row>
    <row r="5624" spans="24:25" x14ac:dyDescent="0.25">
      <c r="X5624" s="59">
        <v>5617</v>
      </c>
      <c r="Y5624" s="395">
        <f t="shared" si="89"/>
        <v>425</v>
      </c>
    </row>
    <row r="5625" spans="24:25" x14ac:dyDescent="0.25">
      <c r="X5625" s="59">
        <v>5618</v>
      </c>
      <c r="Y5625" s="395">
        <f t="shared" si="89"/>
        <v>425</v>
      </c>
    </row>
    <row r="5626" spans="24:25" x14ac:dyDescent="0.25">
      <c r="X5626" s="59">
        <v>5619</v>
      </c>
      <c r="Y5626" s="395">
        <f t="shared" si="89"/>
        <v>425</v>
      </c>
    </row>
    <row r="5627" spans="24:25" x14ac:dyDescent="0.25">
      <c r="X5627" s="59">
        <v>5620</v>
      </c>
      <c r="Y5627" s="395">
        <f t="shared" si="89"/>
        <v>425</v>
      </c>
    </row>
    <row r="5628" spans="24:25" x14ac:dyDescent="0.25">
      <c r="X5628" s="59">
        <v>5621</v>
      </c>
      <c r="Y5628" s="395">
        <f t="shared" si="89"/>
        <v>425</v>
      </c>
    </row>
    <row r="5629" spans="24:25" x14ac:dyDescent="0.25">
      <c r="X5629" s="59">
        <v>5622</v>
      </c>
      <c r="Y5629" s="395">
        <f t="shared" si="89"/>
        <v>425</v>
      </c>
    </row>
    <row r="5630" spans="24:25" x14ac:dyDescent="0.25">
      <c r="X5630" s="59">
        <v>5623</v>
      </c>
      <c r="Y5630" s="395">
        <f t="shared" si="89"/>
        <v>425</v>
      </c>
    </row>
    <row r="5631" spans="24:25" x14ac:dyDescent="0.25">
      <c r="X5631" s="59">
        <v>5624</v>
      </c>
      <c r="Y5631" s="395">
        <f t="shared" si="89"/>
        <v>425</v>
      </c>
    </row>
    <row r="5632" spans="24:25" x14ac:dyDescent="0.25">
      <c r="X5632" s="59">
        <v>5625</v>
      </c>
      <c r="Y5632" s="395">
        <f t="shared" si="89"/>
        <v>425</v>
      </c>
    </row>
    <row r="5633" spans="24:25" x14ac:dyDescent="0.25">
      <c r="X5633" s="59">
        <v>5626</v>
      </c>
      <c r="Y5633" s="395">
        <f t="shared" si="89"/>
        <v>425</v>
      </c>
    </row>
    <row r="5634" spans="24:25" x14ac:dyDescent="0.25">
      <c r="X5634" s="59">
        <v>5627</v>
      </c>
      <c r="Y5634" s="395">
        <f t="shared" si="89"/>
        <v>425</v>
      </c>
    </row>
    <row r="5635" spans="24:25" x14ac:dyDescent="0.25">
      <c r="X5635" s="59">
        <v>5628</v>
      </c>
      <c r="Y5635" s="395">
        <f t="shared" si="89"/>
        <v>425</v>
      </c>
    </row>
    <row r="5636" spans="24:25" x14ac:dyDescent="0.25">
      <c r="X5636" s="59">
        <v>5629</v>
      </c>
      <c r="Y5636" s="395">
        <f t="shared" si="89"/>
        <v>425</v>
      </c>
    </row>
    <row r="5637" spans="24:25" x14ac:dyDescent="0.25">
      <c r="X5637" s="59">
        <v>5630</v>
      </c>
      <c r="Y5637" s="395">
        <f t="shared" si="89"/>
        <v>425</v>
      </c>
    </row>
    <row r="5638" spans="24:25" x14ac:dyDescent="0.25">
      <c r="X5638" s="59">
        <v>5631</v>
      </c>
      <c r="Y5638" s="395">
        <f t="shared" si="89"/>
        <v>425</v>
      </c>
    </row>
    <row r="5639" spans="24:25" x14ac:dyDescent="0.25">
      <c r="X5639" s="59">
        <v>5632</v>
      </c>
      <c r="Y5639" s="395">
        <f t="shared" si="89"/>
        <v>425</v>
      </c>
    </row>
    <row r="5640" spans="24:25" x14ac:dyDescent="0.25">
      <c r="X5640" s="59">
        <v>5633</v>
      </c>
      <c r="Y5640" s="395">
        <f t="shared" si="89"/>
        <v>425</v>
      </c>
    </row>
    <row r="5641" spans="24:25" x14ac:dyDescent="0.25">
      <c r="X5641" s="59">
        <v>5634</v>
      </c>
      <c r="Y5641" s="395">
        <f t="shared" si="89"/>
        <v>425</v>
      </c>
    </row>
    <row r="5642" spans="24:25" x14ac:dyDescent="0.25">
      <c r="X5642" s="59">
        <v>5635</v>
      </c>
      <c r="Y5642" s="395">
        <f t="shared" si="89"/>
        <v>425</v>
      </c>
    </row>
    <row r="5643" spans="24:25" x14ac:dyDescent="0.25">
      <c r="X5643" s="59">
        <v>5636</v>
      </c>
      <c r="Y5643" s="395">
        <f t="shared" si="89"/>
        <v>425</v>
      </c>
    </row>
    <row r="5644" spans="24:25" x14ac:dyDescent="0.25">
      <c r="X5644" s="59">
        <v>5637</v>
      </c>
      <c r="Y5644" s="395">
        <f t="shared" si="89"/>
        <v>425</v>
      </c>
    </row>
    <row r="5645" spans="24:25" x14ac:dyDescent="0.25">
      <c r="X5645" s="59">
        <v>5638</v>
      </c>
      <c r="Y5645" s="395">
        <f t="shared" si="89"/>
        <v>425</v>
      </c>
    </row>
    <row r="5646" spans="24:25" x14ac:dyDescent="0.25">
      <c r="X5646" s="59">
        <v>5639</v>
      </c>
      <c r="Y5646" s="395">
        <f t="shared" si="89"/>
        <v>425</v>
      </c>
    </row>
    <row r="5647" spans="24:25" x14ac:dyDescent="0.25">
      <c r="X5647" s="59">
        <v>5640</v>
      </c>
      <c r="Y5647" s="395">
        <f t="shared" si="89"/>
        <v>425</v>
      </c>
    </row>
    <row r="5648" spans="24:25" x14ac:dyDescent="0.25">
      <c r="X5648" s="59">
        <v>5641</v>
      </c>
      <c r="Y5648" s="395">
        <f t="shared" si="89"/>
        <v>425</v>
      </c>
    </row>
    <row r="5649" spans="24:25" x14ac:dyDescent="0.25">
      <c r="X5649" s="59">
        <v>5642</v>
      </c>
      <c r="Y5649" s="395">
        <f t="shared" ref="Y5649:Y5712" si="90">$V$9</f>
        <v>425</v>
      </c>
    </row>
    <row r="5650" spans="24:25" x14ac:dyDescent="0.25">
      <c r="X5650" s="59">
        <v>5643</v>
      </c>
      <c r="Y5650" s="395">
        <f t="shared" si="90"/>
        <v>425</v>
      </c>
    </row>
    <row r="5651" spans="24:25" x14ac:dyDescent="0.25">
      <c r="X5651" s="59">
        <v>5644</v>
      </c>
      <c r="Y5651" s="395">
        <f t="shared" si="90"/>
        <v>425</v>
      </c>
    </row>
    <row r="5652" spans="24:25" x14ac:dyDescent="0.25">
      <c r="X5652" s="59">
        <v>5645</v>
      </c>
      <c r="Y5652" s="395">
        <f t="shared" si="90"/>
        <v>425</v>
      </c>
    </row>
    <row r="5653" spans="24:25" x14ac:dyDescent="0.25">
      <c r="X5653" s="59">
        <v>5646</v>
      </c>
      <c r="Y5653" s="395">
        <f t="shared" si="90"/>
        <v>425</v>
      </c>
    </row>
    <row r="5654" spans="24:25" x14ac:dyDescent="0.25">
      <c r="X5654" s="59">
        <v>5647</v>
      </c>
      <c r="Y5654" s="395">
        <f t="shared" si="90"/>
        <v>425</v>
      </c>
    </row>
    <row r="5655" spans="24:25" x14ac:dyDescent="0.25">
      <c r="X5655" s="59">
        <v>5648</v>
      </c>
      <c r="Y5655" s="395">
        <f t="shared" si="90"/>
        <v>425</v>
      </c>
    </row>
    <row r="5656" spans="24:25" x14ac:dyDescent="0.25">
      <c r="X5656" s="59">
        <v>5649</v>
      </c>
      <c r="Y5656" s="395">
        <f t="shared" si="90"/>
        <v>425</v>
      </c>
    </row>
    <row r="5657" spans="24:25" x14ac:dyDescent="0.25">
      <c r="X5657" s="59">
        <v>5650</v>
      </c>
      <c r="Y5657" s="395">
        <f t="shared" si="90"/>
        <v>425</v>
      </c>
    </row>
    <row r="5658" spans="24:25" x14ac:dyDescent="0.25">
      <c r="X5658" s="59">
        <v>5651</v>
      </c>
      <c r="Y5658" s="395">
        <f t="shared" si="90"/>
        <v>425</v>
      </c>
    </row>
    <row r="5659" spans="24:25" x14ac:dyDescent="0.25">
      <c r="X5659" s="59">
        <v>5652</v>
      </c>
      <c r="Y5659" s="395">
        <f t="shared" si="90"/>
        <v>425</v>
      </c>
    </row>
    <row r="5660" spans="24:25" x14ac:dyDescent="0.25">
      <c r="X5660" s="59">
        <v>5653</v>
      </c>
      <c r="Y5660" s="395">
        <f t="shared" si="90"/>
        <v>425</v>
      </c>
    </row>
    <row r="5661" spans="24:25" x14ac:dyDescent="0.25">
      <c r="X5661" s="59">
        <v>5654</v>
      </c>
      <c r="Y5661" s="395">
        <f t="shared" si="90"/>
        <v>425</v>
      </c>
    </row>
    <row r="5662" spans="24:25" x14ac:dyDescent="0.25">
      <c r="X5662" s="59">
        <v>5655</v>
      </c>
      <c r="Y5662" s="395">
        <f t="shared" si="90"/>
        <v>425</v>
      </c>
    </row>
    <row r="5663" spans="24:25" x14ac:dyDescent="0.25">
      <c r="X5663" s="59">
        <v>5656</v>
      </c>
      <c r="Y5663" s="395">
        <f t="shared" si="90"/>
        <v>425</v>
      </c>
    </row>
    <row r="5664" spans="24:25" x14ac:dyDescent="0.25">
      <c r="X5664" s="59">
        <v>5657</v>
      </c>
      <c r="Y5664" s="395">
        <f t="shared" si="90"/>
        <v>425</v>
      </c>
    </row>
    <row r="5665" spans="24:25" x14ac:dyDescent="0.25">
      <c r="X5665" s="59">
        <v>5658</v>
      </c>
      <c r="Y5665" s="395">
        <f t="shared" si="90"/>
        <v>425</v>
      </c>
    </row>
    <row r="5666" spans="24:25" x14ac:dyDescent="0.25">
      <c r="X5666" s="59">
        <v>5659</v>
      </c>
      <c r="Y5666" s="395">
        <f t="shared" si="90"/>
        <v>425</v>
      </c>
    </row>
    <row r="5667" spans="24:25" x14ac:dyDescent="0.25">
      <c r="X5667" s="59">
        <v>5660</v>
      </c>
      <c r="Y5667" s="395">
        <f t="shared" si="90"/>
        <v>425</v>
      </c>
    </row>
    <row r="5668" spans="24:25" x14ac:dyDescent="0.25">
      <c r="X5668" s="59">
        <v>5661</v>
      </c>
      <c r="Y5668" s="395">
        <f t="shared" si="90"/>
        <v>425</v>
      </c>
    </row>
    <row r="5669" spans="24:25" x14ac:dyDescent="0.25">
      <c r="X5669" s="59">
        <v>5662</v>
      </c>
      <c r="Y5669" s="395">
        <f t="shared" si="90"/>
        <v>425</v>
      </c>
    </row>
    <row r="5670" spans="24:25" x14ac:dyDescent="0.25">
      <c r="X5670" s="59">
        <v>5663</v>
      </c>
      <c r="Y5670" s="395">
        <f t="shared" si="90"/>
        <v>425</v>
      </c>
    </row>
    <row r="5671" spans="24:25" x14ac:dyDescent="0.25">
      <c r="X5671" s="59">
        <v>5664</v>
      </c>
      <c r="Y5671" s="395">
        <f t="shared" si="90"/>
        <v>425</v>
      </c>
    </row>
    <row r="5672" spans="24:25" x14ac:dyDescent="0.25">
      <c r="X5672" s="59">
        <v>5665</v>
      </c>
      <c r="Y5672" s="395">
        <f t="shared" si="90"/>
        <v>425</v>
      </c>
    </row>
    <row r="5673" spans="24:25" x14ac:dyDescent="0.25">
      <c r="X5673" s="59">
        <v>5666</v>
      </c>
      <c r="Y5673" s="395">
        <f t="shared" si="90"/>
        <v>425</v>
      </c>
    </row>
    <row r="5674" spans="24:25" x14ac:dyDescent="0.25">
      <c r="X5674" s="59">
        <v>5667</v>
      </c>
      <c r="Y5674" s="395">
        <f t="shared" si="90"/>
        <v>425</v>
      </c>
    </row>
    <row r="5675" spans="24:25" x14ac:dyDescent="0.25">
      <c r="X5675" s="59">
        <v>5668</v>
      </c>
      <c r="Y5675" s="395">
        <f t="shared" si="90"/>
        <v>425</v>
      </c>
    </row>
    <row r="5676" spans="24:25" x14ac:dyDescent="0.25">
      <c r="X5676" s="59">
        <v>5669</v>
      </c>
      <c r="Y5676" s="395">
        <f t="shared" si="90"/>
        <v>425</v>
      </c>
    </row>
    <row r="5677" spans="24:25" x14ac:dyDescent="0.25">
      <c r="X5677" s="59">
        <v>5670</v>
      </c>
      <c r="Y5677" s="395">
        <f t="shared" si="90"/>
        <v>425</v>
      </c>
    </row>
    <row r="5678" spans="24:25" x14ac:dyDescent="0.25">
      <c r="X5678" s="59">
        <v>5671</v>
      </c>
      <c r="Y5678" s="395">
        <f t="shared" si="90"/>
        <v>425</v>
      </c>
    </row>
    <row r="5679" spans="24:25" x14ac:dyDescent="0.25">
      <c r="X5679" s="59">
        <v>5672</v>
      </c>
      <c r="Y5679" s="395">
        <f t="shared" si="90"/>
        <v>425</v>
      </c>
    </row>
    <row r="5680" spans="24:25" x14ac:dyDescent="0.25">
      <c r="X5680" s="59">
        <v>5673</v>
      </c>
      <c r="Y5680" s="395">
        <f t="shared" si="90"/>
        <v>425</v>
      </c>
    </row>
    <row r="5681" spans="24:25" x14ac:dyDescent="0.25">
      <c r="X5681" s="59">
        <v>5674</v>
      </c>
      <c r="Y5681" s="395">
        <f t="shared" si="90"/>
        <v>425</v>
      </c>
    </row>
    <row r="5682" spans="24:25" x14ac:dyDescent="0.25">
      <c r="X5682" s="59">
        <v>5675</v>
      </c>
      <c r="Y5682" s="395">
        <f t="shared" si="90"/>
        <v>425</v>
      </c>
    </row>
    <row r="5683" spans="24:25" x14ac:dyDescent="0.25">
      <c r="X5683" s="59">
        <v>5676</v>
      </c>
      <c r="Y5683" s="395">
        <f t="shared" si="90"/>
        <v>425</v>
      </c>
    </row>
    <row r="5684" spans="24:25" x14ac:dyDescent="0.25">
      <c r="X5684" s="59">
        <v>5677</v>
      </c>
      <c r="Y5684" s="395">
        <f t="shared" si="90"/>
        <v>425</v>
      </c>
    </row>
    <row r="5685" spans="24:25" x14ac:dyDescent="0.25">
      <c r="X5685" s="59">
        <v>5678</v>
      </c>
      <c r="Y5685" s="395">
        <f t="shared" si="90"/>
        <v>425</v>
      </c>
    </row>
    <row r="5686" spans="24:25" x14ac:dyDescent="0.25">
      <c r="X5686" s="59">
        <v>5679</v>
      </c>
      <c r="Y5686" s="395">
        <f t="shared" si="90"/>
        <v>425</v>
      </c>
    </row>
    <row r="5687" spans="24:25" x14ac:dyDescent="0.25">
      <c r="X5687" s="59">
        <v>5680</v>
      </c>
      <c r="Y5687" s="395">
        <f t="shared" si="90"/>
        <v>425</v>
      </c>
    </row>
    <row r="5688" spans="24:25" x14ac:dyDescent="0.25">
      <c r="X5688" s="59">
        <v>5681</v>
      </c>
      <c r="Y5688" s="395">
        <f t="shared" si="90"/>
        <v>425</v>
      </c>
    </row>
    <row r="5689" spans="24:25" x14ac:dyDescent="0.25">
      <c r="X5689" s="59">
        <v>5682</v>
      </c>
      <c r="Y5689" s="395">
        <f t="shared" si="90"/>
        <v>425</v>
      </c>
    </row>
    <row r="5690" spans="24:25" x14ac:dyDescent="0.25">
      <c r="X5690" s="59">
        <v>5683</v>
      </c>
      <c r="Y5690" s="395">
        <f t="shared" si="90"/>
        <v>425</v>
      </c>
    </row>
    <row r="5691" spans="24:25" x14ac:dyDescent="0.25">
      <c r="X5691" s="59">
        <v>5684</v>
      </c>
      <c r="Y5691" s="395">
        <f t="shared" si="90"/>
        <v>425</v>
      </c>
    </row>
    <row r="5692" spans="24:25" x14ac:dyDescent="0.25">
      <c r="X5692" s="59">
        <v>5685</v>
      </c>
      <c r="Y5692" s="395">
        <f t="shared" si="90"/>
        <v>425</v>
      </c>
    </row>
    <row r="5693" spans="24:25" x14ac:dyDescent="0.25">
      <c r="X5693" s="59">
        <v>5686</v>
      </c>
      <c r="Y5693" s="395">
        <f t="shared" si="90"/>
        <v>425</v>
      </c>
    </row>
    <row r="5694" spans="24:25" x14ac:dyDescent="0.25">
      <c r="X5694" s="59">
        <v>5687</v>
      </c>
      <c r="Y5694" s="395">
        <f t="shared" si="90"/>
        <v>425</v>
      </c>
    </row>
    <row r="5695" spans="24:25" x14ac:dyDescent="0.25">
      <c r="X5695" s="59">
        <v>5688</v>
      </c>
      <c r="Y5695" s="395">
        <f t="shared" si="90"/>
        <v>425</v>
      </c>
    </row>
    <row r="5696" spans="24:25" x14ac:dyDescent="0.25">
      <c r="X5696" s="59">
        <v>5689</v>
      </c>
      <c r="Y5696" s="395">
        <f t="shared" si="90"/>
        <v>425</v>
      </c>
    </row>
    <row r="5697" spans="24:25" x14ac:dyDescent="0.25">
      <c r="X5697" s="59">
        <v>5690</v>
      </c>
      <c r="Y5697" s="395">
        <f t="shared" si="90"/>
        <v>425</v>
      </c>
    </row>
    <row r="5698" spans="24:25" x14ac:dyDescent="0.25">
      <c r="X5698" s="59">
        <v>5691</v>
      </c>
      <c r="Y5698" s="395">
        <f t="shared" si="90"/>
        <v>425</v>
      </c>
    </row>
    <row r="5699" spans="24:25" x14ac:dyDescent="0.25">
      <c r="X5699" s="59">
        <v>5692</v>
      </c>
      <c r="Y5699" s="395">
        <f t="shared" si="90"/>
        <v>425</v>
      </c>
    </row>
    <row r="5700" spans="24:25" x14ac:dyDescent="0.25">
      <c r="X5700" s="59">
        <v>5693</v>
      </c>
      <c r="Y5700" s="395">
        <f t="shared" si="90"/>
        <v>425</v>
      </c>
    </row>
    <row r="5701" spans="24:25" x14ac:dyDescent="0.25">
      <c r="X5701" s="59">
        <v>5694</v>
      </c>
      <c r="Y5701" s="395">
        <f t="shared" si="90"/>
        <v>425</v>
      </c>
    </row>
    <row r="5702" spans="24:25" x14ac:dyDescent="0.25">
      <c r="X5702" s="59">
        <v>5695</v>
      </c>
      <c r="Y5702" s="395">
        <f t="shared" si="90"/>
        <v>425</v>
      </c>
    </row>
    <row r="5703" spans="24:25" x14ac:dyDescent="0.25">
      <c r="X5703" s="59">
        <v>5696</v>
      </c>
      <c r="Y5703" s="395">
        <f t="shared" si="90"/>
        <v>425</v>
      </c>
    </row>
    <row r="5704" spans="24:25" x14ac:dyDescent="0.25">
      <c r="X5704" s="59">
        <v>5697</v>
      </c>
      <c r="Y5704" s="395">
        <f t="shared" si="90"/>
        <v>425</v>
      </c>
    </row>
    <row r="5705" spans="24:25" x14ac:dyDescent="0.25">
      <c r="X5705" s="59">
        <v>5698</v>
      </c>
      <c r="Y5705" s="395">
        <f t="shared" si="90"/>
        <v>425</v>
      </c>
    </row>
    <row r="5706" spans="24:25" x14ac:dyDescent="0.25">
      <c r="X5706" s="59">
        <v>5699</v>
      </c>
      <c r="Y5706" s="395">
        <f t="shared" si="90"/>
        <v>425</v>
      </c>
    </row>
    <row r="5707" spans="24:25" x14ac:dyDescent="0.25">
      <c r="X5707" s="59">
        <v>5700</v>
      </c>
      <c r="Y5707" s="395">
        <f t="shared" si="90"/>
        <v>425</v>
      </c>
    </row>
    <row r="5708" spans="24:25" x14ac:dyDescent="0.25">
      <c r="X5708" s="59">
        <v>5701</v>
      </c>
      <c r="Y5708" s="395">
        <f t="shared" si="90"/>
        <v>425</v>
      </c>
    </row>
    <row r="5709" spans="24:25" x14ac:dyDescent="0.25">
      <c r="X5709" s="59">
        <v>5702</v>
      </c>
      <c r="Y5709" s="395">
        <f t="shared" si="90"/>
        <v>425</v>
      </c>
    </row>
    <row r="5710" spans="24:25" x14ac:dyDescent="0.25">
      <c r="X5710" s="59">
        <v>5703</v>
      </c>
      <c r="Y5710" s="395">
        <f t="shared" si="90"/>
        <v>425</v>
      </c>
    </row>
    <row r="5711" spans="24:25" x14ac:dyDescent="0.25">
      <c r="X5711" s="59">
        <v>5704</v>
      </c>
      <c r="Y5711" s="395">
        <f t="shared" si="90"/>
        <v>425</v>
      </c>
    </row>
    <row r="5712" spans="24:25" x14ac:dyDescent="0.25">
      <c r="X5712" s="59">
        <v>5705</v>
      </c>
      <c r="Y5712" s="395">
        <f t="shared" si="90"/>
        <v>425</v>
      </c>
    </row>
    <row r="5713" spans="24:25" x14ac:dyDescent="0.25">
      <c r="X5713" s="59">
        <v>5706</v>
      </c>
      <c r="Y5713" s="395">
        <f t="shared" ref="Y5713:Y5776" si="91">$V$9</f>
        <v>425</v>
      </c>
    </row>
    <row r="5714" spans="24:25" x14ac:dyDescent="0.25">
      <c r="X5714" s="59">
        <v>5707</v>
      </c>
      <c r="Y5714" s="395">
        <f t="shared" si="91"/>
        <v>425</v>
      </c>
    </row>
    <row r="5715" spans="24:25" x14ac:dyDescent="0.25">
      <c r="X5715" s="59">
        <v>5708</v>
      </c>
      <c r="Y5715" s="395">
        <f t="shared" si="91"/>
        <v>425</v>
      </c>
    </row>
    <row r="5716" spans="24:25" x14ac:dyDescent="0.25">
      <c r="X5716" s="59">
        <v>5709</v>
      </c>
      <c r="Y5716" s="395">
        <f t="shared" si="91"/>
        <v>425</v>
      </c>
    </row>
    <row r="5717" spans="24:25" x14ac:dyDescent="0.25">
      <c r="X5717" s="59">
        <v>5710</v>
      </c>
      <c r="Y5717" s="395">
        <f t="shared" si="91"/>
        <v>425</v>
      </c>
    </row>
    <row r="5718" spans="24:25" x14ac:dyDescent="0.25">
      <c r="X5718" s="59">
        <v>5711</v>
      </c>
      <c r="Y5718" s="395">
        <f t="shared" si="91"/>
        <v>425</v>
      </c>
    </row>
    <row r="5719" spans="24:25" x14ac:dyDescent="0.25">
      <c r="X5719" s="59">
        <v>5712</v>
      </c>
      <c r="Y5719" s="395">
        <f t="shared" si="91"/>
        <v>425</v>
      </c>
    </row>
    <row r="5720" spans="24:25" x14ac:dyDescent="0.25">
      <c r="X5720" s="59">
        <v>5713</v>
      </c>
      <c r="Y5720" s="395">
        <f t="shared" si="91"/>
        <v>425</v>
      </c>
    </row>
    <row r="5721" spans="24:25" x14ac:dyDescent="0.25">
      <c r="X5721" s="59">
        <v>5714</v>
      </c>
      <c r="Y5721" s="395">
        <f t="shared" si="91"/>
        <v>425</v>
      </c>
    </row>
    <row r="5722" spans="24:25" x14ac:dyDescent="0.25">
      <c r="X5722" s="59">
        <v>5715</v>
      </c>
      <c r="Y5722" s="395">
        <f t="shared" si="91"/>
        <v>425</v>
      </c>
    </row>
    <row r="5723" spans="24:25" x14ac:dyDescent="0.25">
      <c r="X5723" s="59">
        <v>5716</v>
      </c>
      <c r="Y5723" s="395">
        <f t="shared" si="91"/>
        <v>425</v>
      </c>
    </row>
    <row r="5724" spans="24:25" x14ac:dyDescent="0.25">
      <c r="X5724" s="59">
        <v>5717</v>
      </c>
      <c r="Y5724" s="395">
        <f t="shared" si="91"/>
        <v>425</v>
      </c>
    </row>
    <row r="5725" spans="24:25" x14ac:dyDescent="0.25">
      <c r="X5725" s="59">
        <v>5718</v>
      </c>
      <c r="Y5725" s="395">
        <f t="shared" si="91"/>
        <v>425</v>
      </c>
    </row>
    <row r="5726" spans="24:25" x14ac:dyDescent="0.25">
      <c r="X5726" s="59">
        <v>5719</v>
      </c>
      <c r="Y5726" s="395">
        <f t="shared" si="91"/>
        <v>425</v>
      </c>
    </row>
    <row r="5727" spans="24:25" x14ac:dyDescent="0.25">
      <c r="X5727" s="59">
        <v>5720</v>
      </c>
      <c r="Y5727" s="395">
        <f t="shared" si="91"/>
        <v>425</v>
      </c>
    </row>
    <row r="5728" spans="24:25" x14ac:dyDescent="0.25">
      <c r="X5728" s="59">
        <v>5721</v>
      </c>
      <c r="Y5728" s="395">
        <f t="shared" si="91"/>
        <v>425</v>
      </c>
    </row>
    <row r="5729" spans="24:25" x14ac:dyDescent="0.25">
      <c r="X5729" s="59">
        <v>5722</v>
      </c>
      <c r="Y5729" s="395">
        <f t="shared" si="91"/>
        <v>425</v>
      </c>
    </row>
    <row r="5730" spans="24:25" x14ac:dyDescent="0.25">
      <c r="X5730" s="59">
        <v>5723</v>
      </c>
      <c r="Y5730" s="395">
        <f t="shared" si="91"/>
        <v>425</v>
      </c>
    </row>
    <row r="5731" spans="24:25" x14ac:dyDescent="0.25">
      <c r="X5731" s="59">
        <v>5724</v>
      </c>
      <c r="Y5731" s="395">
        <f t="shared" si="91"/>
        <v>425</v>
      </c>
    </row>
    <row r="5732" spans="24:25" x14ac:dyDescent="0.25">
      <c r="X5732" s="59">
        <v>5725</v>
      </c>
      <c r="Y5732" s="395">
        <f t="shared" si="91"/>
        <v>425</v>
      </c>
    </row>
    <row r="5733" spans="24:25" x14ac:dyDescent="0.25">
      <c r="X5733" s="59">
        <v>5726</v>
      </c>
      <c r="Y5733" s="395">
        <f t="shared" si="91"/>
        <v>425</v>
      </c>
    </row>
    <row r="5734" spans="24:25" x14ac:dyDescent="0.25">
      <c r="X5734" s="59">
        <v>5727</v>
      </c>
      <c r="Y5734" s="395">
        <f t="shared" si="91"/>
        <v>425</v>
      </c>
    </row>
    <row r="5735" spans="24:25" x14ac:dyDescent="0.25">
      <c r="X5735" s="59">
        <v>5728</v>
      </c>
      <c r="Y5735" s="395">
        <f t="shared" si="91"/>
        <v>425</v>
      </c>
    </row>
    <row r="5736" spans="24:25" x14ac:dyDescent="0.25">
      <c r="X5736" s="59">
        <v>5729</v>
      </c>
      <c r="Y5736" s="395">
        <f t="shared" si="91"/>
        <v>425</v>
      </c>
    </row>
    <row r="5737" spans="24:25" x14ac:dyDescent="0.25">
      <c r="X5737" s="59">
        <v>5730</v>
      </c>
      <c r="Y5737" s="395">
        <f t="shared" si="91"/>
        <v>425</v>
      </c>
    </row>
    <row r="5738" spans="24:25" x14ac:dyDescent="0.25">
      <c r="X5738" s="59">
        <v>5731</v>
      </c>
      <c r="Y5738" s="395">
        <f t="shared" si="91"/>
        <v>425</v>
      </c>
    </row>
    <row r="5739" spans="24:25" x14ac:dyDescent="0.25">
      <c r="X5739" s="59">
        <v>5732</v>
      </c>
      <c r="Y5739" s="395">
        <f t="shared" si="91"/>
        <v>425</v>
      </c>
    </row>
    <row r="5740" spans="24:25" x14ac:dyDescent="0.25">
      <c r="X5740" s="59">
        <v>5733</v>
      </c>
      <c r="Y5740" s="395">
        <f t="shared" si="91"/>
        <v>425</v>
      </c>
    </row>
    <row r="5741" spans="24:25" x14ac:dyDescent="0.25">
      <c r="X5741" s="59">
        <v>5734</v>
      </c>
      <c r="Y5741" s="395">
        <f t="shared" si="91"/>
        <v>425</v>
      </c>
    </row>
    <row r="5742" spans="24:25" x14ac:dyDescent="0.25">
      <c r="X5742" s="59">
        <v>5735</v>
      </c>
      <c r="Y5742" s="395">
        <f t="shared" si="91"/>
        <v>425</v>
      </c>
    </row>
    <row r="5743" spans="24:25" x14ac:dyDescent="0.25">
      <c r="X5743" s="59">
        <v>5736</v>
      </c>
      <c r="Y5743" s="395">
        <f t="shared" si="91"/>
        <v>425</v>
      </c>
    </row>
    <row r="5744" spans="24:25" x14ac:dyDescent="0.25">
      <c r="X5744" s="59">
        <v>5737</v>
      </c>
      <c r="Y5744" s="395">
        <f t="shared" si="91"/>
        <v>425</v>
      </c>
    </row>
    <row r="5745" spans="24:25" x14ac:dyDescent="0.25">
      <c r="X5745" s="59">
        <v>5738</v>
      </c>
      <c r="Y5745" s="395">
        <f t="shared" si="91"/>
        <v>425</v>
      </c>
    </row>
    <row r="5746" spans="24:25" x14ac:dyDescent="0.25">
      <c r="X5746" s="59">
        <v>5739</v>
      </c>
      <c r="Y5746" s="395">
        <f t="shared" si="91"/>
        <v>425</v>
      </c>
    </row>
    <row r="5747" spans="24:25" x14ac:dyDescent="0.25">
      <c r="X5747" s="59">
        <v>5740</v>
      </c>
      <c r="Y5747" s="395">
        <f t="shared" si="91"/>
        <v>425</v>
      </c>
    </row>
    <row r="5748" spans="24:25" x14ac:dyDescent="0.25">
      <c r="X5748" s="59">
        <v>5741</v>
      </c>
      <c r="Y5748" s="395">
        <f t="shared" si="91"/>
        <v>425</v>
      </c>
    </row>
    <row r="5749" spans="24:25" x14ac:dyDescent="0.25">
      <c r="X5749" s="59">
        <v>5742</v>
      </c>
      <c r="Y5749" s="395">
        <f t="shared" si="91"/>
        <v>425</v>
      </c>
    </row>
    <row r="5750" spans="24:25" x14ac:dyDescent="0.25">
      <c r="X5750" s="59">
        <v>5743</v>
      </c>
      <c r="Y5750" s="395">
        <f t="shared" si="91"/>
        <v>425</v>
      </c>
    </row>
    <row r="5751" spans="24:25" x14ac:dyDescent="0.25">
      <c r="X5751" s="59">
        <v>5744</v>
      </c>
      <c r="Y5751" s="395">
        <f t="shared" si="91"/>
        <v>425</v>
      </c>
    </row>
    <row r="5752" spans="24:25" x14ac:dyDescent="0.25">
      <c r="X5752" s="59">
        <v>5745</v>
      </c>
      <c r="Y5752" s="395">
        <f t="shared" si="91"/>
        <v>425</v>
      </c>
    </row>
    <row r="5753" spans="24:25" x14ac:dyDescent="0.25">
      <c r="X5753" s="59">
        <v>5746</v>
      </c>
      <c r="Y5753" s="395">
        <f t="shared" si="91"/>
        <v>425</v>
      </c>
    </row>
    <row r="5754" spans="24:25" x14ac:dyDescent="0.25">
      <c r="X5754" s="59">
        <v>5747</v>
      </c>
      <c r="Y5754" s="395">
        <f t="shared" si="91"/>
        <v>425</v>
      </c>
    </row>
    <row r="5755" spans="24:25" x14ac:dyDescent="0.25">
      <c r="X5755" s="59">
        <v>5748</v>
      </c>
      <c r="Y5755" s="395">
        <f t="shared" si="91"/>
        <v>425</v>
      </c>
    </row>
    <row r="5756" spans="24:25" x14ac:dyDescent="0.25">
      <c r="X5756" s="59">
        <v>5749</v>
      </c>
      <c r="Y5756" s="395">
        <f t="shared" si="91"/>
        <v>425</v>
      </c>
    </row>
    <row r="5757" spans="24:25" x14ac:dyDescent="0.25">
      <c r="X5757" s="59">
        <v>5750</v>
      </c>
      <c r="Y5757" s="395">
        <f t="shared" si="91"/>
        <v>425</v>
      </c>
    </row>
    <row r="5758" spans="24:25" x14ac:dyDescent="0.25">
      <c r="X5758" s="59">
        <v>5751</v>
      </c>
      <c r="Y5758" s="395">
        <f t="shared" si="91"/>
        <v>425</v>
      </c>
    </row>
    <row r="5759" spans="24:25" x14ac:dyDescent="0.25">
      <c r="X5759" s="59">
        <v>5752</v>
      </c>
      <c r="Y5759" s="395">
        <f t="shared" si="91"/>
        <v>425</v>
      </c>
    </row>
    <row r="5760" spans="24:25" x14ac:dyDescent="0.25">
      <c r="X5760" s="59">
        <v>5753</v>
      </c>
      <c r="Y5760" s="395">
        <f t="shared" si="91"/>
        <v>425</v>
      </c>
    </row>
    <row r="5761" spans="24:25" x14ac:dyDescent="0.25">
      <c r="X5761" s="59">
        <v>5754</v>
      </c>
      <c r="Y5761" s="395">
        <f t="shared" si="91"/>
        <v>425</v>
      </c>
    </row>
    <row r="5762" spans="24:25" x14ac:dyDescent="0.25">
      <c r="X5762" s="59">
        <v>5755</v>
      </c>
      <c r="Y5762" s="395">
        <f t="shared" si="91"/>
        <v>425</v>
      </c>
    </row>
    <row r="5763" spans="24:25" x14ac:dyDescent="0.25">
      <c r="X5763" s="59">
        <v>5756</v>
      </c>
      <c r="Y5763" s="395">
        <f t="shared" si="91"/>
        <v>425</v>
      </c>
    </row>
    <row r="5764" spans="24:25" x14ac:dyDescent="0.25">
      <c r="X5764" s="59">
        <v>5757</v>
      </c>
      <c r="Y5764" s="395">
        <f t="shared" si="91"/>
        <v>425</v>
      </c>
    </row>
    <row r="5765" spans="24:25" x14ac:dyDescent="0.25">
      <c r="X5765" s="59">
        <v>5758</v>
      </c>
      <c r="Y5765" s="395">
        <f t="shared" si="91"/>
        <v>425</v>
      </c>
    </row>
    <row r="5766" spans="24:25" x14ac:dyDescent="0.25">
      <c r="X5766" s="59">
        <v>5759</v>
      </c>
      <c r="Y5766" s="395">
        <f t="shared" si="91"/>
        <v>425</v>
      </c>
    </row>
    <row r="5767" spans="24:25" x14ac:dyDescent="0.25">
      <c r="X5767" s="59">
        <v>5760</v>
      </c>
      <c r="Y5767" s="395">
        <f t="shared" si="91"/>
        <v>425</v>
      </c>
    </row>
    <row r="5768" spans="24:25" x14ac:dyDescent="0.25">
      <c r="X5768" s="59">
        <v>5761</v>
      </c>
      <c r="Y5768" s="395">
        <f t="shared" si="91"/>
        <v>425</v>
      </c>
    </row>
    <row r="5769" spans="24:25" x14ac:dyDescent="0.25">
      <c r="X5769" s="59">
        <v>5762</v>
      </c>
      <c r="Y5769" s="395">
        <f t="shared" si="91"/>
        <v>425</v>
      </c>
    </row>
    <row r="5770" spans="24:25" x14ac:dyDescent="0.25">
      <c r="X5770" s="59">
        <v>5763</v>
      </c>
      <c r="Y5770" s="395">
        <f t="shared" si="91"/>
        <v>425</v>
      </c>
    </row>
    <row r="5771" spans="24:25" x14ac:dyDescent="0.25">
      <c r="X5771" s="59">
        <v>5764</v>
      </c>
      <c r="Y5771" s="395">
        <f t="shared" si="91"/>
        <v>425</v>
      </c>
    </row>
    <row r="5772" spans="24:25" x14ac:dyDescent="0.25">
      <c r="X5772" s="59">
        <v>5765</v>
      </c>
      <c r="Y5772" s="395">
        <f t="shared" si="91"/>
        <v>425</v>
      </c>
    </row>
    <row r="5773" spans="24:25" x14ac:dyDescent="0.25">
      <c r="X5773" s="59">
        <v>5766</v>
      </c>
      <c r="Y5773" s="395">
        <f t="shared" si="91"/>
        <v>425</v>
      </c>
    </row>
    <row r="5774" spans="24:25" x14ac:dyDescent="0.25">
      <c r="X5774" s="59">
        <v>5767</v>
      </c>
      <c r="Y5774" s="395">
        <f t="shared" si="91"/>
        <v>425</v>
      </c>
    </row>
    <row r="5775" spans="24:25" x14ac:dyDescent="0.25">
      <c r="X5775" s="59">
        <v>5768</v>
      </c>
      <c r="Y5775" s="395">
        <f t="shared" si="91"/>
        <v>425</v>
      </c>
    </row>
    <row r="5776" spans="24:25" x14ac:dyDescent="0.25">
      <c r="X5776" s="59">
        <v>5769</v>
      </c>
      <c r="Y5776" s="395">
        <f t="shared" si="91"/>
        <v>425</v>
      </c>
    </row>
    <row r="5777" spans="24:25" x14ac:dyDescent="0.25">
      <c r="X5777" s="59">
        <v>5770</v>
      </c>
      <c r="Y5777" s="395">
        <f t="shared" ref="Y5777:Y5840" si="92">$V$9</f>
        <v>425</v>
      </c>
    </row>
    <row r="5778" spans="24:25" x14ac:dyDescent="0.25">
      <c r="X5778" s="59">
        <v>5771</v>
      </c>
      <c r="Y5778" s="395">
        <f t="shared" si="92"/>
        <v>425</v>
      </c>
    </row>
    <row r="5779" spans="24:25" x14ac:dyDescent="0.25">
      <c r="X5779" s="59">
        <v>5772</v>
      </c>
      <c r="Y5779" s="395">
        <f t="shared" si="92"/>
        <v>425</v>
      </c>
    </row>
    <row r="5780" spans="24:25" x14ac:dyDescent="0.25">
      <c r="X5780" s="59">
        <v>5773</v>
      </c>
      <c r="Y5780" s="395">
        <f t="shared" si="92"/>
        <v>425</v>
      </c>
    </row>
    <row r="5781" spans="24:25" x14ac:dyDescent="0.25">
      <c r="X5781" s="59">
        <v>5774</v>
      </c>
      <c r="Y5781" s="395">
        <f t="shared" si="92"/>
        <v>425</v>
      </c>
    </row>
    <row r="5782" spans="24:25" x14ac:dyDescent="0.25">
      <c r="X5782" s="59">
        <v>5775</v>
      </c>
      <c r="Y5782" s="395">
        <f t="shared" si="92"/>
        <v>425</v>
      </c>
    </row>
    <row r="5783" spans="24:25" x14ac:dyDescent="0.25">
      <c r="X5783" s="59">
        <v>5776</v>
      </c>
      <c r="Y5783" s="395">
        <f t="shared" si="92"/>
        <v>425</v>
      </c>
    </row>
    <row r="5784" spans="24:25" x14ac:dyDescent="0.25">
      <c r="X5784" s="59">
        <v>5777</v>
      </c>
      <c r="Y5784" s="395">
        <f t="shared" si="92"/>
        <v>425</v>
      </c>
    </row>
    <row r="5785" spans="24:25" x14ac:dyDescent="0.25">
      <c r="X5785" s="59">
        <v>5778</v>
      </c>
      <c r="Y5785" s="395">
        <f t="shared" si="92"/>
        <v>425</v>
      </c>
    </row>
    <row r="5786" spans="24:25" x14ac:dyDescent="0.25">
      <c r="X5786" s="59">
        <v>5779</v>
      </c>
      <c r="Y5786" s="395">
        <f t="shared" si="92"/>
        <v>425</v>
      </c>
    </row>
    <row r="5787" spans="24:25" x14ac:dyDescent="0.25">
      <c r="X5787" s="59">
        <v>5780</v>
      </c>
      <c r="Y5787" s="395">
        <f t="shared" si="92"/>
        <v>425</v>
      </c>
    </row>
    <row r="5788" spans="24:25" x14ac:dyDescent="0.25">
      <c r="X5788" s="59">
        <v>5781</v>
      </c>
      <c r="Y5788" s="395">
        <f t="shared" si="92"/>
        <v>425</v>
      </c>
    </row>
    <row r="5789" spans="24:25" x14ac:dyDescent="0.25">
      <c r="X5789" s="59">
        <v>5782</v>
      </c>
      <c r="Y5789" s="395">
        <f t="shared" si="92"/>
        <v>425</v>
      </c>
    </row>
    <row r="5790" spans="24:25" x14ac:dyDescent="0.25">
      <c r="X5790" s="59">
        <v>5783</v>
      </c>
      <c r="Y5790" s="395">
        <f t="shared" si="92"/>
        <v>425</v>
      </c>
    </row>
    <row r="5791" spans="24:25" x14ac:dyDescent="0.25">
      <c r="X5791" s="59">
        <v>5784</v>
      </c>
      <c r="Y5791" s="395">
        <f t="shared" si="92"/>
        <v>425</v>
      </c>
    </row>
    <row r="5792" spans="24:25" x14ac:dyDescent="0.25">
      <c r="X5792" s="59">
        <v>5785</v>
      </c>
      <c r="Y5792" s="395">
        <f t="shared" si="92"/>
        <v>425</v>
      </c>
    </row>
    <row r="5793" spans="24:25" x14ac:dyDescent="0.25">
      <c r="X5793" s="59">
        <v>5786</v>
      </c>
      <c r="Y5793" s="395">
        <f t="shared" si="92"/>
        <v>425</v>
      </c>
    </row>
    <row r="5794" spans="24:25" x14ac:dyDescent="0.25">
      <c r="X5794" s="59">
        <v>5787</v>
      </c>
      <c r="Y5794" s="395">
        <f t="shared" si="92"/>
        <v>425</v>
      </c>
    </row>
    <row r="5795" spans="24:25" x14ac:dyDescent="0.25">
      <c r="X5795" s="59">
        <v>5788</v>
      </c>
      <c r="Y5795" s="395">
        <f t="shared" si="92"/>
        <v>425</v>
      </c>
    </row>
    <row r="5796" spans="24:25" x14ac:dyDescent="0.25">
      <c r="X5796" s="59">
        <v>5789</v>
      </c>
      <c r="Y5796" s="395">
        <f t="shared" si="92"/>
        <v>425</v>
      </c>
    </row>
    <row r="5797" spans="24:25" x14ac:dyDescent="0.25">
      <c r="X5797" s="59">
        <v>5790</v>
      </c>
      <c r="Y5797" s="395">
        <f t="shared" si="92"/>
        <v>425</v>
      </c>
    </row>
    <row r="5798" spans="24:25" x14ac:dyDescent="0.25">
      <c r="X5798" s="59">
        <v>5791</v>
      </c>
      <c r="Y5798" s="395">
        <f t="shared" si="92"/>
        <v>425</v>
      </c>
    </row>
    <row r="5799" spans="24:25" x14ac:dyDescent="0.25">
      <c r="X5799" s="59">
        <v>5792</v>
      </c>
      <c r="Y5799" s="395">
        <f t="shared" si="92"/>
        <v>425</v>
      </c>
    </row>
    <row r="5800" spans="24:25" x14ac:dyDescent="0.25">
      <c r="X5800" s="59">
        <v>5793</v>
      </c>
      <c r="Y5800" s="395">
        <f t="shared" si="92"/>
        <v>425</v>
      </c>
    </row>
    <row r="5801" spans="24:25" x14ac:dyDescent="0.25">
      <c r="X5801" s="59">
        <v>5794</v>
      </c>
      <c r="Y5801" s="395">
        <f t="shared" si="92"/>
        <v>425</v>
      </c>
    </row>
    <row r="5802" spans="24:25" x14ac:dyDescent="0.25">
      <c r="X5802" s="59">
        <v>5795</v>
      </c>
      <c r="Y5802" s="395">
        <f t="shared" si="92"/>
        <v>425</v>
      </c>
    </row>
    <row r="5803" spans="24:25" x14ac:dyDescent="0.25">
      <c r="X5803" s="59">
        <v>5796</v>
      </c>
      <c r="Y5803" s="395">
        <f t="shared" si="92"/>
        <v>425</v>
      </c>
    </row>
    <row r="5804" spans="24:25" x14ac:dyDescent="0.25">
      <c r="X5804" s="59">
        <v>5797</v>
      </c>
      <c r="Y5804" s="395">
        <f t="shared" si="92"/>
        <v>425</v>
      </c>
    </row>
    <row r="5805" spans="24:25" x14ac:dyDescent="0.25">
      <c r="X5805" s="59">
        <v>5798</v>
      </c>
      <c r="Y5805" s="395">
        <f t="shared" si="92"/>
        <v>425</v>
      </c>
    </row>
    <row r="5806" spans="24:25" x14ac:dyDescent="0.25">
      <c r="X5806" s="59">
        <v>5799</v>
      </c>
      <c r="Y5806" s="395">
        <f t="shared" si="92"/>
        <v>425</v>
      </c>
    </row>
    <row r="5807" spans="24:25" x14ac:dyDescent="0.25">
      <c r="X5807" s="59">
        <v>5800</v>
      </c>
      <c r="Y5807" s="395">
        <f t="shared" si="92"/>
        <v>425</v>
      </c>
    </row>
    <row r="5808" spans="24:25" x14ac:dyDescent="0.25">
      <c r="X5808" s="59">
        <v>5801</v>
      </c>
      <c r="Y5808" s="395">
        <f t="shared" si="92"/>
        <v>425</v>
      </c>
    </row>
    <row r="5809" spans="24:25" x14ac:dyDescent="0.25">
      <c r="X5809" s="59">
        <v>5802</v>
      </c>
      <c r="Y5809" s="395">
        <f t="shared" si="92"/>
        <v>425</v>
      </c>
    </row>
    <row r="5810" spans="24:25" x14ac:dyDescent="0.25">
      <c r="X5810" s="59">
        <v>5803</v>
      </c>
      <c r="Y5810" s="395">
        <f t="shared" si="92"/>
        <v>425</v>
      </c>
    </row>
    <row r="5811" spans="24:25" x14ac:dyDescent="0.25">
      <c r="X5811" s="59">
        <v>5804</v>
      </c>
      <c r="Y5811" s="395">
        <f t="shared" si="92"/>
        <v>425</v>
      </c>
    </row>
    <row r="5812" spans="24:25" x14ac:dyDescent="0.25">
      <c r="X5812" s="59">
        <v>5805</v>
      </c>
      <c r="Y5812" s="395">
        <f t="shared" si="92"/>
        <v>425</v>
      </c>
    </row>
    <row r="5813" spans="24:25" x14ac:dyDescent="0.25">
      <c r="X5813" s="59">
        <v>5806</v>
      </c>
      <c r="Y5813" s="395">
        <f t="shared" si="92"/>
        <v>425</v>
      </c>
    </row>
    <row r="5814" spans="24:25" x14ac:dyDescent="0.25">
      <c r="X5814" s="59">
        <v>5807</v>
      </c>
      <c r="Y5814" s="395">
        <f t="shared" si="92"/>
        <v>425</v>
      </c>
    </row>
    <row r="5815" spans="24:25" x14ac:dyDescent="0.25">
      <c r="X5815" s="59">
        <v>5808</v>
      </c>
      <c r="Y5815" s="395">
        <f t="shared" si="92"/>
        <v>425</v>
      </c>
    </row>
    <row r="5816" spans="24:25" x14ac:dyDescent="0.25">
      <c r="X5816" s="59">
        <v>5809</v>
      </c>
      <c r="Y5816" s="395">
        <f t="shared" si="92"/>
        <v>425</v>
      </c>
    </row>
    <row r="5817" spans="24:25" x14ac:dyDescent="0.25">
      <c r="X5817" s="59">
        <v>5810</v>
      </c>
      <c r="Y5817" s="395">
        <f t="shared" si="92"/>
        <v>425</v>
      </c>
    </row>
    <row r="5818" spans="24:25" x14ac:dyDescent="0.25">
      <c r="X5818" s="59">
        <v>5811</v>
      </c>
      <c r="Y5818" s="395">
        <f t="shared" si="92"/>
        <v>425</v>
      </c>
    </row>
    <row r="5819" spans="24:25" x14ac:dyDescent="0.25">
      <c r="X5819" s="59">
        <v>5812</v>
      </c>
      <c r="Y5819" s="395">
        <f t="shared" si="92"/>
        <v>425</v>
      </c>
    </row>
    <row r="5820" spans="24:25" x14ac:dyDescent="0.25">
      <c r="X5820" s="59">
        <v>5813</v>
      </c>
      <c r="Y5820" s="395">
        <f t="shared" si="92"/>
        <v>425</v>
      </c>
    </row>
    <row r="5821" spans="24:25" x14ac:dyDescent="0.25">
      <c r="X5821" s="59">
        <v>5814</v>
      </c>
      <c r="Y5821" s="395">
        <f t="shared" si="92"/>
        <v>425</v>
      </c>
    </row>
    <row r="5822" spans="24:25" x14ac:dyDescent="0.25">
      <c r="X5822" s="59">
        <v>5815</v>
      </c>
      <c r="Y5822" s="395">
        <f t="shared" si="92"/>
        <v>425</v>
      </c>
    </row>
    <row r="5823" spans="24:25" x14ac:dyDescent="0.25">
      <c r="X5823" s="59">
        <v>5816</v>
      </c>
      <c r="Y5823" s="395">
        <f t="shared" si="92"/>
        <v>425</v>
      </c>
    </row>
    <row r="5824" spans="24:25" x14ac:dyDescent="0.25">
      <c r="X5824" s="59">
        <v>5817</v>
      </c>
      <c r="Y5824" s="395">
        <f t="shared" si="92"/>
        <v>425</v>
      </c>
    </row>
    <row r="5825" spans="24:25" x14ac:dyDescent="0.25">
      <c r="X5825" s="59">
        <v>5818</v>
      </c>
      <c r="Y5825" s="395">
        <f t="shared" si="92"/>
        <v>425</v>
      </c>
    </row>
    <row r="5826" spans="24:25" x14ac:dyDescent="0.25">
      <c r="X5826" s="59">
        <v>5819</v>
      </c>
      <c r="Y5826" s="395">
        <f t="shared" si="92"/>
        <v>425</v>
      </c>
    </row>
    <row r="5827" spans="24:25" x14ac:dyDescent="0.25">
      <c r="X5827" s="59">
        <v>5820</v>
      </c>
      <c r="Y5827" s="395">
        <f t="shared" si="92"/>
        <v>425</v>
      </c>
    </row>
    <row r="5828" spans="24:25" x14ac:dyDescent="0.25">
      <c r="X5828" s="59">
        <v>5821</v>
      </c>
      <c r="Y5828" s="395">
        <f t="shared" si="92"/>
        <v>425</v>
      </c>
    </row>
    <row r="5829" spans="24:25" x14ac:dyDescent="0.25">
      <c r="X5829" s="59">
        <v>5822</v>
      </c>
      <c r="Y5829" s="395">
        <f t="shared" si="92"/>
        <v>425</v>
      </c>
    </row>
    <row r="5830" spans="24:25" x14ac:dyDescent="0.25">
      <c r="X5830" s="59">
        <v>5823</v>
      </c>
      <c r="Y5830" s="395">
        <f t="shared" si="92"/>
        <v>425</v>
      </c>
    </row>
    <row r="5831" spans="24:25" x14ac:dyDescent="0.25">
      <c r="X5831" s="59">
        <v>5824</v>
      </c>
      <c r="Y5831" s="395">
        <f t="shared" si="92"/>
        <v>425</v>
      </c>
    </row>
    <row r="5832" spans="24:25" x14ac:dyDescent="0.25">
      <c r="X5832" s="59">
        <v>5825</v>
      </c>
      <c r="Y5832" s="395">
        <f t="shared" si="92"/>
        <v>425</v>
      </c>
    </row>
    <row r="5833" spans="24:25" x14ac:dyDescent="0.25">
      <c r="X5833" s="59">
        <v>5826</v>
      </c>
      <c r="Y5833" s="395">
        <f t="shared" si="92"/>
        <v>425</v>
      </c>
    </row>
    <row r="5834" spans="24:25" x14ac:dyDescent="0.25">
      <c r="X5834" s="59">
        <v>5827</v>
      </c>
      <c r="Y5834" s="395">
        <f t="shared" si="92"/>
        <v>425</v>
      </c>
    </row>
    <row r="5835" spans="24:25" x14ac:dyDescent="0.25">
      <c r="X5835" s="59">
        <v>5828</v>
      </c>
      <c r="Y5835" s="395">
        <f t="shared" si="92"/>
        <v>425</v>
      </c>
    </row>
    <row r="5836" spans="24:25" x14ac:dyDescent="0.25">
      <c r="X5836" s="59">
        <v>5829</v>
      </c>
      <c r="Y5836" s="395">
        <f t="shared" si="92"/>
        <v>425</v>
      </c>
    </row>
    <row r="5837" spans="24:25" x14ac:dyDescent="0.25">
      <c r="X5837" s="59">
        <v>5830</v>
      </c>
      <c r="Y5837" s="395">
        <f t="shared" si="92"/>
        <v>425</v>
      </c>
    </row>
    <row r="5838" spans="24:25" x14ac:dyDescent="0.25">
      <c r="X5838" s="59">
        <v>5831</v>
      </c>
      <c r="Y5838" s="395">
        <f t="shared" si="92"/>
        <v>425</v>
      </c>
    </row>
    <row r="5839" spans="24:25" x14ac:dyDescent="0.25">
      <c r="X5839" s="59">
        <v>5832</v>
      </c>
      <c r="Y5839" s="395">
        <f t="shared" si="92"/>
        <v>425</v>
      </c>
    </row>
    <row r="5840" spans="24:25" x14ac:dyDescent="0.25">
      <c r="X5840" s="59">
        <v>5833</v>
      </c>
      <c r="Y5840" s="395">
        <f t="shared" si="92"/>
        <v>425</v>
      </c>
    </row>
    <row r="5841" spans="24:25" x14ac:dyDescent="0.25">
      <c r="X5841" s="59">
        <v>5834</v>
      </c>
      <c r="Y5841" s="395">
        <f t="shared" ref="Y5841:Y5904" si="93">$V$9</f>
        <v>425</v>
      </c>
    </row>
    <row r="5842" spans="24:25" x14ac:dyDescent="0.25">
      <c r="X5842" s="59">
        <v>5835</v>
      </c>
      <c r="Y5842" s="395">
        <f t="shared" si="93"/>
        <v>425</v>
      </c>
    </row>
    <row r="5843" spans="24:25" x14ac:dyDescent="0.25">
      <c r="X5843" s="59">
        <v>5836</v>
      </c>
      <c r="Y5843" s="395">
        <f t="shared" si="93"/>
        <v>425</v>
      </c>
    </row>
    <row r="5844" spans="24:25" x14ac:dyDescent="0.25">
      <c r="X5844" s="59">
        <v>5837</v>
      </c>
      <c r="Y5844" s="395">
        <f t="shared" si="93"/>
        <v>425</v>
      </c>
    </row>
    <row r="5845" spans="24:25" x14ac:dyDescent="0.25">
      <c r="X5845" s="59">
        <v>5838</v>
      </c>
      <c r="Y5845" s="395">
        <f t="shared" si="93"/>
        <v>425</v>
      </c>
    </row>
    <row r="5846" spans="24:25" x14ac:dyDescent="0.25">
      <c r="X5846" s="59">
        <v>5839</v>
      </c>
      <c r="Y5846" s="395">
        <f t="shared" si="93"/>
        <v>425</v>
      </c>
    </row>
    <row r="5847" spans="24:25" x14ac:dyDescent="0.25">
      <c r="X5847" s="59">
        <v>5840</v>
      </c>
      <c r="Y5847" s="395">
        <f t="shared" si="93"/>
        <v>425</v>
      </c>
    </row>
    <row r="5848" spans="24:25" x14ac:dyDescent="0.25">
      <c r="X5848" s="59">
        <v>5841</v>
      </c>
      <c r="Y5848" s="395">
        <f t="shared" si="93"/>
        <v>425</v>
      </c>
    </row>
    <row r="5849" spans="24:25" x14ac:dyDescent="0.25">
      <c r="X5849" s="59">
        <v>5842</v>
      </c>
      <c r="Y5849" s="395">
        <f t="shared" si="93"/>
        <v>425</v>
      </c>
    </row>
    <row r="5850" spans="24:25" x14ac:dyDescent="0.25">
      <c r="X5850" s="59">
        <v>5843</v>
      </c>
      <c r="Y5850" s="395">
        <f t="shared" si="93"/>
        <v>425</v>
      </c>
    </row>
    <row r="5851" spans="24:25" x14ac:dyDescent="0.25">
      <c r="X5851" s="59">
        <v>5844</v>
      </c>
      <c r="Y5851" s="395">
        <f t="shared" si="93"/>
        <v>425</v>
      </c>
    </row>
    <row r="5852" spans="24:25" x14ac:dyDescent="0.25">
      <c r="X5852" s="59">
        <v>5845</v>
      </c>
      <c r="Y5852" s="395">
        <f t="shared" si="93"/>
        <v>425</v>
      </c>
    </row>
    <row r="5853" spans="24:25" x14ac:dyDescent="0.25">
      <c r="X5853" s="59">
        <v>5846</v>
      </c>
      <c r="Y5853" s="395">
        <f t="shared" si="93"/>
        <v>425</v>
      </c>
    </row>
    <row r="5854" spans="24:25" x14ac:dyDescent="0.25">
      <c r="X5854" s="59">
        <v>5847</v>
      </c>
      <c r="Y5854" s="395">
        <f t="shared" si="93"/>
        <v>425</v>
      </c>
    </row>
    <row r="5855" spans="24:25" x14ac:dyDescent="0.25">
      <c r="X5855" s="59">
        <v>5848</v>
      </c>
      <c r="Y5855" s="395">
        <f t="shared" si="93"/>
        <v>425</v>
      </c>
    </row>
    <row r="5856" spans="24:25" x14ac:dyDescent="0.25">
      <c r="X5856" s="59">
        <v>5849</v>
      </c>
      <c r="Y5856" s="395">
        <f t="shared" si="93"/>
        <v>425</v>
      </c>
    </row>
    <row r="5857" spans="24:25" x14ac:dyDescent="0.25">
      <c r="X5857" s="59">
        <v>5850</v>
      </c>
      <c r="Y5857" s="395">
        <f t="shared" si="93"/>
        <v>425</v>
      </c>
    </row>
    <row r="5858" spans="24:25" x14ac:dyDescent="0.25">
      <c r="X5858" s="59">
        <v>5851</v>
      </c>
      <c r="Y5858" s="395">
        <f t="shared" si="93"/>
        <v>425</v>
      </c>
    </row>
    <row r="5859" spans="24:25" x14ac:dyDescent="0.25">
      <c r="X5859" s="59">
        <v>5852</v>
      </c>
      <c r="Y5859" s="395">
        <f t="shared" si="93"/>
        <v>425</v>
      </c>
    </row>
    <row r="5860" spans="24:25" x14ac:dyDescent="0.25">
      <c r="X5860" s="59">
        <v>5853</v>
      </c>
      <c r="Y5860" s="395">
        <f t="shared" si="93"/>
        <v>425</v>
      </c>
    </row>
    <row r="5861" spans="24:25" x14ac:dyDescent="0.25">
      <c r="X5861" s="59">
        <v>5854</v>
      </c>
      <c r="Y5861" s="395">
        <f t="shared" si="93"/>
        <v>425</v>
      </c>
    </row>
    <row r="5862" spans="24:25" x14ac:dyDescent="0.25">
      <c r="X5862" s="59">
        <v>5855</v>
      </c>
      <c r="Y5862" s="395">
        <f t="shared" si="93"/>
        <v>425</v>
      </c>
    </row>
    <row r="5863" spans="24:25" x14ac:dyDescent="0.25">
      <c r="X5863" s="59">
        <v>5856</v>
      </c>
      <c r="Y5863" s="395">
        <f t="shared" si="93"/>
        <v>425</v>
      </c>
    </row>
    <row r="5864" spans="24:25" x14ac:dyDescent="0.25">
      <c r="X5864" s="59">
        <v>5857</v>
      </c>
      <c r="Y5864" s="395">
        <f t="shared" si="93"/>
        <v>425</v>
      </c>
    </row>
    <row r="5865" spans="24:25" x14ac:dyDescent="0.25">
      <c r="X5865" s="59">
        <v>5858</v>
      </c>
      <c r="Y5865" s="395">
        <f t="shared" si="93"/>
        <v>425</v>
      </c>
    </row>
    <row r="5866" spans="24:25" x14ac:dyDescent="0.25">
      <c r="X5866" s="59">
        <v>5859</v>
      </c>
      <c r="Y5866" s="395">
        <f t="shared" si="93"/>
        <v>425</v>
      </c>
    </row>
    <row r="5867" spans="24:25" x14ac:dyDescent="0.25">
      <c r="X5867" s="59">
        <v>5860</v>
      </c>
      <c r="Y5867" s="395">
        <f t="shared" si="93"/>
        <v>425</v>
      </c>
    </row>
    <row r="5868" spans="24:25" x14ac:dyDescent="0.25">
      <c r="X5868" s="59">
        <v>5861</v>
      </c>
      <c r="Y5868" s="395">
        <f t="shared" si="93"/>
        <v>425</v>
      </c>
    </row>
    <row r="5869" spans="24:25" x14ac:dyDescent="0.25">
      <c r="X5869" s="59">
        <v>5862</v>
      </c>
      <c r="Y5869" s="395">
        <f t="shared" si="93"/>
        <v>425</v>
      </c>
    </row>
    <row r="5870" spans="24:25" x14ac:dyDescent="0.25">
      <c r="X5870" s="59">
        <v>5863</v>
      </c>
      <c r="Y5870" s="395">
        <f t="shared" si="93"/>
        <v>425</v>
      </c>
    </row>
    <row r="5871" spans="24:25" x14ac:dyDescent="0.25">
      <c r="X5871" s="59">
        <v>5864</v>
      </c>
      <c r="Y5871" s="395">
        <f t="shared" si="93"/>
        <v>425</v>
      </c>
    </row>
    <row r="5872" spans="24:25" x14ac:dyDescent="0.25">
      <c r="X5872" s="59">
        <v>5865</v>
      </c>
      <c r="Y5872" s="395">
        <f t="shared" si="93"/>
        <v>425</v>
      </c>
    </row>
    <row r="5873" spans="24:25" x14ac:dyDescent="0.25">
      <c r="X5873" s="59">
        <v>5866</v>
      </c>
      <c r="Y5873" s="395">
        <f t="shared" si="93"/>
        <v>425</v>
      </c>
    </row>
    <row r="5874" spans="24:25" x14ac:dyDescent="0.25">
      <c r="X5874" s="59">
        <v>5867</v>
      </c>
      <c r="Y5874" s="395">
        <f t="shared" si="93"/>
        <v>425</v>
      </c>
    </row>
    <row r="5875" spans="24:25" x14ac:dyDescent="0.25">
      <c r="X5875" s="59">
        <v>5868</v>
      </c>
      <c r="Y5875" s="395">
        <f t="shared" si="93"/>
        <v>425</v>
      </c>
    </row>
    <row r="5876" spans="24:25" x14ac:dyDescent="0.25">
      <c r="X5876" s="59">
        <v>5869</v>
      </c>
      <c r="Y5876" s="395">
        <f t="shared" si="93"/>
        <v>425</v>
      </c>
    </row>
    <row r="5877" spans="24:25" x14ac:dyDescent="0.25">
      <c r="X5877" s="59">
        <v>5870</v>
      </c>
      <c r="Y5877" s="395">
        <f t="shared" si="93"/>
        <v>425</v>
      </c>
    </row>
    <row r="5878" spans="24:25" x14ac:dyDescent="0.25">
      <c r="X5878" s="59">
        <v>5871</v>
      </c>
      <c r="Y5878" s="395">
        <f t="shared" si="93"/>
        <v>425</v>
      </c>
    </row>
    <row r="5879" spans="24:25" x14ac:dyDescent="0.25">
      <c r="X5879" s="59">
        <v>5872</v>
      </c>
      <c r="Y5879" s="395">
        <f t="shared" si="93"/>
        <v>425</v>
      </c>
    </row>
    <row r="5880" spans="24:25" x14ac:dyDescent="0.25">
      <c r="X5880" s="59">
        <v>5873</v>
      </c>
      <c r="Y5880" s="395">
        <f t="shared" si="93"/>
        <v>425</v>
      </c>
    </row>
    <row r="5881" spans="24:25" x14ac:dyDescent="0.25">
      <c r="X5881" s="59">
        <v>5874</v>
      </c>
      <c r="Y5881" s="395">
        <f t="shared" si="93"/>
        <v>425</v>
      </c>
    </row>
    <row r="5882" spans="24:25" x14ac:dyDescent="0.25">
      <c r="X5882" s="59">
        <v>5875</v>
      </c>
      <c r="Y5882" s="395">
        <f t="shared" si="93"/>
        <v>425</v>
      </c>
    </row>
    <row r="5883" spans="24:25" x14ac:dyDescent="0.25">
      <c r="X5883" s="59">
        <v>5876</v>
      </c>
      <c r="Y5883" s="395">
        <f t="shared" si="93"/>
        <v>425</v>
      </c>
    </row>
    <row r="5884" spans="24:25" x14ac:dyDescent="0.25">
      <c r="X5884" s="59">
        <v>5877</v>
      </c>
      <c r="Y5884" s="395">
        <f t="shared" si="93"/>
        <v>425</v>
      </c>
    </row>
    <row r="5885" spans="24:25" x14ac:dyDescent="0.25">
      <c r="X5885" s="59">
        <v>5878</v>
      </c>
      <c r="Y5885" s="395">
        <f t="shared" si="93"/>
        <v>425</v>
      </c>
    </row>
    <row r="5886" spans="24:25" x14ac:dyDescent="0.25">
      <c r="X5886" s="59">
        <v>5879</v>
      </c>
      <c r="Y5886" s="395">
        <f t="shared" si="93"/>
        <v>425</v>
      </c>
    </row>
    <row r="5887" spans="24:25" x14ac:dyDescent="0.25">
      <c r="X5887" s="59">
        <v>5880</v>
      </c>
      <c r="Y5887" s="395">
        <f t="shared" si="93"/>
        <v>425</v>
      </c>
    </row>
    <row r="5888" spans="24:25" x14ac:dyDescent="0.25">
      <c r="X5888" s="59">
        <v>5881</v>
      </c>
      <c r="Y5888" s="395">
        <f t="shared" si="93"/>
        <v>425</v>
      </c>
    </row>
    <row r="5889" spans="24:25" x14ac:dyDescent="0.25">
      <c r="X5889" s="59">
        <v>5882</v>
      </c>
      <c r="Y5889" s="395">
        <f t="shared" si="93"/>
        <v>425</v>
      </c>
    </row>
    <row r="5890" spans="24:25" x14ac:dyDescent="0.25">
      <c r="X5890" s="59">
        <v>5883</v>
      </c>
      <c r="Y5890" s="395">
        <f t="shared" si="93"/>
        <v>425</v>
      </c>
    </row>
    <row r="5891" spans="24:25" x14ac:dyDescent="0.25">
      <c r="X5891" s="59">
        <v>5884</v>
      </c>
      <c r="Y5891" s="395">
        <f t="shared" si="93"/>
        <v>425</v>
      </c>
    </row>
    <row r="5892" spans="24:25" x14ac:dyDescent="0.25">
      <c r="X5892" s="59">
        <v>5885</v>
      </c>
      <c r="Y5892" s="395">
        <f t="shared" si="93"/>
        <v>425</v>
      </c>
    </row>
    <row r="5893" spans="24:25" x14ac:dyDescent="0.25">
      <c r="X5893" s="59">
        <v>5886</v>
      </c>
      <c r="Y5893" s="395">
        <f t="shared" si="93"/>
        <v>425</v>
      </c>
    </row>
    <row r="5894" spans="24:25" x14ac:dyDescent="0.25">
      <c r="X5894" s="59">
        <v>5887</v>
      </c>
      <c r="Y5894" s="395">
        <f t="shared" si="93"/>
        <v>425</v>
      </c>
    </row>
    <row r="5895" spans="24:25" x14ac:dyDescent="0.25">
      <c r="X5895" s="59">
        <v>5888</v>
      </c>
      <c r="Y5895" s="395">
        <f t="shared" si="93"/>
        <v>425</v>
      </c>
    </row>
    <row r="5896" spans="24:25" x14ac:dyDescent="0.25">
      <c r="X5896" s="59">
        <v>5889</v>
      </c>
      <c r="Y5896" s="395">
        <f t="shared" si="93"/>
        <v>425</v>
      </c>
    </row>
    <row r="5897" spans="24:25" x14ac:dyDescent="0.25">
      <c r="X5897" s="59">
        <v>5890</v>
      </c>
      <c r="Y5897" s="395">
        <f t="shared" si="93"/>
        <v>425</v>
      </c>
    </row>
    <row r="5898" spans="24:25" x14ac:dyDescent="0.25">
      <c r="X5898" s="59">
        <v>5891</v>
      </c>
      <c r="Y5898" s="395">
        <f t="shared" si="93"/>
        <v>425</v>
      </c>
    </row>
    <row r="5899" spans="24:25" x14ac:dyDescent="0.25">
      <c r="X5899" s="59">
        <v>5892</v>
      </c>
      <c r="Y5899" s="395">
        <f t="shared" si="93"/>
        <v>425</v>
      </c>
    </row>
    <row r="5900" spans="24:25" x14ac:dyDescent="0.25">
      <c r="X5900" s="59">
        <v>5893</v>
      </c>
      <c r="Y5900" s="395">
        <f t="shared" si="93"/>
        <v>425</v>
      </c>
    </row>
    <row r="5901" spans="24:25" x14ac:dyDescent="0.25">
      <c r="X5901" s="59">
        <v>5894</v>
      </c>
      <c r="Y5901" s="395">
        <f t="shared" si="93"/>
        <v>425</v>
      </c>
    </row>
    <row r="5902" spans="24:25" x14ac:dyDescent="0.25">
      <c r="X5902" s="59">
        <v>5895</v>
      </c>
      <c r="Y5902" s="395">
        <f t="shared" si="93"/>
        <v>425</v>
      </c>
    </row>
    <row r="5903" spans="24:25" x14ac:dyDescent="0.25">
      <c r="X5903" s="59">
        <v>5896</v>
      </c>
      <c r="Y5903" s="395">
        <f t="shared" si="93"/>
        <v>425</v>
      </c>
    </row>
    <row r="5904" spans="24:25" x14ac:dyDescent="0.25">
      <c r="X5904" s="59">
        <v>5897</v>
      </c>
      <c r="Y5904" s="395">
        <f t="shared" si="93"/>
        <v>425</v>
      </c>
    </row>
    <row r="5905" spans="24:25" x14ac:dyDescent="0.25">
      <c r="X5905" s="59">
        <v>5898</v>
      </c>
      <c r="Y5905" s="395">
        <f t="shared" ref="Y5905:Y5968" si="94">$V$9</f>
        <v>425</v>
      </c>
    </row>
    <row r="5906" spans="24:25" x14ac:dyDescent="0.25">
      <c r="X5906" s="59">
        <v>5899</v>
      </c>
      <c r="Y5906" s="395">
        <f t="shared" si="94"/>
        <v>425</v>
      </c>
    </row>
    <row r="5907" spans="24:25" x14ac:dyDescent="0.25">
      <c r="X5907" s="59">
        <v>5900</v>
      </c>
      <c r="Y5907" s="395">
        <f t="shared" si="94"/>
        <v>425</v>
      </c>
    </row>
    <row r="5908" spans="24:25" x14ac:dyDescent="0.25">
      <c r="X5908" s="59">
        <v>5901</v>
      </c>
      <c r="Y5908" s="395">
        <f t="shared" si="94"/>
        <v>425</v>
      </c>
    </row>
    <row r="5909" spans="24:25" x14ac:dyDescent="0.25">
      <c r="X5909" s="59">
        <v>5902</v>
      </c>
      <c r="Y5909" s="395">
        <f t="shared" si="94"/>
        <v>425</v>
      </c>
    </row>
    <row r="5910" spans="24:25" x14ac:dyDescent="0.25">
      <c r="X5910" s="59">
        <v>5903</v>
      </c>
      <c r="Y5910" s="395">
        <f t="shared" si="94"/>
        <v>425</v>
      </c>
    </row>
    <row r="5911" spans="24:25" x14ac:dyDescent="0.25">
      <c r="X5911" s="59">
        <v>5904</v>
      </c>
      <c r="Y5911" s="395">
        <f t="shared" si="94"/>
        <v>425</v>
      </c>
    </row>
    <row r="5912" spans="24:25" x14ac:dyDescent="0.25">
      <c r="X5912" s="59">
        <v>5905</v>
      </c>
      <c r="Y5912" s="395">
        <f t="shared" si="94"/>
        <v>425</v>
      </c>
    </row>
    <row r="5913" spans="24:25" x14ac:dyDescent="0.25">
      <c r="X5913" s="59">
        <v>5906</v>
      </c>
      <c r="Y5913" s="395">
        <f t="shared" si="94"/>
        <v>425</v>
      </c>
    </row>
    <row r="5914" spans="24:25" x14ac:dyDescent="0.25">
      <c r="X5914" s="59">
        <v>5907</v>
      </c>
      <c r="Y5914" s="395">
        <f t="shared" si="94"/>
        <v>425</v>
      </c>
    </row>
    <row r="5915" spans="24:25" x14ac:dyDescent="0.25">
      <c r="X5915" s="59">
        <v>5908</v>
      </c>
      <c r="Y5915" s="395">
        <f t="shared" si="94"/>
        <v>425</v>
      </c>
    </row>
    <row r="5916" spans="24:25" x14ac:dyDescent="0.25">
      <c r="X5916" s="59">
        <v>5909</v>
      </c>
      <c r="Y5916" s="395">
        <f t="shared" si="94"/>
        <v>425</v>
      </c>
    </row>
    <row r="5917" spans="24:25" x14ac:dyDescent="0.25">
      <c r="X5917" s="59">
        <v>5910</v>
      </c>
      <c r="Y5917" s="395">
        <f t="shared" si="94"/>
        <v>425</v>
      </c>
    </row>
    <row r="5918" spans="24:25" x14ac:dyDescent="0.25">
      <c r="X5918" s="59">
        <v>5911</v>
      </c>
      <c r="Y5918" s="395">
        <f t="shared" si="94"/>
        <v>425</v>
      </c>
    </row>
    <row r="5919" spans="24:25" x14ac:dyDescent="0.25">
      <c r="X5919" s="59">
        <v>5912</v>
      </c>
      <c r="Y5919" s="395">
        <f t="shared" si="94"/>
        <v>425</v>
      </c>
    </row>
    <row r="5920" spans="24:25" x14ac:dyDescent="0.25">
      <c r="X5920" s="59">
        <v>5913</v>
      </c>
      <c r="Y5920" s="395">
        <f t="shared" si="94"/>
        <v>425</v>
      </c>
    </row>
    <row r="5921" spans="24:25" x14ac:dyDescent="0.25">
      <c r="X5921" s="59">
        <v>5914</v>
      </c>
      <c r="Y5921" s="395">
        <f t="shared" si="94"/>
        <v>425</v>
      </c>
    </row>
    <row r="5922" spans="24:25" x14ac:dyDescent="0.25">
      <c r="X5922" s="59">
        <v>5915</v>
      </c>
      <c r="Y5922" s="395">
        <f t="shared" si="94"/>
        <v>425</v>
      </c>
    </row>
    <row r="5923" spans="24:25" x14ac:dyDescent="0.25">
      <c r="X5923" s="59">
        <v>5916</v>
      </c>
      <c r="Y5923" s="395">
        <f t="shared" si="94"/>
        <v>425</v>
      </c>
    </row>
    <row r="5924" spans="24:25" x14ac:dyDescent="0.25">
      <c r="X5924" s="59">
        <v>5917</v>
      </c>
      <c r="Y5924" s="395">
        <f t="shared" si="94"/>
        <v>425</v>
      </c>
    </row>
    <row r="5925" spans="24:25" x14ac:dyDescent="0.25">
      <c r="X5925" s="59">
        <v>5918</v>
      </c>
      <c r="Y5925" s="395">
        <f t="shared" si="94"/>
        <v>425</v>
      </c>
    </row>
    <row r="5926" spans="24:25" x14ac:dyDescent="0.25">
      <c r="X5926" s="59">
        <v>5919</v>
      </c>
      <c r="Y5926" s="395">
        <f t="shared" si="94"/>
        <v>425</v>
      </c>
    </row>
    <row r="5927" spans="24:25" x14ac:dyDescent="0.25">
      <c r="X5927" s="59">
        <v>5920</v>
      </c>
      <c r="Y5927" s="395">
        <f t="shared" si="94"/>
        <v>425</v>
      </c>
    </row>
    <row r="5928" spans="24:25" x14ac:dyDescent="0.25">
      <c r="X5928" s="59">
        <v>5921</v>
      </c>
      <c r="Y5928" s="395">
        <f t="shared" si="94"/>
        <v>425</v>
      </c>
    </row>
    <row r="5929" spans="24:25" x14ac:dyDescent="0.25">
      <c r="X5929" s="59">
        <v>5922</v>
      </c>
      <c r="Y5929" s="395">
        <f t="shared" si="94"/>
        <v>425</v>
      </c>
    </row>
    <row r="5930" spans="24:25" x14ac:dyDescent="0.25">
      <c r="X5930" s="59">
        <v>5923</v>
      </c>
      <c r="Y5930" s="395">
        <f t="shared" si="94"/>
        <v>425</v>
      </c>
    </row>
    <row r="5931" spans="24:25" x14ac:dyDescent="0.25">
      <c r="X5931" s="59">
        <v>5924</v>
      </c>
      <c r="Y5931" s="395">
        <f t="shared" si="94"/>
        <v>425</v>
      </c>
    </row>
    <row r="5932" spans="24:25" x14ac:dyDescent="0.25">
      <c r="X5932" s="59">
        <v>5925</v>
      </c>
      <c r="Y5932" s="395">
        <f t="shared" si="94"/>
        <v>425</v>
      </c>
    </row>
    <row r="5933" spans="24:25" x14ac:dyDescent="0.25">
      <c r="X5933" s="59">
        <v>5926</v>
      </c>
      <c r="Y5933" s="395">
        <f t="shared" si="94"/>
        <v>425</v>
      </c>
    </row>
    <row r="5934" spans="24:25" x14ac:dyDescent="0.25">
      <c r="X5934" s="59">
        <v>5927</v>
      </c>
      <c r="Y5934" s="395">
        <f t="shared" si="94"/>
        <v>425</v>
      </c>
    </row>
    <row r="5935" spans="24:25" x14ac:dyDescent="0.25">
      <c r="X5935" s="59">
        <v>5928</v>
      </c>
      <c r="Y5935" s="395">
        <f t="shared" si="94"/>
        <v>425</v>
      </c>
    </row>
    <row r="5936" spans="24:25" x14ac:dyDescent="0.25">
      <c r="X5936" s="59">
        <v>5929</v>
      </c>
      <c r="Y5936" s="395">
        <f t="shared" si="94"/>
        <v>425</v>
      </c>
    </row>
    <row r="5937" spans="24:25" x14ac:dyDescent="0.25">
      <c r="X5937" s="59">
        <v>5930</v>
      </c>
      <c r="Y5937" s="395">
        <f t="shared" si="94"/>
        <v>425</v>
      </c>
    </row>
    <row r="5938" spans="24:25" x14ac:dyDescent="0.25">
      <c r="X5938" s="59">
        <v>5931</v>
      </c>
      <c r="Y5938" s="395">
        <f t="shared" si="94"/>
        <v>425</v>
      </c>
    </row>
    <row r="5939" spans="24:25" x14ac:dyDescent="0.25">
      <c r="X5939" s="59">
        <v>5932</v>
      </c>
      <c r="Y5939" s="395">
        <f t="shared" si="94"/>
        <v>425</v>
      </c>
    </row>
    <row r="5940" spans="24:25" x14ac:dyDescent="0.25">
      <c r="X5940" s="59">
        <v>5933</v>
      </c>
      <c r="Y5940" s="395">
        <f t="shared" si="94"/>
        <v>425</v>
      </c>
    </row>
    <row r="5941" spans="24:25" x14ac:dyDescent="0.25">
      <c r="X5941" s="59">
        <v>5934</v>
      </c>
      <c r="Y5941" s="395">
        <f t="shared" si="94"/>
        <v>425</v>
      </c>
    </row>
    <row r="5942" spans="24:25" x14ac:dyDescent="0.25">
      <c r="X5942" s="59">
        <v>5935</v>
      </c>
      <c r="Y5942" s="395">
        <f t="shared" si="94"/>
        <v>425</v>
      </c>
    </row>
    <row r="5943" spans="24:25" x14ac:dyDescent="0.25">
      <c r="X5943" s="59">
        <v>5936</v>
      </c>
      <c r="Y5943" s="395">
        <f t="shared" si="94"/>
        <v>425</v>
      </c>
    </row>
    <row r="5944" spans="24:25" x14ac:dyDescent="0.25">
      <c r="X5944" s="59">
        <v>5937</v>
      </c>
      <c r="Y5944" s="395">
        <f t="shared" si="94"/>
        <v>425</v>
      </c>
    </row>
    <row r="5945" spans="24:25" x14ac:dyDescent="0.25">
      <c r="X5945" s="59">
        <v>5938</v>
      </c>
      <c r="Y5945" s="395">
        <f t="shared" si="94"/>
        <v>425</v>
      </c>
    </row>
    <row r="5946" spans="24:25" x14ac:dyDescent="0.25">
      <c r="X5946" s="59">
        <v>5939</v>
      </c>
      <c r="Y5946" s="395">
        <f t="shared" si="94"/>
        <v>425</v>
      </c>
    </row>
    <row r="5947" spans="24:25" x14ac:dyDescent="0.25">
      <c r="X5947" s="59">
        <v>5940</v>
      </c>
      <c r="Y5947" s="395">
        <f t="shared" si="94"/>
        <v>425</v>
      </c>
    </row>
    <row r="5948" spans="24:25" x14ac:dyDescent="0.25">
      <c r="X5948" s="59">
        <v>5941</v>
      </c>
      <c r="Y5948" s="395">
        <f t="shared" si="94"/>
        <v>425</v>
      </c>
    </row>
    <row r="5949" spans="24:25" x14ac:dyDescent="0.25">
      <c r="X5949" s="59">
        <v>5942</v>
      </c>
      <c r="Y5949" s="395">
        <f t="shared" si="94"/>
        <v>425</v>
      </c>
    </row>
    <row r="5950" spans="24:25" x14ac:dyDescent="0.25">
      <c r="X5950" s="59">
        <v>5943</v>
      </c>
      <c r="Y5950" s="395">
        <f t="shared" si="94"/>
        <v>425</v>
      </c>
    </row>
    <row r="5951" spans="24:25" x14ac:dyDescent="0.25">
      <c r="X5951" s="59">
        <v>5944</v>
      </c>
      <c r="Y5951" s="395">
        <f t="shared" si="94"/>
        <v>425</v>
      </c>
    </row>
    <row r="5952" spans="24:25" x14ac:dyDescent="0.25">
      <c r="X5952" s="59">
        <v>5945</v>
      </c>
      <c r="Y5952" s="395">
        <f t="shared" si="94"/>
        <v>425</v>
      </c>
    </row>
    <row r="5953" spans="24:25" x14ac:dyDescent="0.25">
      <c r="X5953" s="59">
        <v>5946</v>
      </c>
      <c r="Y5953" s="395">
        <f t="shared" si="94"/>
        <v>425</v>
      </c>
    </row>
    <row r="5954" spans="24:25" x14ac:dyDescent="0.25">
      <c r="X5954" s="59">
        <v>5947</v>
      </c>
      <c r="Y5954" s="395">
        <f t="shared" si="94"/>
        <v>425</v>
      </c>
    </row>
    <row r="5955" spans="24:25" x14ac:dyDescent="0.25">
      <c r="X5955" s="59">
        <v>5948</v>
      </c>
      <c r="Y5955" s="395">
        <f t="shared" si="94"/>
        <v>425</v>
      </c>
    </row>
    <row r="5956" spans="24:25" x14ac:dyDescent="0.25">
      <c r="X5956" s="59">
        <v>5949</v>
      </c>
      <c r="Y5956" s="395">
        <f t="shared" si="94"/>
        <v>425</v>
      </c>
    </row>
    <row r="5957" spans="24:25" x14ac:dyDescent="0.25">
      <c r="X5957" s="59">
        <v>5950</v>
      </c>
      <c r="Y5957" s="395">
        <f t="shared" si="94"/>
        <v>425</v>
      </c>
    </row>
    <row r="5958" spans="24:25" x14ac:dyDescent="0.25">
      <c r="X5958" s="59">
        <v>5951</v>
      </c>
      <c r="Y5958" s="395">
        <f t="shared" si="94"/>
        <v>425</v>
      </c>
    </row>
    <row r="5959" spans="24:25" x14ac:dyDescent="0.25">
      <c r="X5959" s="59">
        <v>5952</v>
      </c>
      <c r="Y5959" s="395">
        <f t="shared" si="94"/>
        <v>425</v>
      </c>
    </row>
    <row r="5960" spans="24:25" x14ac:dyDescent="0.25">
      <c r="X5960" s="59">
        <v>5953</v>
      </c>
      <c r="Y5960" s="395">
        <f t="shared" si="94"/>
        <v>425</v>
      </c>
    </row>
    <row r="5961" spans="24:25" x14ac:dyDescent="0.25">
      <c r="X5961" s="59">
        <v>5954</v>
      </c>
      <c r="Y5961" s="395">
        <f t="shared" si="94"/>
        <v>425</v>
      </c>
    </row>
    <row r="5962" spans="24:25" x14ac:dyDescent="0.25">
      <c r="X5962" s="59">
        <v>5955</v>
      </c>
      <c r="Y5962" s="395">
        <f t="shared" si="94"/>
        <v>425</v>
      </c>
    </row>
    <row r="5963" spans="24:25" x14ac:dyDescent="0.25">
      <c r="X5963" s="59">
        <v>5956</v>
      </c>
      <c r="Y5963" s="395">
        <f t="shared" si="94"/>
        <v>425</v>
      </c>
    </row>
    <row r="5964" spans="24:25" x14ac:dyDescent="0.25">
      <c r="X5964" s="59">
        <v>5957</v>
      </c>
      <c r="Y5964" s="395">
        <f t="shared" si="94"/>
        <v>425</v>
      </c>
    </row>
    <row r="5965" spans="24:25" x14ac:dyDescent="0.25">
      <c r="X5965" s="59">
        <v>5958</v>
      </c>
      <c r="Y5965" s="395">
        <f t="shared" si="94"/>
        <v>425</v>
      </c>
    </row>
    <row r="5966" spans="24:25" x14ac:dyDescent="0.25">
      <c r="X5966" s="59">
        <v>5959</v>
      </c>
      <c r="Y5966" s="395">
        <f t="shared" si="94"/>
        <v>425</v>
      </c>
    </row>
    <row r="5967" spans="24:25" x14ac:dyDescent="0.25">
      <c r="X5967" s="59">
        <v>5960</v>
      </c>
      <c r="Y5967" s="395">
        <f t="shared" si="94"/>
        <v>425</v>
      </c>
    </row>
    <row r="5968" spans="24:25" x14ac:dyDescent="0.25">
      <c r="X5968" s="59">
        <v>5961</v>
      </c>
      <c r="Y5968" s="395">
        <f t="shared" si="94"/>
        <v>425</v>
      </c>
    </row>
    <row r="5969" spans="24:25" x14ac:dyDescent="0.25">
      <c r="X5969" s="59">
        <v>5962</v>
      </c>
      <c r="Y5969" s="395">
        <f t="shared" ref="Y5969:Y6032" si="95">$V$9</f>
        <v>425</v>
      </c>
    </row>
    <row r="5970" spans="24:25" x14ac:dyDescent="0.25">
      <c r="X5970" s="59">
        <v>5963</v>
      </c>
      <c r="Y5970" s="395">
        <f t="shared" si="95"/>
        <v>425</v>
      </c>
    </row>
    <row r="5971" spans="24:25" x14ac:dyDescent="0.25">
      <c r="X5971" s="59">
        <v>5964</v>
      </c>
      <c r="Y5971" s="395">
        <f t="shared" si="95"/>
        <v>425</v>
      </c>
    </row>
    <row r="5972" spans="24:25" x14ac:dyDescent="0.25">
      <c r="X5972" s="59">
        <v>5965</v>
      </c>
      <c r="Y5972" s="395">
        <f t="shared" si="95"/>
        <v>425</v>
      </c>
    </row>
    <row r="5973" spans="24:25" x14ac:dyDescent="0.25">
      <c r="X5973" s="59">
        <v>5966</v>
      </c>
      <c r="Y5973" s="395">
        <f t="shared" si="95"/>
        <v>425</v>
      </c>
    </row>
    <row r="5974" spans="24:25" x14ac:dyDescent="0.25">
      <c r="X5974" s="59">
        <v>5967</v>
      </c>
      <c r="Y5974" s="395">
        <f t="shared" si="95"/>
        <v>425</v>
      </c>
    </row>
    <row r="5975" spans="24:25" x14ac:dyDescent="0.25">
      <c r="X5975" s="59">
        <v>5968</v>
      </c>
      <c r="Y5975" s="395">
        <f t="shared" si="95"/>
        <v>425</v>
      </c>
    </row>
    <row r="5976" spans="24:25" x14ac:dyDescent="0.25">
      <c r="X5976" s="59">
        <v>5969</v>
      </c>
      <c r="Y5976" s="395">
        <f t="shared" si="95"/>
        <v>425</v>
      </c>
    </row>
    <row r="5977" spans="24:25" x14ac:dyDescent="0.25">
      <c r="X5977" s="59">
        <v>5970</v>
      </c>
      <c r="Y5977" s="395">
        <f t="shared" si="95"/>
        <v>425</v>
      </c>
    </row>
    <row r="5978" spans="24:25" x14ac:dyDescent="0.25">
      <c r="X5978" s="59">
        <v>5971</v>
      </c>
      <c r="Y5978" s="395">
        <f t="shared" si="95"/>
        <v>425</v>
      </c>
    </row>
    <row r="5979" spans="24:25" x14ac:dyDescent="0.25">
      <c r="X5979" s="59">
        <v>5972</v>
      </c>
      <c r="Y5979" s="395">
        <f t="shared" si="95"/>
        <v>425</v>
      </c>
    </row>
    <row r="5980" spans="24:25" x14ac:dyDescent="0.25">
      <c r="X5980" s="59">
        <v>5973</v>
      </c>
      <c r="Y5980" s="395">
        <f t="shared" si="95"/>
        <v>425</v>
      </c>
    </row>
    <row r="5981" spans="24:25" x14ac:dyDescent="0.25">
      <c r="X5981" s="59">
        <v>5974</v>
      </c>
      <c r="Y5981" s="395">
        <f t="shared" si="95"/>
        <v>425</v>
      </c>
    </row>
    <row r="5982" spans="24:25" x14ac:dyDescent="0.25">
      <c r="X5982" s="59">
        <v>5975</v>
      </c>
      <c r="Y5982" s="395">
        <f t="shared" si="95"/>
        <v>425</v>
      </c>
    </row>
    <row r="5983" spans="24:25" x14ac:dyDescent="0.25">
      <c r="X5983" s="59">
        <v>5976</v>
      </c>
      <c r="Y5983" s="395">
        <f t="shared" si="95"/>
        <v>425</v>
      </c>
    </row>
    <row r="5984" spans="24:25" x14ac:dyDescent="0.25">
      <c r="X5984" s="59">
        <v>5977</v>
      </c>
      <c r="Y5984" s="395">
        <f t="shared" si="95"/>
        <v>425</v>
      </c>
    </row>
    <row r="5985" spans="24:25" x14ac:dyDescent="0.25">
      <c r="X5985" s="59">
        <v>5978</v>
      </c>
      <c r="Y5985" s="395">
        <f t="shared" si="95"/>
        <v>425</v>
      </c>
    </row>
    <row r="5986" spans="24:25" x14ac:dyDescent="0.25">
      <c r="X5986" s="59">
        <v>5979</v>
      </c>
      <c r="Y5986" s="395">
        <f t="shared" si="95"/>
        <v>425</v>
      </c>
    </row>
    <row r="5987" spans="24:25" x14ac:dyDescent="0.25">
      <c r="X5987" s="59">
        <v>5980</v>
      </c>
      <c r="Y5987" s="395">
        <f t="shared" si="95"/>
        <v>425</v>
      </c>
    </row>
    <row r="5988" spans="24:25" x14ac:dyDescent="0.25">
      <c r="X5988" s="59">
        <v>5981</v>
      </c>
      <c r="Y5988" s="395">
        <f t="shared" si="95"/>
        <v>425</v>
      </c>
    </row>
    <row r="5989" spans="24:25" x14ac:dyDescent="0.25">
      <c r="X5989" s="59">
        <v>5982</v>
      </c>
      <c r="Y5989" s="395">
        <f t="shared" si="95"/>
        <v>425</v>
      </c>
    </row>
    <row r="5990" spans="24:25" x14ac:dyDescent="0.25">
      <c r="X5990" s="59">
        <v>5983</v>
      </c>
      <c r="Y5990" s="395">
        <f t="shared" si="95"/>
        <v>425</v>
      </c>
    </row>
    <row r="5991" spans="24:25" x14ac:dyDescent="0.25">
      <c r="X5991" s="59">
        <v>5984</v>
      </c>
      <c r="Y5991" s="395">
        <f t="shared" si="95"/>
        <v>425</v>
      </c>
    </row>
    <row r="5992" spans="24:25" x14ac:dyDescent="0.25">
      <c r="X5992" s="59">
        <v>5985</v>
      </c>
      <c r="Y5992" s="395">
        <f t="shared" si="95"/>
        <v>425</v>
      </c>
    </row>
    <row r="5993" spans="24:25" x14ac:dyDescent="0.25">
      <c r="X5993" s="59">
        <v>5986</v>
      </c>
      <c r="Y5993" s="395">
        <f t="shared" si="95"/>
        <v>425</v>
      </c>
    </row>
    <row r="5994" spans="24:25" x14ac:dyDescent="0.25">
      <c r="X5994" s="59">
        <v>5987</v>
      </c>
      <c r="Y5994" s="395">
        <f t="shared" si="95"/>
        <v>425</v>
      </c>
    </row>
    <row r="5995" spans="24:25" x14ac:dyDescent="0.25">
      <c r="X5995" s="59">
        <v>5988</v>
      </c>
      <c r="Y5995" s="395">
        <f t="shared" si="95"/>
        <v>425</v>
      </c>
    </row>
    <row r="5996" spans="24:25" x14ac:dyDescent="0.25">
      <c r="X5996" s="59">
        <v>5989</v>
      </c>
      <c r="Y5996" s="395">
        <f t="shared" si="95"/>
        <v>425</v>
      </c>
    </row>
    <row r="5997" spans="24:25" x14ac:dyDescent="0.25">
      <c r="X5997" s="59">
        <v>5990</v>
      </c>
      <c r="Y5997" s="395">
        <f t="shared" si="95"/>
        <v>425</v>
      </c>
    </row>
    <row r="5998" spans="24:25" x14ac:dyDescent="0.25">
      <c r="X5998" s="59">
        <v>5991</v>
      </c>
      <c r="Y5998" s="395">
        <f t="shared" si="95"/>
        <v>425</v>
      </c>
    </row>
    <row r="5999" spans="24:25" x14ac:dyDescent="0.25">
      <c r="X5999" s="59">
        <v>5992</v>
      </c>
      <c r="Y5999" s="395">
        <f t="shared" si="95"/>
        <v>425</v>
      </c>
    </row>
    <row r="6000" spans="24:25" x14ac:dyDescent="0.25">
      <c r="X6000" s="59">
        <v>5993</v>
      </c>
      <c r="Y6000" s="395">
        <f t="shared" si="95"/>
        <v>425</v>
      </c>
    </row>
    <row r="6001" spans="24:25" x14ac:dyDescent="0.25">
      <c r="X6001" s="59">
        <v>5994</v>
      </c>
      <c r="Y6001" s="395">
        <f t="shared" si="95"/>
        <v>425</v>
      </c>
    </row>
    <row r="6002" spans="24:25" x14ac:dyDescent="0.25">
      <c r="X6002" s="59">
        <v>5995</v>
      </c>
      <c r="Y6002" s="395">
        <f t="shared" si="95"/>
        <v>425</v>
      </c>
    </row>
    <row r="6003" spans="24:25" x14ac:dyDescent="0.25">
      <c r="X6003" s="59">
        <v>5996</v>
      </c>
      <c r="Y6003" s="395">
        <f t="shared" si="95"/>
        <v>425</v>
      </c>
    </row>
    <row r="6004" spans="24:25" x14ac:dyDescent="0.25">
      <c r="X6004" s="59">
        <v>5997</v>
      </c>
      <c r="Y6004" s="395">
        <f t="shared" si="95"/>
        <v>425</v>
      </c>
    </row>
    <row r="6005" spans="24:25" x14ac:dyDescent="0.25">
      <c r="X6005" s="59">
        <v>5998</v>
      </c>
      <c r="Y6005" s="395">
        <f t="shared" si="95"/>
        <v>425</v>
      </c>
    </row>
    <row r="6006" spans="24:25" x14ac:dyDescent="0.25">
      <c r="X6006" s="59">
        <v>5999</v>
      </c>
      <c r="Y6006" s="395">
        <f t="shared" si="95"/>
        <v>425</v>
      </c>
    </row>
    <row r="6007" spans="24:25" x14ac:dyDescent="0.25">
      <c r="X6007" s="59">
        <v>6000</v>
      </c>
      <c r="Y6007" s="395">
        <f t="shared" si="95"/>
        <v>425</v>
      </c>
    </row>
    <row r="6008" spans="24:25" x14ac:dyDescent="0.25">
      <c r="X6008" s="59">
        <v>6001</v>
      </c>
      <c r="Y6008" s="395">
        <f t="shared" si="95"/>
        <v>425</v>
      </c>
    </row>
    <row r="6009" spans="24:25" x14ac:dyDescent="0.25">
      <c r="X6009" s="59">
        <v>6002</v>
      </c>
      <c r="Y6009" s="395">
        <f t="shared" si="95"/>
        <v>425</v>
      </c>
    </row>
    <row r="6010" spans="24:25" x14ac:dyDescent="0.25">
      <c r="X6010" s="59">
        <v>6003</v>
      </c>
      <c r="Y6010" s="395">
        <f t="shared" si="95"/>
        <v>425</v>
      </c>
    </row>
    <row r="6011" spans="24:25" x14ac:dyDescent="0.25">
      <c r="X6011" s="59">
        <v>6004</v>
      </c>
      <c r="Y6011" s="395">
        <f t="shared" si="95"/>
        <v>425</v>
      </c>
    </row>
    <row r="6012" spans="24:25" x14ac:dyDescent="0.25">
      <c r="X6012" s="59">
        <v>6005</v>
      </c>
      <c r="Y6012" s="395">
        <f t="shared" si="95"/>
        <v>425</v>
      </c>
    </row>
    <row r="6013" spans="24:25" x14ac:dyDescent="0.25">
      <c r="X6013" s="59">
        <v>6006</v>
      </c>
      <c r="Y6013" s="395">
        <f t="shared" si="95"/>
        <v>425</v>
      </c>
    </row>
    <row r="6014" spans="24:25" x14ac:dyDescent="0.25">
      <c r="X6014" s="59">
        <v>6007</v>
      </c>
      <c r="Y6014" s="395">
        <f t="shared" si="95"/>
        <v>425</v>
      </c>
    </row>
    <row r="6015" spans="24:25" x14ac:dyDescent="0.25">
      <c r="X6015" s="59">
        <v>6008</v>
      </c>
      <c r="Y6015" s="395">
        <f t="shared" si="95"/>
        <v>425</v>
      </c>
    </row>
    <row r="6016" spans="24:25" x14ac:dyDescent="0.25">
      <c r="X6016" s="59">
        <v>6009</v>
      </c>
      <c r="Y6016" s="395">
        <f t="shared" si="95"/>
        <v>425</v>
      </c>
    </row>
    <row r="6017" spans="24:25" x14ac:dyDescent="0.25">
      <c r="X6017" s="59">
        <v>6010</v>
      </c>
      <c r="Y6017" s="395">
        <f t="shared" si="95"/>
        <v>425</v>
      </c>
    </row>
    <row r="6018" spans="24:25" x14ac:dyDescent="0.25">
      <c r="X6018" s="59">
        <v>6011</v>
      </c>
      <c r="Y6018" s="395">
        <f t="shared" si="95"/>
        <v>425</v>
      </c>
    </row>
    <row r="6019" spans="24:25" x14ac:dyDescent="0.25">
      <c r="X6019" s="59">
        <v>6012</v>
      </c>
      <c r="Y6019" s="395">
        <f t="shared" si="95"/>
        <v>425</v>
      </c>
    </row>
    <row r="6020" spans="24:25" x14ac:dyDescent="0.25">
      <c r="X6020" s="59">
        <v>6013</v>
      </c>
      <c r="Y6020" s="395">
        <f t="shared" si="95"/>
        <v>425</v>
      </c>
    </row>
    <row r="6021" spans="24:25" x14ac:dyDescent="0.25">
      <c r="X6021" s="59">
        <v>6014</v>
      </c>
      <c r="Y6021" s="395">
        <f t="shared" si="95"/>
        <v>425</v>
      </c>
    </row>
    <row r="6022" spans="24:25" x14ac:dyDescent="0.25">
      <c r="X6022" s="59">
        <v>6015</v>
      </c>
      <c r="Y6022" s="395">
        <f t="shared" si="95"/>
        <v>425</v>
      </c>
    </row>
    <row r="6023" spans="24:25" x14ac:dyDescent="0.25">
      <c r="X6023" s="59">
        <v>6016</v>
      </c>
      <c r="Y6023" s="395">
        <f t="shared" si="95"/>
        <v>425</v>
      </c>
    </row>
    <row r="6024" spans="24:25" x14ac:dyDescent="0.25">
      <c r="X6024" s="59">
        <v>6017</v>
      </c>
      <c r="Y6024" s="395">
        <f t="shared" si="95"/>
        <v>425</v>
      </c>
    </row>
    <row r="6025" spans="24:25" x14ac:dyDescent="0.25">
      <c r="X6025" s="59">
        <v>6018</v>
      </c>
      <c r="Y6025" s="395">
        <f t="shared" si="95"/>
        <v>425</v>
      </c>
    </row>
    <row r="6026" spans="24:25" x14ac:dyDescent="0.25">
      <c r="X6026" s="59">
        <v>6019</v>
      </c>
      <c r="Y6026" s="395">
        <f t="shared" si="95"/>
        <v>425</v>
      </c>
    </row>
    <row r="6027" spans="24:25" x14ac:dyDescent="0.25">
      <c r="X6027" s="59">
        <v>6020</v>
      </c>
      <c r="Y6027" s="395">
        <f t="shared" si="95"/>
        <v>425</v>
      </c>
    </row>
    <row r="6028" spans="24:25" x14ac:dyDescent="0.25">
      <c r="X6028" s="59">
        <v>6021</v>
      </c>
      <c r="Y6028" s="395">
        <f t="shared" si="95"/>
        <v>425</v>
      </c>
    </row>
    <row r="6029" spans="24:25" x14ac:dyDescent="0.25">
      <c r="X6029" s="59">
        <v>6022</v>
      </c>
      <c r="Y6029" s="395">
        <f t="shared" si="95"/>
        <v>425</v>
      </c>
    </row>
    <row r="6030" spans="24:25" x14ac:dyDescent="0.25">
      <c r="X6030" s="59">
        <v>6023</v>
      </c>
      <c r="Y6030" s="395">
        <f t="shared" si="95"/>
        <v>425</v>
      </c>
    </row>
    <row r="6031" spans="24:25" x14ac:dyDescent="0.25">
      <c r="X6031" s="59">
        <v>6024</v>
      </c>
      <c r="Y6031" s="395">
        <f t="shared" si="95"/>
        <v>425</v>
      </c>
    </row>
    <row r="6032" spans="24:25" x14ac:dyDescent="0.25">
      <c r="X6032" s="59">
        <v>6025</v>
      </c>
      <c r="Y6032" s="395">
        <f t="shared" si="95"/>
        <v>425</v>
      </c>
    </row>
    <row r="6033" spans="24:25" x14ac:dyDescent="0.25">
      <c r="X6033" s="59">
        <v>6026</v>
      </c>
      <c r="Y6033" s="395">
        <f t="shared" ref="Y6033:Y6096" si="96">$V$9</f>
        <v>425</v>
      </c>
    </row>
    <row r="6034" spans="24:25" x14ac:dyDescent="0.25">
      <c r="X6034" s="59">
        <v>6027</v>
      </c>
      <c r="Y6034" s="395">
        <f t="shared" si="96"/>
        <v>425</v>
      </c>
    </row>
    <row r="6035" spans="24:25" x14ac:dyDescent="0.25">
      <c r="X6035" s="59">
        <v>6028</v>
      </c>
      <c r="Y6035" s="395">
        <f t="shared" si="96"/>
        <v>425</v>
      </c>
    </row>
    <row r="6036" spans="24:25" x14ac:dyDescent="0.25">
      <c r="X6036" s="59">
        <v>6029</v>
      </c>
      <c r="Y6036" s="395">
        <f t="shared" si="96"/>
        <v>425</v>
      </c>
    </row>
    <row r="6037" spans="24:25" x14ac:dyDescent="0.25">
      <c r="X6037" s="59">
        <v>6030</v>
      </c>
      <c r="Y6037" s="395">
        <f t="shared" si="96"/>
        <v>425</v>
      </c>
    </row>
    <row r="6038" spans="24:25" x14ac:dyDescent="0.25">
      <c r="X6038" s="59">
        <v>6031</v>
      </c>
      <c r="Y6038" s="395">
        <f t="shared" si="96"/>
        <v>425</v>
      </c>
    </row>
    <row r="6039" spans="24:25" x14ac:dyDescent="0.25">
      <c r="X6039" s="59">
        <v>6032</v>
      </c>
      <c r="Y6039" s="395">
        <f t="shared" si="96"/>
        <v>425</v>
      </c>
    </row>
    <row r="6040" spans="24:25" x14ac:dyDescent="0.25">
      <c r="X6040" s="59">
        <v>6033</v>
      </c>
      <c r="Y6040" s="395">
        <f t="shared" si="96"/>
        <v>425</v>
      </c>
    </row>
    <row r="6041" spans="24:25" x14ac:dyDescent="0.25">
      <c r="X6041" s="59">
        <v>6034</v>
      </c>
      <c r="Y6041" s="395">
        <f t="shared" si="96"/>
        <v>425</v>
      </c>
    </row>
    <row r="6042" spans="24:25" x14ac:dyDescent="0.25">
      <c r="X6042" s="59">
        <v>6035</v>
      </c>
      <c r="Y6042" s="395">
        <f t="shared" si="96"/>
        <v>425</v>
      </c>
    </row>
    <row r="6043" spans="24:25" x14ac:dyDescent="0.25">
      <c r="X6043" s="59">
        <v>6036</v>
      </c>
      <c r="Y6043" s="395">
        <f t="shared" si="96"/>
        <v>425</v>
      </c>
    </row>
    <row r="6044" spans="24:25" x14ac:dyDescent="0.25">
      <c r="X6044" s="59">
        <v>6037</v>
      </c>
      <c r="Y6044" s="395">
        <f t="shared" si="96"/>
        <v>425</v>
      </c>
    </row>
    <row r="6045" spans="24:25" x14ac:dyDescent="0.25">
      <c r="X6045" s="59">
        <v>6038</v>
      </c>
      <c r="Y6045" s="395">
        <f t="shared" si="96"/>
        <v>425</v>
      </c>
    </row>
    <row r="6046" spans="24:25" x14ac:dyDescent="0.25">
      <c r="X6046" s="59">
        <v>6039</v>
      </c>
      <c r="Y6046" s="395">
        <f t="shared" si="96"/>
        <v>425</v>
      </c>
    </row>
    <row r="6047" spans="24:25" x14ac:dyDescent="0.25">
      <c r="X6047" s="59">
        <v>6040</v>
      </c>
      <c r="Y6047" s="395">
        <f t="shared" si="96"/>
        <v>425</v>
      </c>
    </row>
    <row r="6048" spans="24:25" x14ac:dyDescent="0.25">
      <c r="X6048" s="59">
        <v>6041</v>
      </c>
      <c r="Y6048" s="395">
        <f t="shared" si="96"/>
        <v>425</v>
      </c>
    </row>
    <row r="6049" spans="24:25" x14ac:dyDescent="0.25">
      <c r="X6049" s="59">
        <v>6042</v>
      </c>
      <c r="Y6049" s="395">
        <f t="shared" si="96"/>
        <v>425</v>
      </c>
    </row>
    <row r="6050" spans="24:25" x14ac:dyDescent="0.25">
      <c r="X6050" s="59">
        <v>6043</v>
      </c>
      <c r="Y6050" s="395">
        <f t="shared" si="96"/>
        <v>425</v>
      </c>
    </row>
    <row r="6051" spans="24:25" x14ac:dyDescent="0.25">
      <c r="X6051" s="59">
        <v>6044</v>
      </c>
      <c r="Y6051" s="395">
        <f t="shared" si="96"/>
        <v>425</v>
      </c>
    </row>
    <row r="6052" spans="24:25" x14ac:dyDescent="0.25">
      <c r="X6052" s="59">
        <v>6045</v>
      </c>
      <c r="Y6052" s="395">
        <f t="shared" si="96"/>
        <v>425</v>
      </c>
    </row>
    <row r="6053" spans="24:25" x14ac:dyDescent="0.25">
      <c r="X6053" s="59">
        <v>6046</v>
      </c>
      <c r="Y6053" s="395">
        <f t="shared" si="96"/>
        <v>425</v>
      </c>
    </row>
    <row r="6054" spans="24:25" x14ac:dyDescent="0.25">
      <c r="X6054" s="59">
        <v>6047</v>
      </c>
      <c r="Y6054" s="395">
        <f t="shared" si="96"/>
        <v>425</v>
      </c>
    </row>
    <row r="6055" spans="24:25" x14ac:dyDescent="0.25">
      <c r="X6055" s="59">
        <v>6048</v>
      </c>
      <c r="Y6055" s="395">
        <f t="shared" si="96"/>
        <v>425</v>
      </c>
    </row>
    <row r="6056" spans="24:25" x14ac:dyDescent="0.25">
      <c r="X6056" s="59">
        <v>6049</v>
      </c>
      <c r="Y6056" s="395">
        <f t="shared" si="96"/>
        <v>425</v>
      </c>
    </row>
    <row r="6057" spans="24:25" x14ac:dyDescent="0.25">
      <c r="X6057" s="59">
        <v>6050</v>
      </c>
      <c r="Y6057" s="395">
        <f t="shared" si="96"/>
        <v>425</v>
      </c>
    </row>
    <row r="6058" spans="24:25" x14ac:dyDescent="0.25">
      <c r="X6058" s="59">
        <v>6051</v>
      </c>
      <c r="Y6058" s="395">
        <f t="shared" si="96"/>
        <v>425</v>
      </c>
    </row>
    <row r="6059" spans="24:25" x14ac:dyDescent="0.25">
      <c r="X6059" s="59">
        <v>6052</v>
      </c>
      <c r="Y6059" s="395">
        <f t="shared" si="96"/>
        <v>425</v>
      </c>
    </row>
    <row r="6060" spans="24:25" x14ac:dyDescent="0.25">
      <c r="X6060" s="59">
        <v>6053</v>
      </c>
      <c r="Y6060" s="395">
        <f t="shared" si="96"/>
        <v>425</v>
      </c>
    </row>
    <row r="6061" spans="24:25" x14ac:dyDescent="0.25">
      <c r="X6061" s="59">
        <v>6054</v>
      </c>
      <c r="Y6061" s="395">
        <f t="shared" si="96"/>
        <v>425</v>
      </c>
    </row>
    <row r="6062" spans="24:25" x14ac:dyDescent="0.25">
      <c r="X6062" s="59">
        <v>6055</v>
      </c>
      <c r="Y6062" s="395">
        <f t="shared" si="96"/>
        <v>425</v>
      </c>
    </row>
    <row r="6063" spans="24:25" x14ac:dyDescent="0.25">
      <c r="X6063" s="59">
        <v>6056</v>
      </c>
      <c r="Y6063" s="395">
        <f t="shared" si="96"/>
        <v>425</v>
      </c>
    </row>
    <row r="6064" spans="24:25" x14ac:dyDescent="0.25">
      <c r="X6064" s="59">
        <v>6057</v>
      </c>
      <c r="Y6064" s="395">
        <f t="shared" si="96"/>
        <v>425</v>
      </c>
    </row>
    <row r="6065" spans="24:25" x14ac:dyDescent="0.25">
      <c r="X6065" s="59">
        <v>6058</v>
      </c>
      <c r="Y6065" s="395">
        <f t="shared" si="96"/>
        <v>425</v>
      </c>
    </row>
    <row r="6066" spans="24:25" x14ac:dyDescent="0.25">
      <c r="X6066" s="59">
        <v>6059</v>
      </c>
      <c r="Y6066" s="395">
        <f t="shared" si="96"/>
        <v>425</v>
      </c>
    </row>
    <row r="6067" spans="24:25" x14ac:dyDescent="0.25">
      <c r="X6067" s="59">
        <v>6060</v>
      </c>
      <c r="Y6067" s="395">
        <f t="shared" si="96"/>
        <v>425</v>
      </c>
    </row>
    <row r="6068" spans="24:25" x14ac:dyDescent="0.25">
      <c r="X6068" s="59">
        <v>6061</v>
      </c>
      <c r="Y6068" s="395">
        <f t="shared" si="96"/>
        <v>425</v>
      </c>
    </row>
    <row r="6069" spans="24:25" x14ac:dyDescent="0.25">
      <c r="X6069" s="59">
        <v>6062</v>
      </c>
      <c r="Y6069" s="395">
        <f t="shared" si="96"/>
        <v>425</v>
      </c>
    </row>
    <row r="6070" spans="24:25" x14ac:dyDescent="0.25">
      <c r="X6070" s="59">
        <v>6063</v>
      </c>
      <c r="Y6070" s="395">
        <f t="shared" si="96"/>
        <v>425</v>
      </c>
    </row>
    <row r="6071" spans="24:25" x14ac:dyDescent="0.25">
      <c r="X6071" s="59">
        <v>6064</v>
      </c>
      <c r="Y6071" s="395">
        <f t="shared" si="96"/>
        <v>425</v>
      </c>
    </row>
    <row r="6072" spans="24:25" x14ac:dyDescent="0.25">
      <c r="X6072" s="59">
        <v>6065</v>
      </c>
      <c r="Y6072" s="395">
        <f t="shared" si="96"/>
        <v>425</v>
      </c>
    </row>
    <row r="6073" spans="24:25" x14ac:dyDescent="0.25">
      <c r="X6073" s="59">
        <v>6066</v>
      </c>
      <c r="Y6073" s="395">
        <f t="shared" si="96"/>
        <v>425</v>
      </c>
    </row>
    <row r="6074" spans="24:25" x14ac:dyDescent="0.25">
      <c r="X6074" s="59">
        <v>6067</v>
      </c>
      <c r="Y6074" s="395">
        <f t="shared" si="96"/>
        <v>425</v>
      </c>
    </row>
    <row r="6075" spans="24:25" x14ac:dyDescent="0.25">
      <c r="X6075" s="59">
        <v>6068</v>
      </c>
      <c r="Y6075" s="395">
        <f t="shared" si="96"/>
        <v>425</v>
      </c>
    </row>
    <row r="6076" spans="24:25" x14ac:dyDescent="0.25">
      <c r="X6076" s="59">
        <v>6069</v>
      </c>
      <c r="Y6076" s="395">
        <f t="shared" si="96"/>
        <v>425</v>
      </c>
    </row>
    <row r="6077" spans="24:25" x14ac:dyDescent="0.25">
      <c r="X6077" s="59">
        <v>6070</v>
      </c>
      <c r="Y6077" s="395">
        <f t="shared" si="96"/>
        <v>425</v>
      </c>
    </row>
    <row r="6078" spans="24:25" x14ac:dyDescent="0.25">
      <c r="X6078" s="59">
        <v>6071</v>
      </c>
      <c r="Y6078" s="395">
        <f t="shared" si="96"/>
        <v>425</v>
      </c>
    </row>
    <row r="6079" spans="24:25" x14ac:dyDescent="0.25">
      <c r="X6079" s="59">
        <v>6072</v>
      </c>
      <c r="Y6079" s="395">
        <f t="shared" si="96"/>
        <v>425</v>
      </c>
    </row>
    <row r="6080" spans="24:25" x14ac:dyDescent="0.25">
      <c r="X6080" s="59">
        <v>6073</v>
      </c>
      <c r="Y6080" s="395">
        <f t="shared" si="96"/>
        <v>425</v>
      </c>
    </row>
    <row r="6081" spans="24:25" x14ac:dyDescent="0.25">
      <c r="X6081" s="59">
        <v>6074</v>
      </c>
      <c r="Y6081" s="395">
        <f t="shared" si="96"/>
        <v>425</v>
      </c>
    </row>
    <row r="6082" spans="24:25" x14ac:dyDescent="0.25">
      <c r="X6082" s="59">
        <v>6075</v>
      </c>
      <c r="Y6082" s="395">
        <f t="shared" si="96"/>
        <v>425</v>
      </c>
    </row>
    <row r="6083" spans="24:25" x14ac:dyDescent="0.25">
      <c r="X6083" s="59">
        <v>6076</v>
      </c>
      <c r="Y6083" s="395">
        <f t="shared" si="96"/>
        <v>425</v>
      </c>
    </row>
    <row r="6084" spans="24:25" x14ac:dyDescent="0.25">
      <c r="X6084" s="59">
        <v>6077</v>
      </c>
      <c r="Y6084" s="395">
        <f t="shared" si="96"/>
        <v>425</v>
      </c>
    </row>
    <row r="6085" spans="24:25" x14ac:dyDescent="0.25">
      <c r="X6085" s="59">
        <v>6078</v>
      </c>
      <c r="Y6085" s="395">
        <f t="shared" si="96"/>
        <v>425</v>
      </c>
    </row>
    <row r="6086" spans="24:25" x14ac:dyDescent="0.25">
      <c r="X6086" s="59">
        <v>6079</v>
      </c>
      <c r="Y6086" s="395">
        <f t="shared" si="96"/>
        <v>425</v>
      </c>
    </row>
    <row r="6087" spans="24:25" x14ac:dyDescent="0.25">
      <c r="X6087" s="59">
        <v>6080</v>
      </c>
      <c r="Y6087" s="395">
        <f t="shared" si="96"/>
        <v>425</v>
      </c>
    </row>
    <row r="6088" spans="24:25" x14ac:dyDescent="0.25">
      <c r="X6088" s="59">
        <v>6081</v>
      </c>
      <c r="Y6088" s="395">
        <f t="shared" si="96"/>
        <v>425</v>
      </c>
    </row>
    <row r="6089" spans="24:25" x14ac:dyDescent="0.25">
      <c r="X6089" s="59">
        <v>6082</v>
      </c>
      <c r="Y6089" s="395">
        <f t="shared" si="96"/>
        <v>425</v>
      </c>
    </row>
    <row r="6090" spans="24:25" x14ac:dyDescent="0.25">
      <c r="X6090" s="59">
        <v>6083</v>
      </c>
      <c r="Y6090" s="395">
        <f t="shared" si="96"/>
        <v>425</v>
      </c>
    </row>
    <row r="6091" spans="24:25" x14ac:dyDescent="0.25">
      <c r="X6091" s="59">
        <v>6084</v>
      </c>
      <c r="Y6091" s="395">
        <f t="shared" si="96"/>
        <v>425</v>
      </c>
    </row>
    <row r="6092" spans="24:25" x14ac:dyDescent="0.25">
      <c r="X6092" s="59">
        <v>6085</v>
      </c>
      <c r="Y6092" s="395">
        <f t="shared" si="96"/>
        <v>425</v>
      </c>
    </row>
    <row r="6093" spans="24:25" x14ac:dyDescent="0.25">
      <c r="X6093" s="59">
        <v>6086</v>
      </c>
      <c r="Y6093" s="395">
        <f t="shared" si="96"/>
        <v>425</v>
      </c>
    </row>
    <row r="6094" spans="24:25" x14ac:dyDescent="0.25">
      <c r="X6094" s="59">
        <v>6087</v>
      </c>
      <c r="Y6094" s="395">
        <f t="shared" si="96"/>
        <v>425</v>
      </c>
    </row>
    <row r="6095" spans="24:25" x14ac:dyDescent="0.25">
      <c r="X6095" s="59">
        <v>6088</v>
      </c>
      <c r="Y6095" s="395">
        <f t="shared" si="96"/>
        <v>425</v>
      </c>
    </row>
    <row r="6096" spans="24:25" x14ac:dyDescent="0.25">
      <c r="X6096" s="59">
        <v>6089</v>
      </c>
      <c r="Y6096" s="395">
        <f t="shared" si="96"/>
        <v>425</v>
      </c>
    </row>
    <row r="6097" spans="24:25" x14ac:dyDescent="0.25">
      <c r="X6097" s="59">
        <v>6090</v>
      </c>
      <c r="Y6097" s="395">
        <f t="shared" ref="Y6097:Y6160" si="97">$V$9</f>
        <v>425</v>
      </c>
    </row>
    <row r="6098" spans="24:25" x14ac:dyDescent="0.25">
      <c r="X6098" s="59">
        <v>6091</v>
      </c>
      <c r="Y6098" s="395">
        <f t="shared" si="97"/>
        <v>425</v>
      </c>
    </row>
    <row r="6099" spans="24:25" x14ac:dyDescent="0.25">
      <c r="X6099" s="59">
        <v>6092</v>
      </c>
      <c r="Y6099" s="395">
        <f t="shared" si="97"/>
        <v>425</v>
      </c>
    </row>
    <row r="6100" spans="24:25" x14ac:dyDescent="0.25">
      <c r="X6100" s="59">
        <v>6093</v>
      </c>
      <c r="Y6100" s="395">
        <f t="shared" si="97"/>
        <v>425</v>
      </c>
    </row>
    <row r="6101" spans="24:25" x14ac:dyDescent="0.25">
      <c r="X6101" s="59">
        <v>6094</v>
      </c>
      <c r="Y6101" s="395">
        <f t="shared" si="97"/>
        <v>425</v>
      </c>
    </row>
    <row r="6102" spans="24:25" x14ac:dyDescent="0.25">
      <c r="X6102" s="59">
        <v>6095</v>
      </c>
      <c r="Y6102" s="395">
        <f t="shared" si="97"/>
        <v>425</v>
      </c>
    </row>
    <row r="6103" spans="24:25" x14ac:dyDescent="0.25">
      <c r="X6103" s="59">
        <v>6096</v>
      </c>
      <c r="Y6103" s="395">
        <f t="shared" si="97"/>
        <v>425</v>
      </c>
    </row>
    <row r="6104" spans="24:25" x14ac:dyDescent="0.25">
      <c r="X6104" s="59">
        <v>6097</v>
      </c>
      <c r="Y6104" s="395">
        <f t="shared" si="97"/>
        <v>425</v>
      </c>
    </row>
    <row r="6105" spans="24:25" x14ac:dyDescent="0.25">
      <c r="X6105" s="59">
        <v>6098</v>
      </c>
      <c r="Y6105" s="395">
        <f t="shared" si="97"/>
        <v>425</v>
      </c>
    </row>
    <row r="6106" spans="24:25" x14ac:dyDescent="0.25">
      <c r="X6106" s="59">
        <v>6099</v>
      </c>
      <c r="Y6106" s="395">
        <f t="shared" si="97"/>
        <v>425</v>
      </c>
    </row>
    <row r="6107" spans="24:25" x14ac:dyDescent="0.25">
      <c r="X6107" s="59">
        <v>6100</v>
      </c>
      <c r="Y6107" s="395">
        <f t="shared" si="97"/>
        <v>425</v>
      </c>
    </row>
    <row r="6108" spans="24:25" x14ac:dyDescent="0.25">
      <c r="X6108" s="59">
        <v>6101</v>
      </c>
      <c r="Y6108" s="395">
        <f t="shared" si="97"/>
        <v>425</v>
      </c>
    </row>
    <row r="6109" spans="24:25" x14ac:dyDescent="0.25">
      <c r="X6109" s="59">
        <v>6102</v>
      </c>
      <c r="Y6109" s="395">
        <f t="shared" si="97"/>
        <v>425</v>
      </c>
    </row>
    <row r="6110" spans="24:25" x14ac:dyDescent="0.25">
      <c r="X6110" s="59">
        <v>6103</v>
      </c>
      <c r="Y6110" s="395">
        <f t="shared" si="97"/>
        <v>425</v>
      </c>
    </row>
    <row r="6111" spans="24:25" x14ac:dyDescent="0.25">
      <c r="X6111" s="59">
        <v>6104</v>
      </c>
      <c r="Y6111" s="395">
        <f t="shared" si="97"/>
        <v>425</v>
      </c>
    </row>
    <row r="6112" spans="24:25" x14ac:dyDescent="0.25">
      <c r="X6112" s="59">
        <v>6105</v>
      </c>
      <c r="Y6112" s="395">
        <f t="shared" si="97"/>
        <v>425</v>
      </c>
    </row>
    <row r="6113" spans="24:25" x14ac:dyDescent="0.25">
      <c r="X6113" s="59">
        <v>6106</v>
      </c>
      <c r="Y6113" s="395">
        <f t="shared" si="97"/>
        <v>425</v>
      </c>
    </row>
    <row r="6114" spans="24:25" x14ac:dyDescent="0.25">
      <c r="X6114" s="59">
        <v>6107</v>
      </c>
      <c r="Y6114" s="395">
        <f t="shared" si="97"/>
        <v>425</v>
      </c>
    </row>
    <row r="6115" spans="24:25" x14ac:dyDescent="0.25">
      <c r="X6115" s="59">
        <v>6108</v>
      </c>
      <c r="Y6115" s="395">
        <f t="shared" si="97"/>
        <v>425</v>
      </c>
    </row>
    <row r="6116" spans="24:25" x14ac:dyDescent="0.25">
      <c r="X6116" s="59">
        <v>6109</v>
      </c>
      <c r="Y6116" s="395">
        <f t="shared" si="97"/>
        <v>425</v>
      </c>
    </row>
    <row r="6117" spans="24:25" x14ac:dyDescent="0.25">
      <c r="X6117" s="59">
        <v>6110</v>
      </c>
      <c r="Y6117" s="395">
        <f t="shared" si="97"/>
        <v>425</v>
      </c>
    </row>
    <row r="6118" spans="24:25" x14ac:dyDescent="0.25">
      <c r="X6118" s="59">
        <v>6111</v>
      </c>
      <c r="Y6118" s="395">
        <f t="shared" si="97"/>
        <v>425</v>
      </c>
    </row>
    <row r="6119" spans="24:25" x14ac:dyDescent="0.25">
      <c r="X6119" s="59">
        <v>6112</v>
      </c>
      <c r="Y6119" s="395">
        <f t="shared" si="97"/>
        <v>425</v>
      </c>
    </row>
    <row r="6120" spans="24:25" x14ac:dyDescent="0.25">
      <c r="X6120" s="59">
        <v>6113</v>
      </c>
      <c r="Y6120" s="395">
        <f t="shared" si="97"/>
        <v>425</v>
      </c>
    </row>
    <row r="6121" spans="24:25" x14ac:dyDescent="0.25">
      <c r="X6121" s="59">
        <v>6114</v>
      </c>
      <c r="Y6121" s="395">
        <f t="shared" si="97"/>
        <v>425</v>
      </c>
    </row>
    <row r="6122" spans="24:25" x14ac:dyDescent="0.25">
      <c r="X6122" s="59">
        <v>6115</v>
      </c>
      <c r="Y6122" s="395">
        <f t="shared" si="97"/>
        <v>425</v>
      </c>
    </row>
    <row r="6123" spans="24:25" x14ac:dyDescent="0.25">
      <c r="X6123" s="59">
        <v>6116</v>
      </c>
      <c r="Y6123" s="395">
        <f t="shared" si="97"/>
        <v>425</v>
      </c>
    </row>
    <row r="6124" spans="24:25" x14ac:dyDescent="0.25">
      <c r="X6124" s="59">
        <v>6117</v>
      </c>
      <c r="Y6124" s="395">
        <f t="shared" si="97"/>
        <v>425</v>
      </c>
    </row>
    <row r="6125" spans="24:25" x14ac:dyDescent="0.25">
      <c r="X6125" s="59">
        <v>6118</v>
      </c>
      <c r="Y6125" s="395">
        <f t="shared" si="97"/>
        <v>425</v>
      </c>
    </row>
    <row r="6126" spans="24:25" x14ac:dyDescent="0.25">
      <c r="X6126" s="59">
        <v>6119</v>
      </c>
      <c r="Y6126" s="395">
        <f t="shared" si="97"/>
        <v>425</v>
      </c>
    </row>
    <row r="6127" spans="24:25" x14ac:dyDescent="0.25">
      <c r="X6127" s="59">
        <v>6120</v>
      </c>
      <c r="Y6127" s="395">
        <f t="shared" si="97"/>
        <v>425</v>
      </c>
    </row>
    <row r="6128" spans="24:25" x14ac:dyDescent="0.25">
      <c r="X6128" s="59">
        <v>6121</v>
      </c>
      <c r="Y6128" s="395">
        <f t="shared" si="97"/>
        <v>425</v>
      </c>
    </row>
    <row r="6129" spans="24:25" x14ac:dyDescent="0.25">
      <c r="X6129" s="59">
        <v>6122</v>
      </c>
      <c r="Y6129" s="395">
        <f t="shared" si="97"/>
        <v>425</v>
      </c>
    </row>
    <row r="6130" spans="24:25" x14ac:dyDescent="0.25">
      <c r="X6130" s="59">
        <v>6123</v>
      </c>
      <c r="Y6130" s="395">
        <f t="shared" si="97"/>
        <v>425</v>
      </c>
    </row>
    <row r="6131" spans="24:25" x14ac:dyDescent="0.25">
      <c r="X6131" s="59">
        <v>6124</v>
      </c>
      <c r="Y6131" s="395">
        <f t="shared" si="97"/>
        <v>425</v>
      </c>
    </row>
    <row r="6132" spans="24:25" x14ac:dyDescent="0.25">
      <c r="X6132" s="59">
        <v>6125</v>
      </c>
      <c r="Y6132" s="395">
        <f t="shared" si="97"/>
        <v>425</v>
      </c>
    </row>
    <row r="6133" spans="24:25" x14ac:dyDescent="0.25">
      <c r="X6133" s="59">
        <v>6126</v>
      </c>
      <c r="Y6133" s="395">
        <f t="shared" si="97"/>
        <v>425</v>
      </c>
    </row>
    <row r="6134" spans="24:25" x14ac:dyDescent="0.25">
      <c r="X6134" s="59">
        <v>6127</v>
      </c>
      <c r="Y6134" s="395">
        <f t="shared" si="97"/>
        <v>425</v>
      </c>
    </row>
    <row r="6135" spans="24:25" x14ac:dyDescent="0.25">
      <c r="X6135" s="59">
        <v>6128</v>
      </c>
      <c r="Y6135" s="395">
        <f t="shared" si="97"/>
        <v>425</v>
      </c>
    </row>
    <row r="6136" spans="24:25" x14ac:dyDescent="0.25">
      <c r="X6136" s="59">
        <v>6129</v>
      </c>
      <c r="Y6136" s="395">
        <f t="shared" si="97"/>
        <v>425</v>
      </c>
    </row>
    <row r="6137" spans="24:25" x14ac:dyDescent="0.25">
      <c r="X6137" s="59">
        <v>6130</v>
      </c>
      <c r="Y6137" s="395">
        <f t="shared" si="97"/>
        <v>425</v>
      </c>
    </row>
    <row r="6138" spans="24:25" x14ac:dyDescent="0.25">
      <c r="X6138" s="59">
        <v>6131</v>
      </c>
      <c r="Y6138" s="395">
        <f t="shared" si="97"/>
        <v>425</v>
      </c>
    </row>
    <row r="6139" spans="24:25" x14ac:dyDescent="0.25">
      <c r="X6139" s="59">
        <v>6132</v>
      </c>
      <c r="Y6139" s="395">
        <f t="shared" si="97"/>
        <v>425</v>
      </c>
    </row>
    <row r="6140" spans="24:25" x14ac:dyDescent="0.25">
      <c r="X6140" s="59">
        <v>6133</v>
      </c>
      <c r="Y6140" s="395">
        <f t="shared" si="97"/>
        <v>425</v>
      </c>
    </row>
    <row r="6141" spans="24:25" x14ac:dyDescent="0.25">
      <c r="X6141" s="59">
        <v>6134</v>
      </c>
      <c r="Y6141" s="395">
        <f t="shared" si="97"/>
        <v>425</v>
      </c>
    </row>
    <row r="6142" spans="24:25" x14ac:dyDescent="0.25">
      <c r="X6142" s="59">
        <v>6135</v>
      </c>
      <c r="Y6142" s="395">
        <f t="shared" si="97"/>
        <v>425</v>
      </c>
    </row>
    <row r="6143" spans="24:25" x14ac:dyDescent="0.25">
      <c r="X6143" s="59">
        <v>6136</v>
      </c>
      <c r="Y6143" s="395">
        <f t="shared" si="97"/>
        <v>425</v>
      </c>
    </row>
    <row r="6144" spans="24:25" x14ac:dyDescent="0.25">
      <c r="X6144" s="59">
        <v>6137</v>
      </c>
      <c r="Y6144" s="395">
        <f t="shared" si="97"/>
        <v>425</v>
      </c>
    </row>
    <row r="6145" spans="24:25" x14ac:dyDescent="0.25">
      <c r="X6145" s="59">
        <v>6138</v>
      </c>
      <c r="Y6145" s="395">
        <f t="shared" si="97"/>
        <v>425</v>
      </c>
    </row>
    <row r="6146" spans="24:25" x14ac:dyDescent="0.25">
      <c r="X6146" s="59">
        <v>6139</v>
      </c>
      <c r="Y6146" s="395">
        <f t="shared" si="97"/>
        <v>425</v>
      </c>
    </row>
    <row r="6147" spans="24:25" x14ac:dyDescent="0.25">
      <c r="X6147" s="59">
        <v>6140</v>
      </c>
      <c r="Y6147" s="395">
        <f t="shared" si="97"/>
        <v>425</v>
      </c>
    </row>
    <row r="6148" spans="24:25" x14ac:dyDescent="0.25">
      <c r="X6148" s="59">
        <v>6141</v>
      </c>
      <c r="Y6148" s="395">
        <f t="shared" si="97"/>
        <v>425</v>
      </c>
    </row>
    <row r="6149" spans="24:25" x14ac:dyDescent="0.25">
      <c r="X6149" s="59">
        <v>6142</v>
      </c>
      <c r="Y6149" s="395">
        <f t="shared" si="97"/>
        <v>425</v>
      </c>
    </row>
    <row r="6150" spans="24:25" x14ac:dyDescent="0.25">
      <c r="X6150" s="59">
        <v>6143</v>
      </c>
      <c r="Y6150" s="395">
        <f t="shared" si="97"/>
        <v>425</v>
      </c>
    </row>
    <row r="6151" spans="24:25" x14ac:dyDescent="0.25">
      <c r="X6151" s="59">
        <v>6144</v>
      </c>
      <c r="Y6151" s="395">
        <f t="shared" si="97"/>
        <v>425</v>
      </c>
    </row>
    <row r="6152" spans="24:25" x14ac:dyDescent="0.25">
      <c r="X6152" s="59">
        <v>6145</v>
      </c>
      <c r="Y6152" s="395">
        <f t="shared" si="97"/>
        <v>425</v>
      </c>
    </row>
    <row r="6153" spans="24:25" x14ac:dyDescent="0.25">
      <c r="X6153" s="59">
        <v>6146</v>
      </c>
      <c r="Y6153" s="395">
        <f t="shared" si="97"/>
        <v>425</v>
      </c>
    </row>
    <row r="6154" spans="24:25" x14ac:dyDescent="0.25">
      <c r="X6154" s="59">
        <v>6147</v>
      </c>
      <c r="Y6154" s="395">
        <f t="shared" si="97"/>
        <v>425</v>
      </c>
    </row>
    <row r="6155" spans="24:25" x14ac:dyDescent="0.25">
      <c r="X6155" s="59">
        <v>6148</v>
      </c>
      <c r="Y6155" s="395">
        <f t="shared" si="97"/>
        <v>425</v>
      </c>
    </row>
    <row r="6156" spans="24:25" x14ac:dyDescent="0.25">
      <c r="X6156" s="59">
        <v>6149</v>
      </c>
      <c r="Y6156" s="395">
        <f t="shared" si="97"/>
        <v>425</v>
      </c>
    </row>
    <row r="6157" spans="24:25" x14ac:dyDescent="0.25">
      <c r="X6157" s="59">
        <v>6150</v>
      </c>
      <c r="Y6157" s="395">
        <f t="shared" si="97"/>
        <v>425</v>
      </c>
    </row>
    <row r="6158" spans="24:25" x14ac:dyDescent="0.25">
      <c r="X6158" s="59">
        <v>6151</v>
      </c>
      <c r="Y6158" s="395">
        <f t="shared" si="97"/>
        <v>425</v>
      </c>
    </row>
    <row r="6159" spans="24:25" x14ac:dyDescent="0.25">
      <c r="X6159" s="59">
        <v>6152</v>
      </c>
      <c r="Y6159" s="395">
        <f t="shared" si="97"/>
        <v>425</v>
      </c>
    </row>
    <row r="6160" spans="24:25" x14ac:dyDescent="0.25">
      <c r="X6160" s="59">
        <v>6153</v>
      </c>
      <c r="Y6160" s="395">
        <f t="shared" si="97"/>
        <v>425</v>
      </c>
    </row>
    <row r="6161" spans="24:25" x14ac:dyDescent="0.25">
      <c r="X6161" s="59">
        <v>6154</v>
      </c>
      <c r="Y6161" s="395">
        <f t="shared" ref="Y6161:Y6224" si="98">$V$9</f>
        <v>425</v>
      </c>
    </row>
    <row r="6162" spans="24:25" x14ac:dyDescent="0.25">
      <c r="X6162" s="59">
        <v>6155</v>
      </c>
      <c r="Y6162" s="395">
        <f t="shared" si="98"/>
        <v>425</v>
      </c>
    </row>
    <row r="6163" spans="24:25" x14ac:dyDescent="0.25">
      <c r="X6163" s="59">
        <v>6156</v>
      </c>
      <c r="Y6163" s="395">
        <f t="shared" si="98"/>
        <v>425</v>
      </c>
    </row>
    <row r="6164" spans="24:25" x14ac:dyDescent="0.25">
      <c r="X6164" s="59">
        <v>6157</v>
      </c>
      <c r="Y6164" s="395">
        <f t="shared" si="98"/>
        <v>425</v>
      </c>
    </row>
    <row r="6165" spans="24:25" x14ac:dyDescent="0.25">
      <c r="X6165" s="59">
        <v>6158</v>
      </c>
      <c r="Y6165" s="395">
        <f t="shared" si="98"/>
        <v>425</v>
      </c>
    </row>
    <row r="6166" spans="24:25" x14ac:dyDescent="0.25">
      <c r="X6166" s="59">
        <v>6159</v>
      </c>
      <c r="Y6166" s="395">
        <f t="shared" si="98"/>
        <v>425</v>
      </c>
    </row>
    <row r="6167" spans="24:25" x14ac:dyDescent="0.25">
      <c r="X6167" s="59">
        <v>6160</v>
      </c>
      <c r="Y6167" s="395">
        <f t="shared" si="98"/>
        <v>425</v>
      </c>
    </row>
    <row r="6168" spans="24:25" x14ac:dyDescent="0.25">
      <c r="X6168" s="59">
        <v>6161</v>
      </c>
      <c r="Y6168" s="395">
        <f t="shared" si="98"/>
        <v>425</v>
      </c>
    </row>
    <row r="6169" spans="24:25" x14ac:dyDescent="0.25">
      <c r="X6169" s="59">
        <v>6162</v>
      </c>
      <c r="Y6169" s="395">
        <f t="shared" si="98"/>
        <v>425</v>
      </c>
    </row>
    <row r="6170" spans="24:25" x14ac:dyDescent="0.25">
      <c r="X6170" s="59">
        <v>6163</v>
      </c>
      <c r="Y6170" s="395">
        <f t="shared" si="98"/>
        <v>425</v>
      </c>
    </row>
    <row r="6171" spans="24:25" x14ac:dyDescent="0.25">
      <c r="X6171" s="59">
        <v>6164</v>
      </c>
      <c r="Y6171" s="395">
        <f t="shared" si="98"/>
        <v>425</v>
      </c>
    </row>
    <row r="6172" spans="24:25" x14ac:dyDescent="0.25">
      <c r="X6172" s="59">
        <v>6165</v>
      </c>
      <c r="Y6172" s="395">
        <f t="shared" si="98"/>
        <v>425</v>
      </c>
    </row>
    <row r="6173" spans="24:25" x14ac:dyDescent="0.25">
      <c r="X6173" s="59">
        <v>6166</v>
      </c>
      <c r="Y6173" s="395">
        <f t="shared" si="98"/>
        <v>425</v>
      </c>
    </row>
    <row r="6174" spans="24:25" x14ac:dyDescent="0.25">
      <c r="X6174" s="59">
        <v>6167</v>
      </c>
      <c r="Y6174" s="395">
        <f t="shared" si="98"/>
        <v>425</v>
      </c>
    </row>
    <row r="6175" spans="24:25" x14ac:dyDescent="0.25">
      <c r="X6175" s="59">
        <v>6168</v>
      </c>
      <c r="Y6175" s="395">
        <f t="shared" si="98"/>
        <v>425</v>
      </c>
    </row>
    <row r="6176" spans="24:25" x14ac:dyDescent="0.25">
      <c r="X6176" s="59">
        <v>6169</v>
      </c>
      <c r="Y6176" s="395">
        <f t="shared" si="98"/>
        <v>425</v>
      </c>
    </row>
    <row r="6177" spans="24:25" x14ac:dyDescent="0.25">
      <c r="X6177" s="59">
        <v>6170</v>
      </c>
      <c r="Y6177" s="395">
        <f t="shared" si="98"/>
        <v>425</v>
      </c>
    </row>
    <row r="6178" spans="24:25" x14ac:dyDescent="0.25">
      <c r="X6178" s="59">
        <v>6171</v>
      </c>
      <c r="Y6178" s="395">
        <f t="shared" si="98"/>
        <v>425</v>
      </c>
    </row>
    <row r="6179" spans="24:25" x14ac:dyDescent="0.25">
      <c r="X6179" s="59">
        <v>6172</v>
      </c>
      <c r="Y6179" s="395">
        <f t="shared" si="98"/>
        <v>425</v>
      </c>
    </row>
    <row r="6180" spans="24:25" x14ac:dyDescent="0.25">
      <c r="X6180" s="59">
        <v>6173</v>
      </c>
      <c r="Y6180" s="395">
        <f t="shared" si="98"/>
        <v>425</v>
      </c>
    </row>
    <row r="6181" spans="24:25" x14ac:dyDescent="0.25">
      <c r="X6181" s="59">
        <v>6174</v>
      </c>
      <c r="Y6181" s="395">
        <f t="shared" si="98"/>
        <v>425</v>
      </c>
    </row>
    <row r="6182" spans="24:25" x14ac:dyDescent="0.25">
      <c r="X6182" s="59">
        <v>6175</v>
      </c>
      <c r="Y6182" s="395">
        <f t="shared" si="98"/>
        <v>425</v>
      </c>
    </row>
    <row r="6183" spans="24:25" x14ac:dyDescent="0.25">
      <c r="X6183" s="59">
        <v>6176</v>
      </c>
      <c r="Y6183" s="395">
        <f t="shared" si="98"/>
        <v>425</v>
      </c>
    </row>
    <row r="6184" spans="24:25" x14ac:dyDescent="0.25">
      <c r="X6184" s="59">
        <v>6177</v>
      </c>
      <c r="Y6184" s="395">
        <f t="shared" si="98"/>
        <v>425</v>
      </c>
    </row>
    <row r="6185" spans="24:25" x14ac:dyDescent="0.25">
      <c r="X6185" s="59">
        <v>6178</v>
      </c>
      <c r="Y6185" s="395">
        <f t="shared" si="98"/>
        <v>425</v>
      </c>
    </row>
    <row r="6186" spans="24:25" x14ac:dyDescent="0.25">
      <c r="X6186" s="59">
        <v>6179</v>
      </c>
      <c r="Y6186" s="395">
        <f t="shared" si="98"/>
        <v>425</v>
      </c>
    </row>
    <row r="6187" spans="24:25" x14ac:dyDescent="0.25">
      <c r="X6187" s="59">
        <v>6180</v>
      </c>
      <c r="Y6187" s="395">
        <f t="shared" si="98"/>
        <v>425</v>
      </c>
    </row>
    <row r="6188" spans="24:25" x14ac:dyDescent="0.25">
      <c r="X6188" s="59">
        <v>6181</v>
      </c>
      <c r="Y6188" s="395">
        <f t="shared" si="98"/>
        <v>425</v>
      </c>
    </row>
    <row r="6189" spans="24:25" x14ac:dyDescent="0.25">
      <c r="X6189" s="59">
        <v>6182</v>
      </c>
      <c r="Y6189" s="395">
        <f t="shared" si="98"/>
        <v>425</v>
      </c>
    </row>
    <row r="6190" spans="24:25" x14ac:dyDescent="0.25">
      <c r="X6190" s="59">
        <v>6183</v>
      </c>
      <c r="Y6190" s="395">
        <f t="shared" si="98"/>
        <v>425</v>
      </c>
    </row>
    <row r="6191" spans="24:25" x14ac:dyDescent="0.25">
      <c r="X6191" s="59">
        <v>6184</v>
      </c>
      <c r="Y6191" s="395">
        <f t="shared" si="98"/>
        <v>425</v>
      </c>
    </row>
    <row r="6192" spans="24:25" x14ac:dyDescent="0.25">
      <c r="X6192" s="59">
        <v>6185</v>
      </c>
      <c r="Y6192" s="395">
        <f t="shared" si="98"/>
        <v>425</v>
      </c>
    </row>
    <row r="6193" spans="24:25" x14ac:dyDescent="0.25">
      <c r="X6193" s="59">
        <v>6186</v>
      </c>
      <c r="Y6193" s="395">
        <f t="shared" si="98"/>
        <v>425</v>
      </c>
    </row>
    <row r="6194" spans="24:25" x14ac:dyDescent="0.25">
      <c r="X6194" s="59">
        <v>6187</v>
      </c>
      <c r="Y6194" s="395">
        <f t="shared" si="98"/>
        <v>425</v>
      </c>
    </row>
    <row r="6195" spans="24:25" x14ac:dyDescent="0.25">
      <c r="X6195" s="59">
        <v>6188</v>
      </c>
      <c r="Y6195" s="395">
        <f t="shared" si="98"/>
        <v>425</v>
      </c>
    </row>
    <row r="6196" spans="24:25" x14ac:dyDescent="0.25">
      <c r="X6196" s="59">
        <v>6189</v>
      </c>
      <c r="Y6196" s="395">
        <f t="shared" si="98"/>
        <v>425</v>
      </c>
    </row>
    <row r="6197" spans="24:25" x14ac:dyDescent="0.25">
      <c r="X6197" s="59">
        <v>6190</v>
      </c>
      <c r="Y6197" s="395">
        <f t="shared" si="98"/>
        <v>425</v>
      </c>
    </row>
    <row r="6198" spans="24:25" x14ac:dyDescent="0.25">
      <c r="X6198" s="59">
        <v>6191</v>
      </c>
      <c r="Y6198" s="395">
        <f t="shared" si="98"/>
        <v>425</v>
      </c>
    </row>
    <row r="6199" spans="24:25" x14ac:dyDescent="0.25">
      <c r="X6199" s="59">
        <v>6192</v>
      </c>
      <c r="Y6199" s="395">
        <f t="shared" si="98"/>
        <v>425</v>
      </c>
    </row>
    <row r="6200" spans="24:25" x14ac:dyDescent="0.25">
      <c r="X6200" s="59">
        <v>6193</v>
      </c>
      <c r="Y6200" s="395">
        <f t="shared" si="98"/>
        <v>425</v>
      </c>
    </row>
    <row r="6201" spans="24:25" x14ac:dyDescent="0.25">
      <c r="X6201" s="59">
        <v>6194</v>
      </c>
      <c r="Y6201" s="395">
        <f t="shared" si="98"/>
        <v>425</v>
      </c>
    </row>
    <row r="6202" spans="24:25" x14ac:dyDescent="0.25">
      <c r="X6202" s="59">
        <v>6195</v>
      </c>
      <c r="Y6202" s="395">
        <f t="shared" si="98"/>
        <v>425</v>
      </c>
    </row>
    <row r="6203" spans="24:25" x14ac:dyDescent="0.25">
      <c r="X6203" s="59">
        <v>6196</v>
      </c>
      <c r="Y6203" s="395">
        <f t="shared" si="98"/>
        <v>425</v>
      </c>
    </row>
    <row r="6204" spans="24:25" x14ac:dyDescent="0.25">
      <c r="X6204" s="59">
        <v>6197</v>
      </c>
      <c r="Y6204" s="395">
        <f t="shared" si="98"/>
        <v>425</v>
      </c>
    </row>
    <row r="6205" spans="24:25" x14ac:dyDescent="0.25">
      <c r="X6205" s="59">
        <v>6198</v>
      </c>
      <c r="Y6205" s="395">
        <f t="shared" si="98"/>
        <v>425</v>
      </c>
    </row>
    <row r="6206" spans="24:25" x14ac:dyDescent="0.25">
      <c r="X6206" s="59">
        <v>6199</v>
      </c>
      <c r="Y6206" s="395">
        <f t="shared" si="98"/>
        <v>425</v>
      </c>
    </row>
    <row r="6207" spans="24:25" x14ac:dyDescent="0.25">
      <c r="X6207" s="59">
        <v>6200</v>
      </c>
      <c r="Y6207" s="395">
        <f t="shared" si="98"/>
        <v>425</v>
      </c>
    </row>
    <row r="6208" spans="24:25" x14ac:dyDescent="0.25">
      <c r="X6208" s="59">
        <v>6201</v>
      </c>
      <c r="Y6208" s="395">
        <f t="shared" si="98"/>
        <v>425</v>
      </c>
    </row>
    <row r="6209" spans="24:25" x14ac:dyDescent="0.25">
      <c r="X6209" s="59">
        <v>6202</v>
      </c>
      <c r="Y6209" s="395">
        <f t="shared" si="98"/>
        <v>425</v>
      </c>
    </row>
    <row r="6210" spans="24:25" x14ac:dyDescent="0.25">
      <c r="X6210" s="59">
        <v>6203</v>
      </c>
      <c r="Y6210" s="395">
        <f t="shared" si="98"/>
        <v>425</v>
      </c>
    </row>
    <row r="6211" spans="24:25" x14ac:dyDescent="0.25">
      <c r="X6211" s="59">
        <v>6204</v>
      </c>
      <c r="Y6211" s="395">
        <f t="shared" si="98"/>
        <v>425</v>
      </c>
    </row>
    <row r="6212" spans="24:25" x14ac:dyDescent="0.25">
      <c r="X6212" s="59">
        <v>6205</v>
      </c>
      <c r="Y6212" s="395">
        <f t="shared" si="98"/>
        <v>425</v>
      </c>
    </row>
    <row r="6213" spans="24:25" x14ac:dyDescent="0.25">
      <c r="X6213" s="59">
        <v>6206</v>
      </c>
      <c r="Y6213" s="395">
        <f t="shared" si="98"/>
        <v>425</v>
      </c>
    </row>
    <row r="6214" spans="24:25" x14ac:dyDescent="0.25">
      <c r="X6214" s="59">
        <v>6207</v>
      </c>
      <c r="Y6214" s="395">
        <f t="shared" si="98"/>
        <v>425</v>
      </c>
    </row>
    <row r="6215" spans="24:25" x14ac:dyDescent="0.25">
      <c r="X6215" s="59">
        <v>6208</v>
      </c>
      <c r="Y6215" s="395">
        <f t="shared" si="98"/>
        <v>425</v>
      </c>
    </row>
    <row r="6216" spans="24:25" x14ac:dyDescent="0.25">
      <c r="X6216" s="59">
        <v>6209</v>
      </c>
      <c r="Y6216" s="395">
        <f t="shared" si="98"/>
        <v>425</v>
      </c>
    </row>
    <row r="6217" spans="24:25" x14ac:dyDescent="0.25">
      <c r="X6217" s="59">
        <v>6210</v>
      </c>
      <c r="Y6217" s="395">
        <f t="shared" si="98"/>
        <v>425</v>
      </c>
    </row>
    <row r="6218" spans="24:25" x14ac:dyDescent="0.25">
      <c r="X6218" s="59">
        <v>6211</v>
      </c>
      <c r="Y6218" s="395">
        <f t="shared" si="98"/>
        <v>425</v>
      </c>
    </row>
    <row r="6219" spans="24:25" x14ac:dyDescent="0.25">
      <c r="X6219" s="59">
        <v>6212</v>
      </c>
      <c r="Y6219" s="395">
        <f t="shared" si="98"/>
        <v>425</v>
      </c>
    </row>
    <row r="6220" spans="24:25" x14ac:dyDescent="0.25">
      <c r="X6220" s="59">
        <v>6213</v>
      </c>
      <c r="Y6220" s="395">
        <f t="shared" si="98"/>
        <v>425</v>
      </c>
    </row>
    <row r="6221" spans="24:25" x14ac:dyDescent="0.25">
      <c r="X6221" s="59">
        <v>6214</v>
      </c>
      <c r="Y6221" s="395">
        <f t="shared" si="98"/>
        <v>425</v>
      </c>
    </row>
    <row r="6222" spans="24:25" x14ac:dyDescent="0.25">
      <c r="X6222" s="59">
        <v>6215</v>
      </c>
      <c r="Y6222" s="395">
        <f t="shared" si="98"/>
        <v>425</v>
      </c>
    </row>
    <row r="6223" spans="24:25" x14ac:dyDescent="0.25">
      <c r="X6223" s="59">
        <v>6216</v>
      </c>
      <c r="Y6223" s="395">
        <f t="shared" si="98"/>
        <v>425</v>
      </c>
    </row>
    <row r="6224" spans="24:25" x14ac:dyDescent="0.25">
      <c r="X6224" s="59">
        <v>6217</v>
      </c>
      <c r="Y6224" s="395">
        <f t="shared" si="98"/>
        <v>425</v>
      </c>
    </row>
    <row r="6225" spans="24:25" x14ac:dyDescent="0.25">
      <c r="X6225" s="59">
        <v>6218</v>
      </c>
      <c r="Y6225" s="395">
        <f t="shared" ref="Y6225:Y6288" si="99">$V$9</f>
        <v>425</v>
      </c>
    </row>
    <row r="6226" spans="24:25" x14ac:dyDescent="0.25">
      <c r="X6226" s="59">
        <v>6219</v>
      </c>
      <c r="Y6226" s="395">
        <f t="shared" si="99"/>
        <v>425</v>
      </c>
    </row>
    <row r="6227" spans="24:25" x14ac:dyDescent="0.25">
      <c r="X6227" s="59">
        <v>6220</v>
      </c>
      <c r="Y6227" s="395">
        <f t="shared" si="99"/>
        <v>425</v>
      </c>
    </row>
    <row r="6228" spans="24:25" x14ac:dyDescent="0.25">
      <c r="X6228" s="59">
        <v>6221</v>
      </c>
      <c r="Y6228" s="395">
        <f t="shared" si="99"/>
        <v>425</v>
      </c>
    </row>
    <row r="6229" spans="24:25" x14ac:dyDescent="0.25">
      <c r="X6229" s="59">
        <v>6222</v>
      </c>
      <c r="Y6229" s="395">
        <f t="shared" si="99"/>
        <v>425</v>
      </c>
    </row>
    <row r="6230" spans="24:25" x14ac:dyDescent="0.25">
      <c r="X6230" s="59">
        <v>6223</v>
      </c>
      <c r="Y6230" s="395">
        <f t="shared" si="99"/>
        <v>425</v>
      </c>
    </row>
    <row r="6231" spans="24:25" x14ac:dyDescent="0.25">
      <c r="X6231" s="59">
        <v>6224</v>
      </c>
      <c r="Y6231" s="395">
        <f t="shared" si="99"/>
        <v>425</v>
      </c>
    </row>
    <row r="6232" spans="24:25" x14ac:dyDescent="0.25">
      <c r="X6232" s="59">
        <v>6225</v>
      </c>
      <c r="Y6232" s="395">
        <f t="shared" si="99"/>
        <v>425</v>
      </c>
    </row>
    <row r="6233" spans="24:25" x14ac:dyDescent="0.25">
      <c r="X6233" s="59">
        <v>6226</v>
      </c>
      <c r="Y6233" s="395">
        <f t="shared" si="99"/>
        <v>425</v>
      </c>
    </row>
    <row r="6234" spans="24:25" x14ac:dyDescent="0.25">
      <c r="X6234" s="59">
        <v>6227</v>
      </c>
      <c r="Y6234" s="395">
        <f t="shared" si="99"/>
        <v>425</v>
      </c>
    </row>
    <row r="6235" spans="24:25" x14ac:dyDescent="0.25">
      <c r="X6235" s="59">
        <v>6228</v>
      </c>
      <c r="Y6235" s="395">
        <f t="shared" si="99"/>
        <v>425</v>
      </c>
    </row>
    <row r="6236" spans="24:25" x14ac:dyDescent="0.25">
      <c r="X6236" s="59">
        <v>6229</v>
      </c>
      <c r="Y6236" s="395">
        <f t="shared" si="99"/>
        <v>425</v>
      </c>
    </row>
    <row r="6237" spans="24:25" x14ac:dyDescent="0.25">
      <c r="X6237" s="59">
        <v>6230</v>
      </c>
      <c r="Y6237" s="395">
        <f t="shared" si="99"/>
        <v>425</v>
      </c>
    </row>
    <row r="6238" spans="24:25" x14ac:dyDescent="0.25">
      <c r="X6238" s="59">
        <v>6231</v>
      </c>
      <c r="Y6238" s="395">
        <f t="shared" si="99"/>
        <v>425</v>
      </c>
    </row>
    <row r="6239" spans="24:25" x14ac:dyDescent="0.25">
      <c r="X6239" s="59">
        <v>6232</v>
      </c>
      <c r="Y6239" s="395">
        <f t="shared" si="99"/>
        <v>425</v>
      </c>
    </row>
    <row r="6240" spans="24:25" x14ac:dyDescent="0.25">
      <c r="X6240" s="59">
        <v>6233</v>
      </c>
      <c r="Y6240" s="395">
        <f t="shared" si="99"/>
        <v>425</v>
      </c>
    </row>
    <row r="6241" spans="24:25" x14ac:dyDescent="0.25">
      <c r="X6241" s="59">
        <v>6234</v>
      </c>
      <c r="Y6241" s="395">
        <f t="shared" si="99"/>
        <v>425</v>
      </c>
    </row>
    <row r="6242" spans="24:25" x14ac:dyDescent="0.25">
      <c r="X6242" s="59">
        <v>6235</v>
      </c>
      <c r="Y6242" s="395">
        <f t="shared" si="99"/>
        <v>425</v>
      </c>
    </row>
    <row r="6243" spans="24:25" x14ac:dyDescent="0.25">
      <c r="X6243" s="59">
        <v>6236</v>
      </c>
      <c r="Y6243" s="395">
        <f t="shared" si="99"/>
        <v>425</v>
      </c>
    </row>
    <row r="6244" spans="24:25" x14ac:dyDescent="0.25">
      <c r="X6244" s="59">
        <v>6237</v>
      </c>
      <c r="Y6244" s="395">
        <f t="shared" si="99"/>
        <v>425</v>
      </c>
    </row>
    <row r="6245" spans="24:25" x14ac:dyDescent="0.25">
      <c r="X6245" s="59">
        <v>6238</v>
      </c>
      <c r="Y6245" s="395">
        <f t="shared" si="99"/>
        <v>425</v>
      </c>
    </row>
    <row r="6246" spans="24:25" x14ac:dyDescent="0.25">
      <c r="X6246" s="59">
        <v>6239</v>
      </c>
      <c r="Y6246" s="395">
        <f t="shared" si="99"/>
        <v>425</v>
      </c>
    </row>
    <row r="6247" spans="24:25" x14ac:dyDescent="0.25">
      <c r="X6247" s="59">
        <v>6240</v>
      </c>
      <c r="Y6247" s="395">
        <f t="shared" si="99"/>
        <v>425</v>
      </c>
    </row>
    <row r="6248" spans="24:25" x14ac:dyDescent="0.25">
      <c r="X6248" s="59">
        <v>6241</v>
      </c>
      <c r="Y6248" s="395">
        <f t="shared" si="99"/>
        <v>425</v>
      </c>
    </row>
    <row r="6249" spans="24:25" x14ac:dyDescent="0.25">
      <c r="X6249" s="59">
        <v>6242</v>
      </c>
      <c r="Y6249" s="395">
        <f t="shared" si="99"/>
        <v>425</v>
      </c>
    </row>
    <row r="6250" spans="24:25" x14ac:dyDescent="0.25">
      <c r="X6250" s="59">
        <v>6243</v>
      </c>
      <c r="Y6250" s="395">
        <f t="shared" si="99"/>
        <v>425</v>
      </c>
    </row>
    <row r="6251" spans="24:25" x14ac:dyDescent="0.25">
      <c r="X6251" s="59">
        <v>6244</v>
      </c>
      <c r="Y6251" s="395">
        <f t="shared" si="99"/>
        <v>425</v>
      </c>
    </row>
    <row r="6252" spans="24:25" x14ac:dyDescent="0.25">
      <c r="X6252" s="59">
        <v>6245</v>
      </c>
      <c r="Y6252" s="395">
        <f t="shared" si="99"/>
        <v>425</v>
      </c>
    </row>
    <row r="6253" spans="24:25" x14ac:dyDescent="0.25">
      <c r="X6253" s="59">
        <v>6246</v>
      </c>
      <c r="Y6253" s="395">
        <f t="shared" si="99"/>
        <v>425</v>
      </c>
    </row>
    <row r="6254" spans="24:25" x14ac:dyDescent="0.25">
      <c r="X6254" s="59">
        <v>6247</v>
      </c>
      <c r="Y6254" s="395">
        <f t="shared" si="99"/>
        <v>425</v>
      </c>
    </row>
    <row r="6255" spans="24:25" x14ac:dyDescent="0.25">
      <c r="X6255" s="59">
        <v>6248</v>
      </c>
      <c r="Y6255" s="395">
        <f t="shared" si="99"/>
        <v>425</v>
      </c>
    </row>
    <row r="6256" spans="24:25" x14ac:dyDescent="0.25">
      <c r="X6256" s="59">
        <v>6249</v>
      </c>
      <c r="Y6256" s="395">
        <f t="shared" si="99"/>
        <v>425</v>
      </c>
    </row>
    <row r="6257" spans="24:25" x14ac:dyDescent="0.25">
      <c r="X6257" s="59">
        <v>6250</v>
      </c>
      <c r="Y6257" s="395">
        <f t="shared" si="99"/>
        <v>425</v>
      </c>
    </row>
    <row r="6258" spans="24:25" x14ac:dyDescent="0.25">
      <c r="X6258" s="59">
        <v>6251</v>
      </c>
      <c r="Y6258" s="395">
        <f t="shared" si="99"/>
        <v>425</v>
      </c>
    </row>
    <row r="6259" spans="24:25" x14ac:dyDescent="0.25">
      <c r="X6259" s="59">
        <v>6252</v>
      </c>
      <c r="Y6259" s="395">
        <f t="shared" si="99"/>
        <v>425</v>
      </c>
    </row>
    <row r="6260" spans="24:25" x14ac:dyDescent="0.25">
      <c r="X6260" s="59">
        <v>6253</v>
      </c>
      <c r="Y6260" s="395">
        <f t="shared" si="99"/>
        <v>425</v>
      </c>
    </row>
    <row r="6261" spans="24:25" x14ac:dyDescent="0.25">
      <c r="X6261" s="59">
        <v>6254</v>
      </c>
      <c r="Y6261" s="395">
        <f t="shared" si="99"/>
        <v>425</v>
      </c>
    </row>
    <row r="6262" spans="24:25" x14ac:dyDescent="0.25">
      <c r="X6262" s="59">
        <v>6255</v>
      </c>
      <c r="Y6262" s="395">
        <f t="shared" si="99"/>
        <v>425</v>
      </c>
    </row>
    <row r="6263" spans="24:25" x14ac:dyDescent="0.25">
      <c r="X6263" s="59">
        <v>6256</v>
      </c>
      <c r="Y6263" s="395">
        <f t="shared" si="99"/>
        <v>425</v>
      </c>
    </row>
    <row r="6264" spans="24:25" x14ac:dyDescent="0.25">
      <c r="X6264" s="59">
        <v>6257</v>
      </c>
      <c r="Y6264" s="395">
        <f t="shared" si="99"/>
        <v>425</v>
      </c>
    </row>
    <row r="6265" spans="24:25" x14ac:dyDescent="0.25">
      <c r="X6265" s="59">
        <v>6258</v>
      </c>
      <c r="Y6265" s="395">
        <f t="shared" si="99"/>
        <v>425</v>
      </c>
    </row>
    <row r="6266" spans="24:25" x14ac:dyDescent="0.25">
      <c r="X6266" s="59">
        <v>6259</v>
      </c>
      <c r="Y6266" s="395">
        <f t="shared" si="99"/>
        <v>425</v>
      </c>
    </row>
    <row r="6267" spans="24:25" x14ac:dyDescent="0.25">
      <c r="X6267" s="59">
        <v>6260</v>
      </c>
      <c r="Y6267" s="395">
        <f t="shared" si="99"/>
        <v>425</v>
      </c>
    </row>
    <row r="6268" spans="24:25" x14ac:dyDescent="0.25">
      <c r="X6268" s="59">
        <v>6261</v>
      </c>
      <c r="Y6268" s="395">
        <f t="shared" si="99"/>
        <v>425</v>
      </c>
    </row>
    <row r="6269" spans="24:25" x14ac:dyDescent="0.25">
      <c r="X6269" s="59">
        <v>6262</v>
      </c>
      <c r="Y6269" s="395">
        <f t="shared" si="99"/>
        <v>425</v>
      </c>
    </row>
    <row r="6270" spans="24:25" x14ac:dyDescent="0.25">
      <c r="X6270" s="59">
        <v>6263</v>
      </c>
      <c r="Y6270" s="395">
        <f t="shared" si="99"/>
        <v>425</v>
      </c>
    </row>
    <row r="6271" spans="24:25" x14ac:dyDescent="0.25">
      <c r="X6271" s="59">
        <v>6264</v>
      </c>
      <c r="Y6271" s="395">
        <f t="shared" si="99"/>
        <v>425</v>
      </c>
    </row>
    <row r="6272" spans="24:25" x14ac:dyDescent="0.25">
      <c r="X6272" s="59">
        <v>6265</v>
      </c>
      <c r="Y6272" s="395">
        <f t="shared" si="99"/>
        <v>425</v>
      </c>
    </row>
    <row r="6273" spans="24:25" x14ac:dyDescent="0.25">
      <c r="X6273" s="59">
        <v>6266</v>
      </c>
      <c r="Y6273" s="395">
        <f t="shared" si="99"/>
        <v>425</v>
      </c>
    </row>
    <row r="6274" spans="24:25" x14ac:dyDescent="0.25">
      <c r="X6274" s="59">
        <v>6267</v>
      </c>
      <c r="Y6274" s="395">
        <f t="shared" si="99"/>
        <v>425</v>
      </c>
    </row>
    <row r="6275" spans="24:25" x14ac:dyDescent="0.25">
      <c r="X6275" s="59">
        <v>6268</v>
      </c>
      <c r="Y6275" s="395">
        <f t="shared" si="99"/>
        <v>425</v>
      </c>
    </row>
    <row r="6276" spans="24:25" x14ac:dyDescent="0.25">
      <c r="X6276" s="59">
        <v>6269</v>
      </c>
      <c r="Y6276" s="395">
        <f t="shared" si="99"/>
        <v>425</v>
      </c>
    </row>
    <row r="6277" spans="24:25" x14ac:dyDescent="0.25">
      <c r="X6277" s="59">
        <v>6270</v>
      </c>
      <c r="Y6277" s="395">
        <f t="shared" si="99"/>
        <v>425</v>
      </c>
    </row>
    <row r="6278" spans="24:25" x14ac:dyDescent="0.25">
      <c r="X6278" s="59">
        <v>6271</v>
      </c>
      <c r="Y6278" s="395">
        <f t="shared" si="99"/>
        <v>425</v>
      </c>
    </row>
    <row r="6279" spans="24:25" x14ac:dyDescent="0.25">
      <c r="X6279" s="59">
        <v>6272</v>
      </c>
      <c r="Y6279" s="395">
        <f t="shared" si="99"/>
        <v>425</v>
      </c>
    </row>
    <row r="6280" spans="24:25" x14ac:dyDescent="0.25">
      <c r="X6280" s="59">
        <v>6273</v>
      </c>
      <c r="Y6280" s="395">
        <f t="shared" si="99"/>
        <v>425</v>
      </c>
    </row>
    <row r="6281" spans="24:25" x14ac:dyDescent="0.25">
      <c r="X6281" s="59">
        <v>6274</v>
      </c>
      <c r="Y6281" s="395">
        <f t="shared" si="99"/>
        <v>425</v>
      </c>
    </row>
    <row r="6282" spans="24:25" x14ac:dyDescent="0.25">
      <c r="X6282" s="59">
        <v>6275</v>
      </c>
      <c r="Y6282" s="395">
        <f t="shared" si="99"/>
        <v>425</v>
      </c>
    </row>
    <row r="6283" spans="24:25" x14ac:dyDescent="0.25">
      <c r="X6283" s="59">
        <v>6276</v>
      </c>
      <c r="Y6283" s="395">
        <f t="shared" si="99"/>
        <v>425</v>
      </c>
    </row>
    <row r="6284" spans="24:25" x14ac:dyDescent="0.25">
      <c r="X6284" s="59">
        <v>6277</v>
      </c>
      <c r="Y6284" s="395">
        <f t="shared" si="99"/>
        <v>425</v>
      </c>
    </row>
    <row r="6285" spans="24:25" x14ac:dyDescent="0.25">
      <c r="X6285" s="59">
        <v>6278</v>
      </c>
      <c r="Y6285" s="395">
        <f t="shared" si="99"/>
        <v>425</v>
      </c>
    </row>
    <row r="6286" spans="24:25" x14ac:dyDescent="0.25">
      <c r="X6286" s="59">
        <v>6279</v>
      </c>
      <c r="Y6286" s="395">
        <f t="shared" si="99"/>
        <v>425</v>
      </c>
    </row>
    <row r="6287" spans="24:25" x14ac:dyDescent="0.25">
      <c r="X6287" s="59">
        <v>6280</v>
      </c>
      <c r="Y6287" s="395">
        <f t="shared" si="99"/>
        <v>425</v>
      </c>
    </row>
    <row r="6288" spans="24:25" x14ac:dyDescent="0.25">
      <c r="X6288" s="59">
        <v>6281</v>
      </c>
      <c r="Y6288" s="395">
        <f t="shared" si="99"/>
        <v>425</v>
      </c>
    </row>
    <row r="6289" spans="24:25" x14ac:dyDescent="0.25">
      <c r="X6289" s="59">
        <v>6282</v>
      </c>
      <c r="Y6289" s="395">
        <f t="shared" ref="Y6289:Y6352" si="100">$V$9</f>
        <v>425</v>
      </c>
    </row>
    <row r="6290" spans="24:25" x14ac:dyDescent="0.25">
      <c r="X6290" s="59">
        <v>6283</v>
      </c>
      <c r="Y6290" s="395">
        <f t="shared" si="100"/>
        <v>425</v>
      </c>
    </row>
    <row r="6291" spans="24:25" x14ac:dyDescent="0.25">
      <c r="X6291" s="59">
        <v>6284</v>
      </c>
      <c r="Y6291" s="395">
        <f t="shared" si="100"/>
        <v>425</v>
      </c>
    </row>
    <row r="6292" spans="24:25" x14ac:dyDescent="0.25">
      <c r="X6292" s="59">
        <v>6285</v>
      </c>
      <c r="Y6292" s="395">
        <f t="shared" si="100"/>
        <v>425</v>
      </c>
    </row>
    <row r="6293" spans="24:25" x14ac:dyDescent="0.25">
      <c r="X6293" s="59">
        <v>6286</v>
      </c>
      <c r="Y6293" s="395">
        <f t="shared" si="100"/>
        <v>425</v>
      </c>
    </row>
    <row r="6294" spans="24:25" x14ac:dyDescent="0.25">
      <c r="X6294" s="59">
        <v>6287</v>
      </c>
      <c r="Y6294" s="395">
        <f t="shared" si="100"/>
        <v>425</v>
      </c>
    </row>
    <row r="6295" spans="24:25" x14ac:dyDescent="0.25">
      <c r="X6295" s="59">
        <v>6288</v>
      </c>
      <c r="Y6295" s="395">
        <f t="shared" si="100"/>
        <v>425</v>
      </c>
    </row>
    <row r="6296" spans="24:25" x14ac:dyDescent="0.25">
      <c r="X6296" s="59">
        <v>6289</v>
      </c>
      <c r="Y6296" s="395">
        <f t="shared" si="100"/>
        <v>425</v>
      </c>
    </row>
    <row r="6297" spans="24:25" x14ac:dyDescent="0.25">
      <c r="X6297" s="59">
        <v>6290</v>
      </c>
      <c r="Y6297" s="395">
        <f t="shared" si="100"/>
        <v>425</v>
      </c>
    </row>
    <row r="6298" spans="24:25" x14ac:dyDescent="0.25">
      <c r="X6298" s="59">
        <v>6291</v>
      </c>
      <c r="Y6298" s="395">
        <f t="shared" si="100"/>
        <v>425</v>
      </c>
    </row>
    <row r="6299" spans="24:25" x14ac:dyDescent="0.25">
      <c r="X6299" s="59">
        <v>6292</v>
      </c>
      <c r="Y6299" s="395">
        <f t="shared" si="100"/>
        <v>425</v>
      </c>
    </row>
    <row r="6300" spans="24:25" x14ac:dyDescent="0.25">
      <c r="X6300" s="59">
        <v>6293</v>
      </c>
      <c r="Y6300" s="395">
        <f t="shared" si="100"/>
        <v>425</v>
      </c>
    </row>
    <row r="6301" spans="24:25" x14ac:dyDescent="0.25">
      <c r="X6301" s="59">
        <v>6294</v>
      </c>
      <c r="Y6301" s="395">
        <f t="shared" si="100"/>
        <v>425</v>
      </c>
    </row>
    <row r="6302" spans="24:25" x14ac:dyDescent="0.25">
      <c r="X6302" s="59">
        <v>6295</v>
      </c>
      <c r="Y6302" s="395">
        <f t="shared" si="100"/>
        <v>425</v>
      </c>
    </row>
    <row r="6303" spans="24:25" x14ac:dyDescent="0.25">
      <c r="X6303" s="59">
        <v>6296</v>
      </c>
      <c r="Y6303" s="395">
        <f t="shared" si="100"/>
        <v>425</v>
      </c>
    </row>
    <row r="6304" spans="24:25" x14ac:dyDescent="0.25">
      <c r="X6304" s="59">
        <v>6297</v>
      </c>
      <c r="Y6304" s="395">
        <f t="shared" si="100"/>
        <v>425</v>
      </c>
    </row>
    <row r="6305" spans="24:25" x14ac:dyDescent="0.25">
      <c r="X6305" s="59">
        <v>6298</v>
      </c>
      <c r="Y6305" s="395">
        <f t="shared" si="100"/>
        <v>425</v>
      </c>
    </row>
    <row r="6306" spans="24:25" x14ac:dyDescent="0.25">
      <c r="X6306" s="59">
        <v>6299</v>
      </c>
      <c r="Y6306" s="395">
        <f t="shared" si="100"/>
        <v>425</v>
      </c>
    </row>
    <row r="6307" spans="24:25" x14ac:dyDescent="0.25">
      <c r="X6307" s="59">
        <v>6300</v>
      </c>
      <c r="Y6307" s="395">
        <f t="shared" si="100"/>
        <v>425</v>
      </c>
    </row>
    <row r="6308" spans="24:25" x14ac:dyDescent="0.25">
      <c r="X6308" s="59">
        <v>6301</v>
      </c>
      <c r="Y6308" s="395">
        <f t="shared" si="100"/>
        <v>425</v>
      </c>
    </row>
    <row r="6309" spans="24:25" x14ac:dyDescent="0.25">
      <c r="X6309" s="59">
        <v>6302</v>
      </c>
      <c r="Y6309" s="395">
        <f t="shared" si="100"/>
        <v>425</v>
      </c>
    </row>
    <row r="6310" spans="24:25" x14ac:dyDescent="0.25">
      <c r="X6310" s="59">
        <v>6303</v>
      </c>
      <c r="Y6310" s="395">
        <f t="shared" si="100"/>
        <v>425</v>
      </c>
    </row>
    <row r="6311" spans="24:25" x14ac:dyDescent="0.25">
      <c r="X6311" s="59">
        <v>6304</v>
      </c>
      <c r="Y6311" s="395">
        <f t="shared" si="100"/>
        <v>425</v>
      </c>
    </row>
    <row r="6312" spans="24:25" x14ac:dyDescent="0.25">
      <c r="X6312" s="59">
        <v>6305</v>
      </c>
      <c r="Y6312" s="395">
        <f t="shared" si="100"/>
        <v>425</v>
      </c>
    </row>
    <row r="6313" spans="24:25" x14ac:dyDescent="0.25">
      <c r="X6313" s="59">
        <v>6306</v>
      </c>
      <c r="Y6313" s="395">
        <f t="shared" si="100"/>
        <v>425</v>
      </c>
    </row>
    <row r="6314" spans="24:25" x14ac:dyDescent="0.25">
      <c r="X6314" s="59">
        <v>6307</v>
      </c>
      <c r="Y6314" s="395">
        <f t="shared" si="100"/>
        <v>425</v>
      </c>
    </row>
    <row r="6315" spans="24:25" x14ac:dyDescent="0.25">
      <c r="X6315" s="59">
        <v>6308</v>
      </c>
      <c r="Y6315" s="395">
        <f t="shared" si="100"/>
        <v>425</v>
      </c>
    </row>
    <row r="6316" spans="24:25" x14ac:dyDescent="0.25">
      <c r="X6316" s="59">
        <v>6309</v>
      </c>
      <c r="Y6316" s="395">
        <f t="shared" si="100"/>
        <v>425</v>
      </c>
    </row>
    <row r="6317" spans="24:25" x14ac:dyDescent="0.25">
      <c r="X6317" s="59">
        <v>6310</v>
      </c>
      <c r="Y6317" s="395">
        <f t="shared" si="100"/>
        <v>425</v>
      </c>
    </row>
    <row r="6318" spans="24:25" x14ac:dyDescent="0.25">
      <c r="X6318" s="59">
        <v>6311</v>
      </c>
      <c r="Y6318" s="395">
        <f t="shared" si="100"/>
        <v>425</v>
      </c>
    </row>
    <row r="6319" spans="24:25" x14ac:dyDescent="0.25">
      <c r="X6319" s="59">
        <v>6312</v>
      </c>
      <c r="Y6319" s="395">
        <f t="shared" si="100"/>
        <v>425</v>
      </c>
    </row>
    <row r="6320" spans="24:25" x14ac:dyDescent="0.25">
      <c r="X6320" s="59">
        <v>6313</v>
      </c>
      <c r="Y6320" s="395">
        <f t="shared" si="100"/>
        <v>425</v>
      </c>
    </row>
    <row r="6321" spans="24:25" x14ac:dyDescent="0.25">
      <c r="X6321" s="59">
        <v>6314</v>
      </c>
      <c r="Y6321" s="395">
        <f t="shared" si="100"/>
        <v>425</v>
      </c>
    </row>
    <row r="6322" spans="24:25" x14ac:dyDescent="0.25">
      <c r="X6322" s="59">
        <v>6315</v>
      </c>
      <c r="Y6322" s="395">
        <f t="shared" si="100"/>
        <v>425</v>
      </c>
    </row>
    <row r="6323" spans="24:25" x14ac:dyDescent="0.25">
      <c r="X6323" s="59">
        <v>6316</v>
      </c>
      <c r="Y6323" s="395">
        <f t="shared" si="100"/>
        <v>425</v>
      </c>
    </row>
    <row r="6324" spans="24:25" x14ac:dyDescent="0.25">
      <c r="X6324" s="59">
        <v>6317</v>
      </c>
      <c r="Y6324" s="395">
        <f t="shared" si="100"/>
        <v>425</v>
      </c>
    </row>
    <row r="6325" spans="24:25" x14ac:dyDescent="0.25">
      <c r="X6325" s="59">
        <v>6318</v>
      </c>
      <c r="Y6325" s="395">
        <f t="shared" si="100"/>
        <v>425</v>
      </c>
    </row>
    <row r="6326" spans="24:25" x14ac:dyDescent="0.25">
      <c r="X6326" s="59">
        <v>6319</v>
      </c>
      <c r="Y6326" s="395">
        <f t="shared" si="100"/>
        <v>425</v>
      </c>
    </row>
    <row r="6327" spans="24:25" x14ac:dyDescent="0.25">
      <c r="X6327" s="59">
        <v>6320</v>
      </c>
      <c r="Y6327" s="395">
        <f t="shared" si="100"/>
        <v>425</v>
      </c>
    </row>
    <row r="6328" spans="24:25" x14ac:dyDescent="0.25">
      <c r="X6328" s="59">
        <v>6321</v>
      </c>
      <c r="Y6328" s="395">
        <f t="shared" si="100"/>
        <v>425</v>
      </c>
    </row>
    <row r="6329" spans="24:25" x14ac:dyDescent="0.25">
      <c r="X6329" s="59">
        <v>6322</v>
      </c>
      <c r="Y6329" s="395">
        <f t="shared" si="100"/>
        <v>425</v>
      </c>
    </row>
    <row r="6330" spans="24:25" x14ac:dyDescent="0.25">
      <c r="X6330" s="59">
        <v>6323</v>
      </c>
      <c r="Y6330" s="395">
        <f t="shared" si="100"/>
        <v>425</v>
      </c>
    </row>
    <row r="6331" spans="24:25" x14ac:dyDescent="0.25">
      <c r="X6331" s="59">
        <v>6324</v>
      </c>
      <c r="Y6331" s="395">
        <f t="shared" si="100"/>
        <v>425</v>
      </c>
    </row>
    <row r="6332" spans="24:25" x14ac:dyDescent="0.25">
      <c r="X6332" s="59">
        <v>6325</v>
      </c>
      <c r="Y6332" s="395">
        <f t="shared" si="100"/>
        <v>425</v>
      </c>
    </row>
    <row r="6333" spans="24:25" x14ac:dyDescent="0.25">
      <c r="X6333" s="59">
        <v>6326</v>
      </c>
      <c r="Y6333" s="395">
        <f t="shared" si="100"/>
        <v>425</v>
      </c>
    </row>
    <row r="6334" spans="24:25" x14ac:dyDescent="0.25">
      <c r="X6334" s="59">
        <v>6327</v>
      </c>
      <c r="Y6334" s="395">
        <f t="shared" si="100"/>
        <v>425</v>
      </c>
    </row>
    <row r="6335" spans="24:25" x14ac:dyDescent="0.25">
      <c r="X6335" s="59">
        <v>6328</v>
      </c>
      <c r="Y6335" s="395">
        <f t="shared" si="100"/>
        <v>425</v>
      </c>
    </row>
    <row r="6336" spans="24:25" x14ac:dyDescent="0.25">
      <c r="X6336" s="59">
        <v>6329</v>
      </c>
      <c r="Y6336" s="395">
        <f t="shared" si="100"/>
        <v>425</v>
      </c>
    </row>
    <row r="6337" spans="24:25" x14ac:dyDescent="0.25">
      <c r="X6337" s="59">
        <v>6330</v>
      </c>
      <c r="Y6337" s="395">
        <f t="shared" si="100"/>
        <v>425</v>
      </c>
    </row>
    <row r="6338" spans="24:25" x14ac:dyDescent="0.25">
      <c r="X6338" s="59">
        <v>6331</v>
      </c>
      <c r="Y6338" s="395">
        <f t="shared" si="100"/>
        <v>425</v>
      </c>
    </row>
    <row r="6339" spans="24:25" x14ac:dyDescent="0.25">
      <c r="X6339" s="59">
        <v>6332</v>
      </c>
      <c r="Y6339" s="395">
        <f t="shared" si="100"/>
        <v>425</v>
      </c>
    </row>
    <row r="6340" spans="24:25" x14ac:dyDescent="0.25">
      <c r="X6340" s="59">
        <v>6333</v>
      </c>
      <c r="Y6340" s="395">
        <f t="shared" si="100"/>
        <v>425</v>
      </c>
    </row>
    <row r="6341" spans="24:25" x14ac:dyDescent="0.25">
      <c r="X6341" s="59">
        <v>6334</v>
      </c>
      <c r="Y6341" s="395">
        <f t="shared" si="100"/>
        <v>425</v>
      </c>
    </row>
    <row r="6342" spans="24:25" x14ac:dyDescent="0.25">
      <c r="X6342" s="59">
        <v>6335</v>
      </c>
      <c r="Y6342" s="395">
        <f t="shared" si="100"/>
        <v>425</v>
      </c>
    </row>
    <row r="6343" spans="24:25" x14ac:dyDescent="0.25">
      <c r="X6343" s="59">
        <v>6336</v>
      </c>
      <c r="Y6343" s="395">
        <f t="shared" si="100"/>
        <v>425</v>
      </c>
    </row>
    <row r="6344" spans="24:25" x14ac:dyDescent="0.25">
      <c r="X6344" s="59">
        <v>6337</v>
      </c>
      <c r="Y6344" s="395">
        <f t="shared" si="100"/>
        <v>425</v>
      </c>
    </row>
    <row r="6345" spans="24:25" x14ac:dyDescent="0.25">
      <c r="X6345" s="59">
        <v>6338</v>
      </c>
      <c r="Y6345" s="395">
        <f t="shared" si="100"/>
        <v>425</v>
      </c>
    </row>
    <row r="6346" spans="24:25" x14ac:dyDescent="0.25">
      <c r="X6346" s="59">
        <v>6339</v>
      </c>
      <c r="Y6346" s="395">
        <f t="shared" si="100"/>
        <v>425</v>
      </c>
    </row>
    <row r="6347" spans="24:25" x14ac:dyDescent="0.25">
      <c r="X6347" s="59">
        <v>6340</v>
      </c>
      <c r="Y6347" s="395">
        <f t="shared" si="100"/>
        <v>425</v>
      </c>
    </row>
    <row r="6348" spans="24:25" x14ac:dyDescent="0.25">
      <c r="X6348" s="59">
        <v>6341</v>
      </c>
      <c r="Y6348" s="395">
        <f t="shared" si="100"/>
        <v>425</v>
      </c>
    </row>
    <row r="6349" spans="24:25" x14ac:dyDescent="0.25">
      <c r="X6349" s="59">
        <v>6342</v>
      </c>
      <c r="Y6349" s="395">
        <f t="shared" si="100"/>
        <v>425</v>
      </c>
    </row>
    <row r="6350" spans="24:25" x14ac:dyDescent="0.25">
      <c r="X6350" s="59">
        <v>6343</v>
      </c>
      <c r="Y6350" s="395">
        <f t="shared" si="100"/>
        <v>425</v>
      </c>
    </row>
    <row r="6351" spans="24:25" x14ac:dyDescent="0.25">
      <c r="X6351" s="59">
        <v>6344</v>
      </c>
      <c r="Y6351" s="395">
        <f t="shared" si="100"/>
        <v>425</v>
      </c>
    </row>
    <row r="6352" spans="24:25" x14ac:dyDescent="0.25">
      <c r="X6352" s="59">
        <v>6345</v>
      </c>
      <c r="Y6352" s="395">
        <f t="shared" si="100"/>
        <v>425</v>
      </c>
    </row>
    <row r="6353" spans="24:25" x14ac:dyDescent="0.25">
      <c r="X6353" s="59">
        <v>6346</v>
      </c>
      <c r="Y6353" s="395">
        <f t="shared" ref="Y6353:Y6416" si="101">$V$9</f>
        <v>425</v>
      </c>
    </row>
    <row r="6354" spans="24:25" x14ac:dyDescent="0.25">
      <c r="X6354" s="59">
        <v>6347</v>
      </c>
      <c r="Y6354" s="395">
        <f t="shared" si="101"/>
        <v>425</v>
      </c>
    </row>
    <row r="6355" spans="24:25" x14ac:dyDescent="0.25">
      <c r="X6355" s="59">
        <v>6348</v>
      </c>
      <c r="Y6355" s="395">
        <f t="shared" si="101"/>
        <v>425</v>
      </c>
    </row>
    <row r="6356" spans="24:25" x14ac:dyDescent="0.25">
      <c r="X6356" s="59">
        <v>6349</v>
      </c>
      <c r="Y6356" s="395">
        <f t="shared" si="101"/>
        <v>425</v>
      </c>
    </row>
    <row r="6357" spans="24:25" x14ac:dyDescent="0.25">
      <c r="X6357" s="59">
        <v>6350</v>
      </c>
      <c r="Y6357" s="395">
        <f t="shared" si="101"/>
        <v>425</v>
      </c>
    </row>
    <row r="6358" spans="24:25" x14ac:dyDescent="0.25">
      <c r="X6358" s="59">
        <v>6351</v>
      </c>
      <c r="Y6358" s="395">
        <f t="shared" si="101"/>
        <v>425</v>
      </c>
    </row>
    <row r="6359" spans="24:25" x14ac:dyDescent="0.25">
      <c r="X6359" s="59">
        <v>6352</v>
      </c>
      <c r="Y6359" s="395">
        <f t="shared" si="101"/>
        <v>425</v>
      </c>
    </row>
    <row r="6360" spans="24:25" x14ac:dyDescent="0.25">
      <c r="X6360" s="59">
        <v>6353</v>
      </c>
      <c r="Y6360" s="395">
        <f t="shared" si="101"/>
        <v>425</v>
      </c>
    </row>
    <row r="6361" spans="24:25" x14ac:dyDescent="0.25">
      <c r="X6361" s="59">
        <v>6354</v>
      </c>
      <c r="Y6361" s="395">
        <f t="shared" si="101"/>
        <v>425</v>
      </c>
    </row>
    <row r="6362" spans="24:25" x14ac:dyDescent="0.25">
      <c r="X6362" s="59">
        <v>6355</v>
      </c>
      <c r="Y6362" s="395">
        <f t="shared" si="101"/>
        <v>425</v>
      </c>
    </row>
    <row r="6363" spans="24:25" x14ac:dyDescent="0.25">
      <c r="X6363" s="59">
        <v>6356</v>
      </c>
      <c r="Y6363" s="395">
        <f t="shared" si="101"/>
        <v>425</v>
      </c>
    </row>
    <row r="6364" spans="24:25" x14ac:dyDescent="0.25">
      <c r="X6364" s="59">
        <v>6357</v>
      </c>
      <c r="Y6364" s="395">
        <f t="shared" si="101"/>
        <v>425</v>
      </c>
    </row>
    <row r="6365" spans="24:25" x14ac:dyDescent="0.25">
      <c r="X6365" s="59">
        <v>6358</v>
      </c>
      <c r="Y6365" s="395">
        <f t="shared" si="101"/>
        <v>425</v>
      </c>
    </row>
    <row r="6366" spans="24:25" x14ac:dyDescent="0.25">
      <c r="X6366" s="59">
        <v>6359</v>
      </c>
      <c r="Y6366" s="395">
        <f t="shared" si="101"/>
        <v>425</v>
      </c>
    </row>
    <row r="6367" spans="24:25" x14ac:dyDescent="0.25">
      <c r="X6367" s="59">
        <v>6360</v>
      </c>
      <c r="Y6367" s="395">
        <f t="shared" si="101"/>
        <v>425</v>
      </c>
    </row>
    <row r="6368" spans="24:25" x14ac:dyDescent="0.25">
      <c r="X6368" s="59">
        <v>6361</v>
      </c>
      <c r="Y6368" s="395">
        <f t="shared" si="101"/>
        <v>425</v>
      </c>
    </row>
    <row r="6369" spans="24:25" x14ac:dyDescent="0.25">
      <c r="X6369" s="59">
        <v>6362</v>
      </c>
      <c r="Y6369" s="395">
        <f t="shared" si="101"/>
        <v>425</v>
      </c>
    </row>
    <row r="6370" spans="24:25" x14ac:dyDescent="0.25">
      <c r="X6370" s="59">
        <v>6363</v>
      </c>
      <c r="Y6370" s="395">
        <f t="shared" si="101"/>
        <v>425</v>
      </c>
    </row>
    <row r="6371" spans="24:25" x14ac:dyDescent="0.25">
      <c r="X6371" s="59">
        <v>6364</v>
      </c>
      <c r="Y6371" s="395">
        <f t="shared" si="101"/>
        <v>425</v>
      </c>
    </row>
    <row r="6372" spans="24:25" x14ac:dyDescent="0.25">
      <c r="X6372" s="59">
        <v>6365</v>
      </c>
      <c r="Y6372" s="395">
        <f t="shared" si="101"/>
        <v>425</v>
      </c>
    </row>
    <row r="6373" spans="24:25" x14ac:dyDescent="0.25">
      <c r="X6373" s="59">
        <v>6366</v>
      </c>
      <c r="Y6373" s="395">
        <f t="shared" si="101"/>
        <v>425</v>
      </c>
    </row>
    <row r="6374" spans="24:25" x14ac:dyDescent="0.25">
      <c r="X6374" s="59">
        <v>6367</v>
      </c>
      <c r="Y6374" s="395">
        <f t="shared" si="101"/>
        <v>425</v>
      </c>
    </row>
    <row r="6375" spans="24:25" x14ac:dyDescent="0.25">
      <c r="X6375" s="59">
        <v>6368</v>
      </c>
      <c r="Y6375" s="395">
        <f t="shared" si="101"/>
        <v>425</v>
      </c>
    </row>
    <row r="6376" spans="24:25" x14ac:dyDescent="0.25">
      <c r="X6376" s="59">
        <v>6369</v>
      </c>
      <c r="Y6376" s="395">
        <f t="shared" si="101"/>
        <v>425</v>
      </c>
    </row>
    <row r="6377" spans="24:25" x14ac:dyDescent="0.25">
      <c r="X6377" s="59">
        <v>6370</v>
      </c>
      <c r="Y6377" s="395">
        <f t="shared" si="101"/>
        <v>425</v>
      </c>
    </row>
    <row r="6378" spans="24:25" x14ac:dyDescent="0.25">
      <c r="X6378" s="59">
        <v>6371</v>
      </c>
      <c r="Y6378" s="395">
        <f t="shared" si="101"/>
        <v>425</v>
      </c>
    </row>
    <row r="6379" spans="24:25" x14ac:dyDescent="0.25">
      <c r="X6379" s="59">
        <v>6372</v>
      </c>
      <c r="Y6379" s="395">
        <f t="shared" si="101"/>
        <v>425</v>
      </c>
    </row>
    <row r="6380" spans="24:25" x14ac:dyDescent="0.25">
      <c r="X6380" s="59">
        <v>6373</v>
      </c>
      <c r="Y6380" s="395">
        <f t="shared" si="101"/>
        <v>425</v>
      </c>
    </row>
    <row r="6381" spans="24:25" x14ac:dyDescent="0.25">
      <c r="X6381" s="59">
        <v>6374</v>
      </c>
      <c r="Y6381" s="395">
        <f t="shared" si="101"/>
        <v>425</v>
      </c>
    </row>
    <row r="6382" spans="24:25" x14ac:dyDescent="0.25">
      <c r="X6382" s="59">
        <v>6375</v>
      </c>
      <c r="Y6382" s="395">
        <f t="shared" si="101"/>
        <v>425</v>
      </c>
    </row>
    <row r="6383" spans="24:25" x14ac:dyDescent="0.25">
      <c r="X6383" s="59">
        <v>6376</v>
      </c>
      <c r="Y6383" s="395">
        <f t="shared" si="101"/>
        <v>425</v>
      </c>
    </row>
    <row r="6384" spans="24:25" x14ac:dyDescent="0.25">
      <c r="X6384" s="59">
        <v>6377</v>
      </c>
      <c r="Y6384" s="395">
        <f t="shared" si="101"/>
        <v>425</v>
      </c>
    </row>
    <row r="6385" spans="24:25" x14ac:dyDescent="0.25">
      <c r="X6385" s="59">
        <v>6378</v>
      </c>
      <c r="Y6385" s="395">
        <f t="shared" si="101"/>
        <v>425</v>
      </c>
    </row>
    <row r="6386" spans="24:25" x14ac:dyDescent="0.25">
      <c r="X6386" s="59">
        <v>6379</v>
      </c>
      <c r="Y6386" s="395">
        <f t="shared" si="101"/>
        <v>425</v>
      </c>
    </row>
    <row r="6387" spans="24:25" x14ac:dyDescent="0.25">
      <c r="X6387" s="59">
        <v>6380</v>
      </c>
      <c r="Y6387" s="395">
        <f t="shared" si="101"/>
        <v>425</v>
      </c>
    </row>
    <row r="6388" spans="24:25" x14ac:dyDescent="0.25">
      <c r="X6388" s="59">
        <v>6381</v>
      </c>
      <c r="Y6388" s="395">
        <f t="shared" si="101"/>
        <v>425</v>
      </c>
    </row>
    <row r="6389" spans="24:25" x14ac:dyDescent="0.25">
      <c r="X6389" s="59">
        <v>6382</v>
      </c>
      <c r="Y6389" s="395">
        <f t="shared" si="101"/>
        <v>425</v>
      </c>
    </row>
    <row r="6390" spans="24:25" x14ac:dyDescent="0.25">
      <c r="X6390" s="59">
        <v>6383</v>
      </c>
      <c r="Y6390" s="395">
        <f t="shared" si="101"/>
        <v>425</v>
      </c>
    </row>
    <row r="6391" spans="24:25" x14ac:dyDescent="0.25">
      <c r="X6391" s="59">
        <v>6384</v>
      </c>
      <c r="Y6391" s="395">
        <f t="shared" si="101"/>
        <v>425</v>
      </c>
    </row>
    <row r="6392" spans="24:25" x14ac:dyDescent="0.25">
      <c r="X6392" s="59">
        <v>6385</v>
      </c>
      <c r="Y6392" s="395">
        <f t="shared" si="101"/>
        <v>425</v>
      </c>
    </row>
    <row r="6393" spans="24:25" x14ac:dyDescent="0.25">
      <c r="X6393" s="59">
        <v>6386</v>
      </c>
      <c r="Y6393" s="395">
        <f t="shared" si="101"/>
        <v>425</v>
      </c>
    </row>
    <row r="6394" spans="24:25" x14ac:dyDescent="0.25">
      <c r="X6394" s="59">
        <v>6387</v>
      </c>
      <c r="Y6394" s="395">
        <f t="shared" si="101"/>
        <v>425</v>
      </c>
    </row>
    <row r="6395" spans="24:25" x14ac:dyDescent="0.25">
      <c r="X6395" s="59">
        <v>6388</v>
      </c>
      <c r="Y6395" s="395">
        <f t="shared" si="101"/>
        <v>425</v>
      </c>
    </row>
    <row r="6396" spans="24:25" x14ac:dyDescent="0.25">
      <c r="X6396" s="59">
        <v>6389</v>
      </c>
      <c r="Y6396" s="395">
        <f t="shared" si="101"/>
        <v>425</v>
      </c>
    </row>
    <row r="6397" spans="24:25" x14ac:dyDescent="0.25">
      <c r="X6397" s="59">
        <v>6390</v>
      </c>
      <c r="Y6397" s="395">
        <f t="shared" si="101"/>
        <v>425</v>
      </c>
    </row>
    <row r="6398" spans="24:25" x14ac:dyDescent="0.25">
      <c r="X6398" s="59">
        <v>6391</v>
      </c>
      <c r="Y6398" s="395">
        <f t="shared" si="101"/>
        <v>425</v>
      </c>
    </row>
    <row r="6399" spans="24:25" x14ac:dyDescent="0.25">
      <c r="X6399" s="59">
        <v>6392</v>
      </c>
      <c r="Y6399" s="395">
        <f t="shared" si="101"/>
        <v>425</v>
      </c>
    </row>
    <row r="6400" spans="24:25" x14ac:dyDescent="0.25">
      <c r="X6400" s="59">
        <v>6393</v>
      </c>
      <c r="Y6400" s="395">
        <f t="shared" si="101"/>
        <v>425</v>
      </c>
    </row>
    <row r="6401" spans="24:25" x14ac:dyDescent="0.25">
      <c r="X6401" s="59">
        <v>6394</v>
      </c>
      <c r="Y6401" s="395">
        <f t="shared" si="101"/>
        <v>425</v>
      </c>
    </row>
    <row r="6402" spans="24:25" x14ac:dyDescent="0.25">
      <c r="X6402" s="59">
        <v>6395</v>
      </c>
      <c r="Y6402" s="395">
        <f t="shared" si="101"/>
        <v>425</v>
      </c>
    </row>
    <row r="6403" spans="24:25" x14ac:dyDescent="0.25">
      <c r="X6403" s="59">
        <v>6396</v>
      </c>
      <c r="Y6403" s="395">
        <f t="shared" si="101"/>
        <v>425</v>
      </c>
    </row>
    <row r="6404" spans="24:25" x14ac:dyDescent="0.25">
      <c r="X6404" s="59">
        <v>6397</v>
      </c>
      <c r="Y6404" s="395">
        <f t="shared" si="101"/>
        <v>425</v>
      </c>
    </row>
    <row r="6405" spans="24:25" x14ac:dyDescent="0.25">
      <c r="X6405" s="59">
        <v>6398</v>
      </c>
      <c r="Y6405" s="395">
        <f t="shared" si="101"/>
        <v>425</v>
      </c>
    </row>
    <row r="6406" spans="24:25" x14ac:dyDescent="0.25">
      <c r="X6406" s="59">
        <v>6399</v>
      </c>
      <c r="Y6406" s="395">
        <f t="shared" si="101"/>
        <v>425</v>
      </c>
    </row>
    <row r="6407" spans="24:25" x14ac:dyDescent="0.25">
      <c r="X6407" s="59">
        <v>6400</v>
      </c>
      <c r="Y6407" s="395">
        <f t="shared" si="101"/>
        <v>425</v>
      </c>
    </row>
    <row r="6408" spans="24:25" x14ac:dyDescent="0.25">
      <c r="X6408" s="59">
        <v>6401</v>
      </c>
      <c r="Y6408" s="395">
        <f t="shared" si="101"/>
        <v>425</v>
      </c>
    </row>
    <row r="6409" spans="24:25" x14ac:dyDescent="0.25">
      <c r="X6409" s="59">
        <v>6402</v>
      </c>
      <c r="Y6409" s="395">
        <f t="shared" si="101"/>
        <v>425</v>
      </c>
    </row>
    <row r="6410" spans="24:25" x14ac:dyDescent="0.25">
      <c r="X6410" s="59">
        <v>6403</v>
      </c>
      <c r="Y6410" s="395">
        <f t="shared" si="101"/>
        <v>425</v>
      </c>
    </row>
    <row r="6411" spans="24:25" x14ac:dyDescent="0.25">
      <c r="X6411" s="59">
        <v>6404</v>
      </c>
      <c r="Y6411" s="395">
        <f t="shared" si="101"/>
        <v>425</v>
      </c>
    </row>
    <row r="6412" spans="24:25" x14ac:dyDescent="0.25">
      <c r="X6412" s="59">
        <v>6405</v>
      </c>
      <c r="Y6412" s="395">
        <f t="shared" si="101"/>
        <v>425</v>
      </c>
    </row>
    <row r="6413" spans="24:25" x14ac:dyDescent="0.25">
      <c r="X6413" s="59">
        <v>6406</v>
      </c>
      <c r="Y6413" s="395">
        <f t="shared" si="101"/>
        <v>425</v>
      </c>
    </row>
    <row r="6414" spans="24:25" x14ac:dyDescent="0.25">
      <c r="X6414" s="59">
        <v>6407</v>
      </c>
      <c r="Y6414" s="395">
        <f t="shared" si="101"/>
        <v>425</v>
      </c>
    </row>
    <row r="6415" spans="24:25" x14ac:dyDescent="0.25">
      <c r="X6415" s="59">
        <v>6408</v>
      </c>
      <c r="Y6415" s="395">
        <f t="shared" si="101"/>
        <v>425</v>
      </c>
    </row>
    <row r="6416" spans="24:25" x14ac:dyDescent="0.25">
      <c r="X6416" s="59">
        <v>6409</v>
      </c>
      <c r="Y6416" s="395">
        <f t="shared" si="101"/>
        <v>425</v>
      </c>
    </row>
    <row r="6417" spans="24:25" x14ac:dyDescent="0.25">
      <c r="X6417" s="59">
        <v>6410</v>
      </c>
      <c r="Y6417" s="395">
        <f t="shared" ref="Y6417:Y6480" si="102">$V$9</f>
        <v>425</v>
      </c>
    </row>
    <row r="6418" spans="24:25" x14ac:dyDescent="0.25">
      <c r="X6418" s="59">
        <v>6411</v>
      </c>
      <c r="Y6418" s="395">
        <f t="shared" si="102"/>
        <v>425</v>
      </c>
    </row>
    <row r="6419" spans="24:25" x14ac:dyDescent="0.25">
      <c r="X6419" s="59">
        <v>6412</v>
      </c>
      <c r="Y6419" s="395">
        <f t="shared" si="102"/>
        <v>425</v>
      </c>
    </row>
    <row r="6420" spans="24:25" x14ac:dyDescent="0.25">
      <c r="X6420" s="59">
        <v>6413</v>
      </c>
      <c r="Y6420" s="395">
        <f t="shared" si="102"/>
        <v>425</v>
      </c>
    </row>
    <row r="6421" spans="24:25" x14ac:dyDescent="0.25">
      <c r="X6421" s="59">
        <v>6414</v>
      </c>
      <c r="Y6421" s="395">
        <f t="shared" si="102"/>
        <v>425</v>
      </c>
    </row>
    <row r="6422" spans="24:25" x14ac:dyDescent="0.25">
      <c r="X6422" s="59">
        <v>6415</v>
      </c>
      <c r="Y6422" s="395">
        <f t="shared" si="102"/>
        <v>425</v>
      </c>
    </row>
    <row r="6423" spans="24:25" x14ac:dyDescent="0.25">
      <c r="X6423" s="59">
        <v>6416</v>
      </c>
      <c r="Y6423" s="395">
        <f t="shared" si="102"/>
        <v>425</v>
      </c>
    </row>
    <row r="6424" spans="24:25" x14ac:dyDescent="0.25">
      <c r="X6424" s="59">
        <v>6417</v>
      </c>
      <c r="Y6424" s="395">
        <f t="shared" si="102"/>
        <v>425</v>
      </c>
    </row>
    <row r="6425" spans="24:25" x14ac:dyDescent="0.25">
      <c r="X6425" s="59">
        <v>6418</v>
      </c>
      <c r="Y6425" s="395">
        <f t="shared" si="102"/>
        <v>425</v>
      </c>
    </row>
    <row r="6426" spans="24:25" x14ac:dyDescent="0.25">
      <c r="X6426" s="59">
        <v>6419</v>
      </c>
      <c r="Y6426" s="395">
        <f t="shared" si="102"/>
        <v>425</v>
      </c>
    </row>
    <row r="6427" spans="24:25" x14ac:dyDescent="0.25">
      <c r="X6427" s="59">
        <v>6420</v>
      </c>
      <c r="Y6427" s="395">
        <f t="shared" si="102"/>
        <v>425</v>
      </c>
    </row>
    <row r="6428" spans="24:25" x14ac:dyDescent="0.25">
      <c r="X6428" s="59">
        <v>6421</v>
      </c>
      <c r="Y6428" s="395">
        <f t="shared" si="102"/>
        <v>425</v>
      </c>
    </row>
    <row r="6429" spans="24:25" x14ac:dyDescent="0.25">
      <c r="X6429" s="59">
        <v>6422</v>
      </c>
      <c r="Y6429" s="395">
        <f t="shared" si="102"/>
        <v>425</v>
      </c>
    </row>
    <row r="6430" spans="24:25" x14ac:dyDescent="0.25">
      <c r="X6430" s="59">
        <v>6423</v>
      </c>
      <c r="Y6430" s="395">
        <f t="shared" si="102"/>
        <v>425</v>
      </c>
    </row>
    <row r="6431" spans="24:25" x14ac:dyDescent="0.25">
      <c r="X6431" s="59">
        <v>6424</v>
      </c>
      <c r="Y6431" s="395">
        <f t="shared" si="102"/>
        <v>425</v>
      </c>
    </row>
    <row r="6432" spans="24:25" x14ac:dyDescent="0.25">
      <c r="X6432" s="59">
        <v>6425</v>
      </c>
      <c r="Y6432" s="395">
        <f t="shared" si="102"/>
        <v>425</v>
      </c>
    </row>
    <row r="6433" spans="24:25" x14ac:dyDescent="0.25">
      <c r="X6433" s="59">
        <v>6426</v>
      </c>
      <c r="Y6433" s="395">
        <f t="shared" si="102"/>
        <v>425</v>
      </c>
    </row>
    <row r="6434" spans="24:25" x14ac:dyDescent="0.25">
      <c r="X6434" s="59">
        <v>6427</v>
      </c>
      <c r="Y6434" s="395">
        <f t="shared" si="102"/>
        <v>425</v>
      </c>
    </row>
    <row r="6435" spans="24:25" x14ac:dyDescent="0.25">
      <c r="X6435" s="59">
        <v>6428</v>
      </c>
      <c r="Y6435" s="395">
        <f t="shared" si="102"/>
        <v>425</v>
      </c>
    </row>
    <row r="6436" spans="24:25" x14ac:dyDescent="0.25">
      <c r="X6436" s="59">
        <v>6429</v>
      </c>
      <c r="Y6436" s="395">
        <f t="shared" si="102"/>
        <v>425</v>
      </c>
    </row>
    <row r="6437" spans="24:25" x14ac:dyDescent="0.25">
      <c r="X6437" s="59">
        <v>6430</v>
      </c>
      <c r="Y6437" s="395">
        <f t="shared" si="102"/>
        <v>425</v>
      </c>
    </row>
    <row r="6438" spans="24:25" x14ac:dyDescent="0.25">
      <c r="X6438" s="59">
        <v>6431</v>
      </c>
      <c r="Y6438" s="395">
        <f t="shared" si="102"/>
        <v>425</v>
      </c>
    </row>
    <row r="6439" spans="24:25" x14ac:dyDescent="0.25">
      <c r="X6439" s="59">
        <v>6432</v>
      </c>
      <c r="Y6439" s="395">
        <f t="shared" si="102"/>
        <v>425</v>
      </c>
    </row>
    <row r="6440" spans="24:25" x14ac:dyDescent="0.25">
      <c r="X6440" s="59">
        <v>6433</v>
      </c>
      <c r="Y6440" s="395">
        <f t="shared" si="102"/>
        <v>425</v>
      </c>
    </row>
    <row r="6441" spans="24:25" x14ac:dyDescent="0.25">
      <c r="X6441" s="59">
        <v>6434</v>
      </c>
      <c r="Y6441" s="395">
        <f t="shared" si="102"/>
        <v>425</v>
      </c>
    </row>
    <row r="6442" spans="24:25" x14ac:dyDescent="0.25">
      <c r="X6442" s="59">
        <v>6435</v>
      </c>
      <c r="Y6442" s="395">
        <f t="shared" si="102"/>
        <v>425</v>
      </c>
    </row>
    <row r="6443" spans="24:25" x14ac:dyDescent="0.25">
      <c r="X6443" s="59">
        <v>6436</v>
      </c>
      <c r="Y6443" s="395">
        <f t="shared" si="102"/>
        <v>425</v>
      </c>
    </row>
    <row r="6444" spans="24:25" x14ac:dyDescent="0.25">
      <c r="X6444" s="59">
        <v>6437</v>
      </c>
      <c r="Y6444" s="395">
        <f t="shared" si="102"/>
        <v>425</v>
      </c>
    </row>
    <row r="6445" spans="24:25" x14ac:dyDescent="0.25">
      <c r="X6445" s="59">
        <v>6438</v>
      </c>
      <c r="Y6445" s="395">
        <f t="shared" si="102"/>
        <v>425</v>
      </c>
    </row>
    <row r="6446" spans="24:25" x14ac:dyDescent="0.25">
      <c r="X6446" s="59">
        <v>6439</v>
      </c>
      <c r="Y6446" s="395">
        <f t="shared" si="102"/>
        <v>425</v>
      </c>
    </row>
    <row r="6447" spans="24:25" x14ac:dyDescent="0.25">
      <c r="X6447" s="59">
        <v>6440</v>
      </c>
      <c r="Y6447" s="395">
        <f t="shared" si="102"/>
        <v>425</v>
      </c>
    </row>
    <row r="6448" spans="24:25" x14ac:dyDescent="0.25">
      <c r="X6448" s="59">
        <v>6441</v>
      </c>
      <c r="Y6448" s="395">
        <f t="shared" si="102"/>
        <v>425</v>
      </c>
    </row>
    <row r="6449" spans="24:25" x14ac:dyDescent="0.25">
      <c r="X6449" s="59">
        <v>6442</v>
      </c>
      <c r="Y6449" s="395">
        <f t="shared" si="102"/>
        <v>425</v>
      </c>
    </row>
    <row r="6450" spans="24:25" x14ac:dyDescent="0.25">
      <c r="X6450" s="59">
        <v>6443</v>
      </c>
      <c r="Y6450" s="395">
        <f t="shared" si="102"/>
        <v>425</v>
      </c>
    </row>
    <row r="6451" spans="24:25" x14ac:dyDescent="0.25">
      <c r="X6451" s="59">
        <v>6444</v>
      </c>
      <c r="Y6451" s="395">
        <f t="shared" si="102"/>
        <v>425</v>
      </c>
    </row>
    <row r="6452" spans="24:25" x14ac:dyDescent="0.25">
      <c r="X6452" s="59">
        <v>6445</v>
      </c>
      <c r="Y6452" s="395">
        <f t="shared" si="102"/>
        <v>425</v>
      </c>
    </row>
    <row r="6453" spans="24:25" x14ac:dyDescent="0.25">
      <c r="X6453" s="59">
        <v>6446</v>
      </c>
      <c r="Y6453" s="395">
        <f t="shared" si="102"/>
        <v>425</v>
      </c>
    </row>
    <row r="6454" spans="24:25" x14ac:dyDescent="0.25">
      <c r="X6454" s="59">
        <v>6447</v>
      </c>
      <c r="Y6454" s="395">
        <f t="shared" si="102"/>
        <v>425</v>
      </c>
    </row>
    <row r="6455" spans="24:25" x14ac:dyDescent="0.25">
      <c r="X6455" s="59">
        <v>6448</v>
      </c>
      <c r="Y6455" s="395">
        <f t="shared" si="102"/>
        <v>425</v>
      </c>
    </row>
    <row r="6456" spans="24:25" x14ac:dyDescent="0.25">
      <c r="X6456" s="59">
        <v>6449</v>
      </c>
      <c r="Y6456" s="395">
        <f t="shared" si="102"/>
        <v>425</v>
      </c>
    </row>
    <row r="6457" spans="24:25" x14ac:dyDescent="0.25">
      <c r="X6457" s="59">
        <v>6450</v>
      </c>
      <c r="Y6457" s="395">
        <f t="shared" si="102"/>
        <v>425</v>
      </c>
    </row>
    <row r="6458" spans="24:25" x14ac:dyDescent="0.25">
      <c r="X6458" s="59">
        <v>6451</v>
      </c>
      <c r="Y6458" s="395">
        <f t="shared" si="102"/>
        <v>425</v>
      </c>
    </row>
    <row r="6459" spans="24:25" x14ac:dyDescent="0.25">
      <c r="X6459" s="59">
        <v>6452</v>
      </c>
      <c r="Y6459" s="395">
        <f t="shared" si="102"/>
        <v>425</v>
      </c>
    </row>
    <row r="6460" spans="24:25" x14ac:dyDescent="0.25">
      <c r="X6460" s="59">
        <v>6453</v>
      </c>
      <c r="Y6460" s="395">
        <f t="shared" si="102"/>
        <v>425</v>
      </c>
    </row>
    <row r="6461" spans="24:25" x14ac:dyDescent="0.25">
      <c r="X6461" s="59">
        <v>6454</v>
      </c>
      <c r="Y6461" s="395">
        <f t="shared" si="102"/>
        <v>425</v>
      </c>
    </row>
    <row r="6462" spans="24:25" x14ac:dyDescent="0.25">
      <c r="X6462" s="59">
        <v>6455</v>
      </c>
      <c r="Y6462" s="395">
        <f t="shared" si="102"/>
        <v>425</v>
      </c>
    </row>
    <row r="6463" spans="24:25" x14ac:dyDescent="0.25">
      <c r="X6463" s="59">
        <v>6456</v>
      </c>
      <c r="Y6463" s="395">
        <f t="shared" si="102"/>
        <v>425</v>
      </c>
    </row>
    <row r="6464" spans="24:25" x14ac:dyDescent="0.25">
      <c r="X6464" s="59">
        <v>6457</v>
      </c>
      <c r="Y6464" s="395">
        <f t="shared" si="102"/>
        <v>425</v>
      </c>
    </row>
    <row r="6465" spans="24:25" x14ac:dyDescent="0.25">
      <c r="X6465" s="59">
        <v>6458</v>
      </c>
      <c r="Y6465" s="395">
        <f t="shared" si="102"/>
        <v>425</v>
      </c>
    </row>
    <row r="6466" spans="24:25" x14ac:dyDescent="0.25">
      <c r="X6466" s="59">
        <v>6459</v>
      </c>
      <c r="Y6466" s="395">
        <f t="shared" si="102"/>
        <v>425</v>
      </c>
    </row>
    <row r="6467" spans="24:25" x14ac:dyDescent="0.25">
      <c r="X6467" s="59">
        <v>6460</v>
      </c>
      <c r="Y6467" s="395">
        <f t="shared" si="102"/>
        <v>425</v>
      </c>
    </row>
    <row r="6468" spans="24:25" x14ac:dyDescent="0.25">
      <c r="X6468" s="59">
        <v>6461</v>
      </c>
      <c r="Y6468" s="395">
        <f t="shared" si="102"/>
        <v>425</v>
      </c>
    </row>
    <row r="6469" spans="24:25" x14ac:dyDescent="0.25">
      <c r="X6469" s="59">
        <v>6462</v>
      </c>
      <c r="Y6469" s="395">
        <f t="shared" si="102"/>
        <v>425</v>
      </c>
    </row>
    <row r="6470" spans="24:25" x14ac:dyDescent="0.25">
      <c r="X6470" s="59">
        <v>6463</v>
      </c>
      <c r="Y6470" s="395">
        <f t="shared" si="102"/>
        <v>425</v>
      </c>
    </row>
    <row r="6471" spans="24:25" x14ac:dyDescent="0.25">
      <c r="X6471" s="59">
        <v>6464</v>
      </c>
      <c r="Y6471" s="395">
        <f t="shared" si="102"/>
        <v>425</v>
      </c>
    </row>
    <row r="6472" spans="24:25" x14ac:dyDescent="0.25">
      <c r="X6472" s="59">
        <v>6465</v>
      </c>
      <c r="Y6472" s="395">
        <f t="shared" si="102"/>
        <v>425</v>
      </c>
    </row>
    <row r="6473" spans="24:25" x14ac:dyDescent="0.25">
      <c r="X6473" s="59">
        <v>6466</v>
      </c>
      <c r="Y6473" s="395">
        <f t="shared" si="102"/>
        <v>425</v>
      </c>
    </row>
    <row r="6474" spans="24:25" x14ac:dyDescent="0.25">
      <c r="X6474" s="59">
        <v>6467</v>
      </c>
      <c r="Y6474" s="395">
        <f t="shared" si="102"/>
        <v>425</v>
      </c>
    </row>
    <row r="6475" spans="24:25" x14ac:dyDescent="0.25">
      <c r="X6475" s="59">
        <v>6468</v>
      </c>
      <c r="Y6475" s="395">
        <f t="shared" si="102"/>
        <v>425</v>
      </c>
    </row>
    <row r="6476" spans="24:25" x14ac:dyDescent="0.25">
      <c r="X6476" s="59">
        <v>6469</v>
      </c>
      <c r="Y6476" s="395">
        <f t="shared" si="102"/>
        <v>425</v>
      </c>
    </row>
    <row r="6477" spans="24:25" x14ac:dyDescent="0.25">
      <c r="X6477" s="59">
        <v>6470</v>
      </c>
      <c r="Y6477" s="395">
        <f t="shared" si="102"/>
        <v>425</v>
      </c>
    </row>
    <row r="6478" spans="24:25" x14ac:dyDescent="0.25">
      <c r="X6478" s="59">
        <v>6471</v>
      </c>
      <c r="Y6478" s="395">
        <f t="shared" si="102"/>
        <v>425</v>
      </c>
    </row>
    <row r="6479" spans="24:25" x14ac:dyDescent="0.25">
      <c r="X6479" s="59">
        <v>6472</v>
      </c>
      <c r="Y6479" s="395">
        <f t="shared" si="102"/>
        <v>425</v>
      </c>
    </row>
    <row r="6480" spans="24:25" x14ac:dyDescent="0.25">
      <c r="X6480" s="59">
        <v>6473</v>
      </c>
      <c r="Y6480" s="395">
        <f t="shared" si="102"/>
        <v>425</v>
      </c>
    </row>
    <row r="6481" spans="24:25" x14ac:dyDescent="0.25">
      <c r="X6481" s="59">
        <v>6474</v>
      </c>
      <c r="Y6481" s="395">
        <f t="shared" ref="Y6481:Y6544" si="103">$V$9</f>
        <v>425</v>
      </c>
    </row>
    <row r="6482" spans="24:25" x14ac:dyDescent="0.25">
      <c r="X6482" s="59">
        <v>6475</v>
      </c>
      <c r="Y6482" s="395">
        <f t="shared" si="103"/>
        <v>425</v>
      </c>
    </row>
    <row r="6483" spans="24:25" x14ac:dyDescent="0.25">
      <c r="X6483" s="59">
        <v>6476</v>
      </c>
      <c r="Y6483" s="395">
        <f t="shared" si="103"/>
        <v>425</v>
      </c>
    </row>
    <row r="6484" spans="24:25" x14ac:dyDescent="0.25">
      <c r="X6484" s="59">
        <v>6477</v>
      </c>
      <c r="Y6484" s="395">
        <f t="shared" si="103"/>
        <v>425</v>
      </c>
    </row>
    <row r="6485" spans="24:25" x14ac:dyDescent="0.25">
      <c r="X6485" s="59">
        <v>6478</v>
      </c>
      <c r="Y6485" s="395">
        <f t="shared" si="103"/>
        <v>425</v>
      </c>
    </row>
    <row r="6486" spans="24:25" x14ac:dyDescent="0.25">
      <c r="X6486" s="59">
        <v>6479</v>
      </c>
      <c r="Y6486" s="395">
        <f t="shared" si="103"/>
        <v>425</v>
      </c>
    </row>
    <row r="6487" spans="24:25" x14ac:dyDescent="0.25">
      <c r="X6487" s="59">
        <v>6480</v>
      </c>
      <c r="Y6487" s="395">
        <f t="shared" si="103"/>
        <v>425</v>
      </c>
    </row>
    <row r="6488" spans="24:25" x14ac:dyDescent="0.25">
      <c r="X6488" s="59">
        <v>6481</v>
      </c>
      <c r="Y6488" s="395">
        <f t="shared" si="103"/>
        <v>425</v>
      </c>
    </row>
    <row r="6489" spans="24:25" x14ac:dyDescent="0.25">
      <c r="X6489" s="59">
        <v>6482</v>
      </c>
      <c r="Y6489" s="395">
        <f t="shared" si="103"/>
        <v>425</v>
      </c>
    </row>
    <row r="6490" spans="24:25" x14ac:dyDescent="0.25">
      <c r="X6490" s="59">
        <v>6483</v>
      </c>
      <c r="Y6490" s="395">
        <f t="shared" si="103"/>
        <v>425</v>
      </c>
    </row>
    <row r="6491" spans="24:25" x14ac:dyDescent="0.25">
      <c r="X6491" s="59">
        <v>6484</v>
      </c>
      <c r="Y6491" s="395">
        <f t="shared" si="103"/>
        <v>425</v>
      </c>
    </row>
    <row r="6492" spans="24:25" x14ac:dyDescent="0.25">
      <c r="X6492" s="59">
        <v>6485</v>
      </c>
      <c r="Y6492" s="395">
        <f t="shared" si="103"/>
        <v>425</v>
      </c>
    </row>
    <row r="6493" spans="24:25" x14ac:dyDescent="0.25">
      <c r="X6493" s="59">
        <v>6486</v>
      </c>
      <c r="Y6493" s="395">
        <f t="shared" si="103"/>
        <v>425</v>
      </c>
    </row>
    <row r="6494" spans="24:25" x14ac:dyDescent="0.25">
      <c r="X6494" s="59">
        <v>6487</v>
      </c>
      <c r="Y6494" s="395">
        <f t="shared" si="103"/>
        <v>425</v>
      </c>
    </row>
    <row r="6495" spans="24:25" x14ac:dyDescent="0.25">
      <c r="X6495" s="59">
        <v>6488</v>
      </c>
      <c r="Y6495" s="395">
        <f t="shared" si="103"/>
        <v>425</v>
      </c>
    </row>
    <row r="6496" spans="24:25" x14ac:dyDescent="0.25">
      <c r="X6496" s="59">
        <v>6489</v>
      </c>
      <c r="Y6496" s="395">
        <f t="shared" si="103"/>
        <v>425</v>
      </c>
    </row>
    <row r="6497" spans="24:25" x14ac:dyDescent="0.25">
      <c r="X6497" s="59">
        <v>6490</v>
      </c>
      <c r="Y6497" s="395">
        <f t="shared" si="103"/>
        <v>425</v>
      </c>
    </row>
    <row r="6498" spans="24:25" x14ac:dyDescent="0.25">
      <c r="X6498" s="59">
        <v>6491</v>
      </c>
      <c r="Y6498" s="395">
        <f t="shared" si="103"/>
        <v>425</v>
      </c>
    </row>
    <row r="6499" spans="24:25" x14ac:dyDescent="0.25">
      <c r="X6499" s="59">
        <v>6492</v>
      </c>
      <c r="Y6499" s="395">
        <f t="shared" si="103"/>
        <v>425</v>
      </c>
    </row>
    <row r="6500" spans="24:25" x14ac:dyDescent="0.25">
      <c r="X6500" s="59">
        <v>6493</v>
      </c>
      <c r="Y6500" s="395">
        <f t="shared" si="103"/>
        <v>425</v>
      </c>
    </row>
    <row r="6501" spans="24:25" x14ac:dyDescent="0.25">
      <c r="X6501" s="59">
        <v>6494</v>
      </c>
      <c r="Y6501" s="395">
        <f t="shared" si="103"/>
        <v>425</v>
      </c>
    </row>
    <row r="6502" spans="24:25" x14ac:dyDescent="0.25">
      <c r="X6502" s="59">
        <v>6495</v>
      </c>
      <c r="Y6502" s="395">
        <f t="shared" si="103"/>
        <v>425</v>
      </c>
    </row>
    <row r="6503" spans="24:25" x14ac:dyDescent="0.25">
      <c r="X6503" s="59">
        <v>6496</v>
      </c>
      <c r="Y6503" s="395">
        <f t="shared" si="103"/>
        <v>425</v>
      </c>
    </row>
    <row r="6504" spans="24:25" x14ac:dyDescent="0.25">
      <c r="X6504" s="59">
        <v>6497</v>
      </c>
      <c r="Y6504" s="395">
        <f t="shared" si="103"/>
        <v>425</v>
      </c>
    </row>
    <row r="6505" spans="24:25" x14ac:dyDescent="0.25">
      <c r="X6505" s="59">
        <v>6498</v>
      </c>
      <c r="Y6505" s="395">
        <f t="shared" si="103"/>
        <v>425</v>
      </c>
    </row>
    <row r="6506" spans="24:25" x14ac:dyDescent="0.25">
      <c r="X6506" s="59">
        <v>6499</v>
      </c>
      <c r="Y6506" s="395">
        <f t="shared" si="103"/>
        <v>425</v>
      </c>
    </row>
    <row r="6507" spans="24:25" x14ac:dyDescent="0.25">
      <c r="X6507" s="59">
        <v>6500</v>
      </c>
      <c r="Y6507" s="395">
        <f t="shared" si="103"/>
        <v>425</v>
      </c>
    </row>
    <row r="6508" spans="24:25" x14ac:dyDescent="0.25">
      <c r="X6508" s="59">
        <v>6501</v>
      </c>
      <c r="Y6508" s="395">
        <f t="shared" si="103"/>
        <v>425</v>
      </c>
    </row>
    <row r="6509" spans="24:25" x14ac:dyDescent="0.25">
      <c r="X6509" s="59">
        <v>6502</v>
      </c>
      <c r="Y6509" s="395">
        <f t="shared" si="103"/>
        <v>425</v>
      </c>
    </row>
    <row r="6510" spans="24:25" x14ac:dyDescent="0.25">
      <c r="X6510" s="59">
        <v>6503</v>
      </c>
      <c r="Y6510" s="395">
        <f t="shared" si="103"/>
        <v>425</v>
      </c>
    </row>
    <row r="6511" spans="24:25" x14ac:dyDescent="0.25">
      <c r="X6511" s="59">
        <v>6504</v>
      </c>
      <c r="Y6511" s="395">
        <f t="shared" si="103"/>
        <v>425</v>
      </c>
    </row>
    <row r="6512" spans="24:25" x14ac:dyDescent="0.25">
      <c r="X6512" s="59">
        <v>6505</v>
      </c>
      <c r="Y6512" s="395">
        <f t="shared" si="103"/>
        <v>425</v>
      </c>
    </row>
    <row r="6513" spans="24:25" x14ac:dyDescent="0.25">
      <c r="X6513" s="59">
        <v>6506</v>
      </c>
      <c r="Y6513" s="395">
        <f t="shared" si="103"/>
        <v>425</v>
      </c>
    </row>
    <row r="6514" spans="24:25" x14ac:dyDescent="0.25">
      <c r="X6514" s="59">
        <v>6507</v>
      </c>
      <c r="Y6514" s="395">
        <f t="shared" si="103"/>
        <v>425</v>
      </c>
    </row>
    <row r="6515" spans="24:25" x14ac:dyDescent="0.25">
      <c r="X6515" s="59">
        <v>6508</v>
      </c>
      <c r="Y6515" s="395">
        <f t="shared" si="103"/>
        <v>425</v>
      </c>
    </row>
    <row r="6516" spans="24:25" x14ac:dyDescent="0.25">
      <c r="X6516" s="59">
        <v>6509</v>
      </c>
      <c r="Y6516" s="395">
        <f t="shared" si="103"/>
        <v>425</v>
      </c>
    </row>
    <row r="6517" spans="24:25" x14ac:dyDescent="0.25">
      <c r="X6517" s="59">
        <v>6510</v>
      </c>
      <c r="Y6517" s="395">
        <f t="shared" si="103"/>
        <v>425</v>
      </c>
    </row>
    <row r="6518" spans="24:25" x14ac:dyDescent="0.25">
      <c r="X6518" s="59">
        <v>6511</v>
      </c>
      <c r="Y6518" s="395">
        <f t="shared" si="103"/>
        <v>425</v>
      </c>
    </row>
    <row r="6519" spans="24:25" x14ac:dyDescent="0.25">
      <c r="X6519" s="59">
        <v>6512</v>
      </c>
      <c r="Y6519" s="395">
        <f t="shared" si="103"/>
        <v>425</v>
      </c>
    </row>
    <row r="6520" spans="24:25" x14ac:dyDescent="0.25">
      <c r="X6520" s="59">
        <v>6513</v>
      </c>
      <c r="Y6520" s="395">
        <f t="shared" si="103"/>
        <v>425</v>
      </c>
    </row>
    <row r="6521" spans="24:25" x14ac:dyDescent="0.25">
      <c r="X6521" s="59">
        <v>6514</v>
      </c>
      <c r="Y6521" s="395">
        <f t="shared" si="103"/>
        <v>425</v>
      </c>
    </row>
    <row r="6522" spans="24:25" x14ac:dyDescent="0.25">
      <c r="X6522" s="59">
        <v>6515</v>
      </c>
      <c r="Y6522" s="395">
        <f t="shared" si="103"/>
        <v>425</v>
      </c>
    </row>
    <row r="6523" spans="24:25" x14ac:dyDescent="0.25">
      <c r="X6523" s="59">
        <v>6516</v>
      </c>
      <c r="Y6523" s="395">
        <f t="shared" si="103"/>
        <v>425</v>
      </c>
    </row>
    <row r="6524" spans="24:25" x14ac:dyDescent="0.25">
      <c r="X6524" s="59">
        <v>6517</v>
      </c>
      <c r="Y6524" s="395">
        <f t="shared" si="103"/>
        <v>425</v>
      </c>
    </row>
    <row r="6525" spans="24:25" x14ac:dyDescent="0.25">
      <c r="X6525" s="59">
        <v>6518</v>
      </c>
      <c r="Y6525" s="395">
        <f t="shared" si="103"/>
        <v>425</v>
      </c>
    </row>
    <row r="6526" spans="24:25" x14ac:dyDescent="0.25">
      <c r="X6526" s="59">
        <v>6519</v>
      </c>
      <c r="Y6526" s="395">
        <f t="shared" si="103"/>
        <v>425</v>
      </c>
    </row>
    <row r="6527" spans="24:25" x14ac:dyDescent="0.25">
      <c r="X6527" s="59">
        <v>6520</v>
      </c>
      <c r="Y6527" s="395">
        <f t="shared" si="103"/>
        <v>425</v>
      </c>
    </row>
    <row r="6528" spans="24:25" x14ac:dyDescent="0.25">
      <c r="X6528" s="59">
        <v>6521</v>
      </c>
      <c r="Y6528" s="395">
        <f t="shared" si="103"/>
        <v>425</v>
      </c>
    </row>
    <row r="6529" spans="24:25" x14ac:dyDescent="0.25">
      <c r="X6529" s="59">
        <v>6522</v>
      </c>
      <c r="Y6529" s="395">
        <f t="shared" si="103"/>
        <v>425</v>
      </c>
    </row>
    <row r="6530" spans="24:25" x14ac:dyDescent="0.25">
      <c r="X6530" s="59">
        <v>6523</v>
      </c>
      <c r="Y6530" s="395">
        <f t="shared" si="103"/>
        <v>425</v>
      </c>
    </row>
    <row r="6531" spans="24:25" x14ac:dyDescent="0.25">
      <c r="X6531" s="59">
        <v>6524</v>
      </c>
      <c r="Y6531" s="395">
        <f t="shared" si="103"/>
        <v>425</v>
      </c>
    </row>
    <row r="6532" spans="24:25" x14ac:dyDescent="0.25">
      <c r="X6532" s="59">
        <v>6525</v>
      </c>
      <c r="Y6532" s="395">
        <f t="shared" si="103"/>
        <v>425</v>
      </c>
    </row>
    <row r="6533" spans="24:25" x14ac:dyDescent="0.25">
      <c r="X6533" s="59">
        <v>6526</v>
      </c>
      <c r="Y6533" s="395">
        <f t="shared" si="103"/>
        <v>425</v>
      </c>
    </row>
    <row r="6534" spans="24:25" x14ac:dyDescent="0.25">
      <c r="X6534" s="59">
        <v>6527</v>
      </c>
      <c r="Y6534" s="395">
        <f t="shared" si="103"/>
        <v>425</v>
      </c>
    </row>
    <row r="6535" spans="24:25" x14ac:dyDescent="0.25">
      <c r="X6535" s="59">
        <v>6528</v>
      </c>
      <c r="Y6535" s="395">
        <f t="shared" si="103"/>
        <v>425</v>
      </c>
    </row>
    <row r="6536" spans="24:25" x14ac:dyDescent="0.25">
      <c r="X6536" s="59">
        <v>6529</v>
      </c>
      <c r="Y6536" s="395">
        <f t="shared" si="103"/>
        <v>425</v>
      </c>
    </row>
    <row r="6537" spans="24:25" x14ac:dyDescent="0.25">
      <c r="X6537" s="59">
        <v>6530</v>
      </c>
      <c r="Y6537" s="395">
        <f t="shared" si="103"/>
        <v>425</v>
      </c>
    </row>
    <row r="6538" spans="24:25" x14ac:dyDescent="0.25">
      <c r="X6538" s="59">
        <v>6531</v>
      </c>
      <c r="Y6538" s="395">
        <f t="shared" si="103"/>
        <v>425</v>
      </c>
    </row>
    <row r="6539" spans="24:25" x14ac:dyDescent="0.25">
      <c r="X6539" s="59">
        <v>6532</v>
      </c>
      <c r="Y6539" s="395">
        <f t="shared" si="103"/>
        <v>425</v>
      </c>
    </row>
    <row r="6540" spans="24:25" x14ac:dyDescent="0.25">
      <c r="X6540" s="59">
        <v>6533</v>
      </c>
      <c r="Y6540" s="395">
        <f t="shared" si="103"/>
        <v>425</v>
      </c>
    </row>
    <row r="6541" spans="24:25" x14ac:dyDescent="0.25">
      <c r="X6541" s="59">
        <v>6534</v>
      </c>
      <c r="Y6541" s="395">
        <f t="shared" si="103"/>
        <v>425</v>
      </c>
    </row>
    <row r="6542" spans="24:25" x14ac:dyDescent="0.25">
      <c r="X6542" s="59">
        <v>6535</v>
      </c>
      <c r="Y6542" s="395">
        <f t="shared" si="103"/>
        <v>425</v>
      </c>
    </row>
    <row r="6543" spans="24:25" x14ac:dyDescent="0.25">
      <c r="X6543" s="59">
        <v>6536</v>
      </c>
      <c r="Y6543" s="395">
        <f t="shared" si="103"/>
        <v>425</v>
      </c>
    </row>
    <row r="6544" spans="24:25" x14ac:dyDescent="0.25">
      <c r="X6544" s="59">
        <v>6537</v>
      </c>
      <c r="Y6544" s="395">
        <f t="shared" si="103"/>
        <v>425</v>
      </c>
    </row>
    <row r="6545" spans="24:25" x14ac:dyDescent="0.25">
      <c r="X6545" s="59">
        <v>6538</v>
      </c>
      <c r="Y6545" s="395">
        <f t="shared" ref="Y6545:Y6608" si="104">$V$9</f>
        <v>425</v>
      </c>
    </row>
    <row r="6546" spans="24:25" x14ac:dyDescent="0.25">
      <c r="X6546" s="59">
        <v>6539</v>
      </c>
      <c r="Y6546" s="395">
        <f t="shared" si="104"/>
        <v>425</v>
      </c>
    </row>
    <row r="6547" spans="24:25" x14ac:dyDescent="0.25">
      <c r="X6547" s="59">
        <v>6540</v>
      </c>
      <c r="Y6547" s="395">
        <f t="shared" si="104"/>
        <v>425</v>
      </c>
    </row>
    <row r="6548" spans="24:25" x14ac:dyDescent="0.25">
      <c r="X6548" s="59">
        <v>6541</v>
      </c>
      <c r="Y6548" s="395">
        <f t="shared" si="104"/>
        <v>425</v>
      </c>
    </row>
    <row r="6549" spans="24:25" x14ac:dyDescent="0.25">
      <c r="X6549" s="59">
        <v>6542</v>
      </c>
      <c r="Y6549" s="395">
        <f t="shared" si="104"/>
        <v>425</v>
      </c>
    </row>
    <row r="6550" spans="24:25" x14ac:dyDescent="0.25">
      <c r="X6550" s="59">
        <v>6543</v>
      </c>
      <c r="Y6550" s="395">
        <f t="shared" si="104"/>
        <v>425</v>
      </c>
    </row>
    <row r="6551" spans="24:25" x14ac:dyDescent="0.25">
      <c r="X6551" s="59">
        <v>6544</v>
      </c>
      <c r="Y6551" s="395">
        <f t="shared" si="104"/>
        <v>425</v>
      </c>
    </row>
    <row r="6552" spans="24:25" x14ac:dyDescent="0.25">
      <c r="X6552" s="59">
        <v>6545</v>
      </c>
      <c r="Y6552" s="395">
        <f t="shared" si="104"/>
        <v>425</v>
      </c>
    </row>
    <row r="6553" spans="24:25" x14ac:dyDescent="0.25">
      <c r="X6553" s="59">
        <v>6546</v>
      </c>
      <c r="Y6553" s="395">
        <f t="shared" si="104"/>
        <v>425</v>
      </c>
    </row>
    <row r="6554" spans="24:25" x14ac:dyDescent="0.25">
      <c r="X6554" s="59">
        <v>6547</v>
      </c>
      <c r="Y6554" s="395">
        <f t="shared" si="104"/>
        <v>425</v>
      </c>
    </row>
    <row r="6555" spans="24:25" x14ac:dyDescent="0.25">
      <c r="X6555" s="59">
        <v>6548</v>
      </c>
      <c r="Y6555" s="395">
        <f t="shared" si="104"/>
        <v>425</v>
      </c>
    </row>
    <row r="6556" spans="24:25" x14ac:dyDescent="0.25">
      <c r="X6556" s="59">
        <v>6549</v>
      </c>
      <c r="Y6556" s="395">
        <f t="shared" si="104"/>
        <v>425</v>
      </c>
    </row>
    <row r="6557" spans="24:25" x14ac:dyDescent="0.25">
      <c r="X6557" s="59">
        <v>6550</v>
      </c>
      <c r="Y6557" s="395">
        <f t="shared" si="104"/>
        <v>425</v>
      </c>
    </row>
    <row r="6558" spans="24:25" x14ac:dyDescent="0.25">
      <c r="X6558" s="59">
        <v>6551</v>
      </c>
      <c r="Y6558" s="395">
        <f t="shared" si="104"/>
        <v>425</v>
      </c>
    </row>
    <row r="6559" spans="24:25" x14ac:dyDescent="0.25">
      <c r="X6559" s="59">
        <v>6552</v>
      </c>
      <c r="Y6559" s="395">
        <f t="shared" si="104"/>
        <v>425</v>
      </c>
    </row>
    <row r="6560" spans="24:25" x14ac:dyDescent="0.25">
      <c r="X6560" s="59">
        <v>6553</v>
      </c>
      <c r="Y6560" s="395">
        <f t="shared" si="104"/>
        <v>425</v>
      </c>
    </row>
    <row r="6561" spans="24:25" x14ac:dyDescent="0.25">
      <c r="X6561" s="59">
        <v>6554</v>
      </c>
      <c r="Y6561" s="395">
        <f t="shared" si="104"/>
        <v>425</v>
      </c>
    </row>
    <row r="6562" spans="24:25" x14ac:dyDescent="0.25">
      <c r="X6562" s="59">
        <v>6555</v>
      </c>
      <c r="Y6562" s="395">
        <f t="shared" si="104"/>
        <v>425</v>
      </c>
    </row>
    <row r="6563" spans="24:25" x14ac:dyDescent="0.25">
      <c r="X6563" s="59">
        <v>6556</v>
      </c>
      <c r="Y6563" s="395">
        <f t="shared" si="104"/>
        <v>425</v>
      </c>
    </row>
    <row r="6564" spans="24:25" x14ac:dyDescent="0.25">
      <c r="X6564" s="59">
        <v>6557</v>
      </c>
      <c r="Y6564" s="395">
        <f t="shared" si="104"/>
        <v>425</v>
      </c>
    </row>
    <row r="6565" spans="24:25" x14ac:dyDescent="0.25">
      <c r="X6565" s="59">
        <v>6558</v>
      </c>
      <c r="Y6565" s="395">
        <f t="shared" si="104"/>
        <v>425</v>
      </c>
    </row>
    <row r="6566" spans="24:25" x14ac:dyDescent="0.25">
      <c r="X6566" s="59">
        <v>6559</v>
      </c>
      <c r="Y6566" s="395">
        <f t="shared" si="104"/>
        <v>425</v>
      </c>
    </row>
    <row r="6567" spans="24:25" x14ac:dyDescent="0.25">
      <c r="X6567" s="59">
        <v>6560</v>
      </c>
      <c r="Y6567" s="395">
        <f t="shared" si="104"/>
        <v>425</v>
      </c>
    </row>
    <row r="6568" spans="24:25" x14ac:dyDescent="0.25">
      <c r="X6568" s="59">
        <v>6561</v>
      </c>
      <c r="Y6568" s="395">
        <f t="shared" si="104"/>
        <v>425</v>
      </c>
    </row>
    <row r="6569" spans="24:25" x14ac:dyDescent="0.25">
      <c r="X6569" s="59">
        <v>6562</v>
      </c>
      <c r="Y6569" s="395">
        <f t="shared" si="104"/>
        <v>425</v>
      </c>
    </row>
    <row r="6570" spans="24:25" x14ac:dyDescent="0.25">
      <c r="X6570" s="59">
        <v>6563</v>
      </c>
      <c r="Y6570" s="395">
        <f t="shared" si="104"/>
        <v>425</v>
      </c>
    </row>
    <row r="6571" spans="24:25" x14ac:dyDescent="0.25">
      <c r="X6571" s="59">
        <v>6564</v>
      </c>
      <c r="Y6571" s="395">
        <f t="shared" si="104"/>
        <v>425</v>
      </c>
    </row>
    <row r="6572" spans="24:25" x14ac:dyDescent="0.25">
      <c r="X6572" s="59">
        <v>6565</v>
      </c>
      <c r="Y6572" s="395">
        <f t="shared" si="104"/>
        <v>425</v>
      </c>
    </row>
    <row r="6573" spans="24:25" x14ac:dyDescent="0.25">
      <c r="X6573" s="59">
        <v>6566</v>
      </c>
      <c r="Y6573" s="395">
        <f t="shared" si="104"/>
        <v>425</v>
      </c>
    </row>
    <row r="6574" spans="24:25" x14ac:dyDescent="0.25">
      <c r="X6574" s="59">
        <v>6567</v>
      </c>
      <c r="Y6574" s="395">
        <f t="shared" si="104"/>
        <v>425</v>
      </c>
    </row>
    <row r="6575" spans="24:25" x14ac:dyDescent="0.25">
      <c r="X6575" s="59">
        <v>6568</v>
      </c>
      <c r="Y6575" s="395">
        <f t="shared" si="104"/>
        <v>425</v>
      </c>
    </row>
    <row r="6576" spans="24:25" x14ac:dyDescent="0.25">
      <c r="X6576" s="59">
        <v>6569</v>
      </c>
      <c r="Y6576" s="395">
        <f t="shared" si="104"/>
        <v>425</v>
      </c>
    </row>
    <row r="6577" spans="24:25" x14ac:dyDescent="0.25">
      <c r="X6577" s="59">
        <v>6570</v>
      </c>
      <c r="Y6577" s="395">
        <f t="shared" si="104"/>
        <v>425</v>
      </c>
    </row>
    <row r="6578" spans="24:25" x14ac:dyDescent="0.25">
      <c r="X6578" s="59">
        <v>6571</v>
      </c>
      <c r="Y6578" s="395">
        <f t="shared" si="104"/>
        <v>425</v>
      </c>
    </row>
    <row r="6579" spans="24:25" x14ac:dyDescent="0.25">
      <c r="X6579" s="59">
        <v>6572</v>
      </c>
      <c r="Y6579" s="395">
        <f t="shared" si="104"/>
        <v>425</v>
      </c>
    </row>
    <row r="6580" spans="24:25" x14ac:dyDescent="0.25">
      <c r="X6580" s="59">
        <v>6573</v>
      </c>
      <c r="Y6580" s="395">
        <f t="shared" si="104"/>
        <v>425</v>
      </c>
    </row>
    <row r="6581" spans="24:25" x14ac:dyDescent="0.25">
      <c r="X6581" s="59">
        <v>6574</v>
      </c>
      <c r="Y6581" s="395">
        <f t="shared" si="104"/>
        <v>425</v>
      </c>
    </row>
    <row r="6582" spans="24:25" x14ac:dyDescent="0.25">
      <c r="X6582" s="59">
        <v>6575</v>
      </c>
      <c r="Y6582" s="395">
        <f t="shared" si="104"/>
        <v>425</v>
      </c>
    </row>
    <row r="6583" spans="24:25" x14ac:dyDescent="0.25">
      <c r="X6583" s="59">
        <v>6576</v>
      </c>
      <c r="Y6583" s="395">
        <f t="shared" si="104"/>
        <v>425</v>
      </c>
    </row>
    <row r="6584" spans="24:25" x14ac:dyDescent="0.25">
      <c r="X6584" s="59">
        <v>6577</v>
      </c>
      <c r="Y6584" s="395">
        <f t="shared" si="104"/>
        <v>425</v>
      </c>
    </row>
    <row r="6585" spans="24:25" x14ac:dyDescent="0.25">
      <c r="X6585" s="59">
        <v>6578</v>
      </c>
      <c r="Y6585" s="395">
        <f t="shared" si="104"/>
        <v>425</v>
      </c>
    </row>
    <row r="6586" spans="24:25" x14ac:dyDescent="0.25">
      <c r="X6586" s="59">
        <v>6579</v>
      </c>
      <c r="Y6586" s="395">
        <f t="shared" si="104"/>
        <v>425</v>
      </c>
    </row>
    <row r="6587" spans="24:25" x14ac:dyDescent="0.25">
      <c r="X6587" s="59">
        <v>6580</v>
      </c>
      <c r="Y6587" s="395">
        <f t="shared" si="104"/>
        <v>425</v>
      </c>
    </row>
    <row r="6588" spans="24:25" x14ac:dyDescent="0.25">
      <c r="X6588" s="59">
        <v>6581</v>
      </c>
      <c r="Y6588" s="395">
        <f t="shared" si="104"/>
        <v>425</v>
      </c>
    </row>
    <row r="6589" spans="24:25" x14ac:dyDescent="0.25">
      <c r="X6589" s="59">
        <v>6582</v>
      </c>
      <c r="Y6589" s="395">
        <f t="shared" si="104"/>
        <v>425</v>
      </c>
    </row>
    <row r="6590" spans="24:25" x14ac:dyDescent="0.25">
      <c r="X6590" s="59">
        <v>6583</v>
      </c>
      <c r="Y6590" s="395">
        <f t="shared" si="104"/>
        <v>425</v>
      </c>
    </row>
    <row r="6591" spans="24:25" x14ac:dyDescent="0.25">
      <c r="X6591" s="59">
        <v>6584</v>
      </c>
      <c r="Y6591" s="395">
        <f t="shared" si="104"/>
        <v>425</v>
      </c>
    </row>
    <row r="6592" spans="24:25" x14ac:dyDescent="0.25">
      <c r="X6592" s="59">
        <v>6585</v>
      </c>
      <c r="Y6592" s="395">
        <f t="shared" si="104"/>
        <v>425</v>
      </c>
    </row>
    <row r="6593" spans="24:25" x14ac:dyDescent="0.25">
      <c r="X6593" s="59">
        <v>6586</v>
      </c>
      <c r="Y6593" s="395">
        <f t="shared" si="104"/>
        <v>425</v>
      </c>
    </row>
    <row r="6594" spans="24:25" x14ac:dyDescent="0.25">
      <c r="X6594" s="59">
        <v>6587</v>
      </c>
      <c r="Y6594" s="395">
        <f t="shared" si="104"/>
        <v>425</v>
      </c>
    </row>
    <row r="6595" spans="24:25" x14ac:dyDescent="0.25">
      <c r="X6595" s="59">
        <v>6588</v>
      </c>
      <c r="Y6595" s="395">
        <f t="shared" si="104"/>
        <v>425</v>
      </c>
    </row>
    <row r="6596" spans="24:25" x14ac:dyDescent="0.25">
      <c r="X6596" s="59">
        <v>6589</v>
      </c>
      <c r="Y6596" s="395">
        <f t="shared" si="104"/>
        <v>425</v>
      </c>
    </row>
    <row r="6597" spans="24:25" x14ac:dyDescent="0.25">
      <c r="X6597" s="59">
        <v>6590</v>
      </c>
      <c r="Y6597" s="395">
        <f t="shared" si="104"/>
        <v>425</v>
      </c>
    </row>
    <row r="6598" spans="24:25" x14ac:dyDescent="0.25">
      <c r="X6598" s="59">
        <v>6591</v>
      </c>
      <c r="Y6598" s="395">
        <f t="shared" si="104"/>
        <v>425</v>
      </c>
    </row>
    <row r="6599" spans="24:25" x14ac:dyDescent="0.25">
      <c r="X6599" s="59">
        <v>6592</v>
      </c>
      <c r="Y6599" s="395">
        <f t="shared" si="104"/>
        <v>425</v>
      </c>
    </row>
    <row r="6600" spans="24:25" x14ac:dyDescent="0.25">
      <c r="X6600" s="59">
        <v>6593</v>
      </c>
      <c r="Y6600" s="395">
        <f t="shared" si="104"/>
        <v>425</v>
      </c>
    </row>
    <row r="6601" spans="24:25" x14ac:dyDescent="0.25">
      <c r="X6601" s="59">
        <v>6594</v>
      </c>
      <c r="Y6601" s="395">
        <f t="shared" si="104"/>
        <v>425</v>
      </c>
    </row>
    <row r="6602" spans="24:25" x14ac:dyDescent="0.25">
      <c r="X6602" s="59">
        <v>6595</v>
      </c>
      <c r="Y6602" s="395">
        <f t="shared" si="104"/>
        <v>425</v>
      </c>
    </row>
    <row r="6603" spans="24:25" x14ac:dyDescent="0.25">
      <c r="X6603" s="59">
        <v>6596</v>
      </c>
      <c r="Y6603" s="395">
        <f t="shared" si="104"/>
        <v>425</v>
      </c>
    </row>
    <row r="6604" spans="24:25" x14ac:dyDescent="0.25">
      <c r="X6604" s="59">
        <v>6597</v>
      </c>
      <c r="Y6604" s="395">
        <f t="shared" si="104"/>
        <v>425</v>
      </c>
    </row>
    <row r="6605" spans="24:25" x14ac:dyDescent="0.25">
      <c r="X6605" s="59">
        <v>6598</v>
      </c>
      <c r="Y6605" s="395">
        <f t="shared" si="104"/>
        <v>425</v>
      </c>
    </row>
    <row r="6606" spans="24:25" x14ac:dyDescent="0.25">
      <c r="X6606" s="59">
        <v>6599</v>
      </c>
      <c r="Y6606" s="395">
        <f t="shared" si="104"/>
        <v>425</v>
      </c>
    </row>
    <row r="6607" spans="24:25" x14ac:dyDescent="0.25">
      <c r="X6607" s="59">
        <v>6600</v>
      </c>
      <c r="Y6607" s="395">
        <f t="shared" si="104"/>
        <v>425</v>
      </c>
    </row>
    <row r="6608" spans="24:25" x14ac:dyDescent="0.25">
      <c r="X6608" s="59">
        <v>6601</v>
      </c>
      <c r="Y6608" s="395">
        <f t="shared" si="104"/>
        <v>425</v>
      </c>
    </row>
    <row r="6609" spans="24:25" x14ac:dyDescent="0.25">
      <c r="X6609" s="59">
        <v>6602</v>
      </c>
      <c r="Y6609" s="395">
        <f t="shared" ref="Y6609:Y6672" si="105">$V$9</f>
        <v>425</v>
      </c>
    </row>
    <row r="6610" spans="24:25" x14ac:dyDescent="0.25">
      <c r="X6610" s="59">
        <v>6603</v>
      </c>
      <c r="Y6610" s="395">
        <f t="shared" si="105"/>
        <v>425</v>
      </c>
    </row>
    <row r="6611" spans="24:25" x14ac:dyDescent="0.25">
      <c r="X6611" s="59">
        <v>6604</v>
      </c>
      <c r="Y6611" s="395">
        <f t="shared" si="105"/>
        <v>425</v>
      </c>
    </row>
    <row r="6612" spans="24:25" x14ac:dyDescent="0.25">
      <c r="X6612" s="59">
        <v>6605</v>
      </c>
      <c r="Y6612" s="395">
        <f t="shared" si="105"/>
        <v>425</v>
      </c>
    </row>
    <row r="6613" spans="24:25" x14ac:dyDescent="0.25">
      <c r="X6613" s="59">
        <v>6606</v>
      </c>
      <c r="Y6613" s="395">
        <f t="shared" si="105"/>
        <v>425</v>
      </c>
    </row>
    <row r="6614" spans="24:25" x14ac:dyDescent="0.25">
      <c r="X6614" s="59">
        <v>6607</v>
      </c>
      <c r="Y6614" s="395">
        <f t="shared" si="105"/>
        <v>425</v>
      </c>
    </row>
    <row r="6615" spans="24:25" x14ac:dyDescent="0.25">
      <c r="X6615" s="59">
        <v>6608</v>
      </c>
      <c r="Y6615" s="395">
        <f t="shared" si="105"/>
        <v>425</v>
      </c>
    </row>
    <row r="6616" spans="24:25" x14ac:dyDescent="0.25">
      <c r="X6616" s="59">
        <v>6609</v>
      </c>
      <c r="Y6616" s="395">
        <f t="shared" si="105"/>
        <v>425</v>
      </c>
    </row>
    <row r="6617" spans="24:25" x14ac:dyDescent="0.25">
      <c r="X6617" s="59">
        <v>6610</v>
      </c>
      <c r="Y6617" s="395">
        <f t="shared" si="105"/>
        <v>425</v>
      </c>
    </row>
    <row r="6618" spans="24:25" x14ac:dyDescent="0.25">
      <c r="X6618" s="59">
        <v>6611</v>
      </c>
      <c r="Y6618" s="395">
        <f t="shared" si="105"/>
        <v>425</v>
      </c>
    </row>
    <row r="6619" spans="24:25" x14ac:dyDescent="0.25">
      <c r="X6619" s="59">
        <v>6612</v>
      </c>
      <c r="Y6619" s="395">
        <f t="shared" si="105"/>
        <v>425</v>
      </c>
    </row>
    <row r="6620" spans="24:25" x14ac:dyDescent="0.25">
      <c r="X6620" s="59">
        <v>6613</v>
      </c>
      <c r="Y6620" s="395">
        <f t="shared" si="105"/>
        <v>425</v>
      </c>
    </row>
    <row r="6621" spans="24:25" x14ac:dyDescent="0.25">
      <c r="X6621" s="59">
        <v>6614</v>
      </c>
      <c r="Y6621" s="395">
        <f t="shared" si="105"/>
        <v>425</v>
      </c>
    </row>
    <row r="6622" spans="24:25" x14ac:dyDescent="0.25">
      <c r="X6622" s="59">
        <v>6615</v>
      </c>
      <c r="Y6622" s="395">
        <f t="shared" si="105"/>
        <v>425</v>
      </c>
    </row>
    <row r="6623" spans="24:25" x14ac:dyDescent="0.25">
      <c r="X6623" s="59">
        <v>6616</v>
      </c>
      <c r="Y6623" s="395">
        <f t="shared" si="105"/>
        <v>425</v>
      </c>
    </row>
    <row r="6624" spans="24:25" x14ac:dyDescent="0.25">
      <c r="X6624" s="59">
        <v>6617</v>
      </c>
      <c r="Y6624" s="395">
        <f t="shared" si="105"/>
        <v>425</v>
      </c>
    </row>
    <row r="6625" spans="24:25" x14ac:dyDescent="0.25">
      <c r="X6625" s="59">
        <v>6618</v>
      </c>
      <c r="Y6625" s="395">
        <f t="shared" si="105"/>
        <v>425</v>
      </c>
    </row>
    <row r="6626" spans="24:25" x14ac:dyDescent="0.25">
      <c r="X6626" s="59">
        <v>6619</v>
      </c>
      <c r="Y6626" s="395">
        <f t="shared" si="105"/>
        <v>425</v>
      </c>
    </row>
    <row r="6627" spans="24:25" x14ac:dyDescent="0.25">
      <c r="X6627" s="59">
        <v>6620</v>
      </c>
      <c r="Y6627" s="395">
        <f t="shared" si="105"/>
        <v>425</v>
      </c>
    </row>
    <row r="6628" spans="24:25" x14ac:dyDescent="0.25">
      <c r="X6628" s="59">
        <v>6621</v>
      </c>
      <c r="Y6628" s="395">
        <f t="shared" si="105"/>
        <v>425</v>
      </c>
    </row>
    <row r="6629" spans="24:25" x14ac:dyDescent="0.25">
      <c r="X6629" s="59">
        <v>6622</v>
      </c>
      <c r="Y6629" s="395">
        <f t="shared" si="105"/>
        <v>425</v>
      </c>
    </row>
    <row r="6630" spans="24:25" x14ac:dyDescent="0.25">
      <c r="X6630" s="59">
        <v>6623</v>
      </c>
      <c r="Y6630" s="395">
        <f t="shared" si="105"/>
        <v>425</v>
      </c>
    </row>
    <row r="6631" spans="24:25" x14ac:dyDescent="0.25">
      <c r="X6631" s="59">
        <v>6624</v>
      </c>
      <c r="Y6631" s="395">
        <f t="shared" si="105"/>
        <v>425</v>
      </c>
    </row>
    <row r="6632" spans="24:25" x14ac:dyDescent="0.25">
      <c r="X6632" s="59">
        <v>6625</v>
      </c>
      <c r="Y6632" s="395">
        <f t="shared" si="105"/>
        <v>425</v>
      </c>
    </row>
    <row r="6633" spans="24:25" x14ac:dyDescent="0.25">
      <c r="X6633" s="59">
        <v>6626</v>
      </c>
      <c r="Y6633" s="395">
        <f t="shared" si="105"/>
        <v>425</v>
      </c>
    </row>
    <row r="6634" spans="24:25" x14ac:dyDescent="0.25">
      <c r="X6634" s="59">
        <v>6627</v>
      </c>
      <c r="Y6634" s="395">
        <f t="shared" si="105"/>
        <v>425</v>
      </c>
    </row>
    <row r="6635" spans="24:25" x14ac:dyDescent="0.25">
      <c r="X6635" s="59">
        <v>6628</v>
      </c>
      <c r="Y6635" s="395">
        <f t="shared" si="105"/>
        <v>425</v>
      </c>
    </row>
    <row r="6636" spans="24:25" x14ac:dyDescent="0.25">
      <c r="X6636" s="59">
        <v>6629</v>
      </c>
      <c r="Y6636" s="395">
        <f t="shared" si="105"/>
        <v>425</v>
      </c>
    </row>
    <row r="6637" spans="24:25" x14ac:dyDescent="0.25">
      <c r="X6637" s="59">
        <v>6630</v>
      </c>
      <c r="Y6637" s="395">
        <f t="shared" si="105"/>
        <v>425</v>
      </c>
    </row>
    <row r="6638" spans="24:25" x14ac:dyDescent="0.25">
      <c r="X6638" s="59">
        <v>6631</v>
      </c>
      <c r="Y6638" s="395">
        <f t="shared" si="105"/>
        <v>425</v>
      </c>
    </row>
    <row r="6639" spans="24:25" x14ac:dyDescent="0.25">
      <c r="X6639" s="59">
        <v>6632</v>
      </c>
      <c r="Y6639" s="395">
        <f t="shared" si="105"/>
        <v>425</v>
      </c>
    </row>
    <row r="6640" spans="24:25" x14ac:dyDescent="0.25">
      <c r="X6640" s="59">
        <v>6633</v>
      </c>
      <c r="Y6640" s="395">
        <f t="shared" si="105"/>
        <v>425</v>
      </c>
    </row>
    <row r="6641" spans="24:25" x14ac:dyDescent="0.25">
      <c r="X6641" s="59">
        <v>6634</v>
      </c>
      <c r="Y6641" s="395">
        <f t="shared" si="105"/>
        <v>425</v>
      </c>
    </row>
    <row r="6642" spans="24:25" x14ac:dyDescent="0.25">
      <c r="X6642" s="59">
        <v>6635</v>
      </c>
      <c r="Y6642" s="395">
        <f t="shared" si="105"/>
        <v>425</v>
      </c>
    </row>
    <row r="6643" spans="24:25" x14ac:dyDescent="0.25">
      <c r="X6643" s="59">
        <v>6636</v>
      </c>
      <c r="Y6643" s="395">
        <f t="shared" si="105"/>
        <v>425</v>
      </c>
    </row>
    <row r="6644" spans="24:25" x14ac:dyDescent="0.25">
      <c r="X6644" s="59">
        <v>6637</v>
      </c>
      <c r="Y6644" s="395">
        <f t="shared" si="105"/>
        <v>425</v>
      </c>
    </row>
    <row r="6645" spans="24:25" x14ac:dyDescent="0.25">
      <c r="X6645" s="59">
        <v>6638</v>
      </c>
      <c r="Y6645" s="395">
        <f t="shared" si="105"/>
        <v>425</v>
      </c>
    </row>
    <row r="6646" spans="24:25" x14ac:dyDescent="0.25">
      <c r="X6646" s="59">
        <v>6639</v>
      </c>
      <c r="Y6646" s="395">
        <f t="shared" si="105"/>
        <v>425</v>
      </c>
    </row>
    <row r="6647" spans="24:25" x14ac:dyDescent="0.25">
      <c r="X6647" s="59">
        <v>6640</v>
      </c>
      <c r="Y6647" s="395">
        <f t="shared" si="105"/>
        <v>425</v>
      </c>
    </row>
    <row r="6648" spans="24:25" x14ac:dyDescent="0.25">
      <c r="X6648" s="59">
        <v>6641</v>
      </c>
      <c r="Y6648" s="395">
        <f t="shared" si="105"/>
        <v>425</v>
      </c>
    </row>
    <row r="6649" spans="24:25" x14ac:dyDescent="0.25">
      <c r="X6649" s="59">
        <v>6642</v>
      </c>
      <c r="Y6649" s="395">
        <f t="shared" si="105"/>
        <v>425</v>
      </c>
    </row>
    <row r="6650" spans="24:25" x14ac:dyDescent="0.25">
      <c r="X6650" s="59">
        <v>6643</v>
      </c>
      <c r="Y6650" s="395">
        <f t="shared" si="105"/>
        <v>425</v>
      </c>
    </row>
    <row r="6651" spans="24:25" x14ac:dyDescent="0.25">
      <c r="X6651" s="59">
        <v>6644</v>
      </c>
      <c r="Y6651" s="395">
        <f t="shared" si="105"/>
        <v>425</v>
      </c>
    </row>
    <row r="6652" spans="24:25" x14ac:dyDescent="0.25">
      <c r="X6652" s="59">
        <v>6645</v>
      </c>
      <c r="Y6652" s="395">
        <f t="shared" si="105"/>
        <v>425</v>
      </c>
    </row>
    <row r="6653" spans="24:25" x14ac:dyDescent="0.25">
      <c r="X6653" s="59">
        <v>6646</v>
      </c>
      <c r="Y6653" s="395">
        <f t="shared" si="105"/>
        <v>425</v>
      </c>
    </row>
    <row r="6654" spans="24:25" x14ac:dyDescent="0.25">
      <c r="X6654" s="59">
        <v>6647</v>
      </c>
      <c r="Y6654" s="395">
        <f t="shared" si="105"/>
        <v>425</v>
      </c>
    </row>
    <row r="6655" spans="24:25" x14ac:dyDescent="0.25">
      <c r="X6655" s="59">
        <v>6648</v>
      </c>
      <c r="Y6655" s="395">
        <f t="shared" si="105"/>
        <v>425</v>
      </c>
    </row>
    <row r="6656" spans="24:25" x14ac:dyDescent="0.25">
      <c r="X6656" s="59">
        <v>6649</v>
      </c>
      <c r="Y6656" s="395">
        <f t="shared" si="105"/>
        <v>425</v>
      </c>
    </row>
    <row r="6657" spans="24:25" x14ac:dyDescent="0.25">
      <c r="X6657" s="59">
        <v>6650</v>
      </c>
      <c r="Y6657" s="395">
        <f t="shared" si="105"/>
        <v>425</v>
      </c>
    </row>
    <row r="6658" spans="24:25" x14ac:dyDescent="0.25">
      <c r="X6658" s="59">
        <v>6651</v>
      </c>
      <c r="Y6658" s="395">
        <f t="shared" si="105"/>
        <v>425</v>
      </c>
    </row>
    <row r="6659" spans="24:25" x14ac:dyDescent="0.25">
      <c r="X6659" s="59">
        <v>6652</v>
      </c>
      <c r="Y6659" s="395">
        <f t="shared" si="105"/>
        <v>425</v>
      </c>
    </row>
    <row r="6660" spans="24:25" x14ac:dyDescent="0.25">
      <c r="X6660" s="59">
        <v>6653</v>
      </c>
      <c r="Y6660" s="395">
        <f t="shared" si="105"/>
        <v>425</v>
      </c>
    </row>
    <row r="6661" spans="24:25" x14ac:dyDescent="0.25">
      <c r="X6661" s="59">
        <v>6654</v>
      </c>
      <c r="Y6661" s="395">
        <f t="shared" si="105"/>
        <v>425</v>
      </c>
    </row>
    <row r="6662" spans="24:25" x14ac:dyDescent="0.25">
      <c r="X6662" s="59">
        <v>6655</v>
      </c>
      <c r="Y6662" s="395">
        <f t="shared" si="105"/>
        <v>425</v>
      </c>
    </row>
    <row r="6663" spans="24:25" x14ac:dyDescent="0.25">
      <c r="X6663" s="59">
        <v>6656</v>
      </c>
      <c r="Y6663" s="395">
        <f t="shared" si="105"/>
        <v>425</v>
      </c>
    </row>
    <row r="6664" spans="24:25" x14ac:dyDescent="0.25">
      <c r="X6664" s="59">
        <v>6657</v>
      </c>
      <c r="Y6664" s="395">
        <f t="shared" si="105"/>
        <v>425</v>
      </c>
    </row>
    <row r="6665" spans="24:25" x14ac:dyDescent="0.25">
      <c r="X6665" s="59">
        <v>6658</v>
      </c>
      <c r="Y6665" s="395">
        <f t="shared" si="105"/>
        <v>425</v>
      </c>
    </row>
    <row r="6666" spans="24:25" x14ac:dyDescent="0.25">
      <c r="X6666" s="59">
        <v>6659</v>
      </c>
      <c r="Y6666" s="395">
        <f t="shared" si="105"/>
        <v>425</v>
      </c>
    </row>
    <row r="6667" spans="24:25" x14ac:dyDescent="0.25">
      <c r="X6667" s="59">
        <v>6660</v>
      </c>
      <c r="Y6667" s="395">
        <f t="shared" si="105"/>
        <v>425</v>
      </c>
    </row>
    <row r="6668" spans="24:25" x14ac:dyDescent="0.25">
      <c r="X6668" s="59">
        <v>6661</v>
      </c>
      <c r="Y6668" s="395">
        <f t="shared" si="105"/>
        <v>425</v>
      </c>
    </row>
    <row r="6669" spans="24:25" x14ac:dyDescent="0.25">
      <c r="X6669" s="59">
        <v>6662</v>
      </c>
      <c r="Y6669" s="395">
        <f t="shared" si="105"/>
        <v>425</v>
      </c>
    </row>
    <row r="6670" spans="24:25" x14ac:dyDescent="0.25">
      <c r="X6670" s="59">
        <v>6663</v>
      </c>
      <c r="Y6670" s="395">
        <f t="shared" si="105"/>
        <v>425</v>
      </c>
    </row>
    <row r="6671" spans="24:25" x14ac:dyDescent="0.25">
      <c r="X6671" s="59">
        <v>6664</v>
      </c>
      <c r="Y6671" s="395">
        <f t="shared" si="105"/>
        <v>425</v>
      </c>
    </row>
    <row r="6672" spans="24:25" x14ac:dyDescent="0.25">
      <c r="X6672" s="59">
        <v>6665</v>
      </c>
      <c r="Y6672" s="395">
        <f t="shared" si="105"/>
        <v>425</v>
      </c>
    </row>
    <row r="6673" spans="24:25" x14ac:dyDescent="0.25">
      <c r="X6673" s="59">
        <v>6666</v>
      </c>
      <c r="Y6673" s="395">
        <f t="shared" ref="Y6673:Y6736" si="106">$V$9</f>
        <v>425</v>
      </c>
    </row>
    <row r="6674" spans="24:25" x14ac:dyDescent="0.25">
      <c r="X6674" s="59">
        <v>6667</v>
      </c>
      <c r="Y6674" s="395">
        <f t="shared" si="106"/>
        <v>425</v>
      </c>
    </row>
    <row r="6675" spans="24:25" x14ac:dyDescent="0.25">
      <c r="X6675" s="59">
        <v>6668</v>
      </c>
      <c r="Y6675" s="395">
        <f t="shared" si="106"/>
        <v>425</v>
      </c>
    </row>
    <row r="6676" spans="24:25" x14ac:dyDescent="0.25">
      <c r="X6676" s="59">
        <v>6669</v>
      </c>
      <c r="Y6676" s="395">
        <f t="shared" si="106"/>
        <v>425</v>
      </c>
    </row>
    <row r="6677" spans="24:25" x14ac:dyDescent="0.25">
      <c r="X6677" s="59">
        <v>6670</v>
      </c>
      <c r="Y6677" s="395">
        <f t="shared" si="106"/>
        <v>425</v>
      </c>
    </row>
    <row r="6678" spans="24:25" x14ac:dyDescent="0.25">
      <c r="X6678" s="59">
        <v>6671</v>
      </c>
      <c r="Y6678" s="395">
        <f t="shared" si="106"/>
        <v>425</v>
      </c>
    </row>
    <row r="6679" spans="24:25" x14ac:dyDescent="0.25">
      <c r="X6679" s="59">
        <v>6672</v>
      </c>
      <c r="Y6679" s="395">
        <f t="shared" si="106"/>
        <v>425</v>
      </c>
    </row>
    <row r="6680" spans="24:25" x14ac:dyDescent="0.25">
      <c r="X6680" s="59">
        <v>6673</v>
      </c>
      <c r="Y6680" s="395">
        <f t="shared" si="106"/>
        <v>425</v>
      </c>
    </row>
    <row r="6681" spans="24:25" x14ac:dyDescent="0.25">
      <c r="X6681" s="59">
        <v>6674</v>
      </c>
      <c r="Y6681" s="395">
        <f t="shared" si="106"/>
        <v>425</v>
      </c>
    </row>
    <row r="6682" spans="24:25" x14ac:dyDescent="0.25">
      <c r="X6682" s="59">
        <v>6675</v>
      </c>
      <c r="Y6682" s="395">
        <f t="shared" si="106"/>
        <v>425</v>
      </c>
    </row>
    <row r="6683" spans="24:25" x14ac:dyDescent="0.25">
      <c r="X6683" s="59">
        <v>6676</v>
      </c>
      <c r="Y6683" s="395">
        <f t="shared" si="106"/>
        <v>425</v>
      </c>
    </row>
    <row r="6684" spans="24:25" x14ac:dyDescent="0.25">
      <c r="X6684" s="59">
        <v>6677</v>
      </c>
      <c r="Y6684" s="395">
        <f t="shared" si="106"/>
        <v>425</v>
      </c>
    </row>
    <row r="6685" spans="24:25" x14ac:dyDescent="0.25">
      <c r="X6685" s="59">
        <v>6678</v>
      </c>
      <c r="Y6685" s="395">
        <f t="shared" si="106"/>
        <v>425</v>
      </c>
    </row>
    <row r="6686" spans="24:25" x14ac:dyDescent="0.25">
      <c r="X6686" s="59">
        <v>6679</v>
      </c>
      <c r="Y6686" s="395">
        <f t="shared" si="106"/>
        <v>425</v>
      </c>
    </row>
    <row r="6687" spans="24:25" x14ac:dyDescent="0.25">
      <c r="X6687" s="59">
        <v>6680</v>
      </c>
      <c r="Y6687" s="395">
        <f t="shared" si="106"/>
        <v>425</v>
      </c>
    </row>
    <row r="6688" spans="24:25" x14ac:dyDescent="0.25">
      <c r="X6688" s="59">
        <v>6681</v>
      </c>
      <c r="Y6688" s="395">
        <f t="shared" si="106"/>
        <v>425</v>
      </c>
    </row>
    <row r="6689" spans="24:25" x14ac:dyDescent="0.25">
      <c r="X6689" s="59">
        <v>6682</v>
      </c>
      <c r="Y6689" s="395">
        <f t="shared" si="106"/>
        <v>425</v>
      </c>
    </row>
    <row r="6690" spans="24:25" x14ac:dyDescent="0.25">
      <c r="X6690" s="59">
        <v>6683</v>
      </c>
      <c r="Y6690" s="395">
        <f t="shared" si="106"/>
        <v>425</v>
      </c>
    </row>
    <row r="6691" spans="24:25" x14ac:dyDescent="0.25">
      <c r="X6691" s="59">
        <v>6684</v>
      </c>
      <c r="Y6691" s="395">
        <f t="shared" si="106"/>
        <v>425</v>
      </c>
    </row>
    <row r="6692" spans="24:25" x14ac:dyDescent="0.25">
      <c r="X6692" s="59">
        <v>6685</v>
      </c>
      <c r="Y6692" s="395">
        <f t="shared" si="106"/>
        <v>425</v>
      </c>
    </row>
    <row r="6693" spans="24:25" x14ac:dyDescent="0.25">
      <c r="X6693" s="59">
        <v>6686</v>
      </c>
      <c r="Y6693" s="395">
        <f t="shared" si="106"/>
        <v>425</v>
      </c>
    </row>
    <row r="6694" spans="24:25" x14ac:dyDescent="0.25">
      <c r="X6694" s="59">
        <v>6687</v>
      </c>
      <c r="Y6694" s="395">
        <f t="shared" si="106"/>
        <v>425</v>
      </c>
    </row>
    <row r="6695" spans="24:25" x14ac:dyDescent="0.25">
      <c r="X6695" s="59">
        <v>6688</v>
      </c>
      <c r="Y6695" s="395">
        <f t="shared" si="106"/>
        <v>425</v>
      </c>
    </row>
    <row r="6696" spans="24:25" x14ac:dyDescent="0.25">
      <c r="X6696" s="59">
        <v>6689</v>
      </c>
      <c r="Y6696" s="395">
        <f t="shared" si="106"/>
        <v>425</v>
      </c>
    </row>
    <row r="6697" spans="24:25" x14ac:dyDescent="0.25">
      <c r="X6697" s="59">
        <v>6690</v>
      </c>
      <c r="Y6697" s="395">
        <f t="shared" si="106"/>
        <v>425</v>
      </c>
    </row>
    <row r="6698" spans="24:25" x14ac:dyDescent="0.25">
      <c r="X6698" s="59">
        <v>6691</v>
      </c>
      <c r="Y6698" s="395">
        <f t="shared" si="106"/>
        <v>425</v>
      </c>
    </row>
    <row r="6699" spans="24:25" x14ac:dyDescent="0.25">
      <c r="X6699" s="59">
        <v>6692</v>
      </c>
      <c r="Y6699" s="395">
        <f t="shared" si="106"/>
        <v>425</v>
      </c>
    </row>
    <row r="6700" spans="24:25" x14ac:dyDescent="0.25">
      <c r="X6700" s="59">
        <v>6693</v>
      </c>
      <c r="Y6700" s="395">
        <f t="shared" si="106"/>
        <v>425</v>
      </c>
    </row>
    <row r="6701" spans="24:25" x14ac:dyDescent="0.25">
      <c r="X6701" s="59">
        <v>6694</v>
      </c>
      <c r="Y6701" s="395">
        <f t="shared" si="106"/>
        <v>425</v>
      </c>
    </row>
    <row r="6702" spans="24:25" x14ac:dyDescent="0.25">
      <c r="X6702" s="59">
        <v>6695</v>
      </c>
      <c r="Y6702" s="395">
        <f t="shared" si="106"/>
        <v>425</v>
      </c>
    </row>
    <row r="6703" spans="24:25" x14ac:dyDescent="0.25">
      <c r="X6703" s="59">
        <v>6696</v>
      </c>
      <c r="Y6703" s="395">
        <f t="shared" si="106"/>
        <v>425</v>
      </c>
    </row>
    <row r="6704" spans="24:25" x14ac:dyDescent="0.25">
      <c r="X6704" s="59">
        <v>6697</v>
      </c>
      <c r="Y6704" s="395">
        <f t="shared" si="106"/>
        <v>425</v>
      </c>
    </row>
    <row r="6705" spans="24:25" x14ac:dyDescent="0.25">
      <c r="X6705" s="59">
        <v>6698</v>
      </c>
      <c r="Y6705" s="395">
        <f t="shared" si="106"/>
        <v>425</v>
      </c>
    </row>
    <row r="6706" spans="24:25" x14ac:dyDescent="0.25">
      <c r="X6706" s="59">
        <v>6699</v>
      </c>
      <c r="Y6706" s="395">
        <f t="shared" si="106"/>
        <v>425</v>
      </c>
    </row>
    <row r="6707" spans="24:25" x14ac:dyDescent="0.25">
      <c r="X6707" s="59">
        <v>6700</v>
      </c>
      <c r="Y6707" s="395">
        <f t="shared" si="106"/>
        <v>425</v>
      </c>
    </row>
    <row r="6708" spans="24:25" x14ac:dyDescent="0.25">
      <c r="X6708" s="59">
        <v>6701</v>
      </c>
      <c r="Y6708" s="395">
        <f t="shared" si="106"/>
        <v>425</v>
      </c>
    </row>
    <row r="6709" spans="24:25" x14ac:dyDescent="0.25">
      <c r="X6709" s="59">
        <v>6702</v>
      </c>
      <c r="Y6709" s="395">
        <f t="shared" si="106"/>
        <v>425</v>
      </c>
    </row>
    <row r="6710" spans="24:25" x14ac:dyDescent="0.25">
      <c r="X6710" s="59">
        <v>6703</v>
      </c>
      <c r="Y6710" s="395">
        <f t="shared" si="106"/>
        <v>425</v>
      </c>
    </row>
    <row r="6711" spans="24:25" x14ac:dyDescent="0.25">
      <c r="X6711" s="59">
        <v>6704</v>
      </c>
      <c r="Y6711" s="395">
        <f t="shared" si="106"/>
        <v>425</v>
      </c>
    </row>
    <row r="6712" spans="24:25" x14ac:dyDescent="0.25">
      <c r="X6712" s="59">
        <v>6705</v>
      </c>
      <c r="Y6712" s="395">
        <f t="shared" si="106"/>
        <v>425</v>
      </c>
    </row>
    <row r="6713" spans="24:25" x14ac:dyDescent="0.25">
      <c r="X6713" s="59">
        <v>6706</v>
      </c>
      <c r="Y6713" s="395">
        <f t="shared" si="106"/>
        <v>425</v>
      </c>
    </row>
    <row r="6714" spans="24:25" x14ac:dyDescent="0.25">
      <c r="X6714" s="59">
        <v>6707</v>
      </c>
      <c r="Y6714" s="395">
        <f t="shared" si="106"/>
        <v>425</v>
      </c>
    </row>
    <row r="6715" spans="24:25" x14ac:dyDescent="0.25">
      <c r="X6715" s="59">
        <v>6708</v>
      </c>
      <c r="Y6715" s="395">
        <f t="shared" si="106"/>
        <v>425</v>
      </c>
    </row>
    <row r="6716" spans="24:25" x14ac:dyDescent="0.25">
      <c r="X6716" s="59">
        <v>6709</v>
      </c>
      <c r="Y6716" s="395">
        <f t="shared" si="106"/>
        <v>425</v>
      </c>
    </row>
    <row r="6717" spans="24:25" x14ac:dyDescent="0.25">
      <c r="X6717" s="59">
        <v>6710</v>
      </c>
      <c r="Y6717" s="395">
        <f t="shared" si="106"/>
        <v>425</v>
      </c>
    </row>
    <row r="6718" spans="24:25" x14ac:dyDescent="0.25">
      <c r="X6718" s="59">
        <v>6711</v>
      </c>
      <c r="Y6718" s="395">
        <f t="shared" si="106"/>
        <v>425</v>
      </c>
    </row>
    <row r="6719" spans="24:25" x14ac:dyDescent="0.25">
      <c r="X6719" s="59">
        <v>6712</v>
      </c>
      <c r="Y6719" s="395">
        <f t="shared" si="106"/>
        <v>425</v>
      </c>
    </row>
    <row r="6720" spans="24:25" x14ac:dyDescent="0.25">
      <c r="X6720" s="59">
        <v>6713</v>
      </c>
      <c r="Y6720" s="395">
        <f t="shared" si="106"/>
        <v>425</v>
      </c>
    </row>
    <row r="6721" spans="24:25" x14ac:dyDescent="0.25">
      <c r="X6721" s="59">
        <v>6714</v>
      </c>
      <c r="Y6721" s="395">
        <f t="shared" si="106"/>
        <v>425</v>
      </c>
    </row>
    <row r="6722" spans="24:25" x14ac:dyDescent="0.25">
      <c r="X6722" s="59">
        <v>6715</v>
      </c>
      <c r="Y6722" s="395">
        <f t="shared" si="106"/>
        <v>425</v>
      </c>
    </row>
    <row r="6723" spans="24:25" x14ac:dyDescent="0.25">
      <c r="X6723" s="59">
        <v>6716</v>
      </c>
      <c r="Y6723" s="395">
        <f t="shared" si="106"/>
        <v>425</v>
      </c>
    </row>
    <row r="6724" spans="24:25" x14ac:dyDescent="0.25">
      <c r="X6724" s="59">
        <v>6717</v>
      </c>
      <c r="Y6724" s="395">
        <f t="shared" si="106"/>
        <v>425</v>
      </c>
    </row>
    <row r="6725" spans="24:25" x14ac:dyDescent="0.25">
      <c r="X6725" s="59">
        <v>6718</v>
      </c>
      <c r="Y6725" s="395">
        <f t="shared" si="106"/>
        <v>425</v>
      </c>
    </row>
    <row r="6726" spans="24:25" x14ac:dyDescent="0.25">
      <c r="X6726" s="59">
        <v>6719</v>
      </c>
      <c r="Y6726" s="395">
        <f t="shared" si="106"/>
        <v>425</v>
      </c>
    </row>
    <row r="6727" spans="24:25" x14ac:dyDescent="0.25">
      <c r="X6727" s="59">
        <v>6720</v>
      </c>
      <c r="Y6727" s="395">
        <f t="shared" si="106"/>
        <v>425</v>
      </c>
    </row>
    <row r="6728" spans="24:25" x14ac:dyDescent="0.25">
      <c r="X6728" s="59">
        <v>6721</v>
      </c>
      <c r="Y6728" s="395">
        <f t="shared" si="106"/>
        <v>425</v>
      </c>
    </row>
    <row r="6729" spans="24:25" x14ac:dyDescent="0.25">
      <c r="X6729" s="59">
        <v>6722</v>
      </c>
      <c r="Y6729" s="395">
        <f t="shared" si="106"/>
        <v>425</v>
      </c>
    </row>
    <row r="6730" spans="24:25" x14ac:dyDescent="0.25">
      <c r="X6730" s="59">
        <v>6723</v>
      </c>
      <c r="Y6730" s="395">
        <f t="shared" si="106"/>
        <v>425</v>
      </c>
    </row>
    <row r="6731" spans="24:25" x14ac:dyDescent="0.25">
      <c r="X6731" s="59">
        <v>6724</v>
      </c>
      <c r="Y6731" s="395">
        <f t="shared" si="106"/>
        <v>425</v>
      </c>
    </row>
    <row r="6732" spans="24:25" x14ac:dyDescent="0.25">
      <c r="X6732" s="59">
        <v>6725</v>
      </c>
      <c r="Y6732" s="395">
        <f t="shared" si="106"/>
        <v>425</v>
      </c>
    </row>
    <row r="6733" spans="24:25" x14ac:dyDescent="0.25">
      <c r="X6733" s="59">
        <v>6726</v>
      </c>
      <c r="Y6733" s="395">
        <f t="shared" si="106"/>
        <v>425</v>
      </c>
    </row>
    <row r="6734" spans="24:25" x14ac:dyDescent="0.25">
      <c r="X6734" s="59">
        <v>6727</v>
      </c>
      <c r="Y6734" s="395">
        <f t="shared" si="106"/>
        <v>425</v>
      </c>
    </row>
    <row r="6735" spans="24:25" x14ac:dyDescent="0.25">
      <c r="X6735" s="59">
        <v>6728</v>
      </c>
      <c r="Y6735" s="395">
        <f t="shared" si="106"/>
        <v>425</v>
      </c>
    </row>
    <row r="6736" spans="24:25" x14ac:dyDescent="0.25">
      <c r="X6736" s="59">
        <v>6729</v>
      </c>
      <c r="Y6736" s="395">
        <f t="shared" si="106"/>
        <v>425</v>
      </c>
    </row>
    <row r="6737" spans="24:25" x14ac:dyDescent="0.25">
      <c r="X6737" s="59">
        <v>6730</v>
      </c>
      <c r="Y6737" s="395">
        <f t="shared" ref="Y6737:Y6800" si="107">$V$9</f>
        <v>425</v>
      </c>
    </row>
    <row r="6738" spans="24:25" x14ac:dyDescent="0.25">
      <c r="X6738" s="59">
        <v>6731</v>
      </c>
      <c r="Y6738" s="395">
        <f t="shared" si="107"/>
        <v>425</v>
      </c>
    </row>
    <row r="6739" spans="24:25" x14ac:dyDescent="0.25">
      <c r="X6739" s="59">
        <v>6732</v>
      </c>
      <c r="Y6739" s="395">
        <f t="shared" si="107"/>
        <v>425</v>
      </c>
    </row>
    <row r="6740" spans="24:25" x14ac:dyDescent="0.25">
      <c r="X6740" s="59">
        <v>6733</v>
      </c>
      <c r="Y6740" s="395">
        <f t="shared" si="107"/>
        <v>425</v>
      </c>
    </row>
    <row r="6741" spans="24:25" x14ac:dyDescent="0.25">
      <c r="X6741" s="59">
        <v>6734</v>
      </c>
      <c r="Y6741" s="395">
        <f t="shared" si="107"/>
        <v>425</v>
      </c>
    </row>
    <row r="6742" spans="24:25" x14ac:dyDescent="0.25">
      <c r="X6742" s="59">
        <v>6735</v>
      </c>
      <c r="Y6742" s="395">
        <f t="shared" si="107"/>
        <v>425</v>
      </c>
    </row>
    <row r="6743" spans="24:25" x14ac:dyDescent="0.25">
      <c r="X6743" s="59">
        <v>6736</v>
      </c>
      <c r="Y6743" s="395">
        <f t="shared" si="107"/>
        <v>425</v>
      </c>
    </row>
    <row r="6744" spans="24:25" x14ac:dyDescent="0.25">
      <c r="X6744" s="59">
        <v>6737</v>
      </c>
      <c r="Y6744" s="395">
        <f t="shared" si="107"/>
        <v>425</v>
      </c>
    </row>
    <row r="6745" spans="24:25" x14ac:dyDescent="0.25">
      <c r="X6745" s="59">
        <v>6738</v>
      </c>
      <c r="Y6745" s="395">
        <f t="shared" si="107"/>
        <v>425</v>
      </c>
    </row>
    <row r="6746" spans="24:25" x14ac:dyDescent="0.25">
      <c r="X6746" s="59">
        <v>6739</v>
      </c>
      <c r="Y6746" s="395">
        <f t="shared" si="107"/>
        <v>425</v>
      </c>
    </row>
    <row r="6747" spans="24:25" x14ac:dyDescent="0.25">
      <c r="X6747" s="59">
        <v>6740</v>
      </c>
      <c r="Y6747" s="395">
        <f t="shared" si="107"/>
        <v>425</v>
      </c>
    </row>
    <row r="6748" spans="24:25" x14ac:dyDescent="0.25">
      <c r="X6748" s="59">
        <v>6741</v>
      </c>
      <c r="Y6748" s="395">
        <f t="shared" si="107"/>
        <v>425</v>
      </c>
    </row>
    <row r="6749" spans="24:25" x14ac:dyDescent="0.25">
      <c r="X6749" s="59">
        <v>6742</v>
      </c>
      <c r="Y6749" s="395">
        <f t="shared" si="107"/>
        <v>425</v>
      </c>
    </row>
    <row r="6750" spans="24:25" x14ac:dyDescent="0.25">
      <c r="X6750" s="59">
        <v>6743</v>
      </c>
      <c r="Y6750" s="395">
        <f t="shared" si="107"/>
        <v>425</v>
      </c>
    </row>
    <row r="6751" spans="24:25" x14ac:dyDescent="0.25">
      <c r="X6751" s="59">
        <v>6744</v>
      </c>
      <c r="Y6751" s="395">
        <f t="shared" si="107"/>
        <v>425</v>
      </c>
    </row>
    <row r="6752" spans="24:25" x14ac:dyDescent="0.25">
      <c r="X6752" s="59">
        <v>6745</v>
      </c>
      <c r="Y6752" s="395">
        <f t="shared" si="107"/>
        <v>425</v>
      </c>
    </row>
    <row r="6753" spans="24:25" x14ac:dyDescent="0.25">
      <c r="X6753" s="59">
        <v>6746</v>
      </c>
      <c r="Y6753" s="395">
        <f t="shared" si="107"/>
        <v>425</v>
      </c>
    </row>
    <row r="6754" spans="24:25" x14ac:dyDescent="0.25">
      <c r="X6754" s="59">
        <v>6747</v>
      </c>
      <c r="Y6754" s="395">
        <f t="shared" si="107"/>
        <v>425</v>
      </c>
    </row>
    <row r="6755" spans="24:25" x14ac:dyDescent="0.25">
      <c r="X6755" s="59">
        <v>6748</v>
      </c>
      <c r="Y6755" s="395">
        <f t="shared" si="107"/>
        <v>425</v>
      </c>
    </row>
    <row r="6756" spans="24:25" x14ac:dyDescent="0.25">
      <c r="X6756" s="59">
        <v>6749</v>
      </c>
      <c r="Y6756" s="395">
        <f t="shared" si="107"/>
        <v>425</v>
      </c>
    </row>
    <row r="6757" spans="24:25" x14ac:dyDescent="0.25">
      <c r="X6757" s="59">
        <v>6750</v>
      </c>
      <c r="Y6757" s="395">
        <f t="shared" si="107"/>
        <v>425</v>
      </c>
    </row>
    <row r="6758" spans="24:25" x14ac:dyDescent="0.25">
      <c r="X6758" s="59">
        <v>6751</v>
      </c>
      <c r="Y6758" s="395">
        <f t="shared" si="107"/>
        <v>425</v>
      </c>
    </row>
    <row r="6759" spans="24:25" x14ac:dyDescent="0.25">
      <c r="X6759" s="59">
        <v>6752</v>
      </c>
      <c r="Y6759" s="395">
        <f t="shared" si="107"/>
        <v>425</v>
      </c>
    </row>
    <row r="6760" spans="24:25" x14ac:dyDescent="0.25">
      <c r="X6760" s="59">
        <v>6753</v>
      </c>
      <c r="Y6760" s="395">
        <f t="shared" si="107"/>
        <v>425</v>
      </c>
    </row>
    <row r="6761" spans="24:25" x14ac:dyDescent="0.25">
      <c r="X6761" s="59">
        <v>6754</v>
      </c>
      <c r="Y6761" s="395">
        <f t="shared" si="107"/>
        <v>425</v>
      </c>
    </row>
    <row r="6762" spans="24:25" x14ac:dyDescent="0.25">
      <c r="X6762" s="59">
        <v>6755</v>
      </c>
      <c r="Y6762" s="395">
        <f t="shared" si="107"/>
        <v>425</v>
      </c>
    </row>
    <row r="6763" spans="24:25" x14ac:dyDescent="0.25">
      <c r="X6763" s="59">
        <v>6756</v>
      </c>
      <c r="Y6763" s="395">
        <f t="shared" si="107"/>
        <v>425</v>
      </c>
    </row>
    <row r="6764" spans="24:25" x14ac:dyDescent="0.25">
      <c r="X6764" s="59">
        <v>6757</v>
      </c>
      <c r="Y6764" s="395">
        <f t="shared" si="107"/>
        <v>425</v>
      </c>
    </row>
    <row r="6765" spans="24:25" x14ac:dyDescent="0.25">
      <c r="X6765" s="59">
        <v>6758</v>
      </c>
      <c r="Y6765" s="395">
        <f t="shared" si="107"/>
        <v>425</v>
      </c>
    </row>
    <row r="6766" spans="24:25" x14ac:dyDescent="0.25">
      <c r="X6766" s="59">
        <v>6759</v>
      </c>
      <c r="Y6766" s="395">
        <f t="shared" si="107"/>
        <v>425</v>
      </c>
    </row>
    <row r="6767" spans="24:25" x14ac:dyDescent="0.25">
      <c r="X6767" s="59">
        <v>6760</v>
      </c>
      <c r="Y6767" s="395">
        <f t="shared" si="107"/>
        <v>425</v>
      </c>
    </row>
    <row r="6768" spans="24:25" x14ac:dyDescent="0.25">
      <c r="X6768" s="59">
        <v>6761</v>
      </c>
      <c r="Y6768" s="395">
        <f t="shared" si="107"/>
        <v>425</v>
      </c>
    </row>
    <row r="6769" spans="24:25" x14ac:dyDescent="0.25">
      <c r="X6769" s="59">
        <v>6762</v>
      </c>
      <c r="Y6769" s="395">
        <f t="shared" si="107"/>
        <v>425</v>
      </c>
    </row>
    <row r="6770" spans="24:25" x14ac:dyDescent="0.25">
      <c r="X6770" s="59">
        <v>6763</v>
      </c>
      <c r="Y6770" s="395">
        <f t="shared" si="107"/>
        <v>425</v>
      </c>
    </row>
    <row r="6771" spans="24:25" x14ac:dyDescent="0.25">
      <c r="X6771" s="59">
        <v>6764</v>
      </c>
      <c r="Y6771" s="395">
        <f t="shared" si="107"/>
        <v>425</v>
      </c>
    </row>
    <row r="6772" spans="24:25" x14ac:dyDescent="0.25">
      <c r="X6772" s="59">
        <v>6765</v>
      </c>
      <c r="Y6772" s="395">
        <f t="shared" si="107"/>
        <v>425</v>
      </c>
    </row>
    <row r="6773" spans="24:25" x14ac:dyDescent="0.25">
      <c r="X6773" s="59">
        <v>6766</v>
      </c>
      <c r="Y6773" s="395">
        <f t="shared" si="107"/>
        <v>425</v>
      </c>
    </row>
    <row r="6774" spans="24:25" x14ac:dyDescent="0.25">
      <c r="X6774" s="59">
        <v>6767</v>
      </c>
      <c r="Y6774" s="395">
        <f t="shared" si="107"/>
        <v>425</v>
      </c>
    </row>
    <row r="6775" spans="24:25" x14ac:dyDescent="0.25">
      <c r="X6775" s="59">
        <v>6768</v>
      </c>
      <c r="Y6775" s="395">
        <f t="shared" si="107"/>
        <v>425</v>
      </c>
    </row>
    <row r="6776" spans="24:25" x14ac:dyDescent="0.25">
      <c r="X6776" s="59">
        <v>6769</v>
      </c>
      <c r="Y6776" s="395">
        <f t="shared" si="107"/>
        <v>425</v>
      </c>
    </row>
    <row r="6777" spans="24:25" x14ac:dyDescent="0.25">
      <c r="X6777" s="59">
        <v>6770</v>
      </c>
      <c r="Y6777" s="395">
        <f t="shared" si="107"/>
        <v>425</v>
      </c>
    </row>
    <row r="6778" spans="24:25" x14ac:dyDescent="0.25">
      <c r="X6778" s="59">
        <v>6771</v>
      </c>
      <c r="Y6778" s="395">
        <f t="shared" si="107"/>
        <v>425</v>
      </c>
    </row>
    <row r="6779" spans="24:25" x14ac:dyDescent="0.25">
      <c r="X6779" s="59">
        <v>6772</v>
      </c>
      <c r="Y6779" s="395">
        <f t="shared" si="107"/>
        <v>425</v>
      </c>
    </row>
    <row r="6780" spans="24:25" x14ac:dyDescent="0.25">
      <c r="X6780" s="59">
        <v>6773</v>
      </c>
      <c r="Y6780" s="395">
        <f t="shared" si="107"/>
        <v>425</v>
      </c>
    </row>
    <row r="6781" spans="24:25" x14ac:dyDescent="0.25">
      <c r="X6781" s="59">
        <v>6774</v>
      </c>
      <c r="Y6781" s="395">
        <f t="shared" si="107"/>
        <v>425</v>
      </c>
    </row>
    <row r="6782" spans="24:25" x14ac:dyDescent="0.25">
      <c r="X6782" s="59">
        <v>6775</v>
      </c>
      <c r="Y6782" s="395">
        <f t="shared" si="107"/>
        <v>425</v>
      </c>
    </row>
    <row r="6783" spans="24:25" x14ac:dyDescent="0.25">
      <c r="X6783" s="59">
        <v>6776</v>
      </c>
      <c r="Y6783" s="395">
        <f t="shared" si="107"/>
        <v>425</v>
      </c>
    </row>
    <row r="6784" spans="24:25" x14ac:dyDescent="0.25">
      <c r="X6784" s="59">
        <v>6777</v>
      </c>
      <c r="Y6784" s="395">
        <f t="shared" si="107"/>
        <v>425</v>
      </c>
    </row>
    <row r="6785" spans="24:25" x14ac:dyDescent="0.25">
      <c r="X6785" s="59">
        <v>6778</v>
      </c>
      <c r="Y6785" s="395">
        <f t="shared" si="107"/>
        <v>425</v>
      </c>
    </row>
    <row r="6786" spans="24:25" x14ac:dyDescent="0.25">
      <c r="X6786" s="59">
        <v>6779</v>
      </c>
      <c r="Y6786" s="395">
        <f t="shared" si="107"/>
        <v>425</v>
      </c>
    </row>
    <row r="6787" spans="24:25" x14ac:dyDescent="0.25">
      <c r="X6787" s="59">
        <v>6780</v>
      </c>
      <c r="Y6787" s="395">
        <f t="shared" si="107"/>
        <v>425</v>
      </c>
    </row>
    <row r="6788" spans="24:25" x14ac:dyDescent="0.25">
      <c r="X6788" s="59">
        <v>6781</v>
      </c>
      <c r="Y6788" s="395">
        <f t="shared" si="107"/>
        <v>425</v>
      </c>
    </row>
    <row r="6789" spans="24:25" x14ac:dyDescent="0.25">
      <c r="X6789" s="59">
        <v>6782</v>
      </c>
      <c r="Y6789" s="395">
        <f t="shared" si="107"/>
        <v>425</v>
      </c>
    </row>
    <row r="6790" spans="24:25" x14ac:dyDescent="0.25">
      <c r="X6790" s="59">
        <v>6783</v>
      </c>
      <c r="Y6790" s="395">
        <f t="shared" si="107"/>
        <v>425</v>
      </c>
    </row>
    <row r="6791" spans="24:25" x14ac:dyDescent="0.25">
      <c r="X6791" s="59">
        <v>6784</v>
      </c>
      <c r="Y6791" s="395">
        <f t="shared" si="107"/>
        <v>425</v>
      </c>
    </row>
    <row r="6792" spans="24:25" x14ac:dyDescent="0.25">
      <c r="X6792" s="59">
        <v>6785</v>
      </c>
      <c r="Y6792" s="395">
        <f t="shared" si="107"/>
        <v>425</v>
      </c>
    </row>
    <row r="6793" spans="24:25" x14ac:dyDescent="0.25">
      <c r="X6793" s="59">
        <v>6786</v>
      </c>
      <c r="Y6793" s="395">
        <f t="shared" si="107"/>
        <v>425</v>
      </c>
    </row>
    <row r="6794" spans="24:25" x14ac:dyDescent="0.25">
      <c r="X6794" s="59">
        <v>6787</v>
      </c>
      <c r="Y6794" s="395">
        <f t="shared" si="107"/>
        <v>425</v>
      </c>
    </row>
    <row r="6795" spans="24:25" x14ac:dyDescent="0.25">
      <c r="X6795" s="59">
        <v>6788</v>
      </c>
      <c r="Y6795" s="395">
        <f t="shared" si="107"/>
        <v>425</v>
      </c>
    </row>
    <row r="6796" spans="24:25" x14ac:dyDescent="0.25">
      <c r="X6796" s="59">
        <v>6789</v>
      </c>
      <c r="Y6796" s="395">
        <f t="shared" si="107"/>
        <v>425</v>
      </c>
    </row>
    <row r="6797" spans="24:25" x14ac:dyDescent="0.25">
      <c r="X6797" s="59">
        <v>6790</v>
      </c>
      <c r="Y6797" s="395">
        <f t="shared" si="107"/>
        <v>425</v>
      </c>
    </row>
    <row r="6798" spans="24:25" x14ac:dyDescent="0.25">
      <c r="X6798" s="59">
        <v>6791</v>
      </c>
      <c r="Y6798" s="395">
        <f t="shared" si="107"/>
        <v>425</v>
      </c>
    </row>
    <row r="6799" spans="24:25" x14ac:dyDescent="0.25">
      <c r="X6799" s="59">
        <v>6792</v>
      </c>
      <c r="Y6799" s="395">
        <f t="shared" si="107"/>
        <v>425</v>
      </c>
    </row>
    <row r="6800" spans="24:25" x14ac:dyDescent="0.25">
      <c r="X6800" s="59">
        <v>6793</v>
      </c>
      <c r="Y6800" s="395">
        <f t="shared" si="107"/>
        <v>425</v>
      </c>
    </row>
    <row r="6801" spans="24:25" x14ac:dyDescent="0.25">
      <c r="X6801" s="59">
        <v>6794</v>
      </c>
      <c r="Y6801" s="395">
        <f t="shared" ref="Y6801:Y6864" si="108">$V$9</f>
        <v>425</v>
      </c>
    </row>
    <row r="6802" spans="24:25" x14ac:dyDescent="0.25">
      <c r="X6802" s="59">
        <v>6795</v>
      </c>
      <c r="Y6802" s="395">
        <f t="shared" si="108"/>
        <v>425</v>
      </c>
    </row>
    <row r="6803" spans="24:25" x14ac:dyDescent="0.25">
      <c r="X6803" s="59">
        <v>6796</v>
      </c>
      <c r="Y6803" s="395">
        <f t="shared" si="108"/>
        <v>425</v>
      </c>
    </row>
    <row r="6804" spans="24:25" x14ac:dyDescent="0.25">
      <c r="X6804" s="59">
        <v>6797</v>
      </c>
      <c r="Y6804" s="395">
        <f t="shared" si="108"/>
        <v>425</v>
      </c>
    </row>
    <row r="6805" spans="24:25" x14ac:dyDescent="0.25">
      <c r="X6805" s="59">
        <v>6798</v>
      </c>
      <c r="Y6805" s="395">
        <f t="shared" si="108"/>
        <v>425</v>
      </c>
    </row>
    <row r="6806" spans="24:25" x14ac:dyDescent="0.25">
      <c r="X6806" s="59">
        <v>6799</v>
      </c>
      <c r="Y6806" s="395">
        <f t="shared" si="108"/>
        <v>425</v>
      </c>
    </row>
    <row r="6807" spans="24:25" x14ac:dyDescent="0.25">
      <c r="X6807" s="59">
        <v>6800</v>
      </c>
      <c r="Y6807" s="395">
        <f t="shared" si="108"/>
        <v>425</v>
      </c>
    </row>
    <row r="6808" spans="24:25" x14ac:dyDescent="0.25">
      <c r="X6808" s="59">
        <v>6801</v>
      </c>
      <c r="Y6808" s="395">
        <f t="shared" si="108"/>
        <v>425</v>
      </c>
    </row>
    <row r="6809" spans="24:25" x14ac:dyDescent="0.25">
      <c r="X6809" s="59">
        <v>6802</v>
      </c>
      <c r="Y6809" s="395">
        <f t="shared" si="108"/>
        <v>425</v>
      </c>
    </row>
    <row r="6810" spans="24:25" x14ac:dyDescent="0.25">
      <c r="X6810" s="59">
        <v>6803</v>
      </c>
      <c r="Y6810" s="395">
        <f t="shared" si="108"/>
        <v>425</v>
      </c>
    </row>
    <row r="6811" spans="24:25" x14ac:dyDescent="0.25">
      <c r="X6811" s="59">
        <v>6804</v>
      </c>
      <c r="Y6811" s="395">
        <f t="shared" si="108"/>
        <v>425</v>
      </c>
    </row>
    <row r="6812" spans="24:25" x14ac:dyDescent="0.25">
      <c r="X6812" s="59">
        <v>6805</v>
      </c>
      <c r="Y6812" s="395">
        <f t="shared" si="108"/>
        <v>425</v>
      </c>
    </row>
    <row r="6813" spans="24:25" x14ac:dyDescent="0.25">
      <c r="X6813" s="59">
        <v>6806</v>
      </c>
      <c r="Y6813" s="395">
        <f t="shared" si="108"/>
        <v>425</v>
      </c>
    </row>
    <row r="6814" spans="24:25" x14ac:dyDescent="0.25">
      <c r="X6814" s="59">
        <v>6807</v>
      </c>
      <c r="Y6814" s="395">
        <f t="shared" si="108"/>
        <v>425</v>
      </c>
    </row>
    <row r="6815" spans="24:25" x14ac:dyDescent="0.25">
      <c r="X6815" s="59">
        <v>6808</v>
      </c>
      <c r="Y6815" s="395">
        <f t="shared" si="108"/>
        <v>425</v>
      </c>
    </row>
    <row r="6816" spans="24:25" x14ac:dyDescent="0.25">
      <c r="X6816" s="59">
        <v>6809</v>
      </c>
      <c r="Y6816" s="395">
        <f t="shared" si="108"/>
        <v>425</v>
      </c>
    </row>
    <row r="6817" spans="24:25" x14ac:dyDescent="0.25">
      <c r="X6817" s="59">
        <v>6810</v>
      </c>
      <c r="Y6817" s="395">
        <f t="shared" si="108"/>
        <v>425</v>
      </c>
    </row>
    <row r="6818" spans="24:25" x14ac:dyDescent="0.25">
      <c r="X6818" s="59">
        <v>6811</v>
      </c>
      <c r="Y6818" s="395">
        <f t="shared" si="108"/>
        <v>425</v>
      </c>
    </row>
    <row r="6819" spans="24:25" x14ac:dyDescent="0.25">
      <c r="X6819" s="59">
        <v>6812</v>
      </c>
      <c r="Y6819" s="395">
        <f t="shared" si="108"/>
        <v>425</v>
      </c>
    </row>
    <row r="6820" spans="24:25" x14ac:dyDescent="0.25">
      <c r="X6820" s="59">
        <v>6813</v>
      </c>
      <c r="Y6820" s="395">
        <f t="shared" si="108"/>
        <v>425</v>
      </c>
    </row>
    <row r="6821" spans="24:25" x14ac:dyDescent="0.25">
      <c r="X6821" s="59">
        <v>6814</v>
      </c>
      <c r="Y6821" s="395">
        <f t="shared" si="108"/>
        <v>425</v>
      </c>
    </row>
    <row r="6822" spans="24:25" x14ac:dyDescent="0.25">
      <c r="X6822" s="59">
        <v>6815</v>
      </c>
      <c r="Y6822" s="395">
        <f t="shared" si="108"/>
        <v>425</v>
      </c>
    </row>
    <row r="6823" spans="24:25" x14ac:dyDescent="0.25">
      <c r="X6823" s="59">
        <v>6816</v>
      </c>
      <c r="Y6823" s="395">
        <f t="shared" si="108"/>
        <v>425</v>
      </c>
    </row>
    <row r="6824" spans="24:25" x14ac:dyDescent="0.25">
      <c r="X6824" s="59">
        <v>6817</v>
      </c>
      <c r="Y6824" s="395">
        <f t="shared" si="108"/>
        <v>425</v>
      </c>
    </row>
    <row r="6825" spans="24:25" x14ac:dyDescent="0.25">
      <c r="X6825" s="59">
        <v>6818</v>
      </c>
      <c r="Y6825" s="395">
        <f t="shared" si="108"/>
        <v>425</v>
      </c>
    </row>
    <row r="6826" spans="24:25" x14ac:dyDescent="0.25">
      <c r="X6826" s="59">
        <v>6819</v>
      </c>
      <c r="Y6826" s="395">
        <f t="shared" si="108"/>
        <v>425</v>
      </c>
    </row>
    <row r="6827" spans="24:25" x14ac:dyDescent="0.25">
      <c r="X6827" s="59">
        <v>6820</v>
      </c>
      <c r="Y6827" s="395">
        <f t="shared" si="108"/>
        <v>425</v>
      </c>
    </row>
    <row r="6828" spans="24:25" x14ac:dyDescent="0.25">
      <c r="X6828" s="59">
        <v>6821</v>
      </c>
      <c r="Y6828" s="395">
        <f t="shared" si="108"/>
        <v>425</v>
      </c>
    </row>
    <row r="6829" spans="24:25" x14ac:dyDescent="0.25">
      <c r="X6829" s="59">
        <v>6822</v>
      </c>
      <c r="Y6829" s="395">
        <f t="shared" si="108"/>
        <v>425</v>
      </c>
    </row>
    <row r="6830" spans="24:25" x14ac:dyDescent="0.25">
      <c r="X6830" s="59">
        <v>6823</v>
      </c>
      <c r="Y6830" s="395">
        <f t="shared" si="108"/>
        <v>425</v>
      </c>
    </row>
    <row r="6831" spans="24:25" x14ac:dyDescent="0.25">
      <c r="X6831" s="59">
        <v>6824</v>
      </c>
      <c r="Y6831" s="395">
        <f t="shared" si="108"/>
        <v>425</v>
      </c>
    </row>
    <row r="6832" spans="24:25" x14ac:dyDescent="0.25">
      <c r="X6832" s="59">
        <v>6825</v>
      </c>
      <c r="Y6832" s="395">
        <f t="shared" si="108"/>
        <v>425</v>
      </c>
    </row>
    <row r="6833" spans="24:25" x14ac:dyDescent="0.25">
      <c r="X6833" s="59">
        <v>6826</v>
      </c>
      <c r="Y6833" s="395">
        <f t="shared" si="108"/>
        <v>425</v>
      </c>
    </row>
    <row r="6834" spans="24:25" x14ac:dyDescent="0.25">
      <c r="X6834" s="59">
        <v>6827</v>
      </c>
      <c r="Y6834" s="395">
        <f t="shared" si="108"/>
        <v>425</v>
      </c>
    </row>
    <row r="6835" spans="24:25" x14ac:dyDescent="0.25">
      <c r="X6835" s="59">
        <v>6828</v>
      </c>
      <c r="Y6835" s="395">
        <f t="shared" si="108"/>
        <v>425</v>
      </c>
    </row>
    <row r="6836" spans="24:25" x14ac:dyDescent="0.25">
      <c r="X6836" s="59">
        <v>6829</v>
      </c>
      <c r="Y6836" s="395">
        <f t="shared" si="108"/>
        <v>425</v>
      </c>
    </row>
    <row r="6837" spans="24:25" x14ac:dyDescent="0.25">
      <c r="X6837" s="59">
        <v>6830</v>
      </c>
      <c r="Y6837" s="395">
        <f t="shared" si="108"/>
        <v>425</v>
      </c>
    </row>
    <row r="6838" spans="24:25" x14ac:dyDescent="0.25">
      <c r="X6838" s="59">
        <v>6831</v>
      </c>
      <c r="Y6838" s="395">
        <f t="shared" si="108"/>
        <v>425</v>
      </c>
    </row>
    <row r="6839" spans="24:25" x14ac:dyDescent="0.25">
      <c r="X6839" s="59">
        <v>6832</v>
      </c>
      <c r="Y6839" s="395">
        <f t="shared" si="108"/>
        <v>425</v>
      </c>
    </row>
    <row r="6840" spans="24:25" x14ac:dyDescent="0.25">
      <c r="X6840" s="59">
        <v>6833</v>
      </c>
      <c r="Y6840" s="395">
        <f t="shared" si="108"/>
        <v>425</v>
      </c>
    </row>
    <row r="6841" spans="24:25" x14ac:dyDescent="0.25">
      <c r="X6841" s="59">
        <v>6834</v>
      </c>
      <c r="Y6841" s="395">
        <f t="shared" si="108"/>
        <v>425</v>
      </c>
    </row>
    <row r="6842" spans="24:25" x14ac:dyDescent="0.25">
      <c r="X6842" s="59">
        <v>6835</v>
      </c>
      <c r="Y6842" s="395">
        <f t="shared" si="108"/>
        <v>425</v>
      </c>
    </row>
    <row r="6843" spans="24:25" x14ac:dyDescent="0.25">
      <c r="X6843" s="59">
        <v>6836</v>
      </c>
      <c r="Y6843" s="395">
        <f t="shared" si="108"/>
        <v>425</v>
      </c>
    </row>
    <row r="6844" spans="24:25" x14ac:dyDescent="0.25">
      <c r="X6844" s="59">
        <v>6837</v>
      </c>
      <c r="Y6844" s="395">
        <f t="shared" si="108"/>
        <v>425</v>
      </c>
    </row>
    <row r="6845" spans="24:25" x14ac:dyDescent="0.25">
      <c r="X6845" s="59">
        <v>6838</v>
      </c>
      <c r="Y6845" s="395">
        <f t="shared" si="108"/>
        <v>425</v>
      </c>
    </row>
    <row r="6846" spans="24:25" x14ac:dyDescent="0.25">
      <c r="X6846" s="59">
        <v>6839</v>
      </c>
      <c r="Y6846" s="395">
        <f t="shared" si="108"/>
        <v>425</v>
      </c>
    </row>
    <row r="6847" spans="24:25" x14ac:dyDescent="0.25">
      <c r="X6847" s="59">
        <v>6840</v>
      </c>
      <c r="Y6847" s="395">
        <f t="shared" si="108"/>
        <v>425</v>
      </c>
    </row>
    <row r="6848" spans="24:25" x14ac:dyDescent="0.25">
      <c r="X6848" s="59">
        <v>6841</v>
      </c>
      <c r="Y6848" s="395">
        <f t="shared" si="108"/>
        <v>425</v>
      </c>
    </row>
    <row r="6849" spans="24:25" x14ac:dyDescent="0.25">
      <c r="X6849" s="59">
        <v>6842</v>
      </c>
      <c r="Y6849" s="395">
        <f t="shared" si="108"/>
        <v>425</v>
      </c>
    </row>
    <row r="6850" spans="24:25" x14ac:dyDescent="0.25">
      <c r="X6850" s="59">
        <v>6843</v>
      </c>
      <c r="Y6850" s="395">
        <f t="shared" si="108"/>
        <v>425</v>
      </c>
    </row>
    <row r="6851" spans="24:25" x14ac:dyDescent="0.25">
      <c r="X6851" s="59">
        <v>6844</v>
      </c>
      <c r="Y6851" s="395">
        <f t="shared" si="108"/>
        <v>425</v>
      </c>
    </row>
    <row r="6852" spans="24:25" x14ac:dyDescent="0.25">
      <c r="X6852" s="59">
        <v>6845</v>
      </c>
      <c r="Y6852" s="395">
        <f t="shared" si="108"/>
        <v>425</v>
      </c>
    </row>
    <row r="6853" spans="24:25" x14ac:dyDescent="0.25">
      <c r="X6853" s="59">
        <v>6846</v>
      </c>
      <c r="Y6853" s="395">
        <f t="shared" si="108"/>
        <v>425</v>
      </c>
    </row>
    <row r="6854" spans="24:25" x14ac:dyDescent="0.25">
      <c r="X6854" s="59">
        <v>6847</v>
      </c>
      <c r="Y6854" s="395">
        <f t="shared" si="108"/>
        <v>425</v>
      </c>
    </row>
    <row r="6855" spans="24:25" x14ac:dyDescent="0.25">
      <c r="X6855" s="59">
        <v>6848</v>
      </c>
      <c r="Y6855" s="395">
        <f t="shared" si="108"/>
        <v>425</v>
      </c>
    </row>
    <row r="6856" spans="24:25" x14ac:dyDescent="0.25">
      <c r="X6856" s="59">
        <v>6849</v>
      </c>
      <c r="Y6856" s="395">
        <f t="shared" si="108"/>
        <v>425</v>
      </c>
    </row>
    <row r="6857" spans="24:25" x14ac:dyDescent="0.25">
      <c r="X6857" s="59">
        <v>6850</v>
      </c>
      <c r="Y6857" s="395">
        <f t="shared" si="108"/>
        <v>425</v>
      </c>
    </row>
    <row r="6858" spans="24:25" x14ac:dyDescent="0.25">
      <c r="X6858" s="59">
        <v>6851</v>
      </c>
      <c r="Y6858" s="395">
        <f t="shared" si="108"/>
        <v>425</v>
      </c>
    </row>
    <row r="6859" spans="24:25" x14ac:dyDescent="0.25">
      <c r="X6859" s="59">
        <v>6852</v>
      </c>
      <c r="Y6859" s="395">
        <f t="shared" si="108"/>
        <v>425</v>
      </c>
    </row>
    <row r="6860" spans="24:25" x14ac:dyDescent="0.25">
      <c r="X6860" s="59">
        <v>6853</v>
      </c>
      <c r="Y6860" s="395">
        <f t="shared" si="108"/>
        <v>425</v>
      </c>
    </row>
    <row r="6861" spans="24:25" x14ac:dyDescent="0.25">
      <c r="X6861" s="59">
        <v>6854</v>
      </c>
      <c r="Y6861" s="395">
        <f t="shared" si="108"/>
        <v>425</v>
      </c>
    </row>
    <row r="6862" spans="24:25" x14ac:dyDescent="0.25">
      <c r="X6862" s="59">
        <v>6855</v>
      </c>
      <c r="Y6862" s="395">
        <f t="shared" si="108"/>
        <v>425</v>
      </c>
    </row>
    <row r="6863" spans="24:25" x14ac:dyDescent="0.25">
      <c r="X6863" s="59">
        <v>6856</v>
      </c>
      <c r="Y6863" s="395">
        <f t="shared" si="108"/>
        <v>425</v>
      </c>
    </row>
    <row r="6864" spans="24:25" x14ac:dyDescent="0.25">
      <c r="X6864" s="59">
        <v>6857</v>
      </c>
      <c r="Y6864" s="395">
        <f t="shared" si="108"/>
        <v>425</v>
      </c>
    </row>
    <row r="6865" spans="24:25" x14ac:dyDescent="0.25">
      <c r="X6865" s="59">
        <v>6858</v>
      </c>
      <c r="Y6865" s="395">
        <f t="shared" ref="Y6865:Y6928" si="109">$V$9</f>
        <v>425</v>
      </c>
    </row>
    <row r="6866" spans="24:25" x14ac:dyDescent="0.25">
      <c r="X6866" s="59">
        <v>6859</v>
      </c>
      <c r="Y6866" s="395">
        <f t="shared" si="109"/>
        <v>425</v>
      </c>
    </row>
    <row r="6867" spans="24:25" x14ac:dyDescent="0.25">
      <c r="X6867" s="59">
        <v>6860</v>
      </c>
      <c r="Y6867" s="395">
        <f t="shared" si="109"/>
        <v>425</v>
      </c>
    </row>
    <row r="6868" spans="24:25" x14ac:dyDescent="0.25">
      <c r="X6868" s="59">
        <v>6861</v>
      </c>
      <c r="Y6868" s="395">
        <f t="shared" si="109"/>
        <v>425</v>
      </c>
    </row>
    <row r="6869" spans="24:25" x14ac:dyDescent="0.25">
      <c r="X6869" s="59">
        <v>6862</v>
      </c>
      <c r="Y6869" s="395">
        <f t="shared" si="109"/>
        <v>425</v>
      </c>
    </row>
    <row r="6870" spans="24:25" x14ac:dyDescent="0.25">
      <c r="X6870" s="59">
        <v>6863</v>
      </c>
      <c r="Y6870" s="395">
        <f t="shared" si="109"/>
        <v>425</v>
      </c>
    </row>
    <row r="6871" spans="24:25" x14ac:dyDescent="0.25">
      <c r="X6871" s="59">
        <v>6864</v>
      </c>
      <c r="Y6871" s="395">
        <f t="shared" si="109"/>
        <v>425</v>
      </c>
    </row>
    <row r="6872" spans="24:25" x14ac:dyDescent="0.25">
      <c r="X6872" s="59">
        <v>6865</v>
      </c>
      <c r="Y6872" s="395">
        <f t="shared" si="109"/>
        <v>425</v>
      </c>
    </row>
    <row r="6873" spans="24:25" x14ac:dyDescent="0.25">
      <c r="X6873" s="59">
        <v>6866</v>
      </c>
      <c r="Y6873" s="395">
        <f t="shared" si="109"/>
        <v>425</v>
      </c>
    </row>
    <row r="6874" spans="24:25" x14ac:dyDescent="0.25">
      <c r="X6874" s="59">
        <v>6867</v>
      </c>
      <c r="Y6874" s="395">
        <f t="shared" si="109"/>
        <v>425</v>
      </c>
    </row>
    <row r="6875" spans="24:25" x14ac:dyDescent="0.25">
      <c r="X6875" s="59">
        <v>6868</v>
      </c>
      <c r="Y6875" s="395">
        <f t="shared" si="109"/>
        <v>425</v>
      </c>
    </row>
    <row r="6876" spans="24:25" x14ac:dyDescent="0.25">
      <c r="X6876" s="59">
        <v>6869</v>
      </c>
      <c r="Y6876" s="395">
        <f t="shared" si="109"/>
        <v>425</v>
      </c>
    </row>
    <row r="6877" spans="24:25" x14ac:dyDescent="0.25">
      <c r="X6877" s="59">
        <v>6870</v>
      </c>
      <c r="Y6877" s="395">
        <f t="shared" si="109"/>
        <v>425</v>
      </c>
    </row>
    <row r="6878" spans="24:25" x14ac:dyDescent="0.25">
      <c r="X6878" s="59">
        <v>6871</v>
      </c>
      <c r="Y6878" s="395">
        <f t="shared" si="109"/>
        <v>425</v>
      </c>
    </row>
    <row r="6879" spans="24:25" x14ac:dyDescent="0.25">
      <c r="X6879" s="59">
        <v>6872</v>
      </c>
      <c r="Y6879" s="395">
        <f t="shared" si="109"/>
        <v>425</v>
      </c>
    </row>
    <row r="6880" spans="24:25" x14ac:dyDescent="0.25">
      <c r="X6880" s="59">
        <v>6873</v>
      </c>
      <c r="Y6880" s="395">
        <f t="shared" si="109"/>
        <v>425</v>
      </c>
    </row>
    <row r="6881" spans="24:25" x14ac:dyDescent="0.25">
      <c r="X6881" s="59">
        <v>6874</v>
      </c>
      <c r="Y6881" s="395">
        <f t="shared" si="109"/>
        <v>425</v>
      </c>
    </row>
    <row r="6882" spans="24:25" x14ac:dyDescent="0.25">
      <c r="X6882" s="59">
        <v>6875</v>
      </c>
      <c r="Y6882" s="395">
        <f t="shared" si="109"/>
        <v>425</v>
      </c>
    </row>
    <row r="6883" spans="24:25" x14ac:dyDescent="0.25">
      <c r="X6883" s="59">
        <v>6876</v>
      </c>
      <c r="Y6883" s="395">
        <f t="shared" si="109"/>
        <v>425</v>
      </c>
    </row>
    <row r="6884" spans="24:25" x14ac:dyDescent="0.25">
      <c r="X6884" s="59">
        <v>6877</v>
      </c>
      <c r="Y6884" s="395">
        <f t="shared" si="109"/>
        <v>425</v>
      </c>
    </row>
    <row r="6885" spans="24:25" x14ac:dyDescent="0.25">
      <c r="X6885" s="59">
        <v>6878</v>
      </c>
      <c r="Y6885" s="395">
        <f t="shared" si="109"/>
        <v>425</v>
      </c>
    </row>
    <row r="6886" spans="24:25" x14ac:dyDescent="0.25">
      <c r="X6886" s="59">
        <v>6879</v>
      </c>
      <c r="Y6886" s="395">
        <f t="shared" si="109"/>
        <v>425</v>
      </c>
    </row>
    <row r="6887" spans="24:25" x14ac:dyDescent="0.25">
      <c r="X6887" s="59">
        <v>6880</v>
      </c>
      <c r="Y6887" s="395">
        <f t="shared" si="109"/>
        <v>425</v>
      </c>
    </row>
    <row r="6888" spans="24:25" x14ac:dyDescent="0.25">
      <c r="X6888" s="59">
        <v>6881</v>
      </c>
      <c r="Y6888" s="395">
        <f t="shared" si="109"/>
        <v>425</v>
      </c>
    </row>
    <row r="6889" spans="24:25" x14ac:dyDescent="0.25">
      <c r="X6889" s="59">
        <v>6882</v>
      </c>
      <c r="Y6889" s="395">
        <f t="shared" si="109"/>
        <v>425</v>
      </c>
    </row>
    <row r="6890" spans="24:25" x14ac:dyDescent="0.25">
      <c r="X6890" s="59">
        <v>6883</v>
      </c>
      <c r="Y6890" s="395">
        <f t="shared" si="109"/>
        <v>425</v>
      </c>
    </row>
    <row r="6891" spans="24:25" x14ac:dyDescent="0.25">
      <c r="X6891" s="59">
        <v>6884</v>
      </c>
      <c r="Y6891" s="395">
        <f t="shared" si="109"/>
        <v>425</v>
      </c>
    </row>
    <row r="6892" spans="24:25" x14ac:dyDescent="0.25">
      <c r="X6892" s="59">
        <v>6885</v>
      </c>
      <c r="Y6892" s="395">
        <f t="shared" si="109"/>
        <v>425</v>
      </c>
    </row>
    <row r="6893" spans="24:25" x14ac:dyDescent="0.25">
      <c r="X6893" s="59">
        <v>6886</v>
      </c>
      <c r="Y6893" s="395">
        <f t="shared" si="109"/>
        <v>425</v>
      </c>
    </row>
    <row r="6894" spans="24:25" x14ac:dyDescent="0.25">
      <c r="X6894" s="59">
        <v>6887</v>
      </c>
      <c r="Y6894" s="395">
        <f t="shared" si="109"/>
        <v>425</v>
      </c>
    </row>
    <row r="6895" spans="24:25" x14ac:dyDescent="0.25">
      <c r="X6895" s="59">
        <v>6888</v>
      </c>
      <c r="Y6895" s="395">
        <f t="shared" si="109"/>
        <v>425</v>
      </c>
    </row>
    <row r="6896" spans="24:25" x14ac:dyDescent="0.25">
      <c r="X6896" s="59">
        <v>6889</v>
      </c>
      <c r="Y6896" s="395">
        <f t="shared" si="109"/>
        <v>425</v>
      </c>
    </row>
    <row r="6897" spans="24:25" x14ac:dyDescent="0.25">
      <c r="X6897" s="59">
        <v>6890</v>
      </c>
      <c r="Y6897" s="395">
        <f t="shared" si="109"/>
        <v>425</v>
      </c>
    </row>
    <row r="6898" spans="24:25" x14ac:dyDescent="0.25">
      <c r="X6898" s="59">
        <v>6891</v>
      </c>
      <c r="Y6898" s="395">
        <f t="shared" si="109"/>
        <v>425</v>
      </c>
    </row>
    <row r="6899" spans="24:25" x14ac:dyDescent="0.25">
      <c r="X6899" s="59">
        <v>6892</v>
      </c>
      <c r="Y6899" s="395">
        <f t="shared" si="109"/>
        <v>425</v>
      </c>
    </row>
    <row r="6900" spans="24:25" x14ac:dyDescent="0.25">
      <c r="X6900" s="59">
        <v>6893</v>
      </c>
      <c r="Y6900" s="395">
        <f t="shared" si="109"/>
        <v>425</v>
      </c>
    </row>
    <row r="6901" spans="24:25" x14ac:dyDescent="0.25">
      <c r="X6901" s="59">
        <v>6894</v>
      </c>
      <c r="Y6901" s="395">
        <f t="shared" si="109"/>
        <v>425</v>
      </c>
    </row>
    <row r="6902" spans="24:25" x14ac:dyDescent="0.25">
      <c r="X6902" s="59">
        <v>6895</v>
      </c>
      <c r="Y6902" s="395">
        <f t="shared" si="109"/>
        <v>425</v>
      </c>
    </row>
    <row r="6903" spans="24:25" x14ac:dyDescent="0.25">
      <c r="X6903" s="59">
        <v>6896</v>
      </c>
      <c r="Y6903" s="395">
        <f t="shared" si="109"/>
        <v>425</v>
      </c>
    </row>
    <row r="6904" spans="24:25" x14ac:dyDescent="0.25">
      <c r="X6904" s="59">
        <v>6897</v>
      </c>
      <c r="Y6904" s="395">
        <f t="shared" si="109"/>
        <v>425</v>
      </c>
    </row>
    <row r="6905" spans="24:25" x14ac:dyDescent="0.25">
      <c r="X6905" s="59">
        <v>6898</v>
      </c>
      <c r="Y6905" s="395">
        <f t="shared" si="109"/>
        <v>425</v>
      </c>
    </row>
    <row r="6906" spans="24:25" x14ac:dyDescent="0.25">
      <c r="X6906" s="59">
        <v>6899</v>
      </c>
      <c r="Y6906" s="395">
        <f t="shared" si="109"/>
        <v>425</v>
      </c>
    </row>
    <row r="6907" spans="24:25" x14ac:dyDescent="0.25">
      <c r="X6907" s="59">
        <v>6900</v>
      </c>
      <c r="Y6907" s="395">
        <f t="shared" si="109"/>
        <v>425</v>
      </c>
    </row>
    <row r="6908" spans="24:25" x14ac:dyDescent="0.25">
      <c r="X6908" s="59">
        <v>6901</v>
      </c>
      <c r="Y6908" s="395">
        <f t="shared" si="109"/>
        <v>425</v>
      </c>
    </row>
    <row r="6909" spans="24:25" x14ac:dyDescent="0.25">
      <c r="X6909" s="59">
        <v>6902</v>
      </c>
      <c r="Y6909" s="395">
        <f t="shared" si="109"/>
        <v>425</v>
      </c>
    </row>
    <row r="6910" spans="24:25" x14ac:dyDescent="0.25">
      <c r="X6910" s="59">
        <v>6903</v>
      </c>
      <c r="Y6910" s="395">
        <f t="shared" si="109"/>
        <v>425</v>
      </c>
    </row>
    <row r="6911" spans="24:25" x14ac:dyDescent="0.25">
      <c r="X6911" s="59">
        <v>6904</v>
      </c>
      <c r="Y6911" s="395">
        <f t="shared" si="109"/>
        <v>425</v>
      </c>
    </row>
    <row r="6912" spans="24:25" x14ac:dyDescent="0.25">
      <c r="X6912" s="59">
        <v>6905</v>
      </c>
      <c r="Y6912" s="395">
        <f t="shared" si="109"/>
        <v>425</v>
      </c>
    </row>
    <row r="6913" spans="24:25" x14ac:dyDescent="0.25">
      <c r="X6913" s="59">
        <v>6906</v>
      </c>
      <c r="Y6913" s="395">
        <f t="shared" si="109"/>
        <v>425</v>
      </c>
    </row>
    <row r="6914" spans="24:25" x14ac:dyDescent="0.25">
      <c r="X6914" s="59">
        <v>6907</v>
      </c>
      <c r="Y6914" s="395">
        <f t="shared" si="109"/>
        <v>425</v>
      </c>
    </row>
    <row r="6915" spans="24:25" x14ac:dyDescent="0.25">
      <c r="X6915" s="59">
        <v>6908</v>
      </c>
      <c r="Y6915" s="395">
        <f t="shared" si="109"/>
        <v>425</v>
      </c>
    </row>
    <row r="6916" spans="24:25" x14ac:dyDescent="0.25">
      <c r="X6916" s="59">
        <v>6909</v>
      </c>
      <c r="Y6916" s="395">
        <f t="shared" si="109"/>
        <v>425</v>
      </c>
    </row>
    <row r="6917" spans="24:25" x14ac:dyDescent="0.25">
      <c r="X6917" s="59">
        <v>6910</v>
      </c>
      <c r="Y6917" s="395">
        <f t="shared" si="109"/>
        <v>425</v>
      </c>
    </row>
    <row r="6918" spans="24:25" x14ac:dyDescent="0.25">
      <c r="X6918" s="59">
        <v>6911</v>
      </c>
      <c r="Y6918" s="395">
        <f t="shared" si="109"/>
        <v>425</v>
      </c>
    </row>
    <row r="6919" spans="24:25" x14ac:dyDescent="0.25">
      <c r="X6919" s="59">
        <v>6912</v>
      </c>
      <c r="Y6919" s="395">
        <f t="shared" si="109"/>
        <v>425</v>
      </c>
    </row>
    <row r="6920" spans="24:25" x14ac:dyDescent="0.25">
      <c r="X6920" s="59">
        <v>6913</v>
      </c>
      <c r="Y6920" s="395">
        <f t="shared" si="109"/>
        <v>425</v>
      </c>
    </row>
    <row r="6921" spans="24:25" x14ac:dyDescent="0.25">
      <c r="X6921" s="59">
        <v>6914</v>
      </c>
      <c r="Y6921" s="395">
        <f t="shared" si="109"/>
        <v>425</v>
      </c>
    </row>
    <row r="6922" spans="24:25" x14ac:dyDescent="0.25">
      <c r="X6922" s="59">
        <v>6915</v>
      </c>
      <c r="Y6922" s="395">
        <f t="shared" si="109"/>
        <v>425</v>
      </c>
    </row>
    <row r="6923" spans="24:25" x14ac:dyDescent="0.25">
      <c r="X6923" s="59">
        <v>6916</v>
      </c>
      <c r="Y6923" s="395">
        <f t="shared" si="109"/>
        <v>425</v>
      </c>
    </row>
    <row r="6924" spans="24:25" x14ac:dyDescent="0.25">
      <c r="X6924" s="59">
        <v>6917</v>
      </c>
      <c r="Y6924" s="395">
        <f t="shared" si="109"/>
        <v>425</v>
      </c>
    </row>
    <row r="6925" spans="24:25" x14ac:dyDescent="0.25">
      <c r="X6925" s="59">
        <v>6918</v>
      </c>
      <c r="Y6925" s="395">
        <f t="shared" si="109"/>
        <v>425</v>
      </c>
    </row>
    <row r="6926" spans="24:25" x14ac:dyDescent="0.25">
      <c r="X6926" s="59">
        <v>6919</v>
      </c>
      <c r="Y6926" s="395">
        <f t="shared" si="109"/>
        <v>425</v>
      </c>
    </row>
    <row r="6927" spans="24:25" x14ac:dyDescent="0.25">
      <c r="X6927" s="59">
        <v>6920</v>
      </c>
      <c r="Y6927" s="395">
        <f t="shared" si="109"/>
        <v>425</v>
      </c>
    </row>
    <row r="6928" spans="24:25" x14ac:dyDescent="0.25">
      <c r="X6928" s="59">
        <v>6921</v>
      </c>
      <c r="Y6928" s="395">
        <f t="shared" si="109"/>
        <v>425</v>
      </c>
    </row>
    <row r="6929" spans="24:25" x14ac:dyDescent="0.25">
      <c r="X6929" s="59">
        <v>6922</v>
      </c>
      <c r="Y6929" s="395">
        <f t="shared" ref="Y6929:Y6992" si="110">$V$9</f>
        <v>425</v>
      </c>
    </row>
    <row r="6930" spans="24:25" x14ac:dyDescent="0.25">
      <c r="X6930" s="59">
        <v>6923</v>
      </c>
      <c r="Y6930" s="395">
        <f t="shared" si="110"/>
        <v>425</v>
      </c>
    </row>
    <row r="6931" spans="24:25" x14ac:dyDescent="0.25">
      <c r="X6931" s="59">
        <v>6924</v>
      </c>
      <c r="Y6931" s="395">
        <f t="shared" si="110"/>
        <v>425</v>
      </c>
    </row>
    <row r="6932" spans="24:25" x14ac:dyDescent="0.25">
      <c r="X6932" s="59">
        <v>6925</v>
      </c>
      <c r="Y6932" s="395">
        <f t="shared" si="110"/>
        <v>425</v>
      </c>
    </row>
    <row r="6933" spans="24:25" x14ac:dyDescent="0.25">
      <c r="X6933" s="59">
        <v>6926</v>
      </c>
      <c r="Y6933" s="395">
        <f t="shared" si="110"/>
        <v>425</v>
      </c>
    </row>
    <row r="6934" spans="24:25" x14ac:dyDescent="0.25">
      <c r="X6934" s="59">
        <v>6927</v>
      </c>
      <c r="Y6934" s="395">
        <f t="shared" si="110"/>
        <v>425</v>
      </c>
    </row>
    <row r="6935" spans="24:25" x14ac:dyDescent="0.25">
      <c r="X6935" s="59">
        <v>6928</v>
      </c>
      <c r="Y6935" s="395">
        <f t="shared" si="110"/>
        <v>425</v>
      </c>
    </row>
    <row r="6936" spans="24:25" x14ac:dyDescent="0.25">
      <c r="X6936" s="59">
        <v>6929</v>
      </c>
      <c r="Y6936" s="395">
        <f t="shared" si="110"/>
        <v>425</v>
      </c>
    </row>
    <row r="6937" spans="24:25" x14ac:dyDescent="0.25">
      <c r="X6937" s="59">
        <v>6930</v>
      </c>
      <c r="Y6937" s="395">
        <f t="shared" si="110"/>
        <v>425</v>
      </c>
    </row>
    <row r="6938" spans="24:25" x14ac:dyDescent="0.25">
      <c r="X6938" s="59">
        <v>6931</v>
      </c>
      <c r="Y6938" s="395">
        <f t="shared" si="110"/>
        <v>425</v>
      </c>
    </row>
    <row r="6939" spans="24:25" x14ac:dyDescent="0.25">
      <c r="X6939" s="59">
        <v>6932</v>
      </c>
      <c r="Y6939" s="395">
        <f t="shared" si="110"/>
        <v>425</v>
      </c>
    </row>
    <row r="6940" spans="24:25" x14ac:dyDescent="0.25">
      <c r="X6940" s="59">
        <v>6933</v>
      </c>
      <c r="Y6940" s="395">
        <f t="shared" si="110"/>
        <v>425</v>
      </c>
    </row>
    <row r="6941" spans="24:25" x14ac:dyDescent="0.25">
      <c r="X6941" s="59">
        <v>6934</v>
      </c>
      <c r="Y6941" s="395">
        <f t="shared" si="110"/>
        <v>425</v>
      </c>
    </row>
    <row r="6942" spans="24:25" x14ac:dyDescent="0.25">
      <c r="X6942" s="59">
        <v>6935</v>
      </c>
      <c r="Y6942" s="395">
        <f t="shared" si="110"/>
        <v>425</v>
      </c>
    </row>
    <row r="6943" spans="24:25" x14ac:dyDescent="0.25">
      <c r="X6943" s="59">
        <v>6936</v>
      </c>
      <c r="Y6943" s="395">
        <f t="shared" si="110"/>
        <v>425</v>
      </c>
    </row>
    <row r="6944" spans="24:25" x14ac:dyDescent="0.25">
      <c r="X6944" s="59">
        <v>6937</v>
      </c>
      <c r="Y6944" s="395">
        <f t="shared" si="110"/>
        <v>425</v>
      </c>
    </row>
    <row r="6945" spans="24:25" x14ac:dyDescent="0.25">
      <c r="X6945" s="59">
        <v>6938</v>
      </c>
      <c r="Y6945" s="395">
        <f t="shared" si="110"/>
        <v>425</v>
      </c>
    </row>
    <row r="6946" spans="24:25" x14ac:dyDescent="0.25">
      <c r="X6946" s="59">
        <v>6939</v>
      </c>
      <c r="Y6946" s="395">
        <f t="shared" si="110"/>
        <v>425</v>
      </c>
    </row>
    <row r="6947" spans="24:25" x14ac:dyDescent="0.25">
      <c r="X6947" s="59">
        <v>6940</v>
      </c>
      <c r="Y6947" s="395">
        <f t="shared" si="110"/>
        <v>425</v>
      </c>
    </row>
    <row r="6948" spans="24:25" x14ac:dyDescent="0.25">
      <c r="X6948" s="59">
        <v>6941</v>
      </c>
      <c r="Y6948" s="395">
        <f t="shared" si="110"/>
        <v>425</v>
      </c>
    </row>
    <row r="6949" spans="24:25" x14ac:dyDescent="0.25">
      <c r="X6949" s="59">
        <v>6942</v>
      </c>
      <c r="Y6949" s="395">
        <f t="shared" si="110"/>
        <v>425</v>
      </c>
    </row>
    <row r="6950" spans="24:25" x14ac:dyDescent="0.25">
      <c r="X6950" s="59">
        <v>6943</v>
      </c>
      <c r="Y6950" s="395">
        <f t="shared" si="110"/>
        <v>425</v>
      </c>
    </row>
    <row r="6951" spans="24:25" x14ac:dyDescent="0.25">
      <c r="X6951" s="59">
        <v>6944</v>
      </c>
      <c r="Y6951" s="395">
        <f t="shared" si="110"/>
        <v>425</v>
      </c>
    </row>
    <row r="6952" spans="24:25" x14ac:dyDescent="0.25">
      <c r="X6952" s="59">
        <v>6945</v>
      </c>
      <c r="Y6952" s="395">
        <f t="shared" si="110"/>
        <v>425</v>
      </c>
    </row>
    <row r="6953" spans="24:25" x14ac:dyDescent="0.25">
      <c r="X6953" s="59">
        <v>6946</v>
      </c>
      <c r="Y6953" s="395">
        <f t="shared" si="110"/>
        <v>425</v>
      </c>
    </row>
    <row r="6954" spans="24:25" x14ac:dyDescent="0.25">
      <c r="X6954" s="59">
        <v>6947</v>
      </c>
      <c r="Y6954" s="395">
        <f t="shared" si="110"/>
        <v>425</v>
      </c>
    </row>
    <row r="6955" spans="24:25" x14ac:dyDescent="0.25">
      <c r="X6955" s="59">
        <v>6948</v>
      </c>
      <c r="Y6955" s="395">
        <f t="shared" si="110"/>
        <v>425</v>
      </c>
    </row>
    <row r="6956" spans="24:25" x14ac:dyDescent="0.25">
      <c r="X6956" s="59">
        <v>6949</v>
      </c>
      <c r="Y6956" s="395">
        <f t="shared" si="110"/>
        <v>425</v>
      </c>
    </row>
    <row r="6957" spans="24:25" x14ac:dyDescent="0.25">
      <c r="X6957" s="59">
        <v>6950</v>
      </c>
      <c r="Y6957" s="395">
        <f t="shared" si="110"/>
        <v>425</v>
      </c>
    </row>
    <row r="6958" spans="24:25" x14ac:dyDescent="0.25">
      <c r="X6958" s="59">
        <v>6951</v>
      </c>
      <c r="Y6958" s="395">
        <f t="shared" si="110"/>
        <v>425</v>
      </c>
    </row>
    <row r="6959" spans="24:25" x14ac:dyDescent="0.25">
      <c r="X6959" s="59">
        <v>6952</v>
      </c>
      <c r="Y6959" s="395">
        <f t="shared" si="110"/>
        <v>425</v>
      </c>
    </row>
    <row r="6960" spans="24:25" x14ac:dyDescent="0.25">
      <c r="X6960" s="59">
        <v>6953</v>
      </c>
      <c r="Y6960" s="395">
        <f t="shared" si="110"/>
        <v>425</v>
      </c>
    </row>
    <row r="6961" spans="24:25" x14ac:dyDescent="0.25">
      <c r="X6961" s="59">
        <v>6954</v>
      </c>
      <c r="Y6961" s="395">
        <f t="shared" si="110"/>
        <v>425</v>
      </c>
    </row>
    <row r="6962" spans="24:25" x14ac:dyDescent="0.25">
      <c r="X6962" s="59">
        <v>6955</v>
      </c>
      <c r="Y6962" s="395">
        <f t="shared" si="110"/>
        <v>425</v>
      </c>
    </row>
    <row r="6963" spans="24:25" x14ac:dyDescent="0.25">
      <c r="X6963" s="59">
        <v>6956</v>
      </c>
      <c r="Y6963" s="395">
        <f t="shared" si="110"/>
        <v>425</v>
      </c>
    </row>
    <row r="6964" spans="24:25" x14ac:dyDescent="0.25">
      <c r="X6964" s="59">
        <v>6957</v>
      </c>
      <c r="Y6964" s="395">
        <f t="shared" si="110"/>
        <v>425</v>
      </c>
    </row>
    <row r="6965" spans="24:25" x14ac:dyDescent="0.25">
      <c r="X6965" s="59">
        <v>6958</v>
      </c>
      <c r="Y6965" s="395">
        <f t="shared" si="110"/>
        <v>425</v>
      </c>
    </row>
    <row r="6966" spans="24:25" x14ac:dyDescent="0.25">
      <c r="X6966" s="59">
        <v>6959</v>
      </c>
      <c r="Y6966" s="395">
        <f t="shared" si="110"/>
        <v>425</v>
      </c>
    </row>
    <row r="6967" spans="24:25" x14ac:dyDescent="0.25">
      <c r="X6967" s="59">
        <v>6960</v>
      </c>
      <c r="Y6967" s="395">
        <f t="shared" si="110"/>
        <v>425</v>
      </c>
    </row>
    <row r="6968" spans="24:25" x14ac:dyDescent="0.25">
      <c r="X6968" s="59">
        <v>6961</v>
      </c>
      <c r="Y6968" s="395">
        <f t="shared" si="110"/>
        <v>425</v>
      </c>
    </row>
    <row r="6969" spans="24:25" x14ac:dyDescent="0.25">
      <c r="X6969" s="59">
        <v>6962</v>
      </c>
      <c r="Y6969" s="395">
        <f t="shared" si="110"/>
        <v>425</v>
      </c>
    </row>
    <row r="6970" spans="24:25" x14ac:dyDescent="0.25">
      <c r="X6970" s="59">
        <v>6963</v>
      </c>
      <c r="Y6970" s="395">
        <f t="shared" si="110"/>
        <v>425</v>
      </c>
    </row>
    <row r="6971" spans="24:25" x14ac:dyDescent="0.25">
      <c r="X6971" s="59">
        <v>6964</v>
      </c>
      <c r="Y6971" s="395">
        <f t="shared" si="110"/>
        <v>425</v>
      </c>
    </row>
    <row r="6972" spans="24:25" x14ac:dyDescent="0.25">
      <c r="X6972" s="59">
        <v>6965</v>
      </c>
      <c r="Y6972" s="395">
        <f t="shared" si="110"/>
        <v>425</v>
      </c>
    </row>
    <row r="6973" spans="24:25" x14ac:dyDescent="0.25">
      <c r="X6973" s="59">
        <v>6966</v>
      </c>
      <c r="Y6973" s="395">
        <f t="shared" si="110"/>
        <v>425</v>
      </c>
    </row>
    <row r="6974" spans="24:25" x14ac:dyDescent="0.25">
      <c r="X6974" s="59">
        <v>6967</v>
      </c>
      <c r="Y6974" s="395">
        <f t="shared" si="110"/>
        <v>425</v>
      </c>
    </row>
    <row r="6975" spans="24:25" x14ac:dyDescent="0.25">
      <c r="X6975" s="59">
        <v>6968</v>
      </c>
      <c r="Y6975" s="395">
        <f t="shared" si="110"/>
        <v>425</v>
      </c>
    </row>
    <row r="6976" spans="24:25" x14ac:dyDescent="0.25">
      <c r="X6976" s="59">
        <v>6969</v>
      </c>
      <c r="Y6976" s="395">
        <f t="shared" si="110"/>
        <v>425</v>
      </c>
    </row>
    <row r="6977" spans="24:25" x14ac:dyDescent="0.25">
      <c r="X6977" s="59">
        <v>6970</v>
      </c>
      <c r="Y6977" s="395">
        <f t="shared" si="110"/>
        <v>425</v>
      </c>
    </row>
    <row r="6978" spans="24:25" x14ac:dyDescent="0.25">
      <c r="X6978" s="59">
        <v>6971</v>
      </c>
      <c r="Y6978" s="395">
        <f t="shared" si="110"/>
        <v>425</v>
      </c>
    </row>
    <row r="6979" spans="24:25" x14ac:dyDescent="0.25">
      <c r="X6979" s="59">
        <v>6972</v>
      </c>
      <c r="Y6979" s="395">
        <f t="shared" si="110"/>
        <v>425</v>
      </c>
    </row>
    <row r="6980" spans="24:25" x14ac:dyDescent="0.25">
      <c r="X6980" s="59">
        <v>6973</v>
      </c>
      <c r="Y6980" s="395">
        <f t="shared" si="110"/>
        <v>425</v>
      </c>
    </row>
    <row r="6981" spans="24:25" x14ac:dyDescent="0.25">
      <c r="X6981" s="59">
        <v>6974</v>
      </c>
      <c r="Y6981" s="395">
        <f t="shared" si="110"/>
        <v>425</v>
      </c>
    </row>
    <row r="6982" spans="24:25" x14ac:dyDescent="0.25">
      <c r="X6982" s="59">
        <v>6975</v>
      </c>
      <c r="Y6982" s="395">
        <f t="shared" si="110"/>
        <v>425</v>
      </c>
    </row>
    <row r="6983" spans="24:25" x14ac:dyDescent="0.25">
      <c r="X6983" s="59">
        <v>6976</v>
      </c>
      <c r="Y6983" s="395">
        <f t="shared" si="110"/>
        <v>425</v>
      </c>
    </row>
    <row r="6984" spans="24:25" x14ac:dyDescent="0.25">
      <c r="X6984" s="59">
        <v>6977</v>
      </c>
      <c r="Y6984" s="395">
        <f t="shared" si="110"/>
        <v>425</v>
      </c>
    </row>
    <row r="6985" spans="24:25" x14ac:dyDescent="0.25">
      <c r="X6985" s="59">
        <v>6978</v>
      </c>
      <c r="Y6985" s="395">
        <f t="shared" si="110"/>
        <v>425</v>
      </c>
    </row>
    <row r="6986" spans="24:25" x14ac:dyDescent="0.25">
      <c r="X6986" s="59">
        <v>6979</v>
      </c>
      <c r="Y6986" s="395">
        <f t="shared" si="110"/>
        <v>425</v>
      </c>
    </row>
    <row r="6987" spans="24:25" x14ac:dyDescent="0.25">
      <c r="X6987" s="59">
        <v>6980</v>
      </c>
      <c r="Y6987" s="395">
        <f t="shared" si="110"/>
        <v>425</v>
      </c>
    </row>
    <row r="6988" spans="24:25" x14ac:dyDescent="0.25">
      <c r="X6988" s="59">
        <v>6981</v>
      </c>
      <c r="Y6988" s="395">
        <f t="shared" si="110"/>
        <v>425</v>
      </c>
    </row>
    <row r="6989" spans="24:25" x14ac:dyDescent="0.25">
      <c r="X6989" s="59">
        <v>6982</v>
      </c>
      <c r="Y6989" s="395">
        <f t="shared" si="110"/>
        <v>425</v>
      </c>
    </row>
    <row r="6990" spans="24:25" x14ac:dyDescent="0.25">
      <c r="X6990" s="59">
        <v>6983</v>
      </c>
      <c r="Y6990" s="395">
        <f t="shared" si="110"/>
        <v>425</v>
      </c>
    </row>
    <row r="6991" spans="24:25" x14ac:dyDescent="0.25">
      <c r="X6991" s="59">
        <v>6984</v>
      </c>
      <c r="Y6991" s="395">
        <f t="shared" si="110"/>
        <v>425</v>
      </c>
    </row>
    <row r="6992" spans="24:25" x14ac:dyDescent="0.25">
      <c r="X6992" s="59">
        <v>6985</v>
      </c>
      <c r="Y6992" s="395">
        <f t="shared" si="110"/>
        <v>425</v>
      </c>
    </row>
    <row r="6993" spans="24:25" x14ac:dyDescent="0.25">
      <c r="X6993" s="59">
        <v>6986</v>
      </c>
      <c r="Y6993" s="395">
        <f t="shared" ref="Y6993:Y7056" si="111">$V$9</f>
        <v>425</v>
      </c>
    </row>
    <row r="6994" spans="24:25" x14ac:dyDescent="0.25">
      <c r="X6994" s="59">
        <v>6987</v>
      </c>
      <c r="Y6994" s="395">
        <f t="shared" si="111"/>
        <v>425</v>
      </c>
    </row>
    <row r="6995" spans="24:25" x14ac:dyDescent="0.25">
      <c r="X6995" s="59">
        <v>6988</v>
      </c>
      <c r="Y6995" s="395">
        <f t="shared" si="111"/>
        <v>425</v>
      </c>
    </row>
    <row r="6996" spans="24:25" x14ac:dyDescent="0.25">
      <c r="X6996" s="59">
        <v>6989</v>
      </c>
      <c r="Y6996" s="395">
        <f t="shared" si="111"/>
        <v>425</v>
      </c>
    </row>
    <row r="6997" spans="24:25" x14ac:dyDescent="0.25">
      <c r="X6997" s="59">
        <v>6990</v>
      </c>
      <c r="Y6997" s="395">
        <f t="shared" si="111"/>
        <v>425</v>
      </c>
    </row>
    <row r="6998" spans="24:25" x14ac:dyDescent="0.25">
      <c r="X6998" s="59">
        <v>6991</v>
      </c>
      <c r="Y6998" s="395">
        <f t="shared" si="111"/>
        <v>425</v>
      </c>
    </row>
    <row r="6999" spans="24:25" x14ac:dyDescent="0.25">
      <c r="X6999" s="59">
        <v>6992</v>
      </c>
      <c r="Y6999" s="395">
        <f t="shared" si="111"/>
        <v>425</v>
      </c>
    </row>
    <row r="7000" spans="24:25" x14ac:dyDescent="0.25">
      <c r="X7000" s="59">
        <v>6993</v>
      </c>
      <c r="Y7000" s="395">
        <f t="shared" si="111"/>
        <v>425</v>
      </c>
    </row>
    <row r="7001" spans="24:25" x14ac:dyDescent="0.25">
      <c r="X7001" s="59">
        <v>6994</v>
      </c>
      <c r="Y7001" s="395">
        <f t="shared" si="111"/>
        <v>425</v>
      </c>
    </row>
    <row r="7002" spans="24:25" x14ac:dyDescent="0.25">
      <c r="X7002" s="59">
        <v>6995</v>
      </c>
      <c r="Y7002" s="395">
        <f t="shared" si="111"/>
        <v>425</v>
      </c>
    </row>
    <row r="7003" spans="24:25" x14ac:dyDescent="0.25">
      <c r="X7003" s="59">
        <v>6996</v>
      </c>
      <c r="Y7003" s="395">
        <f t="shared" si="111"/>
        <v>425</v>
      </c>
    </row>
    <row r="7004" spans="24:25" x14ac:dyDescent="0.25">
      <c r="X7004" s="59">
        <v>6997</v>
      </c>
      <c r="Y7004" s="395">
        <f t="shared" si="111"/>
        <v>425</v>
      </c>
    </row>
    <row r="7005" spans="24:25" x14ac:dyDescent="0.25">
      <c r="X7005" s="59">
        <v>6998</v>
      </c>
      <c r="Y7005" s="395">
        <f t="shared" si="111"/>
        <v>425</v>
      </c>
    </row>
    <row r="7006" spans="24:25" x14ac:dyDescent="0.25">
      <c r="X7006" s="59">
        <v>6999</v>
      </c>
      <c r="Y7006" s="395">
        <f t="shared" si="111"/>
        <v>425</v>
      </c>
    </row>
    <row r="7007" spans="24:25" x14ac:dyDescent="0.25">
      <c r="X7007" s="59">
        <v>7000</v>
      </c>
      <c r="Y7007" s="395">
        <f t="shared" si="111"/>
        <v>425</v>
      </c>
    </row>
    <row r="7008" spans="24:25" x14ac:dyDescent="0.25">
      <c r="X7008" s="59">
        <v>7001</v>
      </c>
      <c r="Y7008" s="395">
        <f t="shared" si="111"/>
        <v>425</v>
      </c>
    </row>
    <row r="7009" spans="24:25" x14ac:dyDescent="0.25">
      <c r="X7009" s="59">
        <v>7002</v>
      </c>
      <c r="Y7009" s="395">
        <f t="shared" si="111"/>
        <v>425</v>
      </c>
    </row>
    <row r="7010" spans="24:25" x14ac:dyDescent="0.25">
      <c r="X7010" s="59">
        <v>7003</v>
      </c>
      <c r="Y7010" s="395">
        <f t="shared" si="111"/>
        <v>425</v>
      </c>
    </row>
    <row r="7011" spans="24:25" x14ac:dyDescent="0.25">
      <c r="X7011" s="59">
        <v>7004</v>
      </c>
      <c r="Y7011" s="395">
        <f t="shared" si="111"/>
        <v>425</v>
      </c>
    </row>
    <row r="7012" spans="24:25" x14ac:dyDescent="0.25">
      <c r="X7012" s="59">
        <v>7005</v>
      </c>
      <c r="Y7012" s="395">
        <f t="shared" si="111"/>
        <v>425</v>
      </c>
    </row>
    <row r="7013" spans="24:25" x14ac:dyDescent="0.25">
      <c r="X7013" s="59">
        <v>7006</v>
      </c>
      <c r="Y7013" s="395">
        <f t="shared" si="111"/>
        <v>425</v>
      </c>
    </row>
    <row r="7014" spans="24:25" x14ac:dyDescent="0.25">
      <c r="X7014" s="59">
        <v>7007</v>
      </c>
      <c r="Y7014" s="395">
        <f t="shared" si="111"/>
        <v>425</v>
      </c>
    </row>
    <row r="7015" spans="24:25" x14ac:dyDescent="0.25">
      <c r="X7015" s="59">
        <v>7008</v>
      </c>
      <c r="Y7015" s="395">
        <f t="shared" si="111"/>
        <v>425</v>
      </c>
    </row>
    <row r="7016" spans="24:25" x14ac:dyDescent="0.25">
      <c r="X7016" s="59">
        <v>7009</v>
      </c>
      <c r="Y7016" s="395">
        <f t="shared" si="111"/>
        <v>425</v>
      </c>
    </row>
    <row r="7017" spans="24:25" x14ac:dyDescent="0.25">
      <c r="X7017" s="59">
        <v>7010</v>
      </c>
      <c r="Y7017" s="395">
        <f t="shared" si="111"/>
        <v>425</v>
      </c>
    </row>
    <row r="7018" spans="24:25" x14ac:dyDescent="0.25">
      <c r="X7018" s="59">
        <v>7011</v>
      </c>
      <c r="Y7018" s="395">
        <f t="shared" si="111"/>
        <v>425</v>
      </c>
    </row>
    <row r="7019" spans="24:25" x14ac:dyDescent="0.25">
      <c r="X7019" s="59">
        <v>7012</v>
      </c>
      <c r="Y7019" s="395">
        <f t="shared" si="111"/>
        <v>425</v>
      </c>
    </row>
    <row r="7020" spans="24:25" x14ac:dyDescent="0.25">
      <c r="X7020" s="59">
        <v>7013</v>
      </c>
      <c r="Y7020" s="395">
        <f t="shared" si="111"/>
        <v>425</v>
      </c>
    </row>
    <row r="7021" spans="24:25" x14ac:dyDescent="0.25">
      <c r="X7021" s="59">
        <v>7014</v>
      </c>
      <c r="Y7021" s="395">
        <f t="shared" si="111"/>
        <v>425</v>
      </c>
    </row>
    <row r="7022" spans="24:25" x14ac:dyDescent="0.25">
      <c r="X7022" s="59">
        <v>7015</v>
      </c>
      <c r="Y7022" s="395">
        <f t="shared" si="111"/>
        <v>425</v>
      </c>
    </row>
    <row r="7023" spans="24:25" x14ac:dyDescent="0.25">
      <c r="X7023" s="59">
        <v>7016</v>
      </c>
      <c r="Y7023" s="395">
        <f t="shared" si="111"/>
        <v>425</v>
      </c>
    </row>
    <row r="7024" spans="24:25" x14ac:dyDescent="0.25">
      <c r="X7024" s="59">
        <v>7017</v>
      </c>
      <c r="Y7024" s="395">
        <f t="shared" si="111"/>
        <v>425</v>
      </c>
    </row>
    <row r="7025" spans="24:25" x14ac:dyDescent="0.25">
      <c r="X7025" s="59">
        <v>7018</v>
      </c>
      <c r="Y7025" s="395">
        <f t="shared" si="111"/>
        <v>425</v>
      </c>
    </row>
    <row r="7026" spans="24:25" x14ac:dyDescent="0.25">
      <c r="X7026" s="59">
        <v>7019</v>
      </c>
      <c r="Y7026" s="395">
        <f t="shared" si="111"/>
        <v>425</v>
      </c>
    </row>
    <row r="7027" spans="24:25" x14ac:dyDescent="0.25">
      <c r="X7027" s="59">
        <v>7020</v>
      </c>
      <c r="Y7027" s="395">
        <f t="shared" si="111"/>
        <v>425</v>
      </c>
    </row>
    <row r="7028" spans="24:25" x14ac:dyDescent="0.25">
      <c r="X7028" s="59">
        <v>7021</v>
      </c>
      <c r="Y7028" s="395">
        <f t="shared" si="111"/>
        <v>425</v>
      </c>
    </row>
    <row r="7029" spans="24:25" x14ac:dyDescent="0.25">
      <c r="X7029" s="59">
        <v>7022</v>
      </c>
      <c r="Y7029" s="395">
        <f t="shared" si="111"/>
        <v>425</v>
      </c>
    </row>
    <row r="7030" spans="24:25" x14ac:dyDescent="0.25">
      <c r="X7030" s="59">
        <v>7023</v>
      </c>
      <c r="Y7030" s="395">
        <f t="shared" si="111"/>
        <v>425</v>
      </c>
    </row>
    <row r="7031" spans="24:25" x14ac:dyDescent="0.25">
      <c r="X7031" s="59">
        <v>7024</v>
      </c>
      <c r="Y7031" s="395">
        <f t="shared" si="111"/>
        <v>425</v>
      </c>
    </row>
    <row r="7032" spans="24:25" x14ac:dyDescent="0.25">
      <c r="X7032" s="59">
        <v>7025</v>
      </c>
      <c r="Y7032" s="395">
        <f t="shared" si="111"/>
        <v>425</v>
      </c>
    </row>
    <row r="7033" spans="24:25" x14ac:dyDescent="0.25">
      <c r="X7033" s="59">
        <v>7026</v>
      </c>
      <c r="Y7033" s="395">
        <f t="shared" si="111"/>
        <v>425</v>
      </c>
    </row>
    <row r="7034" spans="24:25" x14ac:dyDescent="0.25">
      <c r="X7034" s="59">
        <v>7027</v>
      </c>
      <c r="Y7034" s="395">
        <f t="shared" si="111"/>
        <v>425</v>
      </c>
    </row>
    <row r="7035" spans="24:25" x14ac:dyDescent="0.25">
      <c r="X7035" s="59">
        <v>7028</v>
      </c>
      <c r="Y7035" s="395">
        <f t="shared" si="111"/>
        <v>425</v>
      </c>
    </row>
    <row r="7036" spans="24:25" x14ac:dyDescent="0.25">
      <c r="X7036" s="59">
        <v>7029</v>
      </c>
      <c r="Y7036" s="395">
        <f t="shared" si="111"/>
        <v>425</v>
      </c>
    </row>
    <row r="7037" spans="24:25" x14ac:dyDescent="0.25">
      <c r="X7037" s="59">
        <v>7030</v>
      </c>
      <c r="Y7037" s="395">
        <f t="shared" si="111"/>
        <v>425</v>
      </c>
    </row>
    <row r="7038" spans="24:25" x14ac:dyDescent="0.25">
      <c r="X7038" s="59">
        <v>7031</v>
      </c>
      <c r="Y7038" s="395">
        <f t="shared" si="111"/>
        <v>425</v>
      </c>
    </row>
    <row r="7039" spans="24:25" x14ac:dyDescent="0.25">
      <c r="X7039" s="59">
        <v>7032</v>
      </c>
      <c r="Y7039" s="395">
        <f t="shared" si="111"/>
        <v>425</v>
      </c>
    </row>
    <row r="7040" spans="24:25" x14ac:dyDescent="0.25">
      <c r="X7040" s="59">
        <v>7033</v>
      </c>
      <c r="Y7040" s="395">
        <f t="shared" si="111"/>
        <v>425</v>
      </c>
    </row>
    <row r="7041" spans="24:25" x14ac:dyDescent="0.25">
      <c r="X7041" s="59">
        <v>7034</v>
      </c>
      <c r="Y7041" s="395">
        <f t="shared" si="111"/>
        <v>425</v>
      </c>
    </row>
    <row r="7042" spans="24:25" x14ac:dyDescent="0.25">
      <c r="X7042" s="59">
        <v>7035</v>
      </c>
      <c r="Y7042" s="395">
        <f t="shared" si="111"/>
        <v>425</v>
      </c>
    </row>
    <row r="7043" spans="24:25" x14ac:dyDescent="0.25">
      <c r="X7043" s="59">
        <v>7036</v>
      </c>
      <c r="Y7043" s="395">
        <f t="shared" si="111"/>
        <v>425</v>
      </c>
    </row>
    <row r="7044" spans="24:25" x14ac:dyDescent="0.25">
      <c r="X7044" s="59">
        <v>7037</v>
      </c>
      <c r="Y7044" s="395">
        <f t="shared" si="111"/>
        <v>425</v>
      </c>
    </row>
    <row r="7045" spans="24:25" x14ac:dyDescent="0.25">
      <c r="X7045" s="59">
        <v>7038</v>
      </c>
      <c r="Y7045" s="395">
        <f t="shared" si="111"/>
        <v>425</v>
      </c>
    </row>
    <row r="7046" spans="24:25" x14ac:dyDescent="0.25">
      <c r="X7046" s="59">
        <v>7039</v>
      </c>
      <c r="Y7046" s="395">
        <f t="shared" si="111"/>
        <v>425</v>
      </c>
    </row>
    <row r="7047" spans="24:25" x14ac:dyDescent="0.25">
      <c r="X7047" s="59">
        <v>7040</v>
      </c>
      <c r="Y7047" s="395">
        <f t="shared" si="111"/>
        <v>425</v>
      </c>
    </row>
    <row r="7048" spans="24:25" x14ac:dyDescent="0.25">
      <c r="X7048" s="59">
        <v>7041</v>
      </c>
      <c r="Y7048" s="395">
        <f t="shared" si="111"/>
        <v>425</v>
      </c>
    </row>
    <row r="7049" spans="24:25" x14ac:dyDescent="0.25">
      <c r="X7049" s="59">
        <v>7042</v>
      </c>
      <c r="Y7049" s="395">
        <f t="shared" si="111"/>
        <v>425</v>
      </c>
    </row>
    <row r="7050" spans="24:25" x14ac:dyDescent="0.25">
      <c r="X7050" s="59">
        <v>7043</v>
      </c>
      <c r="Y7050" s="395">
        <f t="shared" si="111"/>
        <v>425</v>
      </c>
    </row>
    <row r="7051" spans="24:25" x14ac:dyDescent="0.25">
      <c r="X7051" s="59">
        <v>7044</v>
      </c>
      <c r="Y7051" s="395">
        <f t="shared" si="111"/>
        <v>425</v>
      </c>
    </row>
    <row r="7052" spans="24:25" x14ac:dyDescent="0.25">
      <c r="X7052" s="59">
        <v>7045</v>
      </c>
      <c r="Y7052" s="395">
        <f t="shared" si="111"/>
        <v>425</v>
      </c>
    </row>
    <row r="7053" spans="24:25" x14ac:dyDescent="0.25">
      <c r="X7053" s="59">
        <v>7046</v>
      </c>
      <c r="Y7053" s="395">
        <f t="shared" si="111"/>
        <v>425</v>
      </c>
    </row>
    <row r="7054" spans="24:25" x14ac:dyDescent="0.25">
      <c r="X7054" s="59">
        <v>7047</v>
      </c>
      <c r="Y7054" s="395">
        <f t="shared" si="111"/>
        <v>425</v>
      </c>
    </row>
    <row r="7055" spans="24:25" x14ac:dyDescent="0.25">
      <c r="X7055" s="59">
        <v>7048</v>
      </c>
      <c r="Y7055" s="395">
        <f t="shared" si="111"/>
        <v>425</v>
      </c>
    </row>
    <row r="7056" spans="24:25" x14ac:dyDescent="0.25">
      <c r="X7056" s="59">
        <v>7049</v>
      </c>
      <c r="Y7056" s="395">
        <f t="shared" si="111"/>
        <v>425</v>
      </c>
    </row>
    <row r="7057" spans="24:25" x14ac:dyDescent="0.25">
      <c r="X7057" s="59">
        <v>7050</v>
      </c>
      <c r="Y7057" s="395">
        <f t="shared" ref="Y7057:Y7120" si="112">$V$9</f>
        <v>425</v>
      </c>
    </row>
    <row r="7058" spans="24:25" x14ac:dyDescent="0.25">
      <c r="X7058" s="59">
        <v>7051</v>
      </c>
      <c r="Y7058" s="395">
        <f t="shared" si="112"/>
        <v>425</v>
      </c>
    </row>
    <row r="7059" spans="24:25" x14ac:dyDescent="0.25">
      <c r="X7059" s="59">
        <v>7052</v>
      </c>
      <c r="Y7059" s="395">
        <f t="shared" si="112"/>
        <v>425</v>
      </c>
    </row>
    <row r="7060" spans="24:25" x14ac:dyDescent="0.25">
      <c r="X7060" s="59">
        <v>7053</v>
      </c>
      <c r="Y7060" s="395">
        <f t="shared" si="112"/>
        <v>425</v>
      </c>
    </row>
    <row r="7061" spans="24:25" x14ac:dyDescent="0.25">
      <c r="X7061" s="59">
        <v>7054</v>
      </c>
      <c r="Y7061" s="395">
        <f t="shared" si="112"/>
        <v>425</v>
      </c>
    </row>
    <row r="7062" spans="24:25" x14ac:dyDescent="0.25">
      <c r="X7062" s="59">
        <v>7055</v>
      </c>
      <c r="Y7062" s="395">
        <f t="shared" si="112"/>
        <v>425</v>
      </c>
    </row>
    <row r="7063" spans="24:25" x14ac:dyDescent="0.25">
      <c r="X7063" s="59">
        <v>7056</v>
      </c>
      <c r="Y7063" s="395">
        <f t="shared" si="112"/>
        <v>425</v>
      </c>
    </row>
    <row r="7064" spans="24:25" x14ac:dyDescent="0.25">
      <c r="X7064" s="59">
        <v>7057</v>
      </c>
      <c r="Y7064" s="395">
        <f t="shared" si="112"/>
        <v>425</v>
      </c>
    </row>
    <row r="7065" spans="24:25" x14ac:dyDescent="0.25">
      <c r="X7065" s="59">
        <v>7058</v>
      </c>
      <c r="Y7065" s="395">
        <f t="shared" si="112"/>
        <v>425</v>
      </c>
    </row>
    <row r="7066" spans="24:25" x14ac:dyDescent="0.25">
      <c r="X7066" s="59">
        <v>7059</v>
      </c>
      <c r="Y7066" s="395">
        <f t="shared" si="112"/>
        <v>425</v>
      </c>
    </row>
    <row r="7067" spans="24:25" x14ac:dyDescent="0.25">
      <c r="X7067" s="59">
        <v>7060</v>
      </c>
      <c r="Y7067" s="395">
        <f t="shared" si="112"/>
        <v>425</v>
      </c>
    </row>
    <row r="7068" spans="24:25" x14ac:dyDescent="0.25">
      <c r="X7068" s="59">
        <v>7061</v>
      </c>
      <c r="Y7068" s="395">
        <f t="shared" si="112"/>
        <v>425</v>
      </c>
    </row>
    <row r="7069" spans="24:25" x14ac:dyDescent="0.25">
      <c r="X7069" s="59">
        <v>7062</v>
      </c>
      <c r="Y7069" s="395">
        <f t="shared" si="112"/>
        <v>425</v>
      </c>
    </row>
    <row r="7070" spans="24:25" x14ac:dyDescent="0.25">
      <c r="X7070" s="59">
        <v>7063</v>
      </c>
      <c r="Y7070" s="395">
        <f t="shared" si="112"/>
        <v>425</v>
      </c>
    </row>
    <row r="7071" spans="24:25" x14ac:dyDescent="0.25">
      <c r="X7071" s="59">
        <v>7064</v>
      </c>
      <c r="Y7071" s="395">
        <f t="shared" si="112"/>
        <v>425</v>
      </c>
    </row>
    <row r="7072" spans="24:25" x14ac:dyDescent="0.25">
      <c r="X7072" s="59">
        <v>7065</v>
      </c>
      <c r="Y7072" s="395">
        <f t="shared" si="112"/>
        <v>425</v>
      </c>
    </row>
    <row r="7073" spans="24:25" x14ac:dyDescent="0.25">
      <c r="X7073" s="59">
        <v>7066</v>
      </c>
      <c r="Y7073" s="395">
        <f t="shared" si="112"/>
        <v>425</v>
      </c>
    </row>
    <row r="7074" spans="24:25" x14ac:dyDescent="0.25">
      <c r="X7074" s="59">
        <v>7067</v>
      </c>
      <c r="Y7074" s="395">
        <f t="shared" si="112"/>
        <v>425</v>
      </c>
    </row>
    <row r="7075" spans="24:25" x14ac:dyDescent="0.25">
      <c r="X7075" s="59">
        <v>7068</v>
      </c>
      <c r="Y7075" s="395">
        <f t="shared" si="112"/>
        <v>425</v>
      </c>
    </row>
    <row r="7076" spans="24:25" x14ac:dyDescent="0.25">
      <c r="X7076" s="59">
        <v>7069</v>
      </c>
      <c r="Y7076" s="395">
        <f t="shared" si="112"/>
        <v>425</v>
      </c>
    </row>
    <row r="7077" spans="24:25" x14ac:dyDescent="0.25">
      <c r="X7077" s="59">
        <v>7070</v>
      </c>
      <c r="Y7077" s="395">
        <f t="shared" si="112"/>
        <v>425</v>
      </c>
    </row>
    <row r="7078" spans="24:25" x14ac:dyDescent="0.25">
      <c r="X7078" s="59">
        <v>7071</v>
      </c>
      <c r="Y7078" s="395">
        <f t="shared" si="112"/>
        <v>425</v>
      </c>
    </row>
    <row r="7079" spans="24:25" x14ac:dyDescent="0.25">
      <c r="X7079" s="59">
        <v>7072</v>
      </c>
      <c r="Y7079" s="395">
        <f t="shared" si="112"/>
        <v>425</v>
      </c>
    </row>
    <row r="7080" spans="24:25" x14ac:dyDescent="0.25">
      <c r="X7080" s="59">
        <v>7073</v>
      </c>
      <c r="Y7080" s="395">
        <f t="shared" si="112"/>
        <v>425</v>
      </c>
    </row>
    <row r="7081" spans="24:25" x14ac:dyDescent="0.25">
      <c r="X7081" s="59">
        <v>7074</v>
      </c>
      <c r="Y7081" s="395">
        <f t="shared" si="112"/>
        <v>425</v>
      </c>
    </row>
    <row r="7082" spans="24:25" x14ac:dyDescent="0.25">
      <c r="X7082" s="59">
        <v>7075</v>
      </c>
      <c r="Y7082" s="395">
        <f t="shared" si="112"/>
        <v>425</v>
      </c>
    </row>
    <row r="7083" spans="24:25" x14ac:dyDescent="0.25">
      <c r="X7083" s="59">
        <v>7076</v>
      </c>
      <c r="Y7083" s="395">
        <f t="shared" si="112"/>
        <v>425</v>
      </c>
    </row>
    <row r="7084" spans="24:25" x14ac:dyDescent="0.25">
      <c r="X7084" s="59">
        <v>7077</v>
      </c>
      <c r="Y7084" s="395">
        <f t="shared" si="112"/>
        <v>425</v>
      </c>
    </row>
    <row r="7085" spans="24:25" x14ac:dyDescent="0.25">
      <c r="X7085" s="59">
        <v>7078</v>
      </c>
      <c r="Y7085" s="395">
        <f t="shared" si="112"/>
        <v>425</v>
      </c>
    </row>
    <row r="7086" spans="24:25" x14ac:dyDescent="0.25">
      <c r="X7086" s="59">
        <v>7079</v>
      </c>
      <c r="Y7086" s="395">
        <f t="shared" si="112"/>
        <v>425</v>
      </c>
    </row>
    <row r="7087" spans="24:25" x14ac:dyDescent="0.25">
      <c r="X7087" s="59">
        <v>7080</v>
      </c>
      <c r="Y7087" s="395">
        <f t="shared" si="112"/>
        <v>425</v>
      </c>
    </row>
    <row r="7088" spans="24:25" x14ac:dyDescent="0.25">
      <c r="X7088" s="59">
        <v>7081</v>
      </c>
      <c r="Y7088" s="395">
        <f t="shared" si="112"/>
        <v>425</v>
      </c>
    </row>
    <row r="7089" spans="24:25" x14ac:dyDescent="0.25">
      <c r="X7089" s="59">
        <v>7082</v>
      </c>
      <c r="Y7089" s="395">
        <f t="shared" si="112"/>
        <v>425</v>
      </c>
    </row>
    <row r="7090" spans="24:25" x14ac:dyDescent="0.25">
      <c r="X7090" s="59">
        <v>7083</v>
      </c>
      <c r="Y7090" s="395">
        <f t="shared" si="112"/>
        <v>425</v>
      </c>
    </row>
    <row r="7091" spans="24:25" x14ac:dyDescent="0.25">
      <c r="X7091" s="59">
        <v>7084</v>
      </c>
      <c r="Y7091" s="395">
        <f t="shared" si="112"/>
        <v>425</v>
      </c>
    </row>
    <row r="7092" spans="24:25" x14ac:dyDescent="0.25">
      <c r="X7092" s="59">
        <v>7085</v>
      </c>
      <c r="Y7092" s="395">
        <f t="shared" si="112"/>
        <v>425</v>
      </c>
    </row>
    <row r="7093" spans="24:25" x14ac:dyDescent="0.25">
      <c r="X7093" s="59">
        <v>7086</v>
      </c>
      <c r="Y7093" s="395">
        <f t="shared" si="112"/>
        <v>425</v>
      </c>
    </row>
    <row r="7094" spans="24:25" x14ac:dyDescent="0.25">
      <c r="X7094" s="59">
        <v>7087</v>
      </c>
      <c r="Y7094" s="395">
        <f t="shared" si="112"/>
        <v>425</v>
      </c>
    </row>
    <row r="7095" spans="24:25" x14ac:dyDescent="0.25">
      <c r="X7095" s="59">
        <v>7088</v>
      </c>
      <c r="Y7095" s="395">
        <f t="shared" si="112"/>
        <v>425</v>
      </c>
    </row>
    <row r="7096" spans="24:25" x14ac:dyDescent="0.25">
      <c r="X7096" s="59">
        <v>7089</v>
      </c>
      <c r="Y7096" s="395">
        <f t="shared" si="112"/>
        <v>425</v>
      </c>
    </row>
    <row r="7097" spans="24:25" x14ac:dyDescent="0.25">
      <c r="X7097" s="59">
        <v>7090</v>
      </c>
      <c r="Y7097" s="395">
        <f t="shared" si="112"/>
        <v>425</v>
      </c>
    </row>
    <row r="7098" spans="24:25" x14ac:dyDescent="0.25">
      <c r="X7098" s="59">
        <v>7091</v>
      </c>
      <c r="Y7098" s="395">
        <f t="shared" si="112"/>
        <v>425</v>
      </c>
    </row>
    <row r="7099" spans="24:25" x14ac:dyDescent="0.25">
      <c r="X7099" s="59">
        <v>7092</v>
      </c>
      <c r="Y7099" s="395">
        <f t="shared" si="112"/>
        <v>425</v>
      </c>
    </row>
    <row r="7100" spans="24:25" x14ac:dyDescent="0.25">
      <c r="X7100" s="59">
        <v>7093</v>
      </c>
      <c r="Y7100" s="395">
        <f t="shared" si="112"/>
        <v>425</v>
      </c>
    </row>
    <row r="7101" spans="24:25" x14ac:dyDescent="0.25">
      <c r="X7101" s="59">
        <v>7094</v>
      </c>
      <c r="Y7101" s="395">
        <f t="shared" si="112"/>
        <v>425</v>
      </c>
    </row>
    <row r="7102" spans="24:25" x14ac:dyDescent="0.25">
      <c r="X7102" s="59">
        <v>7095</v>
      </c>
      <c r="Y7102" s="395">
        <f t="shared" si="112"/>
        <v>425</v>
      </c>
    </row>
    <row r="7103" spans="24:25" x14ac:dyDescent="0.25">
      <c r="X7103" s="59">
        <v>7096</v>
      </c>
      <c r="Y7103" s="395">
        <f t="shared" si="112"/>
        <v>425</v>
      </c>
    </row>
    <row r="7104" spans="24:25" x14ac:dyDescent="0.25">
      <c r="X7104" s="59">
        <v>7097</v>
      </c>
      <c r="Y7104" s="395">
        <f t="shared" si="112"/>
        <v>425</v>
      </c>
    </row>
    <row r="7105" spans="24:25" x14ac:dyDescent="0.25">
      <c r="X7105" s="59">
        <v>7098</v>
      </c>
      <c r="Y7105" s="395">
        <f t="shared" si="112"/>
        <v>425</v>
      </c>
    </row>
    <row r="7106" spans="24:25" x14ac:dyDescent="0.25">
      <c r="X7106" s="59">
        <v>7099</v>
      </c>
      <c r="Y7106" s="395">
        <f t="shared" si="112"/>
        <v>425</v>
      </c>
    </row>
    <row r="7107" spans="24:25" x14ac:dyDescent="0.25">
      <c r="X7107" s="59">
        <v>7100</v>
      </c>
      <c r="Y7107" s="395">
        <f t="shared" si="112"/>
        <v>425</v>
      </c>
    </row>
    <row r="7108" spans="24:25" x14ac:dyDescent="0.25">
      <c r="X7108" s="59">
        <v>7101</v>
      </c>
      <c r="Y7108" s="395">
        <f t="shared" si="112"/>
        <v>425</v>
      </c>
    </row>
    <row r="7109" spans="24:25" x14ac:dyDescent="0.25">
      <c r="X7109" s="59">
        <v>7102</v>
      </c>
      <c r="Y7109" s="395">
        <f t="shared" si="112"/>
        <v>425</v>
      </c>
    </row>
    <row r="7110" spans="24:25" x14ac:dyDescent="0.25">
      <c r="X7110" s="59">
        <v>7103</v>
      </c>
      <c r="Y7110" s="395">
        <f t="shared" si="112"/>
        <v>425</v>
      </c>
    </row>
    <row r="7111" spans="24:25" x14ac:dyDescent="0.25">
      <c r="X7111" s="59">
        <v>7104</v>
      </c>
      <c r="Y7111" s="395">
        <f t="shared" si="112"/>
        <v>425</v>
      </c>
    </row>
    <row r="7112" spans="24:25" x14ac:dyDescent="0.25">
      <c r="X7112" s="59">
        <v>7105</v>
      </c>
      <c r="Y7112" s="395">
        <f t="shared" si="112"/>
        <v>425</v>
      </c>
    </row>
    <row r="7113" spans="24:25" x14ac:dyDescent="0.25">
      <c r="X7113" s="59">
        <v>7106</v>
      </c>
      <c r="Y7113" s="395">
        <f t="shared" si="112"/>
        <v>425</v>
      </c>
    </row>
    <row r="7114" spans="24:25" x14ac:dyDescent="0.25">
      <c r="X7114" s="59">
        <v>7107</v>
      </c>
      <c r="Y7114" s="395">
        <f t="shared" si="112"/>
        <v>425</v>
      </c>
    </row>
    <row r="7115" spans="24:25" x14ac:dyDescent="0.25">
      <c r="X7115" s="59">
        <v>7108</v>
      </c>
      <c r="Y7115" s="395">
        <f t="shared" si="112"/>
        <v>425</v>
      </c>
    </row>
    <row r="7116" spans="24:25" x14ac:dyDescent="0.25">
      <c r="X7116" s="59">
        <v>7109</v>
      </c>
      <c r="Y7116" s="395">
        <f t="shared" si="112"/>
        <v>425</v>
      </c>
    </row>
    <row r="7117" spans="24:25" x14ac:dyDescent="0.25">
      <c r="X7117" s="59">
        <v>7110</v>
      </c>
      <c r="Y7117" s="395">
        <f t="shared" si="112"/>
        <v>425</v>
      </c>
    </row>
    <row r="7118" spans="24:25" x14ac:dyDescent="0.25">
      <c r="X7118" s="59">
        <v>7111</v>
      </c>
      <c r="Y7118" s="395">
        <f t="shared" si="112"/>
        <v>425</v>
      </c>
    </row>
    <row r="7119" spans="24:25" x14ac:dyDescent="0.25">
      <c r="X7119" s="59">
        <v>7112</v>
      </c>
      <c r="Y7119" s="395">
        <f t="shared" si="112"/>
        <v>425</v>
      </c>
    </row>
    <row r="7120" spans="24:25" x14ac:dyDescent="0.25">
      <c r="X7120" s="59">
        <v>7113</v>
      </c>
      <c r="Y7120" s="395">
        <f t="shared" si="112"/>
        <v>425</v>
      </c>
    </row>
    <row r="7121" spans="24:25" x14ac:dyDescent="0.25">
      <c r="X7121" s="59">
        <v>7114</v>
      </c>
      <c r="Y7121" s="395">
        <f t="shared" ref="Y7121:Y7184" si="113">$V$9</f>
        <v>425</v>
      </c>
    </row>
    <row r="7122" spans="24:25" x14ac:dyDescent="0.25">
      <c r="X7122" s="59">
        <v>7115</v>
      </c>
      <c r="Y7122" s="395">
        <f t="shared" si="113"/>
        <v>425</v>
      </c>
    </row>
    <row r="7123" spans="24:25" x14ac:dyDescent="0.25">
      <c r="X7123" s="59">
        <v>7116</v>
      </c>
      <c r="Y7123" s="395">
        <f t="shared" si="113"/>
        <v>425</v>
      </c>
    </row>
    <row r="7124" spans="24:25" x14ac:dyDescent="0.25">
      <c r="X7124" s="59">
        <v>7117</v>
      </c>
      <c r="Y7124" s="395">
        <f t="shared" si="113"/>
        <v>425</v>
      </c>
    </row>
    <row r="7125" spans="24:25" x14ac:dyDescent="0.25">
      <c r="X7125" s="59">
        <v>7118</v>
      </c>
      <c r="Y7125" s="395">
        <f t="shared" si="113"/>
        <v>425</v>
      </c>
    </row>
    <row r="7126" spans="24:25" x14ac:dyDescent="0.25">
      <c r="X7126" s="59">
        <v>7119</v>
      </c>
      <c r="Y7126" s="395">
        <f t="shared" si="113"/>
        <v>425</v>
      </c>
    </row>
    <row r="7127" spans="24:25" x14ac:dyDescent="0.25">
      <c r="X7127" s="59">
        <v>7120</v>
      </c>
      <c r="Y7127" s="395">
        <f t="shared" si="113"/>
        <v>425</v>
      </c>
    </row>
    <row r="7128" spans="24:25" x14ac:dyDescent="0.25">
      <c r="X7128" s="59">
        <v>7121</v>
      </c>
      <c r="Y7128" s="395">
        <f t="shared" si="113"/>
        <v>425</v>
      </c>
    </row>
    <row r="7129" spans="24:25" x14ac:dyDescent="0.25">
      <c r="X7129" s="59">
        <v>7122</v>
      </c>
      <c r="Y7129" s="395">
        <f t="shared" si="113"/>
        <v>425</v>
      </c>
    </row>
    <row r="7130" spans="24:25" x14ac:dyDescent="0.25">
      <c r="X7130" s="59">
        <v>7123</v>
      </c>
      <c r="Y7130" s="395">
        <f t="shared" si="113"/>
        <v>425</v>
      </c>
    </row>
    <row r="7131" spans="24:25" x14ac:dyDescent="0.25">
      <c r="X7131" s="59">
        <v>7124</v>
      </c>
      <c r="Y7131" s="395">
        <f t="shared" si="113"/>
        <v>425</v>
      </c>
    </row>
    <row r="7132" spans="24:25" x14ac:dyDescent="0.25">
      <c r="X7132" s="59">
        <v>7125</v>
      </c>
      <c r="Y7132" s="395">
        <f t="shared" si="113"/>
        <v>425</v>
      </c>
    </row>
    <row r="7133" spans="24:25" x14ac:dyDescent="0.25">
      <c r="X7133" s="59">
        <v>7126</v>
      </c>
      <c r="Y7133" s="395">
        <f t="shared" si="113"/>
        <v>425</v>
      </c>
    </row>
    <row r="7134" spans="24:25" x14ac:dyDescent="0.25">
      <c r="X7134" s="59">
        <v>7127</v>
      </c>
      <c r="Y7134" s="395">
        <f t="shared" si="113"/>
        <v>425</v>
      </c>
    </row>
    <row r="7135" spans="24:25" x14ac:dyDescent="0.25">
      <c r="X7135" s="59">
        <v>7128</v>
      </c>
      <c r="Y7135" s="395">
        <f t="shared" si="113"/>
        <v>425</v>
      </c>
    </row>
    <row r="7136" spans="24:25" x14ac:dyDescent="0.25">
      <c r="X7136" s="59">
        <v>7129</v>
      </c>
      <c r="Y7136" s="395">
        <f t="shared" si="113"/>
        <v>425</v>
      </c>
    </row>
    <row r="7137" spans="24:25" x14ac:dyDescent="0.25">
      <c r="X7137" s="59">
        <v>7130</v>
      </c>
      <c r="Y7137" s="395">
        <f t="shared" si="113"/>
        <v>425</v>
      </c>
    </row>
    <row r="7138" spans="24:25" x14ac:dyDescent="0.25">
      <c r="X7138" s="59">
        <v>7131</v>
      </c>
      <c r="Y7138" s="395">
        <f t="shared" si="113"/>
        <v>425</v>
      </c>
    </row>
    <row r="7139" spans="24:25" x14ac:dyDescent="0.25">
      <c r="X7139" s="59">
        <v>7132</v>
      </c>
      <c r="Y7139" s="395">
        <f t="shared" si="113"/>
        <v>425</v>
      </c>
    </row>
    <row r="7140" spans="24:25" x14ac:dyDescent="0.25">
      <c r="X7140" s="59">
        <v>7133</v>
      </c>
      <c r="Y7140" s="395">
        <f t="shared" si="113"/>
        <v>425</v>
      </c>
    </row>
    <row r="7141" spans="24:25" x14ac:dyDescent="0.25">
      <c r="X7141" s="59">
        <v>7134</v>
      </c>
      <c r="Y7141" s="395">
        <f t="shared" si="113"/>
        <v>425</v>
      </c>
    </row>
    <row r="7142" spans="24:25" x14ac:dyDescent="0.25">
      <c r="X7142" s="59">
        <v>7135</v>
      </c>
      <c r="Y7142" s="395">
        <f t="shared" si="113"/>
        <v>425</v>
      </c>
    </row>
    <row r="7143" spans="24:25" x14ac:dyDescent="0.25">
      <c r="X7143" s="59">
        <v>7136</v>
      </c>
      <c r="Y7143" s="395">
        <f t="shared" si="113"/>
        <v>425</v>
      </c>
    </row>
    <row r="7144" spans="24:25" x14ac:dyDescent="0.25">
      <c r="X7144" s="59">
        <v>7137</v>
      </c>
      <c r="Y7144" s="395">
        <f t="shared" si="113"/>
        <v>425</v>
      </c>
    </row>
    <row r="7145" spans="24:25" x14ac:dyDescent="0.25">
      <c r="X7145" s="59">
        <v>7138</v>
      </c>
      <c r="Y7145" s="395">
        <f t="shared" si="113"/>
        <v>425</v>
      </c>
    </row>
    <row r="7146" spans="24:25" x14ac:dyDescent="0.25">
      <c r="X7146" s="59">
        <v>7139</v>
      </c>
      <c r="Y7146" s="395">
        <f t="shared" si="113"/>
        <v>425</v>
      </c>
    </row>
    <row r="7147" spans="24:25" x14ac:dyDescent="0.25">
      <c r="X7147" s="59">
        <v>7140</v>
      </c>
      <c r="Y7147" s="395">
        <f t="shared" si="113"/>
        <v>425</v>
      </c>
    </row>
    <row r="7148" spans="24:25" x14ac:dyDescent="0.25">
      <c r="X7148" s="59">
        <v>7141</v>
      </c>
      <c r="Y7148" s="395">
        <f t="shared" si="113"/>
        <v>425</v>
      </c>
    </row>
    <row r="7149" spans="24:25" x14ac:dyDescent="0.25">
      <c r="X7149" s="59">
        <v>7142</v>
      </c>
      <c r="Y7149" s="395">
        <f t="shared" si="113"/>
        <v>425</v>
      </c>
    </row>
    <row r="7150" spans="24:25" x14ac:dyDescent="0.25">
      <c r="X7150" s="59">
        <v>7143</v>
      </c>
      <c r="Y7150" s="395">
        <f t="shared" si="113"/>
        <v>425</v>
      </c>
    </row>
    <row r="7151" spans="24:25" x14ac:dyDescent="0.25">
      <c r="X7151" s="59">
        <v>7144</v>
      </c>
      <c r="Y7151" s="395">
        <f t="shared" si="113"/>
        <v>425</v>
      </c>
    </row>
    <row r="7152" spans="24:25" x14ac:dyDescent="0.25">
      <c r="X7152" s="59">
        <v>7145</v>
      </c>
      <c r="Y7152" s="395">
        <f t="shared" si="113"/>
        <v>425</v>
      </c>
    </row>
    <row r="7153" spans="24:25" x14ac:dyDescent="0.25">
      <c r="X7153" s="59">
        <v>7146</v>
      </c>
      <c r="Y7153" s="395">
        <f t="shared" si="113"/>
        <v>425</v>
      </c>
    </row>
    <row r="7154" spans="24:25" x14ac:dyDescent="0.25">
      <c r="X7154" s="59">
        <v>7147</v>
      </c>
      <c r="Y7154" s="395">
        <f t="shared" si="113"/>
        <v>425</v>
      </c>
    </row>
    <row r="7155" spans="24:25" x14ac:dyDescent="0.25">
      <c r="X7155" s="59">
        <v>7148</v>
      </c>
      <c r="Y7155" s="395">
        <f t="shared" si="113"/>
        <v>425</v>
      </c>
    </row>
    <row r="7156" spans="24:25" x14ac:dyDescent="0.25">
      <c r="X7156" s="59">
        <v>7149</v>
      </c>
      <c r="Y7156" s="395">
        <f t="shared" si="113"/>
        <v>425</v>
      </c>
    </row>
    <row r="7157" spans="24:25" x14ac:dyDescent="0.25">
      <c r="X7157" s="59">
        <v>7150</v>
      </c>
      <c r="Y7157" s="395">
        <f t="shared" si="113"/>
        <v>425</v>
      </c>
    </row>
    <row r="7158" spans="24:25" x14ac:dyDescent="0.25">
      <c r="X7158" s="59">
        <v>7151</v>
      </c>
      <c r="Y7158" s="395">
        <f t="shared" si="113"/>
        <v>425</v>
      </c>
    </row>
    <row r="7159" spans="24:25" x14ac:dyDescent="0.25">
      <c r="X7159" s="59">
        <v>7152</v>
      </c>
      <c r="Y7159" s="395">
        <f t="shared" si="113"/>
        <v>425</v>
      </c>
    </row>
    <row r="7160" spans="24:25" x14ac:dyDescent="0.25">
      <c r="X7160" s="59">
        <v>7153</v>
      </c>
      <c r="Y7160" s="395">
        <f t="shared" si="113"/>
        <v>425</v>
      </c>
    </row>
    <row r="7161" spans="24:25" x14ac:dyDescent="0.25">
      <c r="X7161" s="59">
        <v>7154</v>
      </c>
      <c r="Y7161" s="395">
        <f t="shared" si="113"/>
        <v>425</v>
      </c>
    </row>
    <row r="7162" spans="24:25" x14ac:dyDescent="0.25">
      <c r="X7162" s="59">
        <v>7155</v>
      </c>
      <c r="Y7162" s="395">
        <f t="shared" si="113"/>
        <v>425</v>
      </c>
    </row>
    <row r="7163" spans="24:25" x14ac:dyDescent="0.25">
      <c r="X7163" s="59">
        <v>7156</v>
      </c>
      <c r="Y7163" s="395">
        <f t="shared" si="113"/>
        <v>425</v>
      </c>
    </row>
    <row r="7164" spans="24:25" x14ac:dyDescent="0.25">
      <c r="X7164" s="59">
        <v>7157</v>
      </c>
      <c r="Y7164" s="395">
        <f t="shared" si="113"/>
        <v>425</v>
      </c>
    </row>
    <row r="7165" spans="24:25" x14ac:dyDescent="0.25">
      <c r="X7165" s="59">
        <v>7158</v>
      </c>
      <c r="Y7165" s="395">
        <f t="shared" si="113"/>
        <v>425</v>
      </c>
    </row>
    <row r="7166" spans="24:25" x14ac:dyDescent="0.25">
      <c r="X7166" s="59">
        <v>7159</v>
      </c>
      <c r="Y7166" s="395">
        <f t="shared" si="113"/>
        <v>425</v>
      </c>
    </row>
    <row r="7167" spans="24:25" x14ac:dyDescent="0.25">
      <c r="X7167" s="59">
        <v>7160</v>
      </c>
      <c r="Y7167" s="395">
        <f t="shared" si="113"/>
        <v>425</v>
      </c>
    </row>
    <row r="7168" spans="24:25" x14ac:dyDescent="0.25">
      <c r="X7168" s="59">
        <v>7161</v>
      </c>
      <c r="Y7168" s="395">
        <f t="shared" si="113"/>
        <v>425</v>
      </c>
    </row>
    <row r="7169" spans="24:25" x14ac:dyDescent="0.25">
      <c r="X7169" s="59">
        <v>7162</v>
      </c>
      <c r="Y7169" s="395">
        <f t="shared" si="113"/>
        <v>425</v>
      </c>
    </row>
    <row r="7170" spans="24:25" x14ac:dyDescent="0.25">
      <c r="X7170" s="59">
        <v>7163</v>
      </c>
      <c r="Y7170" s="395">
        <f t="shared" si="113"/>
        <v>425</v>
      </c>
    </row>
    <row r="7171" spans="24:25" x14ac:dyDescent="0.25">
      <c r="X7171" s="59">
        <v>7164</v>
      </c>
      <c r="Y7171" s="395">
        <f t="shared" si="113"/>
        <v>425</v>
      </c>
    </row>
    <row r="7172" spans="24:25" x14ac:dyDescent="0.25">
      <c r="X7172" s="59">
        <v>7165</v>
      </c>
      <c r="Y7172" s="395">
        <f t="shared" si="113"/>
        <v>425</v>
      </c>
    </row>
    <row r="7173" spans="24:25" x14ac:dyDescent="0.25">
      <c r="X7173" s="59">
        <v>7166</v>
      </c>
      <c r="Y7173" s="395">
        <f t="shared" si="113"/>
        <v>425</v>
      </c>
    </row>
    <row r="7174" spans="24:25" x14ac:dyDescent="0.25">
      <c r="X7174" s="59">
        <v>7167</v>
      </c>
      <c r="Y7174" s="395">
        <f t="shared" si="113"/>
        <v>425</v>
      </c>
    </row>
    <row r="7175" spans="24:25" x14ac:dyDescent="0.25">
      <c r="X7175" s="59">
        <v>7168</v>
      </c>
      <c r="Y7175" s="395">
        <f t="shared" si="113"/>
        <v>425</v>
      </c>
    </row>
    <row r="7176" spans="24:25" x14ac:dyDescent="0.25">
      <c r="X7176" s="59">
        <v>7169</v>
      </c>
      <c r="Y7176" s="395">
        <f t="shared" si="113"/>
        <v>425</v>
      </c>
    </row>
    <row r="7177" spans="24:25" x14ac:dyDescent="0.25">
      <c r="X7177" s="59">
        <v>7170</v>
      </c>
      <c r="Y7177" s="395">
        <f t="shared" si="113"/>
        <v>425</v>
      </c>
    </row>
    <row r="7178" spans="24:25" x14ac:dyDescent="0.25">
      <c r="X7178" s="59">
        <v>7171</v>
      </c>
      <c r="Y7178" s="395">
        <f t="shared" si="113"/>
        <v>425</v>
      </c>
    </row>
    <row r="7179" spans="24:25" x14ac:dyDescent="0.25">
      <c r="X7179" s="59">
        <v>7172</v>
      </c>
      <c r="Y7179" s="395">
        <f t="shared" si="113"/>
        <v>425</v>
      </c>
    </row>
    <row r="7180" spans="24:25" x14ac:dyDescent="0.25">
      <c r="X7180" s="59">
        <v>7173</v>
      </c>
      <c r="Y7180" s="395">
        <f t="shared" si="113"/>
        <v>425</v>
      </c>
    </row>
    <row r="7181" spans="24:25" x14ac:dyDescent="0.25">
      <c r="X7181" s="59">
        <v>7174</v>
      </c>
      <c r="Y7181" s="395">
        <f t="shared" si="113"/>
        <v>425</v>
      </c>
    </row>
    <row r="7182" spans="24:25" x14ac:dyDescent="0.25">
      <c r="X7182" s="59">
        <v>7175</v>
      </c>
      <c r="Y7182" s="395">
        <f t="shared" si="113"/>
        <v>425</v>
      </c>
    </row>
    <row r="7183" spans="24:25" x14ac:dyDescent="0.25">
      <c r="X7183" s="59">
        <v>7176</v>
      </c>
      <c r="Y7183" s="395">
        <f t="shared" si="113"/>
        <v>425</v>
      </c>
    </row>
    <row r="7184" spans="24:25" x14ac:dyDescent="0.25">
      <c r="X7184" s="59">
        <v>7177</v>
      </c>
      <c r="Y7184" s="395">
        <f t="shared" si="113"/>
        <v>425</v>
      </c>
    </row>
    <row r="7185" spans="24:25" x14ac:dyDescent="0.25">
      <c r="X7185" s="59">
        <v>7178</v>
      </c>
      <c r="Y7185" s="395">
        <f t="shared" ref="Y7185:Y7248" si="114">$V$9</f>
        <v>425</v>
      </c>
    </row>
    <row r="7186" spans="24:25" x14ac:dyDescent="0.25">
      <c r="X7186" s="59">
        <v>7179</v>
      </c>
      <c r="Y7186" s="395">
        <f t="shared" si="114"/>
        <v>425</v>
      </c>
    </row>
    <row r="7187" spans="24:25" x14ac:dyDescent="0.25">
      <c r="X7187" s="59">
        <v>7180</v>
      </c>
      <c r="Y7187" s="395">
        <f t="shared" si="114"/>
        <v>425</v>
      </c>
    </row>
    <row r="7188" spans="24:25" x14ac:dyDescent="0.25">
      <c r="X7188" s="59">
        <v>7181</v>
      </c>
      <c r="Y7188" s="395">
        <f t="shared" si="114"/>
        <v>425</v>
      </c>
    </row>
    <row r="7189" spans="24:25" x14ac:dyDescent="0.25">
      <c r="X7189" s="59">
        <v>7182</v>
      </c>
      <c r="Y7189" s="395">
        <f t="shared" si="114"/>
        <v>425</v>
      </c>
    </row>
    <row r="7190" spans="24:25" x14ac:dyDescent="0.25">
      <c r="X7190" s="59">
        <v>7183</v>
      </c>
      <c r="Y7190" s="395">
        <f t="shared" si="114"/>
        <v>425</v>
      </c>
    </row>
    <row r="7191" spans="24:25" x14ac:dyDescent="0.25">
      <c r="X7191" s="59">
        <v>7184</v>
      </c>
      <c r="Y7191" s="395">
        <f t="shared" si="114"/>
        <v>425</v>
      </c>
    </row>
    <row r="7192" spans="24:25" x14ac:dyDescent="0.25">
      <c r="X7192" s="59">
        <v>7185</v>
      </c>
      <c r="Y7192" s="395">
        <f t="shared" si="114"/>
        <v>425</v>
      </c>
    </row>
    <row r="7193" spans="24:25" x14ac:dyDescent="0.25">
      <c r="X7193" s="59">
        <v>7186</v>
      </c>
      <c r="Y7193" s="395">
        <f t="shared" si="114"/>
        <v>425</v>
      </c>
    </row>
    <row r="7194" spans="24:25" x14ac:dyDescent="0.25">
      <c r="X7194" s="59">
        <v>7187</v>
      </c>
      <c r="Y7194" s="395">
        <f t="shared" si="114"/>
        <v>425</v>
      </c>
    </row>
    <row r="7195" spans="24:25" x14ac:dyDescent="0.25">
      <c r="X7195" s="59">
        <v>7188</v>
      </c>
      <c r="Y7195" s="395">
        <f t="shared" si="114"/>
        <v>425</v>
      </c>
    </row>
    <row r="7196" spans="24:25" x14ac:dyDescent="0.25">
      <c r="X7196" s="59">
        <v>7189</v>
      </c>
      <c r="Y7196" s="395">
        <f t="shared" si="114"/>
        <v>425</v>
      </c>
    </row>
    <row r="7197" spans="24:25" x14ac:dyDescent="0.25">
      <c r="X7197" s="59">
        <v>7190</v>
      </c>
      <c r="Y7197" s="395">
        <f t="shared" si="114"/>
        <v>425</v>
      </c>
    </row>
    <row r="7198" spans="24:25" x14ac:dyDescent="0.25">
      <c r="X7198" s="59">
        <v>7191</v>
      </c>
      <c r="Y7198" s="395">
        <f t="shared" si="114"/>
        <v>425</v>
      </c>
    </row>
    <row r="7199" spans="24:25" x14ac:dyDescent="0.25">
      <c r="X7199" s="59">
        <v>7192</v>
      </c>
      <c r="Y7199" s="395">
        <f t="shared" si="114"/>
        <v>425</v>
      </c>
    </row>
    <row r="7200" spans="24:25" x14ac:dyDescent="0.25">
      <c r="X7200" s="59">
        <v>7193</v>
      </c>
      <c r="Y7200" s="395">
        <f t="shared" si="114"/>
        <v>425</v>
      </c>
    </row>
    <row r="7201" spans="24:25" x14ac:dyDescent="0.25">
      <c r="X7201" s="59">
        <v>7194</v>
      </c>
      <c r="Y7201" s="395">
        <f t="shared" si="114"/>
        <v>425</v>
      </c>
    </row>
    <row r="7202" spans="24:25" x14ac:dyDescent="0.25">
      <c r="X7202" s="59">
        <v>7195</v>
      </c>
      <c r="Y7202" s="395">
        <f t="shared" si="114"/>
        <v>425</v>
      </c>
    </row>
    <row r="7203" spans="24:25" x14ac:dyDescent="0.25">
      <c r="X7203" s="59">
        <v>7196</v>
      </c>
      <c r="Y7203" s="395">
        <f t="shared" si="114"/>
        <v>425</v>
      </c>
    </row>
    <row r="7204" spans="24:25" x14ac:dyDescent="0.25">
      <c r="X7204" s="59">
        <v>7197</v>
      </c>
      <c r="Y7204" s="395">
        <f t="shared" si="114"/>
        <v>425</v>
      </c>
    </row>
    <row r="7205" spans="24:25" x14ac:dyDescent="0.25">
      <c r="X7205" s="59">
        <v>7198</v>
      </c>
      <c r="Y7205" s="395">
        <f t="shared" si="114"/>
        <v>425</v>
      </c>
    </row>
    <row r="7206" spans="24:25" x14ac:dyDescent="0.25">
      <c r="X7206" s="59">
        <v>7199</v>
      </c>
      <c r="Y7206" s="395">
        <f t="shared" si="114"/>
        <v>425</v>
      </c>
    </row>
    <row r="7207" spans="24:25" x14ac:dyDescent="0.25">
      <c r="X7207" s="59">
        <v>7200</v>
      </c>
      <c r="Y7207" s="395">
        <f t="shared" si="114"/>
        <v>425</v>
      </c>
    </row>
    <row r="7208" spans="24:25" x14ac:dyDescent="0.25">
      <c r="X7208" s="59">
        <v>7201</v>
      </c>
      <c r="Y7208" s="395">
        <f t="shared" si="114"/>
        <v>425</v>
      </c>
    </row>
    <row r="7209" spans="24:25" x14ac:dyDescent="0.25">
      <c r="X7209" s="59">
        <v>7202</v>
      </c>
      <c r="Y7209" s="395">
        <f t="shared" si="114"/>
        <v>425</v>
      </c>
    </row>
    <row r="7210" spans="24:25" x14ac:dyDescent="0.25">
      <c r="X7210" s="59">
        <v>7203</v>
      </c>
      <c r="Y7210" s="395">
        <f t="shared" si="114"/>
        <v>425</v>
      </c>
    </row>
    <row r="7211" spans="24:25" x14ac:dyDescent="0.25">
      <c r="X7211" s="59">
        <v>7204</v>
      </c>
      <c r="Y7211" s="395">
        <f t="shared" si="114"/>
        <v>425</v>
      </c>
    </row>
    <row r="7212" spans="24:25" x14ac:dyDescent="0.25">
      <c r="X7212" s="59">
        <v>7205</v>
      </c>
      <c r="Y7212" s="395">
        <f t="shared" si="114"/>
        <v>425</v>
      </c>
    </row>
    <row r="7213" spans="24:25" x14ac:dyDescent="0.25">
      <c r="X7213" s="59">
        <v>7206</v>
      </c>
      <c r="Y7213" s="395">
        <f t="shared" si="114"/>
        <v>425</v>
      </c>
    </row>
    <row r="7214" spans="24:25" x14ac:dyDescent="0.25">
      <c r="X7214" s="59">
        <v>7207</v>
      </c>
      <c r="Y7214" s="395">
        <f t="shared" si="114"/>
        <v>425</v>
      </c>
    </row>
    <row r="7215" spans="24:25" x14ac:dyDescent="0.25">
      <c r="X7215" s="59">
        <v>7208</v>
      </c>
      <c r="Y7215" s="395">
        <f t="shared" si="114"/>
        <v>425</v>
      </c>
    </row>
    <row r="7216" spans="24:25" x14ac:dyDescent="0.25">
      <c r="X7216" s="59">
        <v>7209</v>
      </c>
      <c r="Y7216" s="395">
        <f t="shared" si="114"/>
        <v>425</v>
      </c>
    </row>
    <row r="7217" spans="24:25" x14ac:dyDescent="0.25">
      <c r="X7217" s="59">
        <v>7210</v>
      </c>
      <c r="Y7217" s="395">
        <f t="shared" si="114"/>
        <v>425</v>
      </c>
    </row>
    <row r="7218" spans="24:25" x14ac:dyDescent="0.25">
      <c r="X7218" s="59">
        <v>7211</v>
      </c>
      <c r="Y7218" s="395">
        <f t="shared" si="114"/>
        <v>425</v>
      </c>
    </row>
    <row r="7219" spans="24:25" x14ac:dyDescent="0.25">
      <c r="X7219" s="59">
        <v>7212</v>
      </c>
      <c r="Y7219" s="395">
        <f t="shared" si="114"/>
        <v>425</v>
      </c>
    </row>
    <row r="7220" spans="24:25" x14ac:dyDescent="0.25">
      <c r="X7220" s="59">
        <v>7213</v>
      </c>
      <c r="Y7220" s="395">
        <f t="shared" si="114"/>
        <v>425</v>
      </c>
    </row>
    <row r="7221" spans="24:25" x14ac:dyDescent="0.25">
      <c r="X7221" s="59">
        <v>7214</v>
      </c>
      <c r="Y7221" s="395">
        <f t="shared" si="114"/>
        <v>425</v>
      </c>
    </row>
    <row r="7222" spans="24:25" x14ac:dyDescent="0.25">
      <c r="X7222" s="59">
        <v>7215</v>
      </c>
      <c r="Y7222" s="395">
        <f t="shared" si="114"/>
        <v>425</v>
      </c>
    </row>
    <row r="7223" spans="24:25" x14ac:dyDescent="0.25">
      <c r="X7223" s="59">
        <v>7216</v>
      </c>
      <c r="Y7223" s="395">
        <f t="shared" si="114"/>
        <v>425</v>
      </c>
    </row>
    <row r="7224" spans="24:25" x14ac:dyDescent="0.25">
      <c r="X7224" s="59">
        <v>7217</v>
      </c>
      <c r="Y7224" s="395">
        <f t="shared" si="114"/>
        <v>425</v>
      </c>
    </row>
    <row r="7225" spans="24:25" x14ac:dyDescent="0.25">
      <c r="X7225" s="59">
        <v>7218</v>
      </c>
      <c r="Y7225" s="395">
        <f t="shared" si="114"/>
        <v>425</v>
      </c>
    </row>
    <row r="7226" spans="24:25" x14ac:dyDescent="0.25">
      <c r="X7226" s="59">
        <v>7219</v>
      </c>
      <c r="Y7226" s="395">
        <f t="shared" si="114"/>
        <v>425</v>
      </c>
    </row>
    <row r="7227" spans="24:25" x14ac:dyDescent="0.25">
      <c r="X7227" s="59">
        <v>7220</v>
      </c>
      <c r="Y7227" s="395">
        <f t="shared" si="114"/>
        <v>425</v>
      </c>
    </row>
    <row r="7228" spans="24:25" x14ac:dyDescent="0.25">
      <c r="X7228" s="59">
        <v>7221</v>
      </c>
      <c r="Y7228" s="395">
        <f t="shared" si="114"/>
        <v>425</v>
      </c>
    </row>
    <row r="7229" spans="24:25" x14ac:dyDescent="0.25">
      <c r="X7229" s="59">
        <v>7222</v>
      </c>
      <c r="Y7229" s="395">
        <f t="shared" si="114"/>
        <v>425</v>
      </c>
    </row>
    <row r="7230" spans="24:25" x14ac:dyDescent="0.25">
      <c r="X7230" s="59">
        <v>7223</v>
      </c>
      <c r="Y7230" s="395">
        <f t="shared" si="114"/>
        <v>425</v>
      </c>
    </row>
    <row r="7231" spans="24:25" x14ac:dyDescent="0.25">
      <c r="X7231" s="59">
        <v>7224</v>
      </c>
      <c r="Y7231" s="395">
        <f t="shared" si="114"/>
        <v>425</v>
      </c>
    </row>
    <row r="7232" spans="24:25" x14ac:dyDescent="0.25">
      <c r="X7232" s="59">
        <v>7225</v>
      </c>
      <c r="Y7232" s="395">
        <f t="shared" si="114"/>
        <v>425</v>
      </c>
    </row>
    <row r="7233" spans="24:25" x14ac:dyDescent="0.25">
      <c r="X7233" s="59">
        <v>7226</v>
      </c>
      <c r="Y7233" s="395">
        <f t="shared" si="114"/>
        <v>425</v>
      </c>
    </row>
    <row r="7234" spans="24:25" x14ac:dyDescent="0.25">
      <c r="X7234" s="59">
        <v>7227</v>
      </c>
      <c r="Y7234" s="395">
        <f t="shared" si="114"/>
        <v>425</v>
      </c>
    </row>
    <row r="7235" spans="24:25" x14ac:dyDescent="0.25">
      <c r="X7235" s="59">
        <v>7228</v>
      </c>
      <c r="Y7235" s="395">
        <f t="shared" si="114"/>
        <v>425</v>
      </c>
    </row>
    <row r="7236" spans="24:25" x14ac:dyDescent="0.25">
      <c r="X7236" s="59">
        <v>7229</v>
      </c>
      <c r="Y7236" s="395">
        <f t="shared" si="114"/>
        <v>425</v>
      </c>
    </row>
    <row r="7237" spans="24:25" x14ac:dyDescent="0.25">
      <c r="X7237" s="59">
        <v>7230</v>
      </c>
      <c r="Y7237" s="395">
        <f t="shared" si="114"/>
        <v>425</v>
      </c>
    </row>
    <row r="7238" spans="24:25" x14ac:dyDescent="0.25">
      <c r="X7238" s="59">
        <v>7231</v>
      </c>
      <c r="Y7238" s="395">
        <f t="shared" si="114"/>
        <v>425</v>
      </c>
    </row>
    <row r="7239" spans="24:25" x14ac:dyDescent="0.25">
      <c r="X7239" s="59">
        <v>7232</v>
      </c>
      <c r="Y7239" s="395">
        <f t="shared" si="114"/>
        <v>425</v>
      </c>
    </row>
    <row r="7240" spans="24:25" x14ac:dyDescent="0.25">
      <c r="X7240" s="59">
        <v>7233</v>
      </c>
      <c r="Y7240" s="395">
        <f t="shared" si="114"/>
        <v>425</v>
      </c>
    </row>
    <row r="7241" spans="24:25" x14ac:dyDescent="0.25">
      <c r="X7241" s="59">
        <v>7234</v>
      </c>
      <c r="Y7241" s="395">
        <f t="shared" si="114"/>
        <v>425</v>
      </c>
    </row>
    <row r="7242" spans="24:25" x14ac:dyDescent="0.25">
      <c r="X7242" s="59">
        <v>7235</v>
      </c>
      <c r="Y7242" s="395">
        <f t="shared" si="114"/>
        <v>425</v>
      </c>
    </row>
    <row r="7243" spans="24:25" x14ac:dyDescent="0.25">
      <c r="X7243" s="59">
        <v>7236</v>
      </c>
      <c r="Y7243" s="395">
        <f t="shared" si="114"/>
        <v>425</v>
      </c>
    </row>
    <row r="7244" spans="24:25" x14ac:dyDescent="0.25">
      <c r="X7244" s="59">
        <v>7237</v>
      </c>
      <c r="Y7244" s="395">
        <f t="shared" si="114"/>
        <v>425</v>
      </c>
    </row>
    <row r="7245" spans="24:25" x14ac:dyDescent="0.25">
      <c r="X7245" s="59">
        <v>7238</v>
      </c>
      <c r="Y7245" s="395">
        <f t="shared" si="114"/>
        <v>425</v>
      </c>
    </row>
    <row r="7246" spans="24:25" x14ac:dyDescent="0.25">
      <c r="X7246" s="59">
        <v>7239</v>
      </c>
      <c r="Y7246" s="395">
        <f t="shared" si="114"/>
        <v>425</v>
      </c>
    </row>
    <row r="7247" spans="24:25" x14ac:dyDescent="0.25">
      <c r="X7247" s="59">
        <v>7240</v>
      </c>
      <c r="Y7247" s="395">
        <f t="shared" si="114"/>
        <v>425</v>
      </c>
    </row>
    <row r="7248" spans="24:25" x14ac:dyDescent="0.25">
      <c r="X7248" s="59">
        <v>7241</v>
      </c>
      <c r="Y7248" s="395">
        <f t="shared" si="114"/>
        <v>425</v>
      </c>
    </row>
    <row r="7249" spans="24:25" x14ac:dyDescent="0.25">
      <c r="X7249" s="59">
        <v>7242</v>
      </c>
      <c r="Y7249" s="395">
        <f t="shared" ref="Y7249:Y7312" si="115">$V$9</f>
        <v>425</v>
      </c>
    </row>
    <row r="7250" spans="24:25" x14ac:dyDescent="0.25">
      <c r="X7250" s="59">
        <v>7243</v>
      </c>
      <c r="Y7250" s="395">
        <f t="shared" si="115"/>
        <v>425</v>
      </c>
    </row>
    <row r="7251" spans="24:25" x14ac:dyDescent="0.25">
      <c r="X7251" s="59">
        <v>7244</v>
      </c>
      <c r="Y7251" s="395">
        <f t="shared" si="115"/>
        <v>425</v>
      </c>
    </row>
    <row r="7252" spans="24:25" x14ac:dyDescent="0.25">
      <c r="X7252" s="59">
        <v>7245</v>
      </c>
      <c r="Y7252" s="395">
        <f t="shared" si="115"/>
        <v>425</v>
      </c>
    </row>
    <row r="7253" spans="24:25" x14ac:dyDescent="0.25">
      <c r="X7253" s="59">
        <v>7246</v>
      </c>
      <c r="Y7253" s="395">
        <f t="shared" si="115"/>
        <v>425</v>
      </c>
    </row>
    <row r="7254" spans="24:25" x14ac:dyDescent="0.25">
      <c r="X7254" s="59">
        <v>7247</v>
      </c>
      <c r="Y7254" s="395">
        <f t="shared" si="115"/>
        <v>425</v>
      </c>
    </row>
    <row r="7255" spans="24:25" x14ac:dyDescent="0.25">
      <c r="X7255" s="59">
        <v>7248</v>
      </c>
      <c r="Y7255" s="395">
        <f t="shared" si="115"/>
        <v>425</v>
      </c>
    </row>
    <row r="7256" spans="24:25" x14ac:dyDescent="0.25">
      <c r="X7256" s="59">
        <v>7249</v>
      </c>
      <c r="Y7256" s="395">
        <f t="shared" si="115"/>
        <v>425</v>
      </c>
    </row>
    <row r="7257" spans="24:25" x14ac:dyDescent="0.25">
      <c r="X7257" s="59">
        <v>7250</v>
      </c>
      <c r="Y7257" s="395">
        <f t="shared" si="115"/>
        <v>425</v>
      </c>
    </row>
    <row r="7258" spans="24:25" x14ac:dyDescent="0.25">
      <c r="X7258" s="59">
        <v>7251</v>
      </c>
      <c r="Y7258" s="395">
        <f t="shared" si="115"/>
        <v>425</v>
      </c>
    </row>
    <row r="7259" spans="24:25" x14ac:dyDescent="0.25">
      <c r="X7259" s="59">
        <v>7252</v>
      </c>
      <c r="Y7259" s="395">
        <f t="shared" si="115"/>
        <v>425</v>
      </c>
    </row>
    <row r="7260" spans="24:25" x14ac:dyDescent="0.25">
      <c r="X7260" s="59">
        <v>7253</v>
      </c>
      <c r="Y7260" s="395">
        <f t="shared" si="115"/>
        <v>425</v>
      </c>
    </row>
    <row r="7261" spans="24:25" x14ac:dyDescent="0.25">
      <c r="X7261" s="59">
        <v>7254</v>
      </c>
      <c r="Y7261" s="395">
        <f t="shared" si="115"/>
        <v>425</v>
      </c>
    </row>
    <row r="7262" spans="24:25" x14ac:dyDescent="0.25">
      <c r="X7262" s="59">
        <v>7255</v>
      </c>
      <c r="Y7262" s="395">
        <f t="shared" si="115"/>
        <v>425</v>
      </c>
    </row>
    <row r="7263" spans="24:25" x14ac:dyDescent="0.25">
      <c r="X7263" s="59">
        <v>7256</v>
      </c>
      <c r="Y7263" s="395">
        <f t="shared" si="115"/>
        <v>425</v>
      </c>
    </row>
    <row r="7264" spans="24:25" x14ac:dyDescent="0.25">
      <c r="X7264" s="59">
        <v>7257</v>
      </c>
      <c r="Y7264" s="395">
        <f t="shared" si="115"/>
        <v>425</v>
      </c>
    </row>
    <row r="7265" spans="24:25" x14ac:dyDescent="0.25">
      <c r="X7265" s="59">
        <v>7258</v>
      </c>
      <c r="Y7265" s="395">
        <f t="shared" si="115"/>
        <v>425</v>
      </c>
    </row>
    <row r="7266" spans="24:25" x14ac:dyDescent="0.25">
      <c r="X7266" s="59">
        <v>7259</v>
      </c>
      <c r="Y7266" s="395">
        <f t="shared" si="115"/>
        <v>425</v>
      </c>
    </row>
    <row r="7267" spans="24:25" x14ac:dyDescent="0.25">
      <c r="X7267" s="59">
        <v>7260</v>
      </c>
      <c r="Y7267" s="395">
        <f t="shared" si="115"/>
        <v>425</v>
      </c>
    </row>
    <row r="7268" spans="24:25" x14ac:dyDescent="0.25">
      <c r="X7268" s="59">
        <v>7261</v>
      </c>
      <c r="Y7268" s="395">
        <f t="shared" si="115"/>
        <v>425</v>
      </c>
    </row>
    <row r="7269" spans="24:25" x14ac:dyDescent="0.25">
      <c r="X7269" s="59">
        <v>7262</v>
      </c>
      <c r="Y7269" s="395">
        <f t="shared" si="115"/>
        <v>425</v>
      </c>
    </row>
    <row r="7270" spans="24:25" x14ac:dyDescent="0.25">
      <c r="X7270" s="59">
        <v>7263</v>
      </c>
      <c r="Y7270" s="395">
        <f t="shared" si="115"/>
        <v>425</v>
      </c>
    </row>
    <row r="7271" spans="24:25" x14ac:dyDescent="0.25">
      <c r="X7271" s="59">
        <v>7264</v>
      </c>
      <c r="Y7271" s="395">
        <f t="shared" si="115"/>
        <v>425</v>
      </c>
    </row>
    <row r="7272" spans="24:25" x14ac:dyDescent="0.25">
      <c r="X7272" s="59">
        <v>7265</v>
      </c>
      <c r="Y7272" s="395">
        <f t="shared" si="115"/>
        <v>425</v>
      </c>
    </row>
    <row r="7273" spans="24:25" x14ac:dyDescent="0.25">
      <c r="X7273" s="59">
        <v>7266</v>
      </c>
      <c r="Y7273" s="395">
        <f t="shared" si="115"/>
        <v>425</v>
      </c>
    </row>
    <row r="7274" spans="24:25" x14ac:dyDescent="0.25">
      <c r="X7274" s="59">
        <v>7267</v>
      </c>
      <c r="Y7274" s="395">
        <f t="shared" si="115"/>
        <v>425</v>
      </c>
    </row>
    <row r="7275" spans="24:25" x14ac:dyDescent="0.25">
      <c r="X7275" s="59">
        <v>7268</v>
      </c>
      <c r="Y7275" s="395">
        <f t="shared" si="115"/>
        <v>425</v>
      </c>
    </row>
    <row r="7276" spans="24:25" x14ac:dyDescent="0.25">
      <c r="X7276" s="59">
        <v>7269</v>
      </c>
      <c r="Y7276" s="395">
        <f t="shared" si="115"/>
        <v>425</v>
      </c>
    </row>
    <row r="7277" spans="24:25" x14ac:dyDescent="0.25">
      <c r="X7277" s="59">
        <v>7270</v>
      </c>
      <c r="Y7277" s="395">
        <f t="shared" si="115"/>
        <v>425</v>
      </c>
    </row>
    <row r="7278" spans="24:25" x14ac:dyDescent="0.25">
      <c r="X7278" s="59">
        <v>7271</v>
      </c>
      <c r="Y7278" s="395">
        <f t="shared" si="115"/>
        <v>425</v>
      </c>
    </row>
    <row r="7279" spans="24:25" x14ac:dyDescent="0.25">
      <c r="X7279" s="59">
        <v>7272</v>
      </c>
      <c r="Y7279" s="395">
        <f t="shared" si="115"/>
        <v>425</v>
      </c>
    </row>
    <row r="7280" spans="24:25" x14ac:dyDescent="0.25">
      <c r="X7280" s="59">
        <v>7273</v>
      </c>
      <c r="Y7280" s="395">
        <f t="shared" si="115"/>
        <v>425</v>
      </c>
    </row>
    <row r="7281" spans="24:25" x14ac:dyDescent="0.25">
      <c r="X7281" s="59">
        <v>7274</v>
      </c>
      <c r="Y7281" s="395">
        <f t="shared" si="115"/>
        <v>425</v>
      </c>
    </row>
    <row r="7282" spans="24:25" x14ac:dyDescent="0.25">
      <c r="X7282" s="59">
        <v>7275</v>
      </c>
      <c r="Y7282" s="395">
        <f t="shared" si="115"/>
        <v>425</v>
      </c>
    </row>
    <row r="7283" spans="24:25" x14ac:dyDescent="0.25">
      <c r="X7283" s="59">
        <v>7276</v>
      </c>
      <c r="Y7283" s="395">
        <f t="shared" si="115"/>
        <v>425</v>
      </c>
    </row>
    <row r="7284" spans="24:25" x14ac:dyDescent="0.25">
      <c r="X7284" s="59">
        <v>7277</v>
      </c>
      <c r="Y7284" s="395">
        <f t="shared" si="115"/>
        <v>425</v>
      </c>
    </row>
    <row r="7285" spans="24:25" x14ac:dyDescent="0.25">
      <c r="X7285" s="59">
        <v>7278</v>
      </c>
      <c r="Y7285" s="395">
        <f t="shared" si="115"/>
        <v>425</v>
      </c>
    </row>
    <row r="7286" spans="24:25" x14ac:dyDescent="0.25">
      <c r="X7286" s="59">
        <v>7279</v>
      </c>
      <c r="Y7286" s="395">
        <f t="shared" si="115"/>
        <v>425</v>
      </c>
    </row>
    <row r="7287" spans="24:25" x14ac:dyDescent="0.25">
      <c r="X7287" s="59">
        <v>7280</v>
      </c>
      <c r="Y7287" s="395">
        <f t="shared" si="115"/>
        <v>425</v>
      </c>
    </row>
    <row r="7288" spans="24:25" x14ac:dyDescent="0.25">
      <c r="X7288" s="59">
        <v>7281</v>
      </c>
      <c r="Y7288" s="395">
        <f t="shared" si="115"/>
        <v>425</v>
      </c>
    </row>
    <row r="7289" spans="24:25" x14ac:dyDescent="0.25">
      <c r="X7289" s="59">
        <v>7282</v>
      </c>
      <c r="Y7289" s="395">
        <f t="shared" si="115"/>
        <v>425</v>
      </c>
    </row>
    <row r="7290" spans="24:25" x14ac:dyDescent="0.25">
      <c r="X7290" s="59">
        <v>7283</v>
      </c>
      <c r="Y7290" s="395">
        <f t="shared" si="115"/>
        <v>425</v>
      </c>
    </row>
    <row r="7291" spans="24:25" x14ac:dyDescent="0.25">
      <c r="X7291" s="59">
        <v>7284</v>
      </c>
      <c r="Y7291" s="395">
        <f t="shared" si="115"/>
        <v>425</v>
      </c>
    </row>
    <row r="7292" spans="24:25" x14ac:dyDescent="0.25">
      <c r="X7292" s="59">
        <v>7285</v>
      </c>
      <c r="Y7292" s="395">
        <f t="shared" si="115"/>
        <v>425</v>
      </c>
    </row>
    <row r="7293" spans="24:25" x14ac:dyDescent="0.25">
      <c r="X7293" s="59">
        <v>7286</v>
      </c>
      <c r="Y7293" s="395">
        <f t="shared" si="115"/>
        <v>425</v>
      </c>
    </row>
    <row r="7294" spans="24:25" x14ac:dyDescent="0.25">
      <c r="X7294" s="59">
        <v>7287</v>
      </c>
      <c r="Y7294" s="395">
        <f t="shared" si="115"/>
        <v>425</v>
      </c>
    </row>
    <row r="7295" spans="24:25" x14ac:dyDescent="0.25">
      <c r="X7295" s="59">
        <v>7288</v>
      </c>
      <c r="Y7295" s="395">
        <f t="shared" si="115"/>
        <v>425</v>
      </c>
    </row>
    <row r="7296" spans="24:25" x14ac:dyDescent="0.25">
      <c r="X7296" s="59">
        <v>7289</v>
      </c>
      <c r="Y7296" s="395">
        <f t="shared" si="115"/>
        <v>425</v>
      </c>
    </row>
    <row r="7297" spans="24:25" x14ac:dyDescent="0.25">
      <c r="X7297" s="59">
        <v>7290</v>
      </c>
      <c r="Y7297" s="395">
        <f t="shared" si="115"/>
        <v>425</v>
      </c>
    </row>
    <row r="7298" spans="24:25" x14ac:dyDescent="0.25">
      <c r="X7298" s="59">
        <v>7291</v>
      </c>
      <c r="Y7298" s="395">
        <f t="shared" si="115"/>
        <v>425</v>
      </c>
    </row>
    <row r="7299" spans="24:25" x14ac:dyDescent="0.25">
      <c r="X7299" s="59">
        <v>7292</v>
      </c>
      <c r="Y7299" s="395">
        <f t="shared" si="115"/>
        <v>425</v>
      </c>
    </row>
    <row r="7300" spans="24:25" x14ac:dyDescent="0.25">
      <c r="X7300" s="59">
        <v>7293</v>
      </c>
      <c r="Y7300" s="395">
        <f t="shared" si="115"/>
        <v>425</v>
      </c>
    </row>
    <row r="7301" spans="24:25" x14ac:dyDescent="0.25">
      <c r="X7301" s="59">
        <v>7294</v>
      </c>
      <c r="Y7301" s="395">
        <f t="shared" si="115"/>
        <v>425</v>
      </c>
    </row>
    <row r="7302" spans="24:25" x14ac:dyDescent="0.25">
      <c r="X7302" s="59">
        <v>7295</v>
      </c>
      <c r="Y7302" s="395">
        <f t="shared" si="115"/>
        <v>425</v>
      </c>
    </row>
    <row r="7303" spans="24:25" x14ac:dyDescent="0.25">
      <c r="X7303" s="59">
        <v>7296</v>
      </c>
      <c r="Y7303" s="395">
        <f t="shared" si="115"/>
        <v>425</v>
      </c>
    </row>
    <row r="7304" spans="24:25" x14ac:dyDescent="0.25">
      <c r="X7304" s="59">
        <v>7297</v>
      </c>
      <c r="Y7304" s="395">
        <f t="shared" si="115"/>
        <v>425</v>
      </c>
    </row>
    <row r="7305" spans="24:25" x14ac:dyDescent="0.25">
      <c r="X7305" s="59">
        <v>7298</v>
      </c>
      <c r="Y7305" s="395">
        <f t="shared" si="115"/>
        <v>425</v>
      </c>
    </row>
    <row r="7306" spans="24:25" x14ac:dyDescent="0.25">
      <c r="X7306" s="59">
        <v>7299</v>
      </c>
      <c r="Y7306" s="395">
        <f t="shared" si="115"/>
        <v>425</v>
      </c>
    </row>
    <row r="7307" spans="24:25" x14ac:dyDescent="0.25">
      <c r="X7307" s="59">
        <v>7300</v>
      </c>
      <c r="Y7307" s="395">
        <f t="shared" si="115"/>
        <v>425</v>
      </c>
    </row>
    <row r="7308" spans="24:25" x14ac:dyDescent="0.25">
      <c r="X7308" s="59">
        <v>7301</v>
      </c>
      <c r="Y7308" s="395">
        <f t="shared" si="115"/>
        <v>425</v>
      </c>
    </row>
    <row r="7309" spans="24:25" x14ac:dyDescent="0.25">
      <c r="X7309" s="59">
        <v>7302</v>
      </c>
      <c r="Y7309" s="395">
        <f t="shared" si="115"/>
        <v>425</v>
      </c>
    </row>
    <row r="7310" spans="24:25" x14ac:dyDescent="0.25">
      <c r="X7310" s="59">
        <v>7303</v>
      </c>
      <c r="Y7310" s="395">
        <f t="shared" si="115"/>
        <v>425</v>
      </c>
    </row>
    <row r="7311" spans="24:25" x14ac:dyDescent="0.25">
      <c r="X7311" s="59">
        <v>7304</v>
      </c>
      <c r="Y7311" s="395">
        <f t="shared" si="115"/>
        <v>425</v>
      </c>
    </row>
    <row r="7312" spans="24:25" x14ac:dyDescent="0.25">
      <c r="X7312" s="59">
        <v>7305</v>
      </c>
      <c r="Y7312" s="395">
        <f t="shared" si="115"/>
        <v>425</v>
      </c>
    </row>
    <row r="7313" spans="24:25" x14ac:dyDescent="0.25">
      <c r="X7313" s="59">
        <v>7306</v>
      </c>
      <c r="Y7313" s="395">
        <f t="shared" ref="Y7313:Y7376" si="116">$V$9</f>
        <v>425</v>
      </c>
    </row>
    <row r="7314" spans="24:25" x14ac:dyDescent="0.25">
      <c r="X7314" s="59">
        <v>7307</v>
      </c>
      <c r="Y7314" s="395">
        <f t="shared" si="116"/>
        <v>425</v>
      </c>
    </row>
    <row r="7315" spans="24:25" x14ac:dyDescent="0.25">
      <c r="X7315" s="59">
        <v>7308</v>
      </c>
      <c r="Y7315" s="395">
        <f t="shared" si="116"/>
        <v>425</v>
      </c>
    </row>
    <row r="7316" spans="24:25" x14ac:dyDescent="0.25">
      <c r="X7316" s="59">
        <v>7309</v>
      </c>
      <c r="Y7316" s="395">
        <f t="shared" si="116"/>
        <v>425</v>
      </c>
    </row>
    <row r="7317" spans="24:25" x14ac:dyDescent="0.25">
      <c r="X7317" s="59">
        <v>7310</v>
      </c>
      <c r="Y7317" s="395">
        <f t="shared" si="116"/>
        <v>425</v>
      </c>
    </row>
    <row r="7318" spans="24:25" x14ac:dyDescent="0.25">
      <c r="X7318" s="59">
        <v>7311</v>
      </c>
      <c r="Y7318" s="395">
        <f t="shared" si="116"/>
        <v>425</v>
      </c>
    </row>
    <row r="7319" spans="24:25" x14ac:dyDescent="0.25">
      <c r="X7319" s="59">
        <v>7312</v>
      </c>
      <c r="Y7319" s="395">
        <f t="shared" si="116"/>
        <v>425</v>
      </c>
    </row>
    <row r="7320" spans="24:25" x14ac:dyDescent="0.25">
      <c r="X7320" s="59">
        <v>7313</v>
      </c>
      <c r="Y7320" s="395">
        <f t="shared" si="116"/>
        <v>425</v>
      </c>
    </row>
    <row r="7321" spans="24:25" x14ac:dyDescent="0.25">
      <c r="X7321" s="59">
        <v>7314</v>
      </c>
      <c r="Y7321" s="395">
        <f t="shared" si="116"/>
        <v>425</v>
      </c>
    </row>
    <row r="7322" spans="24:25" x14ac:dyDescent="0.25">
      <c r="X7322" s="59">
        <v>7315</v>
      </c>
      <c r="Y7322" s="395">
        <f t="shared" si="116"/>
        <v>425</v>
      </c>
    </row>
    <row r="7323" spans="24:25" x14ac:dyDescent="0.25">
      <c r="X7323" s="59">
        <v>7316</v>
      </c>
      <c r="Y7323" s="395">
        <f t="shared" si="116"/>
        <v>425</v>
      </c>
    </row>
    <row r="7324" spans="24:25" x14ac:dyDescent="0.25">
      <c r="X7324" s="59">
        <v>7317</v>
      </c>
      <c r="Y7324" s="395">
        <f t="shared" si="116"/>
        <v>425</v>
      </c>
    </row>
    <row r="7325" spans="24:25" x14ac:dyDescent="0.25">
      <c r="X7325" s="59">
        <v>7318</v>
      </c>
      <c r="Y7325" s="395">
        <f t="shared" si="116"/>
        <v>425</v>
      </c>
    </row>
    <row r="7326" spans="24:25" x14ac:dyDescent="0.25">
      <c r="X7326" s="59">
        <v>7319</v>
      </c>
      <c r="Y7326" s="395">
        <f t="shared" si="116"/>
        <v>425</v>
      </c>
    </row>
    <row r="7327" spans="24:25" x14ac:dyDescent="0.25">
      <c r="X7327" s="59">
        <v>7320</v>
      </c>
      <c r="Y7327" s="395">
        <f t="shared" si="116"/>
        <v>425</v>
      </c>
    </row>
    <row r="7328" spans="24:25" x14ac:dyDescent="0.25">
      <c r="X7328" s="59">
        <v>7321</v>
      </c>
      <c r="Y7328" s="395">
        <f t="shared" si="116"/>
        <v>425</v>
      </c>
    </row>
    <row r="7329" spans="24:25" x14ac:dyDescent="0.25">
      <c r="X7329" s="59">
        <v>7322</v>
      </c>
      <c r="Y7329" s="395">
        <f t="shared" si="116"/>
        <v>425</v>
      </c>
    </row>
    <row r="7330" spans="24:25" x14ac:dyDescent="0.25">
      <c r="X7330" s="59">
        <v>7323</v>
      </c>
      <c r="Y7330" s="395">
        <f t="shared" si="116"/>
        <v>425</v>
      </c>
    </row>
    <row r="7331" spans="24:25" x14ac:dyDescent="0.25">
      <c r="X7331" s="59">
        <v>7324</v>
      </c>
      <c r="Y7331" s="395">
        <f t="shared" si="116"/>
        <v>425</v>
      </c>
    </row>
    <row r="7332" spans="24:25" x14ac:dyDescent="0.25">
      <c r="X7332" s="59">
        <v>7325</v>
      </c>
      <c r="Y7332" s="395">
        <f t="shared" si="116"/>
        <v>425</v>
      </c>
    </row>
    <row r="7333" spans="24:25" x14ac:dyDescent="0.25">
      <c r="X7333" s="59">
        <v>7326</v>
      </c>
      <c r="Y7333" s="395">
        <f t="shared" si="116"/>
        <v>425</v>
      </c>
    </row>
    <row r="7334" spans="24:25" x14ac:dyDescent="0.25">
      <c r="X7334" s="59">
        <v>7327</v>
      </c>
      <c r="Y7334" s="395">
        <f t="shared" si="116"/>
        <v>425</v>
      </c>
    </row>
    <row r="7335" spans="24:25" x14ac:dyDescent="0.25">
      <c r="X7335" s="59">
        <v>7328</v>
      </c>
      <c r="Y7335" s="395">
        <f t="shared" si="116"/>
        <v>425</v>
      </c>
    </row>
    <row r="7336" spans="24:25" x14ac:dyDescent="0.25">
      <c r="X7336" s="59">
        <v>7329</v>
      </c>
      <c r="Y7336" s="395">
        <f t="shared" si="116"/>
        <v>425</v>
      </c>
    </row>
    <row r="7337" spans="24:25" x14ac:dyDescent="0.25">
      <c r="X7337" s="59">
        <v>7330</v>
      </c>
      <c r="Y7337" s="395">
        <f t="shared" si="116"/>
        <v>425</v>
      </c>
    </row>
    <row r="7338" spans="24:25" x14ac:dyDescent="0.25">
      <c r="X7338" s="59">
        <v>7331</v>
      </c>
      <c r="Y7338" s="395">
        <f t="shared" si="116"/>
        <v>425</v>
      </c>
    </row>
    <row r="7339" spans="24:25" x14ac:dyDescent="0.25">
      <c r="X7339" s="59">
        <v>7332</v>
      </c>
      <c r="Y7339" s="395">
        <f t="shared" si="116"/>
        <v>425</v>
      </c>
    </row>
    <row r="7340" spans="24:25" x14ac:dyDescent="0.25">
      <c r="X7340" s="59">
        <v>7333</v>
      </c>
      <c r="Y7340" s="395">
        <f t="shared" si="116"/>
        <v>425</v>
      </c>
    </row>
    <row r="7341" spans="24:25" x14ac:dyDescent="0.25">
      <c r="X7341" s="59">
        <v>7334</v>
      </c>
      <c r="Y7341" s="395">
        <f t="shared" si="116"/>
        <v>425</v>
      </c>
    </row>
    <row r="7342" spans="24:25" x14ac:dyDescent="0.25">
      <c r="X7342" s="59">
        <v>7335</v>
      </c>
      <c r="Y7342" s="395">
        <f t="shared" si="116"/>
        <v>425</v>
      </c>
    </row>
    <row r="7343" spans="24:25" x14ac:dyDescent="0.25">
      <c r="X7343" s="59">
        <v>7336</v>
      </c>
      <c r="Y7343" s="395">
        <f t="shared" si="116"/>
        <v>425</v>
      </c>
    </row>
    <row r="7344" spans="24:25" x14ac:dyDescent="0.25">
      <c r="X7344" s="59">
        <v>7337</v>
      </c>
      <c r="Y7344" s="395">
        <f t="shared" si="116"/>
        <v>425</v>
      </c>
    </row>
    <row r="7345" spans="24:25" x14ac:dyDescent="0.25">
      <c r="X7345" s="59">
        <v>7338</v>
      </c>
      <c r="Y7345" s="395">
        <f t="shared" si="116"/>
        <v>425</v>
      </c>
    </row>
    <row r="7346" spans="24:25" x14ac:dyDescent="0.25">
      <c r="X7346" s="59">
        <v>7339</v>
      </c>
      <c r="Y7346" s="395">
        <f t="shared" si="116"/>
        <v>425</v>
      </c>
    </row>
    <row r="7347" spans="24:25" x14ac:dyDescent="0.25">
      <c r="X7347" s="59">
        <v>7340</v>
      </c>
      <c r="Y7347" s="395">
        <f t="shared" si="116"/>
        <v>425</v>
      </c>
    </row>
    <row r="7348" spans="24:25" x14ac:dyDescent="0.25">
      <c r="X7348" s="59">
        <v>7341</v>
      </c>
      <c r="Y7348" s="395">
        <f t="shared" si="116"/>
        <v>425</v>
      </c>
    </row>
    <row r="7349" spans="24:25" x14ac:dyDescent="0.25">
      <c r="X7349" s="59">
        <v>7342</v>
      </c>
      <c r="Y7349" s="395">
        <f t="shared" si="116"/>
        <v>425</v>
      </c>
    </row>
    <row r="7350" spans="24:25" x14ac:dyDescent="0.25">
      <c r="X7350" s="59">
        <v>7343</v>
      </c>
      <c r="Y7350" s="395">
        <f t="shared" si="116"/>
        <v>425</v>
      </c>
    </row>
    <row r="7351" spans="24:25" x14ac:dyDescent="0.25">
      <c r="X7351" s="59">
        <v>7344</v>
      </c>
      <c r="Y7351" s="395">
        <f t="shared" si="116"/>
        <v>425</v>
      </c>
    </row>
    <row r="7352" spans="24:25" x14ac:dyDescent="0.25">
      <c r="X7352" s="59">
        <v>7345</v>
      </c>
      <c r="Y7352" s="395">
        <f t="shared" si="116"/>
        <v>425</v>
      </c>
    </row>
    <row r="7353" spans="24:25" x14ac:dyDescent="0.25">
      <c r="X7353" s="59">
        <v>7346</v>
      </c>
      <c r="Y7353" s="395">
        <f t="shared" si="116"/>
        <v>425</v>
      </c>
    </row>
    <row r="7354" spans="24:25" x14ac:dyDescent="0.25">
      <c r="X7354" s="59">
        <v>7347</v>
      </c>
      <c r="Y7354" s="395">
        <f t="shared" si="116"/>
        <v>425</v>
      </c>
    </row>
    <row r="7355" spans="24:25" x14ac:dyDescent="0.25">
      <c r="X7355" s="59">
        <v>7348</v>
      </c>
      <c r="Y7355" s="395">
        <f t="shared" si="116"/>
        <v>425</v>
      </c>
    </row>
    <row r="7356" spans="24:25" x14ac:dyDescent="0.25">
      <c r="X7356" s="59">
        <v>7349</v>
      </c>
      <c r="Y7356" s="395">
        <f t="shared" si="116"/>
        <v>425</v>
      </c>
    </row>
    <row r="7357" spans="24:25" x14ac:dyDescent="0.25">
      <c r="X7357" s="59">
        <v>7350</v>
      </c>
      <c r="Y7357" s="395">
        <f t="shared" si="116"/>
        <v>425</v>
      </c>
    </row>
    <row r="7358" spans="24:25" x14ac:dyDescent="0.25">
      <c r="X7358" s="59">
        <v>7351</v>
      </c>
      <c r="Y7358" s="395">
        <f t="shared" si="116"/>
        <v>425</v>
      </c>
    </row>
    <row r="7359" spans="24:25" x14ac:dyDescent="0.25">
      <c r="X7359" s="59">
        <v>7352</v>
      </c>
      <c r="Y7359" s="395">
        <f t="shared" si="116"/>
        <v>425</v>
      </c>
    </row>
    <row r="7360" spans="24:25" x14ac:dyDescent="0.25">
      <c r="X7360" s="59">
        <v>7353</v>
      </c>
      <c r="Y7360" s="395">
        <f t="shared" si="116"/>
        <v>425</v>
      </c>
    </row>
    <row r="7361" spans="24:25" x14ac:dyDescent="0.25">
      <c r="X7361" s="59">
        <v>7354</v>
      </c>
      <c r="Y7361" s="395">
        <f t="shared" si="116"/>
        <v>425</v>
      </c>
    </row>
    <row r="7362" spans="24:25" x14ac:dyDescent="0.25">
      <c r="X7362" s="59">
        <v>7355</v>
      </c>
      <c r="Y7362" s="395">
        <f t="shared" si="116"/>
        <v>425</v>
      </c>
    </row>
    <row r="7363" spans="24:25" x14ac:dyDescent="0.25">
      <c r="X7363" s="59">
        <v>7356</v>
      </c>
      <c r="Y7363" s="395">
        <f t="shared" si="116"/>
        <v>425</v>
      </c>
    </row>
    <row r="7364" spans="24:25" x14ac:dyDescent="0.25">
      <c r="X7364" s="59">
        <v>7357</v>
      </c>
      <c r="Y7364" s="395">
        <f t="shared" si="116"/>
        <v>425</v>
      </c>
    </row>
    <row r="7365" spans="24:25" x14ac:dyDescent="0.25">
      <c r="X7365" s="59">
        <v>7358</v>
      </c>
      <c r="Y7365" s="395">
        <f t="shared" si="116"/>
        <v>425</v>
      </c>
    </row>
    <row r="7366" spans="24:25" x14ac:dyDescent="0.25">
      <c r="X7366" s="59">
        <v>7359</v>
      </c>
      <c r="Y7366" s="395">
        <f t="shared" si="116"/>
        <v>425</v>
      </c>
    </row>
    <row r="7367" spans="24:25" x14ac:dyDescent="0.25">
      <c r="X7367" s="59">
        <v>7360</v>
      </c>
      <c r="Y7367" s="395">
        <f t="shared" si="116"/>
        <v>425</v>
      </c>
    </row>
    <row r="7368" spans="24:25" x14ac:dyDescent="0.25">
      <c r="X7368" s="59">
        <v>7361</v>
      </c>
      <c r="Y7368" s="395">
        <f t="shared" si="116"/>
        <v>425</v>
      </c>
    </row>
    <row r="7369" spans="24:25" x14ac:dyDescent="0.25">
      <c r="X7369" s="59">
        <v>7362</v>
      </c>
      <c r="Y7369" s="395">
        <f t="shared" si="116"/>
        <v>425</v>
      </c>
    </row>
    <row r="7370" spans="24:25" x14ac:dyDescent="0.25">
      <c r="X7370" s="59">
        <v>7363</v>
      </c>
      <c r="Y7370" s="395">
        <f t="shared" si="116"/>
        <v>425</v>
      </c>
    </row>
    <row r="7371" spans="24:25" x14ac:dyDescent="0.25">
      <c r="X7371" s="59">
        <v>7364</v>
      </c>
      <c r="Y7371" s="395">
        <f t="shared" si="116"/>
        <v>425</v>
      </c>
    </row>
    <row r="7372" spans="24:25" x14ac:dyDescent="0.25">
      <c r="X7372" s="59">
        <v>7365</v>
      </c>
      <c r="Y7372" s="395">
        <f t="shared" si="116"/>
        <v>425</v>
      </c>
    </row>
    <row r="7373" spans="24:25" x14ac:dyDescent="0.25">
      <c r="X7373" s="59">
        <v>7366</v>
      </c>
      <c r="Y7373" s="395">
        <f t="shared" si="116"/>
        <v>425</v>
      </c>
    </row>
    <row r="7374" spans="24:25" x14ac:dyDescent="0.25">
      <c r="X7374" s="59">
        <v>7367</v>
      </c>
      <c r="Y7374" s="395">
        <f t="shared" si="116"/>
        <v>425</v>
      </c>
    </row>
    <row r="7375" spans="24:25" x14ac:dyDescent="0.25">
      <c r="X7375" s="59">
        <v>7368</v>
      </c>
      <c r="Y7375" s="395">
        <f t="shared" si="116"/>
        <v>425</v>
      </c>
    </row>
    <row r="7376" spans="24:25" x14ac:dyDescent="0.25">
      <c r="X7376" s="59">
        <v>7369</v>
      </c>
      <c r="Y7376" s="395">
        <f t="shared" si="116"/>
        <v>425</v>
      </c>
    </row>
    <row r="7377" spans="24:25" x14ac:dyDescent="0.25">
      <c r="X7377" s="59">
        <v>7370</v>
      </c>
      <c r="Y7377" s="395">
        <f t="shared" ref="Y7377:Y7440" si="117">$V$9</f>
        <v>425</v>
      </c>
    </row>
    <row r="7378" spans="24:25" x14ac:dyDescent="0.25">
      <c r="X7378" s="59">
        <v>7371</v>
      </c>
      <c r="Y7378" s="395">
        <f t="shared" si="117"/>
        <v>425</v>
      </c>
    </row>
    <row r="7379" spans="24:25" x14ac:dyDescent="0.25">
      <c r="X7379" s="59">
        <v>7372</v>
      </c>
      <c r="Y7379" s="395">
        <f t="shared" si="117"/>
        <v>425</v>
      </c>
    </row>
    <row r="7380" spans="24:25" x14ac:dyDescent="0.25">
      <c r="X7380" s="59">
        <v>7373</v>
      </c>
      <c r="Y7380" s="395">
        <f t="shared" si="117"/>
        <v>425</v>
      </c>
    </row>
    <row r="7381" spans="24:25" x14ac:dyDescent="0.25">
      <c r="X7381" s="59">
        <v>7374</v>
      </c>
      <c r="Y7381" s="395">
        <f t="shared" si="117"/>
        <v>425</v>
      </c>
    </row>
    <row r="7382" spans="24:25" x14ac:dyDescent="0.25">
      <c r="X7382" s="59">
        <v>7375</v>
      </c>
      <c r="Y7382" s="395">
        <f t="shared" si="117"/>
        <v>425</v>
      </c>
    </row>
    <row r="7383" spans="24:25" x14ac:dyDescent="0.25">
      <c r="X7383" s="59">
        <v>7376</v>
      </c>
      <c r="Y7383" s="395">
        <f t="shared" si="117"/>
        <v>425</v>
      </c>
    </row>
    <row r="7384" spans="24:25" x14ac:dyDescent="0.25">
      <c r="X7384" s="59">
        <v>7377</v>
      </c>
      <c r="Y7384" s="395">
        <f t="shared" si="117"/>
        <v>425</v>
      </c>
    </row>
    <row r="7385" spans="24:25" x14ac:dyDescent="0.25">
      <c r="X7385" s="59">
        <v>7378</v>
      </c>
      <c r="Y7385" s="395">
        <f t="shared" si="117"/>
        <v>425</v>
      </c>
    </row>
    <row r="7386" spans="24:25" x14ac:dyDescent="0.25">
      <c r="X7386" s="59">
        <v>7379</v>
      </c>
      <c r="Y7386" s="395">
        <f t="shared" si="117"/>
        <v>425</v>
      </c>
    </row>
    <row r="7387" spans="24:25" x14ac:dyDescent="0.25">
      <c r="X7387" s="59">
        <v>7380</v>
      </c>
      <c r="Y7387" s="395">
        <f t="shared" si="117"/>
        <v>425</v>
      </c>
    </row>
    <row r="7388" spans="24:25" x14ac:dyDescent="0.25">
      <c r="X7388" s="59">
        <v>7381</v>
      </c>
      <c r="Y7388" s="395">
        <f t="shared" si="117"/>
        <v>425</v>
      </c>
    </row>
    <row r="7389" spans="24:25" x14ac:dyDescent="0.25">
      <c r="X7389" s="59">
        <v>7382</v>
      </c>
      <c r="Y7389" s="395">
        <f t="shared" si="117"/>
        <v>425</v>
      </c>
    </row>
    <row r="7390" spans="24:25" x14ac:dyDescent="0.25">
      <c r="X7390" s="59">
        <v>7383</v>
      </c>
      <c r="Y7390" s="395">
        <f t="shared" si="117"/>
        <v>425</v>
      </c>
    </row>
    <row r="7391" spans="24:25" x14ac:dyDescent="0.25">
      <c r="X7391" s="59">
        <v>7384</v>
      </c>
      <c r="Y7391" s="395">
        <f t="shared" si="117"/>
        <v>425</v>
      </c>
    </row>
    <row r="7392" spans="24:25" x14ac:dyDescent="0.25">
      <c r="X7392" s="59">
        <v>7385</v>
      </c>
      <c r="Y7392" s="395">
        <f t="shared" si="117"/>
        <v>425</v>
      </c>
    </row>
    <row r="7393" spans="24:25" x14ac:dyDescent="0.25">
      <c r="X7393" s="59">
        <v>7386</v>
      </c>
      <c r="Y7393" s="395">
        <f t="shared" si="117"/>
        <v>425</v>
      </c>
    </row>
    <row r="7394" spans="24:25" x14ac:dyDescent="0.25">
      <c r="X7394" s="59">
        <v>7387</v>
      </c>
      <c r="Y7394" s="395">
        <f t="shared" si="117"/>
        <v>425</v>
      </c>
    </row>
    <row r="7395" spans="24:25" x14ac:dyDescent="0.25">
      <c r="X7395" s="59">
        <v>7388</v>
      </c>
      <c r="Y7395" s="395">
        <f t="shared" si="117"/>
        <v>425</v>
      </c>
    </row>
    <row r="7396" spans="24:25" x14ac:dyDescent="0.25">
      <c r="X7396" s="59">
        <v>7389</v>
      </c>
      <c r="Y7396" s="395">
        <f t="shared" si="117"/>
        <v>425</v>
      </c>
    </row>
    <row r="7397" spans="24:25" x14ac:dyDescent="0.25">
      <c r="X7397" s="59">
        <v>7390</v>
      </c>
      <c r="Y7397" s="395">
        <f t="shared" si="117"/>
        <v>425</v>
      </c>
    </row>
    <row r="7398" spans="24:25" x14ac:dyDescent="0.25">
      <c r="X7398" s="59">
        <v>7391</v>
      </c>
      <c r="Y7398" s="395">
        <f t="shared" si="117"/>
        <v>425</v>
      </c>
    </row>
    <row r="7399" spans="24:25" x14ac:dyDescent="0.25">
      <c r="X7399" s="59">
        <v>7392</v>
      </c>
      <c r="Y7399" s="395">
        <f t="shared" si="117"/>
        <v>425</v>
      </c>
    </row>
    <row r="7400" spans="24:25" x14ac:dyDescent="0.25">
      <c r="X7400" s="59">
        <v>7393</v>
      </c>
      <c r="Y7400" s="395">
        <f t="shared" si="117"/>
        <v>425</v>
      </c>
    </row>
    <row r="7401" spans="24:25" x14ac:dyDescent="0.25">
      <c r="X7401" s="59">
        <v>7394</v>
      </c>
      <c r="Y7401" s="395">
        <f t="shared" si="117"/>
        <v>425</v>
      </c>
    </row>
    <row r="7402" spans="24:25" x14ac:dyDescent="0.25">
      <c r="X7402" s="59">
        <v>7395</v>
      </c>
      <c r="Y7402" s="395">
        <f t="shared" si="117"/>
        <v>425</v>
      </c>
    </row>
    <row r="7403" spans="24:25" x14ac:dyDescent="0.25">
      <c r="X7403" s="59">
        <v>7396</v>
      </c>
      <c r="Y7403" s="395">
        <f t="shared" si="117"/>
        <v>425</v>
      </c>
    </row>
    <row r="7404" spans="24:25" x14ac:dyDescent="0.25">
      <c r="X7404" s="59">
        <v>7397</v>
      </c>
      <c r="Y7404" s="395">
        <f t="shared" si="117"/>
        <v>425</v>
      </c>
    </row>
    <row r="7405" spans="24:25" x14ac:dyDescent="0.25">
      <c r="X7405" s="59">
        <v>7398</v>
      </c>
      <c r="Y7405" s="395">
        <f t="shared" si="117"/>
        <v>425</v>
      </c>
    </row>
    <row r="7406" spans="24:25" x14ac:dyDescent="0.25">
      <c r="X7406" s="59">
        <v>7399</v>
      </c>
      <c r="Y7406" s="395">
        <f t="shared" si="117"/>
        <v>425</v>
      </c>
    </row>
    <row r="7407" spans="24:25" x14ac:dyDescent="0.25">
      <c r="X7407" s="59">
        <v>7400</v>
      </c>
      <c r="Y7407" s="395">
        <f t="shared" si="117"/>
        <v>425</v>
      </c>
    </row>
    <row r="7408" spans="24:25" x14ac:dyDescent="0.25">
      <c r="X7408" s="59">
        <v>7401</v>
      </c>
      <c r="Y7408" s="395">
        <f t="shared" si="117"/>
        <v>425</v>
      </c>
    </row>
    <row r="7409" spans="24:25" x14ac:dyDescent="0.25">
      <c r="X7409" s="59">
        <v>7402</v>
      </c>
      <c r="Y7409" s="395">
        <f t="shared" si="117"/>
        <v>425</v>
      </c>
    </row>
    <row r="7410" spans="24:25" x14ac:dyDescent="0.25">
      <c r="X7410" s="59">
        <v>7403</v>
      </c>
      <c r="Y7410" s="395">
        <f t="shared" si="117"/>
        <v>425</v>
      </c>
    </row>
    <row r="7411" spans="24:25" x14ac:dyDescent="0.25">
      <c r="X7411" s="59">
        <v>7404</v>
      </c>
      <c r="Y7411" s="395">
        <f t="shared" si="117"/>
        <v>425</v>
      </c>
    </row>
    <row r="7412" spans="24:25" x14ac:dyDescent="0.25">
      <c r="X7412" s="59">
        <v>7405</v>
      </c>
      <c r="Y7412" s="395">
        <f t="shared" si="117"/>
        <v>425</v>
      </c>
    </row>
    <row r="7413" spans="24:25" x14ac:dyDescent="0.25">
      <c r="X7413" s="59">
        <v>7406</v>
      </c>
      <c r="Y7413" s="395">
        <f t="shared" si="117"/>
        <v>425</v>
      </c>
    </row>
    <row r="7414" spans="24:25" x14ac:dyDescent="0.25">
      <c r="X7414" s="59">
        <v>7407</v>
      </c>
      <c r="Y7414" s="395">
        <f t="shared" si="117"/>
        <v>425</v>
      </c>
    </row>
    <row r="7415" spans="24:25" x14ac:dyDescent="0.25">
      <c r="X7415" s="59">
        <v>7408</v>
      </c>
      <c r="Y7415" s="395">
        <f t="shared" si="117"/>
        <v>425</v>
      </c>
    </row>
    <row r="7416" spans="24:25" x14ac:dyDescent="0.25">
      <c r="X7416" s="59">
        <v>7409</v>
      </c>
      <c r="Y7416" s="395">
        <f t="shared" si="117"/>
        <v>425</v>
      </c>
    </row>
    <row r="7417" spans="24:25" x14ac:dyDescent="0.25">
      <c r="X7417" s="59">
        <v>7410</v>
      </c>
      <c r="Y7417" s="395">
        <f t="shared" si="117"/>
        <v>425</v>
      </c>
    </row>
    <row r="7418" spans="24:25" x14ac:dyDescent="0.25">
      <c r="X7418" s="59">
        <v>7411</v>
      </c>
      <c r="Y7418" s="395">
        <f t="shared" si="117"/>
        <v>425</v>
      </c>
    </row>
    <row r="7419" spans="24:25" x14ac:dyDescent="0.25">
      <c r="X7419" s="59">
        <v>7412</v>
      </c>
      <c r="Y7419" s="395">
        <f t="shared" si="117"/>
        <v>425</v>
      </c>
    </row>
    <row r="7420" spans="24:25" x14ac:dyDescent="0.25">
      <c r="X7420" s="59">
        <v>7413</v>
      </c>
      <c r="Y7420" s="395">
        <f t="shared" si="117"/>
        <v>425</v>
      </c>
    </row>
    <row r="7421" spans="24:25" x14ac:dyDescent="0.25">
      <c r="X7421" s="59">
        <v>7414</v>
      </c>
      <c r="Y7421" s="395">
        <f t="shared" si="117"/>
        <v>425</v>
      </c>
    </row>
    <row r="7422" spans="24:25" x14ac:dyDescent="0.25">
      <c r="X7422" s="59">
        <v>7415</v>
      </c>
      <c r="Y7422" s="395">
        <f t="shared" si="117"/>
        <v>425</v>
      </c>
    </row>
    <row r="7423" spans="24:25" x14ac:dyDescent="0.25">
      <c r="X7423" s="59">
        <v>7416</v>
      </c>
      <c r="Y7423" s="395">
        <f t="shared" si="117"/>
        <v>425</v>
      </c>
    </row>
    <row r="7424" spans="24:25" x14ac:dyDescent="0.25">
      <c r="X7424" s="59">
        <v>7417</v>
      </c>
      <c r="Y7424" s="395">
        <f t="shared" si="117"/>
        <v>425</v>
      </c>
    </row>
    <row r="7425" spans="24:25" x14ac:dyDescent="0.25">
      <c r="X7425" s="59">
        <v>7418</v>
      </c>
      <c r="Y7425" s="395">
        <f t="shared" si="117"/>
        <v>425</v>
      </c>
    </row>
    <row r="7426" spans="24:25" x14ac:dyDescent="0.25">
      <c r="X7426" s="59">
        <v>7419</v>
      </c>
      <c r="Y7426" s="395">
        <f t="shared" si="117"/>
        <v>425</v>
      </c>
    </row>
    <row r="7427" spans="24:25" x14ac:dyDescent="0.25">
      <c r="X7427" s="59">
        <v>7420</v>
      </c>
      <c r="Y7427" s="395">
        <f t="shared" si="117"/>
        <v>425</v>
      </c>
    </row>
    <row r="7428" spans="24:25" x14ac:dyDescent="0.25">
      <c r="X7428" s="59">
        <v>7421</v>
      </c>
      <c r="Y7428" s="395">
        <f t="shared" si="117"/>
        <v>425</v>
      </c>
    </row>
    <row r="7429" spans="24:25" x14ac:dyDescent="0.25">
      <c r="X7429" s="59">
        <v>7422</v>
      </c>
      <c r="Y7429" s="395">
        <f t="shared" si="117"/>
        <v>425</v>
      </c>
    </row>
    <row r="7430" spans="24:25" x14ac:dyDescent="0.25">
      <c r="X7430" s="59">
        <v>7423</v>
      </c>
      <c r="Y7430" s="395">
        <f t="shared" si="117"/>
        <v>425</v>
      </c>
    </row>
    <row r="7431" spans="24:25" x14ac:dyDescent="0.25">
      <c r="X7431" s="59">
        <v>7424</v>
      </c>
      <c r="Y7431" s="395">
        <f t="shared" si="117"/>
        <v>425</v>
      </c>
    </row>
    <row r="7432" spans="24:25" x14ac:dyDescent="0.25">
      <c r="X7432" s="59">
        <v>7425</v>
      </c>
      <c r="Y7432" s="395">
        <f t="shared" si="117"/>
        <v>425</v>
      </c>
    </row>
    <row r="7433" spans="24:25" x14ac:dyDescent="0.25">
      <c r="X7433" s="59">
        <v>7426</v>
      </c>
      <c r="Y7433" s="395">
        <f t="shared" si="117"/>
        <v>425</v>
      </c>
    </row>
    <row r="7434" spans="24:25" x14ac:dyDescent="0.25">
      <c r="X7434" s="59">
        <v>7427</v>
      </c>
      <c r="Y7434" s="395">
        <f t="shared" si="117"/>
        <v>425</v>
      </c>
    </row>
    <row r="7435" spans="24:25" x14ac:dyDescent="0.25">
      <c r="X7435" s="59">
        <v>7428</v>
      </c>
      <c r="Y7435" s="395">
        <f t="shared" si="117"/>
        <v>425</v>
      </c>
    </row>
    <row r="7436" spans="24:25" x14ac:dyDescent="0.25">
      <c r="X7436" s="59">
        <v>7429</v>
      </c>
      <c r="Y7436" s="395">
        <f t="shared" si="117"/>
        <v>425</v>
      </c>
    </row>
    <row r="7437" spans="24:25" x14ac:dyDescent="0.25">
      <c r="X7437" s="59">
        <v>7430</v>
      </c>
      <c r="Y7437" s="395">
        <f t="shared" si="117"/>
        <v>425</v>
      </c>
    </row>
    <row r="7438" spans="24:25" x14ac:dyDescent="0.25">
      <c r="X7438" s="59">
        <v>7431</v>
      </c>
      <c r="Y7438" s="395">
        <f t="shared" si="117"/>
        <v>425</v>
      </c>
    </row>
    <row r="7439" spans="24:25" x14ac:dyDescent="0.25">
      <c r="X7439" s="59">
        <v>7432</v>
      </c>
      <c r="Y7439" s="395">
        <f t="shared" si="117"/>
        <v>425</v>
      </c>
    </row>
    <row r="7440" spans="24:25" x14ac:dyDescent="0.25">
      <c r="X7440" s="59">
        <v>7433</v>
      </c>
      <c r="Y7440" s="395">
        <f t="shared" si="117"/>
        <v>425</v>
      </c>
    </row>
    <row r="7441" spans="24:25" x14ac:dyDescent="0.25">
      <c r="X7441" s="59">
        <v>7434</v>
      </c>
      <c r="Y7441" s="395">
        <f t="shared" ref="Y7441:Y7504" si="118">$V$9</f>
        <v>425</v>
      </c>
    </row>
    <row r="7442" spans="24:25" x14ac:dyDescent="0.25">
      <c r="X7442" s="59">
        <v>7435</v>
      </c>
      <c r="Y7442" s="395">
        <f t="shared" si="118"/>
        <v>425</v>
      </c>
    </row>
    <row r="7443" spans="24:25" x14ac:dyDescent="0.25">
      <c r="X7443" s="59">
        <v>7436</v>
      </c>
      <c r="Y7443" s="395">
        <f t="shared" si="118"/>
        <v>425</v>
      </c>
    </row>
    <row r="7444" spans="24:25" x14ac:dyDescent="0.25">
      <c r="X7444" s="59">
        <v>7437</v>
      </c>
      <c r="Y7444" s="395">
        <f t="shared" si="118"/>
        <v>425</v>
      </c>
    </row>
    <row r="7445" spans="24:25" x14ac:dyDescent="0.25">
      <c r="X7445" s="59">
        <v>7438</v>
      </c>
      <c r="Y7445" s="395">
        <f t="shared" si="118"/>
        <v>425</v>
      </c>
    </row>
    <row r="7446" spans="24:25" x14ac:dyDescent="0.25">
      <c r="X7446" s="59">
        <v>7439</v>
      </c>
      <c r="Y7446" s="395">
        <f t="shared" si="118"/>
        <v>425</v>
      </c>
    </row>
    <row r="7447" spans="24:25" x14ac:dyDescent="0.25">
      <c r="X7447" s="59">
        <v>7440</v>
      </c>
      <c r="Y7447" s="395">
        <f t="shared" si="118"/>
        <v>425</v>
      </c>
    </row>
    <row r="7448" spans="24:25" x14ac:dyDescent="0.25">
      <c r="X7448" s="59">
        <v>7441</v>
      </c>
      <c r="Y7448" s="395">
        <f t="shared" si="118"/>
        <v>425</v>
      </c>
    </row>
    <row r="7449" spans="24:25" x14ac:dyDescent="0.25">
      <c r="X7449" s="59">
        <v>7442</v>
      </c>
      <c r="Y7449" s="395">
        <f t="shared" si="118"/>
        <v>425</v>
      </c>
    </row>
    <row r="7450" spans="24:25" x14ac:dyDescent="0.25">
      <c r="X7450" s="59">
        <v>7443</v>
      </c>
      <c r="Y7450" s="395">
        <f t="shared" si="118"/>
        <v>425</v>
      </c>
    </row>
    <row r="7451" spans="24:25" x14ac:dyDescent="0.25">
      <c r="X7451" s="59">
        <v>7444</v>
      </c>
      <c r="Y7451" s="395">
        <f t="shared" si="118"/>
        <v>425</v>
      </c>
    </row>
    <row r="7452" spans="24:25" x14ac:dyDescent="0.25">
      <c r="X7452" s="59">
        <v>7445</v>
      </c>
      <c r="Y7452" s="395">
        <f t="shared" si="118"/>
        <v>425</v>
      </c>
    </row>
    <row r="7453" spans="24:25" x14ac:dyDescent="0.25">
      <c r="X7453" s="59">
        <v>7446</v>
      </c>
      <c r="Y7453" s="395">
        <f t="shared" si="118"/>
        <v>425</v>
      </c>
    </row>
    <row r="7454" spans="24:25" x14ac:dyDescent="0.25">
      <c r="X7454" s="59">
        <v>7447</v>
      </c>
      <c r="Y7454" s="395">
        <f t="shared" si="118"/>
        <v>425</v>
      </c>
    </row>
    <row r="7455" spans="24:25" x14ac:dyDescent="0.25">
      <c r="X7455" s="59">
        <v>7448</v>
      </c>
      <c r="Y7455" s="395">
        <f t="shared" si="118"/>
        <v>425</v>
      </c>
    </row>
    <row r="7456" spans="24:25" x14ac:dyDescent="0.25">
      <c r="X7456" s="59">
        <v>7449</v>
      </c>
      <c r="Y7456" s="395">
        <f t="shared" si="118"/>
        <v>425</v>
      </c>
    </row>
    <row r="7457" spans="24:25" x14ac:dyDescent="0.25">
      <c r="X7457" s="59">
        <v>7450</v>
      </c>
      <c r="Y7457" s="395">
        <f t="shared" si="118"/>
        <v>425</v>
      </c>
    </row>
    <row r="7458" spans="24:25" x14ac:dyDescent="0.25">
      <c r="X7458" s="59">
        <v>7451</v>
      </c>
      <c r="Y7458" s="395">
        <f t="shared" si="118"/>
        <v>425</v>
      </c>
    </row>
    <row r="7459" spans="24:25" x14ac:dyDescent="0.25">
      <c r="X7459" s="59">
        <v>7452</v>
      </c>
      <c r="Y7459" s="395">
        <f t="shared" si="118"/>
        <v>425</v>
      </c>
    </row>
    <row r="7460" spans="24:25" x14ac:dyDescent="0.25">
      <c r="X7460" s="59">
        <v>7453</v>
      </c>
      <c r="Y7460" s="395">
        <f t="shared" si="118"/>
        <v>425</v>
      </c>
    </row>
    <row r="7461" spans="24:25" x14ac:dyDescent="0.25">
      <c r="X7461" s="59">
        <v>7454</v>
      </c>
      <c r="Y7461" s="395">
        <f t="shared" si="118"/>
        <v>425</v>
      </c>
    </row>
    <row r="7462" spans="24:25" x14ac:dyDescent="0.25">
      <c r="X7462" s="59">
        <v>7455</v>
      </c>
      <c r="Y7462" s="395">
        <f t="shared" si="118"/>
        <v>425</v>
      </c>
    </row>
    <row r="7463" spans="24:25" x14ac:dyDescent="0.25">
      <c r="X7463" s="59">
        <v>7456</v>
      </c>
      <c r="Y7463" s="395">
        <f t="shared" si="118"/>
        <v>425</v>
      </c>
    </row>
    <row r="7464" spans="24:25" x14ac:dyDescent="0.25">
      <c r="X7464" s="59">
        <v>7457</v>
      </c>
      <c r="Y7464" s="395">
        <f t="shared" si="118"/>
        <v>425</v>
      </c>
    </row>
    <row r="7465" spans="24:25" x14ac:dyDescent="0.25">
      <c r="X7465" s="59">
        <v>7458</v>
      </c>
      <c r="Y7465" s="395">
        <f t="shared" si="118"/>
        <v>425</v>
      </c>
    </row>
    <row r="7466" spans="24:25" x14ac:dyDescent="0.25">
      <c r="X7466" s="59">
        <v>7459</v>
      </c>
      <c r="Y7466" s="395">
        <f t="shared" si="118"/>
        <v>425</v>
      </c>
    </row>
    <row r="7467" spans="24:25" x14ac:dyDescent="0.25">
      <c r="X7467" s="59">
        <v>7460</v>
      </c>
      <c r="Y7467" s="395">
        <f t="shared" si="118"/>
        <v>425</v>
      </c>
    </row>
    <row r="7468" spans="24:25" x14ac:dyDescent="0.25">
      <c r="X7468" s="59">
        <v>7461</v>
      </c>
      <c r="Y7468" s="395">
        <f t="shared" si="118"/>
        <v>425</v>
      </c>
    </row>
    <row r="7469" spans="24:25" x14ac:dyDescent="0.25">
      <c r="X7469" s="59">
        <v>7462</v>
      </c>
      <c r="Y7469" s="395">
        <f t="shared" si="118"/>
        <v>425</v>
      </c>
    </row>
    <row r="7470" spans="24:25" x14ac:dyDescent="0.25">
      <c r="X7470" s="59">
        <v>7463</v>
      </c>
      <c r="Y7470" s="395">
        <f t="shared" si="118"/>
        <v>425</v>
      </c>
    </row>
    <row r="7471" spans="24:25" x14ac:dyDescent="0.25">
      <c r="X7471" s="59">
        <v>7464</v>
      </c>
      <c r="Y7471" s="395">
        <f t="shared" si="118"/>
        <v>425</v>
      </c>
    </row>
    <row r="7472" spans="24:25" x14ac:dyDescent="0.25">
      <c r="X7472" s="59">
        <v>7465</v>
      </c>
      <c r="Y7472" s="395">
        <f t="shared" si="118"/>
        <v>425</v>
      </c>
    </row>
    <row r="7473" spans="24:25" x14ac:dyDescent="0.25">
      <c r="X7473" s="59">
        <v>7466</v>
      </c>
      <c r="Y7473" s="395">
        <f t="shared" si="118"/>
        <v>425</v>
      </c>
    </row>
    <row r="7474" spans="24:25" x14ac:dyDescent="0.25">
      <c r="X7474" s="59">
        <v>7467</v>
      </c>
      <c r="Y7474" s="395">
        <f t="shared" si="118"/>
        <v>425</v>
      </c>
    </row>
    <row r="7475" spans="24:25" x14ac:dyDescent="0.25">
      <c r="X7475" s="59">
        <v>7468</v>
      </c>
      <c r="Y7475" s="395">
        <f t="shared" si="118"/>
        <v>425</v>
      </c>
    </row>
    <row r="7476" spans="24:25" x14ac:dyDescent="0.25">
      <c r="X7476" s="59">
        <v>7469</v>
      </c>
      <c r="Y7476" s="395">
        <f t="shared" si="118"/>
        <v>425</v>
      </c>
    </row>
    <row r="7477" spans="24:25" x14ac:dyDescent="0.25">
      <c r="X7477" s="59">
        <v>7470</v>
      </c>
      <c r="Y7477" s="395">
        <f t="shared" si="118"/>
        <v>425</v>
      </c>
    </row>
    <row r="7478" spans="24:25" x14ac:dyDescent="0.25">
      <c r="X7478" s="59">
        <v>7471</v>
      </c>
      <c r="Y7478" s="395">
        <f t="shared" si="118"/>
        <v>425</v>
      </c>
    </row>
    <row r="7479" spans="24:25" x14ac:dyDescent="0.25">
      <c r="X7479" s="59">
        <v>7472</v>
      </c>
      <c r="Y7479" s="395">
        <f t="shared" si="118"/>
        <v>425</v>
      </c>
    </row>
    <row r="7480" spans="24:25" x14ac:dyDescent="0.25">
      <c r="X7480" s="59">
        <v>7473</v>
      </c>
      <c r="Y7480" s="395">
        <f t="shared" si="118"/>
        <v>425</v>
      </c>
    </row>
    <row r="7481" spans="24:25" x14ac:dyDescent="0.25">
      <c r="X7481" s="59">
        <v>7474</v>
      </c>
      <c r="Y7481" s="395">
        <f t="shared" si="118"/>
        <v>425</v>
      </c>
    </row>
    <row r="7482" spans="24:25" x14ac:dyDescent="0.25">
      <c r="X7482" s="59">
        <v>7475</v>
      </c>
      <c r="Y7482" s="395">
        <f t="shared" si="118"/>
        <v>425</v>
      </c>
    </row>
    <row r="7483" spans="24:25" x14ac:dyDescent="0.25">
      <c r="X7483" s="59">
        <v>7476</v>
      </c>
      <c r="Y7483" s="395">
        <f t="shared" si="118"/>
        <v>425</v>
      </c>
    </row>
    <row r="7484" spans="24:25" x14ac:dyDescent="0.25">
      <c r="X7484" s="59">
        <v>7477</v>
      </c>
      <c r="Y7484" s="395">
        <f t="shared" si="118"/>
        <v>425</v>
      </c>
    </row>
    <row r="7485" spans="24:25" x14ac:dyDescent="0.25">
      <c r="X7485" s="59">
        <v>7478</v>
      </c>
      <c r="Y7485" s="395">
        <f t="shared" si="118"/>
        <v>425</v>
      </c>
    </row>
    <row r="7486" spans="24:25" x14ac:dyDescent="0.25">
      <c r="X7486" s="59">
        <v>7479</v>
      </c>
      <c r="Y7486" s="395">
        <f t="shared" si="118"/>
        <v>425</v>
      </c>
    </row>
    <row r="7487" spans="24:25" x14ac:dyDescent="0.25">
      <c r="X7487" s="59">
        <v>7480</v>
      </c>
      <c r="Y7487" s="395">
        <f t="shared" si="118"/>
        <v>425</v>
      </c>
    </row>
    <row r="7488" spans="24:25" x14ac:dyDescent="0.25">
      <c r="X7488" s="59">
        <v>7481</v>
      </c>
      <c r="Y7488" s="395">
        <f t="shared" si="118"/>
        <v>425</v>
      </c>
    </row>
    <row r="7489" spans="24:25" x14ac:dyDescent="0.25">
      <c r="X7489" s="59">
        <v>7482</v>
      </c>
      <c r="Y7489" s="395">
        <f t="shared" si="118"/>
        <v>425</v>
      </c>
    </row>
    <row r="7490" spans="24:25" x14ac:dyDescent="0.25">
      <c r="X7490" s="59">
        <v>7483</v>
      </c>
      <c r="Y7490" s="395">
        <f t="shared" si="118"/>
        <v>425</v>
      </c>
    </row>
    <row r="7491" spans="24:25" x14ac:dyDescent="0.25">
      <c r="X7491" s="59">
        <v>7484</v>
      </c>
      <c r="Y7491" s="395">
        <f t="shared" si="118"/>
        <v>425</v>
      </c>
    </row>
    <row r="7492" spans="24:25" x14ac:dyDescent="0.25">
      <c r="X7492" s="59">
        <v>7485</v>
      </c>
      <c r="Y7492" s="395">
        <f t="shared" si="118"/>
        <v>425</v>
      </c>
    </row>
    <row r="7493" spans="24:25" x14ac:dyDescent="0.25">
      <c r="X7493" s="59">
        <v>7486</v>
      </c>
      <c r="Y7493" s="395">
        <f t="shared" si="118"/>
        <v>425</v>
      </c>
    </row>
    <row r="7494" spans="24:25" x14ac:dyDescent="0.25">
      <c r="X7494" s="59">
        <v>7487</v>
      </c>
      <c r="Y7494" s="395">
        <f t="shared" si="118"/>
        <v>425</v>
      </c>
    </row>
    <row r="7495" spans="24:25" x14ac:dyDescent="0.25">
      <c r="X7495" s="59">
        <v>7488</v>
      </c>
      <c r="Y7495" s="395">
        <f t="shared" si="118"/>
        <v>425</v>
      </c>
    </row>
    <row r="7496" spans="24:25" x14ac:dyDescent="0.25">
      <c r="X7496" s="59">
        <v>7489</v>
      </c>
      <c r="Y7496" s="395">
        <f t="shared" si="118"/>
        <v>425</v>
      </c>
    </row>
    <row r="7497" spans="24:25" x14ac:dyDescent="0.25">
      <c r="X7497" s="59">
        <v>7490</v>
      </c>
      <c r="Y7497" s="395">
        <f t="shared" si="118"/>
        <v>425</v>
      </c>
    </row>
    <row r="7498" spans="24:25" x14ac:dyDescent="0.25">
      <c r="X7498" s="59">
        <v>7491</v>
      </c>
      <c r="Y7498" s="395">
        <f t="shared" si="118"/>
        <v>425</v>
      </c>
    </row>
    <row r="7499" spans="24:25" x14ac:dyDescent="0.25">
      <c r="X7499" s="59">
        <v>7492</v>
      </c>
      <c r="Y7499" s="395">
        <f t="shared" si="118"/>
        <v>425</v>
      </c>
    </row>
    <row r="7500" spans="24:25" x14ac:dyDescent="0.25">
      <c r="X7500" s="59">
        <v>7493</v>
      </c>
      <c r="Y7500" s="395">
        <f t="shared" si="118"/>
        <v>425</v>
      </c>
    </row>
    <row r="7501" spans="24:25" x14ac:dyDescent="0.25">
      <c r="X7501" s="59">
        <v>7494</v>
      </c>
      <c r="Y7501" s="395">
        <f t="shared" si="118"/>
        <v>425</v>
      </c>
    </row>
    <row r="7502" spans="24:25" x14ac:dyDescent="0.25">
      <c r="X7502" s="59">
        <v>7495</v>
      </c>
      <c r="Y7502" s="395">
        <f t="shared" si="118"/>
        <v>425</v>
      </c>
    </row>
    <row r="7503" spans="24:25" x14ac:dyDescent="0.25">
      <c r="X7503" s="59">
        <v>7496</v>
      </c>
      <c r="Y7503" s="395">
        <f t="shared" si="118"/>
        <v>425</v>
      </c>
    </row>
    <row r="7504" spans="24:25" x14ac:dyDescent="0.25">
      <c r="X7504" s="59">
        <v>7497</v>
      </c>
      <c r="Y7504" s="395">
        <f t="shared" si="118"/>
        <v>425</v>
      </c>
    </row>
    <row r="7505" spans="24:25" x14ac:dyDescent="0.25">
      <c r="X7505" s="59">
        <v>7498</v>
      </c>
      <c r="Y7505" s="395">
        <f t="shared" ref="Y7505:Y7568" si="119">$V$9</f>
        <v>425</v>
      </c>
    </row>
    <row r="7506" spans="24:25" x14ac:dyDescent="0.25">
      <c r="X7506" s="59">
        <v>7499</v>
      </c>
      <c r="Y7506" s="395">
        <f t="shared" si="119"/>
        <v>425</v>
      </c>
    </row>
    <row r="7507" spans="24:25" x14ac:dyDescent="0.25">
      <c r="X7507" s="59">
        <v>7500</v>
      </c>
      <c r="Y7507" s="395">
        <f t="shared" si="119"/>
        <v>425</v>
      </c>
    </row>
    <row r="7508" spans="24:25" x14ac:dyDescent="0.25">
      <c r="X7508" s="59">
        <v>7501</v>
      </c>
      <c r="Y7508" s="395">
        <f t="shared" si="119"/>
        <v>425</v>
      </c>
    </row>
    <row r="7509" spans="24:25" x14ac:dyDescent="0.25">
      <c r="X7509" s="59">
        <v>7502</v>
      </c>
      <c r="Y7509" s="395">
        <f t="shared" si="119"/>
        <v>425</v>
      </c>
    </row>
    <row r="7510" spans="24:25" x14ac:dyDescent="0.25">
      <c r="X7510" s="59">
        <v>7503</v>
      </c>
      <c r="Y7510" s="395">
        <f t="shared" si="119"/>
        <v>425</v>
      </c>
    </row>
    <row r="7511" spans="24:25" x14ac:dyDescent="0.25">
      <c r="X7511" s="59">
        <v>7504</v>
      </c>
      <c r="Y7511" s="395">
        <f t="shared" si="119"/>
        <v>425</v>
      </c>
    </row>
    <row r="7512" spans="24:25" x14ac:dyDescent="0.25">
      <c r="X7512" s="59">
        <v>7505</v>
      </c>
      <c r="Y7512" s="395">
        <f t="shared" si="119"/>
        <v>425</v>
      </c>
    </row>
    <row r="7513" spans="24:25" x14ac:dyDescent="0.25">
      <c r="X7513" s="59">
        <v>7506</v>
      </c>
      <c r="Y7513" s="395">
        <f t="shared" si="119"/>
        <v>425</v>
      </c>
    </row>
    <row r="7514" spans="24:25" x14ac:dyDescent="0.25">
      <c r="X7514" s="59">
        <v>7507</v>
      </c>
      <c r="Y7514" s="395">
        <f t="shared" si="119"/>
        <v>425</v>
      </c>
    </row>
    <row r="7515" spans="24:25" x14ac:dyDescent="0.25">
      <c r="X7515" s="59">
        <v>7508</v>
      </c>
      <c r="Y7515" s="395">
        <f t="shared" si="119"/>
        <v>425</v>
      </c>
    </row>
    <row r="7516" spans="24:25" x14ac:dyDescent="0.25">
      <c r="X7516" s="59">
        <v>7509</v>
      </c>
      <c r="Y7516" s="395">
        <f t="shared" si="119"/>
        <v>425</v>
      </c>
    </row>
    <row r="7517" spans="24:25" x14ac:dyDescent="0.25">
      <c r="X7517" s="59">
        <v>7510</v>
      </c>
      <c r="Y7517" s="395">
        <f t="shared" si="119"/>
        <v>425</v>
      </c>
    </row>
    <row r="7518" spans="24:25" x14ac:dyDescent="0.25">
      <c r="X7518" s="59">
        <v>7511</v>
      </c>
      <c r="Y7518" s="395">
        <f t="shared" si="119"/>
        <v>425</v>
      </c>
    </row>
    <row r="7519" spans="24:25" x14ac:dyDescent="0.25">
      <c r="X7519" s="59">
        <v>7512</v>
      </c>
      <c r="Y7519" s="395">
        <f t="shared" si="119"/>
        <v>425</v>
      </c>
    </row>
    <row r="7520" spans="24:25" x14ac:dyDescent="0.25">
      <c r="X7520" s="59">
        <v>7513</v>
      </c>
      <c r="Y7520" s="395">
        <f t="shared" si="119"/>
        <v>425</v>
      </c>
    </row>
    <row r="7521" spans="24:25" x14ac:dyDescent="0.25">
      <c r="X7521" s="59">
        <v>7514</v>
      </c>
      <c r="Y7521" s="395">
        <f t="shared" si="119"/>
        <v>425</v>
      </c>
    </row>
    <row r="7522" spans="24:25" x14ac:dyDescent="0.25">
      <c r="X7522" s="59">
        <v>7515</v>
      </c>
      <c r="Y7522" s="395">
        <f t="shared" si="119"/>
        <v>425</v>
      </c>
    </row>
    <row r="7523" spans="24:25" x14ac:dyDescent="0.25">
      <c r="X7523" s="59">
        <v>7516</v>
      </c>
      <c r="Y7523" s="395">
        <f t="shared" si="119"/>
        <v>425</v>
      </c>
    </row>
    <row r="7524" spans="24:25" x14ac:dyDescent="0.25">
      <c r="X7524" s="59">
        <v>7517</v>
      </c>
      <c r="Y7524" s="395">
        <f t="shared" si="119"/>
        <v>425</v>
      </c>
    </row>
    <row r="7525" spans="24:25" x14ac:dyDescent="0.25">
      <c r="X7525" s="59">
        <v>7518</v>
      </c>
      <c r="Y7525" s="395">
        <f t="shared" si="119"/>
        <v>425</v>
      </c>
    </row>
    <row r="7526" spans="24:25" x14ac:dyDescent="0.25">
      <c r="X7526" s="59">
        <v>7519</v>
      </c>
      <c r="Y7526" s="395">
        <f t="shared" si="119"/>
        <v>425</v>
      </c>
    </row>
    <row r="7527" spans="24:25" x14ac:dyDescent="0.25">
      <c r="X7527" s="59">
        <v>7520</v>
      </c>
      <c r="Y7527" s="395">
        <f t="shared" si="119"/>
        <v>425</v>
      </c>
    </row>
    <row r="7528" spans="24:25" x14ac:dyDescent="0.25">
      <c r="X7528" s="59">
        <v>7521</v>
      </c>
      <c r="Y7528" s="395">
        <f t="shared" si="119"/>
        <v>425</v>
      </c>
    </row>
    <row r="7529" spans="24:25" x14ac:dyDescent="0.25">
      <c r="X7529" s="59">
        <v>7522</v>
      </c>
      <c r="Y7529" s="395">
        <f t="shared" si="119"/>
        <v>425</v>
      </c>
    </row>
    <row r="7530" spans="24:25" x14ac:dyDescent="0.25">
      <c r="X7530" s="59">
        <v>7523</v>
      </c>
      <c r="Y7530" s="395">
        <f t="shared" si="119"/>
        <v>425</v>
      </c>
    </row>
    <row r="7531" spans="24:25" x14ac:dyDescent="0.25">
      <c r="X7531" s="59">
        <v>7524</v>
      </c>
      <c r="Y7531" s="395">
        <f t="shared" si="119"/>
        <v>425</v>
      </c>
    </row>
    <row r="7532" spans="24:25" x14ac:dyDescent="0.25">
      <c r="X7532" s="59">
        <v>7525</v>
      </c>
      <c r="Y7532" s="395">
        <f t="shared" si="119"/>
        <v>425</v>
      </c>
    </row>
    <row r="7533" spans="24:25" x14ac:dyDescent="0.25">
      <c r="X7533" s="59">
        <v>7526</v>
      </c>
      <c r="Y7533" s="395">
        <f t="shared" si="119"/>
        <v>425</v>
      </c>
    </row>
    <row r="7534" spans="24:25" x14ac:dyDescent="0.25">
      <c r="X7534" s="59">
        <v>7527</v>
      </c>
      <c r="Y7534" s="395">
        <f t="shared" si="119"/>
        <v>425</v>
      </c>
    </row>
    <row r="7535" spans="24:25" x14ac:dyDescent="0.25">
      <c r="X7535" s="59">
        <v>7528</v>
      </c>
      <c r="Y7535" s="395">
        <f t="shared" si="119"/>
        <v>425</v>
      </c>
    </row>
    <row r="7536" spans="24:25" x14ac:dyDescent="0.25">
      <c r="X7536" s="59">
        <v>7529</v>
      </c>
      <c r="Y7536" s="395">
        <f t="shared" si="119"/>
        <v>425</v>
      </c>
    </row>
    <row r="7537" spans="24:25" x14ac:dyDescent="0.25">
      <c r="X7537" s="59">
        <v>7530</v>
      </c>
      <c r="Y7537" s="395">
        <f t="shared" si="119"/>
        <v>425</v>
      </c>
    </row>
    <row r="7538" spans="24:25" x14ac:dyDescent="0.25">
      <c r="X7538" s="59">
        <v>7531</v>
      </c>
      <c r="Y7538" s="395">
        <f t="shared" si="119"/>
        <v>425</v>
      </c>
    </row>
    <row r="7539" spans="24:25" x14ac:dyDescent="0.25">
      <c r="X7539" s="59">
        <v>7532</v>
      </c>
      <c r="Y7539" s="395">
        <f t="shared" si="119"/>
        <v>425</v>
      </c>
    </row>
    <row r="7540" spans="24:25" x14ac:dyDescent="0.25">
      <c r="X7540" s="59">
        <v>7533</v>
      </c>
      <c r="Y7540" s="395">
        <f t="shared" si="119"/>
        <v>425</v>
      </c>
    </row>
    <row r="7541" spans="24:25" x14ac:dyDescent="0.25">
      <c r="X7541" s="59">
        <v>7534</v>
      </c>
      <c r="Y7541" s="395">
        <f t="shared" si="119"/>
        <v>425</v>
      </c>
    </row>
    <row r="7542" spans="24:25" x14ac:dyDescent="0.25">
      <c r="X7542" s="59">
        <v>7535</v>
      </c>
      <c r="Y7542" s="395">
        <f t="shared" si="119"/>
        <v>425</v>
      </c>
    </row>
    <row r="7543" spans="24:25" x14ac:dyDescent="0.25">
      <c r="X7543" s="59">
        <v>7536</v>
      </c>
      <c r="Y7543" s="395">
        <f t="shared" si="119"/>
        <v>425</v>
      </c>
    </row>
    <row r="7544" spans="24:25" x14ac:dyDescent="0.25">
      <c r="X7544" s="59">
        <v>7537</v>
      </c>
      <c r="Y7544" s="395">
        <f t="shared" si="119"/>
        <v>425</v>
      </c>
    </row>
    <row r="7545" spans="24:25" x14ac:dyDescent="0.25">
      <c r="X7545" s="59">
        <v>7538</v>
      </c>
      <c r="Y7545" s="395">
        <f t="shared" si="119"/>
        <v>425</v>
      </c>
    </row>
    <row r="7546" spans="24:25" x14ac:dyDescent="0.25">
      <c r="X7546" s="59">
        <v>7539</v>
      </c>
      <c r="Y7546" s="395">
        <f t="shared" si="119"/>
        <v>425</v>
      </c>
    </row>
    <row r="7547" spans="24:25" x14ac:dyDescent="0.25">
      <c r="X7547" s="59">
        <v>7540</v>
      </c>
      <c r="Y7547" s="395">
        <f t="shared" si="119"/>
        <v>425</v>
      </c>
    </row>
    <row r="7548" spans="24:25" x14ac:dyDescent="0.25">
      <c r="X7548" s="59">
        <v>7541</v>
      </c>
      <c r="Y7548" s="395">
        <f t="shared" si="119"/>
        <v>425</v>
      </c>
    </row>
    <row r="7549" spans="24:25" x14ac:dyDescent="0.25">
      <c r="X7549" s="59">
        <v>7542</v>
      </c>
      <c r="Y7549" s="395">
        <f t="shared" si="119"/>
        <v>425</v>
      </c>
    </row>
    <row r="7550" spans="24:25" x14ac:dyDescent="0.25">
      <c r="X7550" s="59">
        <v>7543</v>
      </c>
      <c r="Y7550" s="395">
        <f t="shared" si="119"/>
        <v>425</v>
      </c>
    </row>
    <row r="7551" spans="24:25" x14ac:dyDescent="0.25">
      <c r="X7551" s="59">
        <v>7544</v>
      </c>
      <c r="Y7551" s="395">
        <f t="shared" si="119"/>
        <v>425</v>
      </c>
    </row>
    <row r="7552" spans="24:25" x14ac:dyDescent="0.25">
      <c r="X7552" s="59">
        <v>7545</v>
      </c>
      <c r="Y7552" s="395">
        <f t="shared" si="119"/>
        <v>425</v>
      </c>
    </row>
    <row r="7553" spans="24:25" x14ac:dyDescent="0.25">
      <c r="X7553" s="59">
        <v>7546</v>
      </c>
      <c r="Y7553" s="395">
        <f t="shared" si="119"/>
        <v>425</v>
      </c>
    </row>
    <row r="7554" spans="24:25" x14ac:dyDescent="0.25">
      <c r="X7554" s="59">
        <v>7547</v>
      </c>
      <c r="Y7554" s="395">
        <f t="shared" si="119"/>
        <v>425</v>
      </c>
    </row>
    <row r="7555" spans="24:25" x14ac:dyDescent="0.25">
      <c r="X7555" s="59">
        <v>7548</v>
      </c>
      <c r="Y7555" s="395">
        <f t="shared" si="119"/>
        <v>425</v>
      </c>
    </row>
    <row r="7556" spans="24:25" x14ac:dyDescent="0.25">
      <c r="X7556" s="59">
        <v>7549</v>
      </c>
      <c r="Y7556" s="395">
        <f t="shared" si="119"/>
        <v>425</v>
      </c>
    </row>
    <row r="7557" spans="24:25" x14ac:dyDescent="0.25">
      <c r="X7557" s="59">
        <v>7550</v>
      </c>
      <c r="Y7557" s="395">
        <f t="shared" si="119"/>
        <v>425</v>
      </c>
    </row>
    <row r="7558" spans="24:25" x14ac:dyDescent="0.25">
      <c r="X7558" s="59">
        <v>7551</v>
      </c>
      <c r="Y7558" s="395">
        <f t="shared" si="119"/>
        <v>425</v>
      </c>
    </row>
    <row r="7559" spans="24:25" x14ac:dyDescent="0.25">
      <c r="X7559" s="59">
        <v>7552</v>
      </c>
      <c r="Y7559" s="395">
        <f t="shared" si="119"/>
        <v>425</v>
      </c>
    </row>
    <row r="7560" spans="24:25" x14ac:dyDescent="0.25">
      <c r="X7560" s="59">
        <v>7553</v>
      </c>
      <c r="Y7560" s="395">
        <f t="shared" si="119"/>
        <v>425</v>
      </c>
    </row>
    <row r="7561" spans="24:25" x14ac:dyDescent="0.25">
      <c r="X7561" s="59">
        <v>7554</v>
      </c>
      <c r="Y7561" s="395">
        <f t="shared" si="119"/>
        <v>425</v>
      </c>
    </row>
    <row r="7562" spans="24:25" x14ac:dyDescent="0.25">
      <c r="X7562" s="59">
        <v>7555</v>
      </c>
      <c r="Y7562" s="395">
        <f t="shared" si="119"/>
        <v>425</v>
      </c>
    </row>
    <row r="7563" spans="24:25" x14ac:dyDescent="0.25">
      <c r="X7563" s="59">
        <v>7556</v>
      </c>
      <c r="Y7563" s="395">
        <f t="shared" si="119"/>
        <v>425</v>
      </c>
    </row>
    <row r="7564" spans="24:25" x14ac:dyDescent="0.25">
      <c r="X7564" s="59">
        <v>7557</v>
      </c>
      <c r="Y7564" s="395">
        <f t="shared" si="119"/>
        <v>425</v>
      </c>
    </row>
    <row r="7565" spans="24:25" x14ac:dyDescent="0.25">
      <c r="X7565" s="59">
        <v>7558</v>
      </c>
      <c r="Y7565" s="395">
        <f t="shared" si="119"/>
        <v>425</v>
      </c>
    </row>
    <row r="7566" spans="24:25" x14ac:dyDescent="0.25">
      <c r="X7566" s="59">
        <v>7559</v>
      </c>
      <c r="Y7566" s="395">
        <f t="shared" si="119"/>
        <v>425</v>
      </c>
    </row>
    <row r="7567" spans="24:25" x14ac:dyDescent="0.25">
      <c r="X7567" s="59">
        <v>7560</v>
      </c>
      <c r="Y7567" s="395">
        <f t="shared" si="119"/>
        <v>425</v>
      </c>
    </row>
    <row r="7568" spans="24:25" x14ac:dyDescent="0.25">
      <c r="X7568" s="59">
        <v>7561</v>
      </c>
      <c r="Y7568" s="395">
        <f t="shared" si="119"/>
        <v>425</v>
      </c>
    </row>
    <row r="7569" spans="24:25" x14ac:dyDescent="0.25">
      <c r="X7569" s="59">
        <v>7562</v>
      </c>
      <c r="Y7569" s="395">
        <f t="shared" ref="Y7569:Y7632" si="120">$V$9</f>
        <v>425</v>
      </c>
    </row>
    <row r="7570" spans="24:25" x14ac:dyDescent="0.25">
      <c r="X7570" s="59">
        <v>7563</v>
      </c>
      <c r="Y7570" s="395">
        <f t="shared" si="120"/>
        <v>425</v>
      </c>
    </row>
    <row r="7571" spans="24:25" x14ac:dyDescent="0.25">
      <c r="X7571" s="59">
        <v>7564</v>
      </c>
      <c r="Y7571" s="395">
        <f t="shared" si="120"/>
        <v>425</v>
      </c>
    </row>
    <row r="7572" spans="24:25" x14ac:dyDescent="0.25">
      <c r="X7572" s="59">
        <v>7565</v>
      </c>
      <c r="Y7572" s="395">
        <f t="shared" si="120"/>
        <v>425</v>
      </c>
    </row>
    <row r="7573" spans="24:25" x14ac:dyDescent="0.25">
      <c r="X7573" s="59">
        <v>7566</v>
      </c>
      <c r="Y7573" s="395">
        <f t="shared" si="120"/>
        <v>425</v>
      </c>
    </row>
    <row r="7574" spans="24:25" x14ac:dyDescent="0.25">
      <c r="X7574" s="59">
        <v>7567</v>
      </c>
      <c r="Y7574" s="395">
        <f t="shared" si="120"/>
        <v>425</v>
      </c>
    </row>
    <row r="7575" spans="24:25" x14ac:dyDescent="0.25">
      <c r="X7575" s="59">
        <v>7568</v>
      </c>
      <c r="Y7575" s="395">
        <f t="shared" si="120"/>
        <v>425</v>
      </c>
    </row>
    <row r="7576" spans="24:25" x14ac:dyDescent="0.25">
      <c r="X7576" s="59">
        <v>7569</v>
      </c>
      <c r="Y7576" s="395">
        <f t="shared" si="120"/>
        <v>425</v>
      </c>
    </row>
    <row r="7577" spans="24:25" x14ac:dyDescent="0.25">
      <c r="X7577" s="59">
        <v>7570</v>
      </c>
      <c r="Y7577" s="395">
        <f t="shared" si="120"/>
        <v>425</v>
      </c>
    </row>
    <row r="7578" spans="24:25" x14ac:dyDescent="0.25">
      <c r="X7578" s="59">
        <v>7571</v>
      </c>
      <c r="Y7578" s="395">
        <f t="shared" si="120"/>
        <v>425</v>
      </c>
    </row>
    <row r="7579" spans="24:25" x14ac:dyDescent="0.25">
      <c r="X7579" s="59">
        <v>7572</v>
      </c>
      <c r="Y7579" s="395">
        <f t="shared" si="120"/>
        <v>425</v>
      </c>
    </row>
    <row r="7580" spans="24:25" x14ac:dyDescent="0.25">
      <c r="X7580" s="59">
        <v>7573</v>
      </c>
      <c r="Y7580" s="395">
        <f t="shared" si="120"/>
        <v>425</v>
      </c>
    </row>
    <row r="7581" spans="24:25" x14ac:dyDescent="0.25">
      <c r="X7581" s="59">
        <v>7574</v>
      </c>
      <c r="Y7581" s="395">
        <f t="shared" si="120"/>
        <v>425</v>
      </c>
    </row>
    <row r="7582" spans="24:25" x14ac:dyDescent="0.25">
      <c r="X7582" s="59">
        <v>7575</v>
      </c>
      <c r="Y7582" s="395">
        <f t="shared" si="120"/>
        <v>425</v>
      </c>
    </row>
    <row r="7583" spans="24:25" x14ac:dyDescent="0.25">
      <c r="X7583" s="59">
        <v>7576</v>
      </c>
      <c r="Y7583" s="395">
        <f t="shared" si="120"/>
        <v>425</v>
      </c>
    </row>
    <row r="7584" spans="24:25" x14ac:dyDescent="0.25">
      <c r="X7584" s="59">
        <v>7577</v>
      </c>
      <c r="Y7584" s="395">
        <f t="shared" si="120"/>
        <v>425</v>
      </c>
    </row>
    <row r="7585" spans="24:25" x14ac:dyDescent="0.25">
      <c r="X7585" s="59">
        <v>7578</v>
      </c>
      <c r="Y7585" s="395">
        <f t="shared" si="120"/>
        <v>425</v>
      </c>
    </row>
    <row r="7586" spans="24:25" x14ac:dyDescent="0.25">
      <c r="X7586" s="59">
        <v>7579</v>
      </c>
      <c r="Y7586" s="395">
        <f t="shared" si="120"/>
        <v>425</v>
      </c>
    </row>
    <row r="7587" spans="24:25" x14ac:dyDescent="0.25">
      <c r="X7587" s="59">
        <v>7580</v>
      </c>
      <c r="Y7587" s="395">
        <f t="shared" si="120"/>
        <v>425</v>
      </c>
    </row>
    <row r="7588" spans="24:25" x14ac:dyDescent="0.25">
      <c r="X7588" s="59">
        <v>7581</v>
      </c>
      <c r="Y7588" s="395">
        <f t="shared" si="120"/>
        <v>425</v>
      </c>
    </row>
    <row r="7589" spans="24:25" x14ac:dyDescent="0.25">
      <c r="X7589" s="59">
        <v>7582</v>
      </c>
      <c r="Y7589" s="395">
        <f t="shared" si="120"/>
        <v>425</v>
      </c>
    </row>
    <row r="7590" spans="24:25" x14ac:dyDescent="0.25">
      <c r="X7590" s="59">
        <v>7583</v>
      </c>
      <c r="Y7590" s="395">
        <f t="shared" si="120"/>
        <v>425</v>
      </c>
    </row>
    <row r="7591" spans="24:25" x14ac:dyDescent="0.25">
      <c r="X7591" s="59">
        <v>7584</v>
      </c>
      <c r="Y7591" s="395">
        <f t="shared" si="120"/>
        <v>425</v>
      </c>
    </row>
    <row r="7592" spans="24:25" x14ac:dyDescent="0.25">
      <c r="X7592" s="59">
        <v>7585</v>
      </c>
      <c r="Y7592" s="395">
        <f t="shared" si="120"/>
        <v>425</v>
      </c>
    </row>
    <row r="7593" spans="24:25" x14ac:dyDescent="0.25">
      <c r="X7593" s="59">
        <v>7586</v>
      </c>
      <c r="Y7593" s="395">
        <f t="shared" si="120"/>
        <v>425</v>
      </c>
    </row>
    <row r="7594" spans="24:25" x14ac:dyDescent="0.25">
      <c r="X7594" s="59">
        <v>7587</v>
      </c>
      <c r="Y7594" s="395">
        <f t="shared" si="120"/>
        <v>425</v>
      </c>
    </row>
    <row r="7595" spans="24:25" x14ac:dyDescent="0.25">
      <c r="X7595" s="59">
        <v>7588</v>
      </c>
      <c r="Y7595" s="395">
        <f t="shared" si="120"/>
        <v>425</v>
      </c>
    </row>
    <row r="7596" spans="24:25" x14ac:dyDescent="0.25">
      <c r="X7596" s="59">
        <v>7589</v>
      </c>
      <c r="Y7596" s="395">
        <f t="shared" si="120"/>
        <v>425</v>
      </c>
    </row>
    <row r="7597" spans="24:25" x14ac:dyDescent="0.25">
      <c r="X7597" s="59">
        <v>7590</v>
      </c>
      <c r="Y7597" s="395">
        <f t="shared" si="120"/>
        <v>425</v>
      </c>
    </row>
    <row r="7598" spans="24:25" x14ac:dyDescent="0.25">
      <c r="X7598" s="59">
        <v>7591</v>
      </c>
      <c r="Y7598" s="395">
        <f t="shared" si="120"/>
        <v>425</v>
      </c>
    </row>
    <row r="7599" spans="24:25" x14ac:dyDescent="0.25">
      <c r="X7599" s="59">
        <v>7592</v>
      </c>
      <c r="Y7599" s="395">
        <f t="shared" si="120"/>
        <v>425</v>
      </c>
    </row>
    <row r="7600" spans="24:25" x14ac:dyDescent="0.25">
      <c r="X7600" s="59">
        <v>7593</v>
      </c>
      <c r="Y7600" s="395">
        <f t="shared" si="120"/>
        <v>425</v>
      </c>
    </row>
    <row r="7601" spans="24:25" x14ac:dyDescent="0.25">
      <c r="X7601" s="59">
        <v>7594</v>
      </c>
      <c r="Y7601" s="395">
        <f t="shared" si="120"/>
        <v>425</v>
      </c>
    </row>
    <row r="7602" spans="24:25" x14ac:dyDescent="0.25">
      <c r="X7602" s="59">
        <v>7595</v>
      </c>
      <c r="Y7602" s="395">
        <f t="shared" si="120"/>
        <v>425</v>
      </c>
    </row>
    <row r="7603" spans="24:25" x14ac:dyDescent="0.25">
      <c r="X7603" s="59">
        <v>7596</v>
      </c>
      <c r="Y7603" s="395">
        <f t="shared" si="120"/>
        <v>425</v>
      </c>
    </row>
    <row r="7604" spans="24:25" x14ac:dyDescent="0.25">
      <c r="X7604" s="59">
        <v>7597</v>
      </c>
      <c r="Y7604" s="395">
        <f t="shared" si="120"/>
        <v>425</v>
      </c>
    </row>
    <row r="7605" spans="24:25" x14ac:dyDescent="0.25">
      <c r="X7605" s="59">
        <v>7598</v>
      </c>
      <c r="Y7605" s="395">
        <f t="shared" si="120"/>
        <v>425</v>
      </c>
    </row>
    <row r="7606" spans="24:25" x14ac:dyDescent="0.25">
      <c r="X7606" s="59">
        <v>7599</v>
      </c>
      <c r="Y7606" s="395">
        <f t="shared" si="120"/>
        <v>425</v>
      </c>
    </row>
    <row r="7607" spans="24:25" x14ac:dyDescent="0.25">
      <c r="X7607" s="59">
        <v>7600</v>
      </c>
      <c r="Y7607" s="395">
        <f t="shared" si="120"/>
        <v>425</v>
      </c>
    </row>
    <row r="7608" spans="24:25" x14ac:dyDescent="0.25">
      <c r="X7608" s="59">
        <v>7601</v>
      </c>
      <c r="Y7608" s="395">
        <f t="shared" si="120"/>
        <v>425</v>
      </c>
    </row>
    <row r="7609" spans="24:25" x14ac:dyDescent="0.25">
      <c r="X7609" s="59">
        <v>7602</v>
      </c>
      <c r="Y7609" s="395">
        <f t="shared" si="120"/>
        <v>425</v>
      </c>
    </row>
    <row r="7610" spans="24:25" x14ac:dyDescent="0.25">
      <c r="X7610" s="59">
        <v>7603</v>
      </c>
      <c r="Y7610" s="395">
        <f t="shared" si="120"/>
        <v>425</v>
      </c>
    </row>
    <row r="7611" spans="24:25" x14ac:dyDescent="0.25">
      <c r="X7611" s="59">
        <v>7604</v>
      </c>
      <c r="Y7611" s="395">
        <f t="shared" si="120"/>
        <v>425</v>
      </c>
    </row>
    <row r="7612" spans="24:25" x14ac:dyDescent="0.25">
      <c r="X7612" s="59">
        <v>7605</v>
      </c>
      <c r="Y7612" s="395">
        <f t="shared" si="120"/>
        <v>425</v>
      </c>
    </row>
    <row r="7613" spans="24:25" x14ac:dyDescent="0.25">
      <c r="X7613" s="59">
        <v>7606</v>
      </c>
      <c r="Y7613" s="395">
        <f t="shared" si="120"/>
        <v>425</v>
      </c>
    </row>
    <row r="7614" spans="24:25" x14ac:dyDescent="0.25">
      <c r="X7614" s="59">
        <v>7607</v>
      </c>
      <c r="Y7614" s="395">
        <f t="shared" si="120"/>
        <v>425</v>
      </c>
    </row>
    <row r="7615" spans="24:25" x14ac:dyDescent="0.25">
      <c r="X7615" s="59">
        <v>7608</v>
      </c>
      <c r="Y7615" s="395">
        <f t="shared" si="120"/>
        <v>425</v>
      </c>
    </row>
    <row r="7616" spans="24:25" x14ac:dyDescent="0.25">
      <c r="X7616" s="59">
        <v>7609</v>
      </c>
      <c r="Y7616" s="395">
        <f t="shared" si="120"/>
        <v>425</v>
      </c>
    </row>
    <row r="7617" spans="24:25" x14ac:dyDescent="0.25">
      <c r="X7617" s="59">
        <v>7610</v>
      </c>
      <c r="Y7617" s="395">
        <f t="shared" si="120"/>
        <v>425</v>
      </c>
    </row>
    <row r="7618" spans="24:25" x14ac:dyDescent="0.25">
      <c r="X7618" s="59">
        <v>7611</v>
      </c>
      <c r="Y7618" s="395">
        <f t="shared" si="120"/>
        <v>425</v>
      </c>
    </row>
    <row r="7619" spans="24:25" x14ac:dyDescent="0.25">
      <c r="X7619" s="59">
        <v>7612</v>
      </c>
      <c r="Y7619" s="395">
        <f t="shared" si="120"/>
        <v>425</v>
      </c>
    </row>
    <row r="7620" spans="24:25" x14ac:dyDescent="0.25">
      <c r="X7620" s="59">
        <v>7613</v>
      </c>
      <c r="Y7620" s="395">
        <f t="shared" si="120"/>
        <v>425</v>
      </c>
    </row>
    <row r="7621" spans="24:25" x14ac:dyDescent="0.25">
      <c r="X7621" s="59">
        <v>7614</v>
      </c>
      <c r="Y7621" s="395">
        <f t="shared" si="120"/>
        <v>425</v>
      </c>
    </row>
    <row r="7622" spans="24:25" x14ac:dyDescent="0.25">
      <c r="X7622" s="59">
        <v>7615</v>
      </c>
      <c r="Y7622" s="395">
        <f t="shared" si="120"/>
        <v>425</v>
      </c>
    </row>
    <row r="7623" spans="24:25" x14ac:dyDescent="0.25">
      <c r="X7623" s="59">
        <v>7616</v>
      </c>
      <c r="Y7623" s="395">
        <f t="shared" si="120"/>
        <v>425</v>
      </c>
    </row>
    <row r="7624" spans="24:25" x14ac:dyDescent="0.25">
      <c r="X7624" s="59">
        <v>7617</v>
      </c>
      <c r="Y7624" s="395">
        <f t="shared" si="120"/>
        <v>425</v>
      </c>
    </row>
    <row r="7625" spans="24:25" x14ac:dyDescent="0.25">
      <c r="X7625" s="59">
        <v>7618</v>
      </c>
      <c r="Y7625" s="395">
        <f t="shared" si="120"/>
        <v>425</v>
      </c>
    </row>
    <row r="7626" spans="24:25" x14ac:dyDescent="0.25">
      <c r="X7626" s="59">
        <v>7619</v>
      </c>
      <c r="Y7626" s="395">
        <f t="shared" si="120"/>
        <v>425</v>
      </c>
    </row>
    <row r="7627" spans="24:25" x14ac:dyDescent="0.25">
      <c r="X7627" s="59">
        <v>7620</v>
      </c>
      <c r="Y7627" s="395">
        <f t="shared" si="120"/>
        <v>425</v>
      </c>
    </row>
    <row r="7628" spans="24:25" x14ac:dyDescent="0.25">
      <c r="X7628" s="59">
        <v>7621</v>
      </c>
      <c r="Y7628" s="395">
        <f t="shared" si="120"/>
        <v>425</v>
      </c>
    </row>
    <row r="7629" spans="24:25" x14ac:dyDescent="0.25">
      <c r="X7629" s="59">
        <v>7622</v>
      </c>
      <c r="Y7629" s="395">
        <f t="shared" si="120"/>
        <v>425</v>
      </c>
    </row>
    <row r="7630" spans="24:25" x14ac:dyDescent="0.25">
      <c r="X7630" s="59">
        <v>7623</v>
      </c>
      <c r="Y7630" s="395">
        <f t="shared" si="120"/>
        <v>425</v>
      </c>
    </row>
    <row r="7631" spans="24:25" x14ac:dyDescent="0.25">
      <c r="X7631" s="59">
        <v>7624</v>
      </c>
      <c r="Y7631" s="395">
        <f t="shared" si="120"/>
        <v>425</v>
      </c>
    </row>
    <row r="7632" spans="24:25" x14ac:dyDescent="0.25">
      <c r="X7632" s="59">
        <v>7625</v>
      </c>
      <c r="Y7632" s="395">
        <f t="shared" si="120"/>
        <v>425</v>
      </c>
    </row>
    <row r="7633" spans="24:25" x14ac:dyDescent="0.25">
      <c r="X7633" s="59">
        <v>7626</v>
      </c>
      <c r="Y7633" s="395">
        <f t="shared" ref="Y7633:Y7696" si="121">$V$9</f>
        <v>425</v>
      </c>
    </row>
    <row r="7634" spans="24:25" x14ac:dyDescent="0.25">
      <c r="X7634" s="59">
        <v>7627</v>
      </c>
      <c r="Y7634" s="395">
        <f t="shared" si="121"/>
        <v>425</v>
      </c>
    </row>
    <row r="7635" spans="24:25" x14ac:dyDescent="0.25">
      <c r="X7635" s="59">
        <v>7628</v>
      </c>
      <c r="Y7635" s="395">
        <f t="shared" si="121"/>
        <v>425</v>
      </c>
    </row>
    <row r="7636" spans="24:25" x14ac:dyDescent="0.25">
      <c r="X7636" s="59">
        <v>7629</v>
      </c>
      <c r="Y7636" s="395">
        <f t="shared" si="121"/>
        <v>425</v>
      </c>
    </row>
    <row r="7637" spans="24:25" x14ac:dyDescent="0.25">
      <c r="X7637" s="59">
        <v>7630</v>
      </c>
      <c r="Y7637" s="395">
        <f t="shared" si="121"/>
        <v>425</v>
      </c>
    </row>
    <row r="7638" spans="24:25" x14ac:dyDescent="0.25">
      <c r="X7638" s="59">
        <v>7631</v>
      </c>
      <c r="Y7638" s="395">
        <f t="shared" si="121"/>
        <v>425</v>
      </c>
    </row>
    <row r="7639" spans="24:25" x14ac:dyDescent="0.25">
      <c r="X7639" s="59">
        <v>7632</v>
      </c>
      <c r="Y7639" s="395">
        <f t="shared" si="121"/>
        <v>425</v>
      </c>
    </row>
    <row r="7640" spans="24:25" x14ac:dyDescent="0.25">
      <c r="X7640" s="59">
        <v>7633</v>
      </c>
      <c r="Y7640" s="395">
        <f t="shared" si="121"/>
        <v>425</v>
      </c>
    </row>
    <row r="7641" spans="24:25" x14ac:dyDescent="0.25">
      <c r="X7641" s="59">
        <v>7634</v>
      </c>
      <c r="Y7641" s="395">
        <f t="shared" si="121"/>
        <v>425</v>
      </c>
    </row>
    <row r="7642" spans="24:25" x14ac:dyDescent="0.25">
      <c r="X7642" s="59">
        <v>7635</v>
      </c>
      <c r="Y7642" s="395">
        <f t="shared" si="121"/>
        <v>425</v>
      </c>
    </row>
    <row r="7643" spans="24:25" x14ac:dyDescent="0.25">
      <c r="X7643" s="59">
        <v>7636</v>
      </c>
      <c r="Y7643" s="395">
        <f t="shared" si="121"/>
        <v>425</v>
      </c>
    </row>
    <row r="7644" spans="24:25" x14ac:dyDescent="0.25">
      <c r="X7644" s="59">
        <v>7637</v>
      </c>
      <c r="Y7644" s="395">
        <f t="shared" si="121"/>
        <v>425</v>
      </c>
    </row>
    <row r="7645" spans="24:25" x14ac:dyDescent="0.25">
      <c r="X7645" s="59">
        <v>7638</v>
      </c>
      <c r="Y7645" s="395">
        <f t="shared" si="121"/>
        <v>425</v>
      </c>
    </row>
    <row r="7646" spans="24:25" x14ac:dyDescent="0.25">
      <c r="X7646" s="59">
        <v>7639</v>
      </c>
      <c r="Y7646" s="395">
        <f t="shared" si="121"/>
        <v>425</v>
      </c>
    </row>
    <row r="7647" spans="24:25" x14ac:dyDescent="0.25">
      <c r="X7647" s="59">
        <v>7640</v>
      </c>
      <c r="Y7647" s="395">
        <f t="shared" si="121"/>
        <v>425</v>
      </c>
    </row>
    <row r="7648" spans="24:25" x14ac:dyDescent="0.25">
      <c r="X7648" s="59">
        <v>7641</v>
      </c>
      <c r="Y7648" s="395">
        <f t="shared" si="121"/>
        <v>425</v>
      </c>
    </row>
    <row r="7649" spans="24:25" x14ac:dyDescent="0.25">
      <c r="X7649" s="59">
        <v>7642</v>
      </c>
      <c r="Y7649" s="395">
        <f t="shared" si="121"/>
        <v>425</v>
      </c>
    </row>
    <row r="7650" spans="24:25" x14ac:dyDescent="0.25">
      <c r="X7650" s="59">
        <v>7643</v>
      </c>
      <c r="Y7650" s="395">
        <f t="shared" si="121"/>
        <v>425</v>
      </c>
    </row>
    <row r="7651" spans="24:25" x14ac:dyDescent="0.25">
      <c r="X7651" s="59">
        <v>7644</v>
      </c>
      <c r="Y7651" s="395">
        <f t="shared" si="121"/>
        <v>425</v>
      </c>
    </row>
    <row r="7652" spans="24:25" x14ac:dyDescent="0.25">
      <c r="X7652" s="59">
        <v>7645</v>
      </c>
      <c r="Y7652" s="395">
        <f t="shared" si="121"/>
        <v>425</v>
      </c>
    </row>
    <row r="7653" spans="24:25" x14ac:dyDescent="0.25">
      <c r="X7653" s="59">
        <v>7646</v>
      </c>
      <c r="Y7653" s="395">
        <f t="shared" si="121"/>
        <v>425</v>
      </c>
    </row>
    <row r="7654" spans="24:25" x14ac:dyDescent="0.25">
      <c r="X7654" s="59">
        <v>7647</v>
      </c>
      <c r="Y7654" s="395">
        <f t="shared" si="121"/>
        <v>425</v>
      </c>
    </row>
    <row r="7655" spans="24:25" x14ac:dyDescent="0.25">
      <c r="X7655" s="59">
        <v>7648</v>
      </c>
      <c r="Y7655" s="395">
        <f t="shared" si="121"/>
        <v>425</v>
      </c>
    </row>
    <row r="7656" spans="24:25" x14ac:dyDescent="0.25">
      <c r="X7656" s="59">
        <v>7649</v>
      </c>
      <c r="Y7656" s="395">
        <f t="shared" si="121"/>
        <v>425</v>
      </c>
    </row>
    <row r="7657" spans="24:25" x14ac:dyDescent="0.25">
      <c r="X7657" s="59">
        <v>7650</v>
      </c>
      <c r="Y7657" s="395">
        <f t="shared" si="121"/>
        <v>425</v>
      </c>
    </row>
    <row r="7658" spans="24:25" x14ac:dyDescent="0.25">
      <c r="X7658" s="59">
        <v>7651</v>
      </c>
      <c r="Y7658" s="395">
        <f t="shared" si="121"/>
        <v>425</v>
      </c>
    </row>
    <row r="7659" spans="24:25" x14ac:dyDescent="0.25">
      <c r="X7659" s="59">
        <v>7652</v>
      </c>
      <c r="Y7659" s="395">
        <f t="shared" si="121"/>
        <v>425</v>
      </c>
    </row>
    <row r="7660" spans="24:25" x14ac:dyDescent="0.25">
      <c r="X7660" s="59">
        <v>7653</v>
      </c>
      <c r="Y7660" s="395">
        <f t="shared" si="121"/>
        <v>425</v>
      </c>
    </row>
    <row r="7661" spans="24:25" x14ac:dyDescent="0.25">
      <c r="X7661" s="59">
        <v>7654</v>
      </c>
      <c r="Y7661" s="395">
        <f t="shared" si="121"/>
        <v>425</v>
      </c>
    </row>
    <row r="7662" spans="24:25" x14ac:dyDescent="0.25">
      <c r="X7662" s="59">
        <v>7655</v>
      </c>
      <c r="Y7662" s="395">
        <f t="shared" si="121"/>
        <v>425</v>
      </c>
    </row>
    <row r="7663" spans="24:25" x14ac:dyDescent="0.25">
      <c r="X7663" s="59">
        <v>7656</v>
      </c>
      <c r="Y7663" s="395">
        <f t="shared" si="121"/>
        <v>425</v>
      </c>
    </row>
    <row r="7664" spans="24:25" x14ac:dyDescent="0.25">
      <c r="X7664" s="59">
        <v>7657</v>
      </c>
      <c r="Y7664" s="395">
        <f t="shared" si="121"/>
        <v>425</v>
      </c>
    </row>
    <row r="7665" spans="24:25" x14ac:dyDescent="0.25">
      <c r="X7665" s="59">
        <v>7658</v>
      </c>
      <c r="Y7665" s="395">
        <f t="shared" si="121"/>
        <v>425</v>
      </c>
    </row>
    <row r="7666" spans="24:25" x14ac:dyDescent="0.25">
      <c r="X7666" s="59">
        <v>7659</v>
      </c>
      <c r="Y7666" s="395">
        <f t="shared" si="121"/>
        <v>425</v>
      </c>
    </row>
    <row r="7667" spans="24:25" x14ac:dyDescent="0.25">
      <c r="X7667" s="59">
        <v>7660</v>
      </c>
      <c r="Y7667" s="395">
        <f t="shared" si="121"/>
        <v>425</v>
      </c>
    </row>
    <row r="7668" spans="24:25" x14ac:dyDescent="0.25">
      <c r="X7668" s="59">
        <v>7661</v>
      </c>
      <c r="Y7668" s="395">
        <f t="shared" si="121"/>
        <v>425</v>
      </c>
    </row>
    <row r="7669" spans="24:25" x14ac:dyDescent="0.25">
      <c r="X7669" s="59">
        <v>7662</v>
      </c>
      <c r="Y7669" s="395">
        <f t="shared" si="121"/>
        <v>425</v>
      </c>
    </row>
    <row r="7670" spans="24:25" x14ac:dyDescent="0.25">
      <c r="X7670" s="59">
        <v>7663</v>
      </c>
      <c r="Y7670" s="395">
        <f t="shared" si="121"/>
        <v>425</v>
      </c>
    </row>
    <row r="7671" spans="24:25" x14ac:dyDescent="0.25">
      <c r="X7671" s="59">
        <v>7664</v>
      </c>
      <c r="Y7671" s="395">
        <f t="shared" si="121"/>
        <v>425</v>
      </c>
    </row>
    <row r="7672" spans="24:25" x14ac:dyDescent="0.25">
      <c r="X7672" s="59">
        <v>7665</v>
      </c>
      <c r="Y7672" s="395">
        <f t="shared" si="121"/>
        <v>425</v>
      </c>
    </row>
    <row r="7673" spans="24:25" x14ac:dyDescent="0.25">
      <c r="X7673" s="59">
        <v>7666</v>
      </c>
      <c r="Y7673" s="395">
        <f t="shared" si="121"/>
        <v>425</v>
      </c>
    </row>
    <row r="7674" spans="24:25" x14ac:dyDescent="0.25">
      <c r="X7674" s="59">
        <v>7667</v>
      </c>
      <c r="Y7674" s="395">
        <f t="shared" si="121"/>
        <v>425</v>
      </c>
    </row>
    <row r="7675" spans="24:25" x14ac:dyDescent="0.25">
      <c r="X7675" s="59">
        <v>7668</v>
      </c>
      <c r="Y7675" s="395">
        <f t="shared" si="121"/>
        <v>425</v>
      </c>
    </row>
    <row r="7676" spans="24:25" x14ac:dyDescent="0.25">
      <c r="X7676" s="59">
        <v>7669</v>
      </c>
      <c r="Y7676" s="395">
        <f t="shared" si="121"/>
        <v>425</v>
      </c>
    </row>
    <row r="7677" spans="24:25" x14ac:dyDescent="0.25">
      <c r="X7677" s="59">
        <v>7670</v>
      </c>
      <c r="Y7677" s="395">
        <f t="shared" si="121"/>
        <v>425</v>
      </c>
    </row>
    <row r="7678" spans="24:25" x14ac:dyDescent="0.25">
      <c r="X7678" s="59">
        <v>7671</v>
      </c>
      <c r="Y7678" s="395">
        <f t="shared" si="121"/>
        <v>425</v>
      </c>
    </row>
    <row r="7679" spans="24:25" x14ac:dyDescent="0.25">
      <c r="X7679" s="59">
        <v>7672</v>
      </c>
      <c r="Y7679" s="395">
        <f t="shared" si="121"/>
        <v>425</v>
      </c>
    </row>
    <row r="7680" spans="24:25" x14ac:dyDescent="0.25">
      <c r="X7680" s="59">
        <v>7673</v>
      </c>
      <c r="Y7680" s="395">
        <f t="shared" si="121"/>
        <v>425</v>
      </c>
    </row>
    <row r="7681" spans="24:25" x14ac:dyDescent="0.25">
      <c r="X7681" s="59">
        <v>7674</v>
      </c>
      <c r="Y7681" s="395">
        <f t="shared" si="121"/>
        <v>425</v>
      </c>
    </row>
    <row r="7682" spans="24:25" x14ac:dyDescent="0.25">
      <c r="X7682" s="59">
        <v>7675</v>
      </c>
      <c r="Y7682" s="395">
        <f t="shared" si="121"/>
        <v>425</v>
      </c>
    </row>
    <row r="7683" spans="24:25" x14ac:dyDescent="0.25">
      <c r="X7683" s="59">
        <v>7676</v>
      </c>
      <c r="Y7683" s="395">
        <f t="shared" si="121"/>
        <v>425</v>
      </c>
    </row>
    <row r="7684" spans="24:25" x14ac:dyDescent="0.25">
      <c r="X7684" s="59">
        <v>7677</v>
      </c>
      <c r="Y7684" s="395">
        <f t="shared" si="121"/>
        <v>425</v>
      </c>
    </row>
    <row r="7685" spans="24:25" x14ac:dyDescent="0.25">
      <c r="X7685" s="59">
        <v>7678</v>
      </c>
      <c r="Y7685" s="395">
        <f t="shared" si="121"/>
        <v>425</v>
      </c>
    </row>
    <row r="7686" spans="24:25" x14ac:dyDescent="0.25">
      <c r="X7686" s="59">
        <v>7679</v>
      </c>
      <c r="Y7686" s="395">
        <f t="shared" si="121"/>
        <v>425</v>
      </c>
    </row>
    <row r="7687" spans="24:25" x14ac:dyDescent="0.25">
      <c r="X7687" s="59">
        <v>7680</v>
      </c>
      <c r="Y7687" s="395">
        <f t="shared" si="121"/>
        <v>425</v>
      </c>
    </row>
    <row r="7688" spans="24:25" x14ac:dyDescent="0.25">
      <c r="X7688" s="59">
        <v>7681</v>
      </c>
      <c r="Y7688" s="395">
        <f t="shared" si="121"/>
        <v>425</v>
      </c>
    </row>
    <row r="7689" spans="24:25" x14ac:dyDescent="0.25">
      <c r="X7689" s="59">
        <v>7682</v>
      </c>
      <c r="Y7689" s="395">
        <f t="shared" si="121"/>
        <v>425</v>
      </c>
    </row>
    <row r="7690" spans="24:25" x14ac:dyDescent="0.25">
      <c r="X7690" s="59">
        <v>7683</v>
      </c>
      <c r="Y7690" s="395">
        <f t="shared" si="121"/>
        <v>425</v>
      </c>
    </row>
    <row r="7691" spans="24:25" x14ac:dyDescent="0.25">
      <c r="X7691" s="59">
        <v>7684</v>
      </c>
      <c r="Y7691" s="395">
        <f t="shared" si="121"/>
        <v>425</v>
      </c>
    </row>
    <row r="7692" spans="24:25" x14ac:dyDescent="0.25">
      <c r="X7692" s="59">
        <v>7685</v>
      </c>
      <c r="Y7692" s="395">
        <f t="shared" si="121"/>
        <v>425</v>
      </c>
    </row>
    <row r="7693" spans="24:25" x14ac:dyDescent="0.25">
      <c r="X7693" s="59">
        <v>7686</v>
      </c>
      <c r="Y7693" s="395">
        <f t="shared" si="121"/>
        <v>425</v>
      </c>
    </row>
    <row r="7694" spans="24:25" x14ac:dyDescent="0.25">
      <c r="X7694" s="59">
        <v>7687</v>
      </c>
      <c r="Y7694" s="395">
        <f t="shared" si="121"/>
        <v>425</v>
      </c>
    </row>
    <row r="7695" spans="24:25" x14ac:dyDescent="0.25">
      <c r="X7695" s="59">
        <v>7688</v>
      </c>
      <c r="Y7695" s="395">
        <f t="shared" si="121"/>
        <v>425</v>
      </c>
    </row>
    <row r="7696" spans="24:25" x14ac:dyDescent="0.25">
      <c r="X7696" s="59">
        <v>7689</v>
      </c>
      <c r="Y7696" s="395">
        <f t="shared" si="121"/>
        <v>425</v>
      </c>
    </row>
    <row r="7697" spans="24:25" x14ac:dyDescent="0.25">
      <c r="X7697" s="59">
        <v>7690</v>
      </c>
      <c r="Y7697" s="395">
        <f t="shared" ref="Y7697:Y7760" si="122">$V$9</f>
        <v>425</v>
      </c>
    </row>
    <row r="7698" spans="24:25" x14ac:dyDescent="0.25">
      <c r="X7698" s="59">
        <v>7691</v>
      </c>
      <c r="Y7698" s="395">
        <f t="shared" si="122"/>
        <v>425</v>
      </c>
    </row>
    <row r="7699" spans="24:25" x14ac:dyDescent="0.25">
      <c r="X7699" s="59">
        <v>7692</v>
      </c>
      <c r="Y7699" s="395">
        <f t="shared" si="122"/>
        <v>425</v>
      </c>
    </row>
    <row r="7700" spans="24:25" x14ac:dyDescent="0.25">
      <c r="X7700" s="59">
        <v>7693</v>
      </c>
      <c r="Y7700" s="395">
        <f t="shared" si="122"/>
        <v>425</v>
      </c>
    </row>
    <row r="7701" spans="24:25" x14ac:dyDescent="0.25">
      <c r="X7701" s="59">
        <v>7694</v>
      </c>
      <c r="Y7701" s="395">
        <f t="shared" si="122"/>
        <v>425</v>
      </c>
    </row>
    <row r="7702" spans="24:25" x14ac:dyDescent="0.25">
      <c r="X7702" s="59">
        <v>7695</v>
      </c>
      <c r="Y7702" s="395">
        <f t="shared" si="122"/>
        <v>425</v>
      </c>
    </row>
    <row r="7703" spans="24:25" x14ac:dyDescent="0.25">
      <c r="X7703" s="59">
        <v>7696</v>
      </c>
      <c r="Y7703" s="395">
        <f t="shared" si="122"/>
        <v>425</v>
      </c>
    </row>
    <row r="7704" spans="24:25" x14ac:dyDescent="0.25">
      <c r="X7704" s="59">
        <v>7697</v>
      </c>
      <c r="Y7704" s="395">
        <f t="shared" si="122"/>
        <v>425</v>
      </c>
    </row>
    <row r="7705" spans="24:25" x14ac:dyDescent="0.25">
      <c r="X7705" s="59">
        <v>7698</v>
      </c>
      <c r="Y7705" s="395">
        <f t="shared" si="122"/>
        <v>425</v>
      </c>
    </row>
    <row r="7706" spans="24:25" x14ac:dyDescent="0.25">
      <c r="X7706" s="59">
        <v>7699</v>
      </c>
      <c r="Y7706" s="395">
        <f t="shared" si="122"/>
        <v>425</v>
      </c>
    </row>
    <row r="7707" spans="24:25" x14ac:dyDescent="0.25">
      <c r="X7707" s="59">
        <v>7700</v>
      </c>
      <c r="Y7707" s="395">
        <f t="shared" si="122"/>
        <v>425</v>
      </c>
    </row>
    <row r="7708" spans="24:25" x14ac:dyDescent="0.25">
      <c r="X7708" s="59">
        <v>7701</v>
      </c>
      <c r="Y7708" s="395">
        <f t="shared" si="122"/>
        <v>425</v>
      </c>
    </row>
    <row r="7709" spans="24:25" x14ac:dyDescent="0.25">
      <c r="X7709" s="59">
        <v>7702</v>
      </c>
      <c r="Y7709" s="395">
        <f t="shared" si="122"/>
        <v>425</v>
      </c>
    </row>
    <row r="7710" spans="24:25" x14ac:dyDescent="0.25">
      <c r="X7710" s="59">
        <v>7703</v>
      </c>
      <c r="Y7710" s="395">
        <f t="shared" si="122"/>
        <v>425</v>
      </c>
    </row>
    <row r="7711" spans="24:25" x14ac:dyDescent="0.25">
      <c r="X7711" s="59">
        <v>7704</v>
      </c>
      <c r="Y7711" s="395">
        <f t="shared" si="122"/>
        <v>425</v>
      </c>
    </row>
    <row r="7712" spans="24:25" x14ac:dyDescent="0.25">
      <c r="X7712" s="59">
        <v>7705</v>
      </c>
      <c r="Y7712" s="395">
        <f t="shared" si="122"/>
        <v>425</v>
      </c>
    </row>
    <row r="7713" spans="24:25" x14ac:dyDescent="0.25">
      <c r="X7713" s="59">
        <v>7706</v>
      </c>
      <c r="Y7713" s="395">
        <f t="shared" si="122"/>
        <v>425</v>
      </c>
    </row>
    <row r="7714" spans="24:25" x14ac:dyDescent="0.25">
      <c r="X7714" s="59">
        <v>7707</v>
      </c>
      <c r="Y7714" s="395">
        <f t="shared" si="122"/>
        <v>425</v>
      </c>
    </row>
    <row r="7715" spans="24:25" x14ac:dyDescent="0.25">
      <c r="X7715" s="59">
        <v>7708</v>
      </c>
      <c r="Y7715" s="395">
        <f t="shared" si="122"/>
        <v>425</v>
      </c>
    </row>
    <row r="7716" spans="24:25" x14ac:dyDescent="0.25">
      <c r="X7716" s="59">
        <v>7709</v>
      </c>
      <c r="Y7716" s="395">
        <f t="shared" si="122"/>
        <v>425</v>
      </c>
    </row>
    <row r="7717" spans="24:25" x14ac:dyDescent="0.25">
      <c r="X7717" s="59">
        <v>7710</v>
      </c>
      <c r="Y7717" s="395">
        <f t="shared" si="122"/>
        <v>425</v>
      </c>
    </row>
    <row r="7718" spans="24:25" x14ac:dyDescent="0.25">
      <c r="X7718" s="59">
        <v>7711</v>
      </c>
      <c r="Y7718" s="395">
        <f t="shared" si="122"/>
        <v>425</v>
      </c>
    </row>
    <row r="7719" spans="24:25" x14ac:dyDescent="0.25">
      <c r="X7719" s="59">
        <v>7712</v>
      </c>
      <c r="Y7719" s="395">
        <f t="shared" si="122"/>
        <v>425</v>
      </c>
    </row>
    <row r="7720" spans="24:25" x14ac:dyDescent="0.25">
      <c r="X7720" s="59">
        <v>7713</v>
      </c>
      <c r="Y7720" s="395">
        <f t="shared" si="122"/>
        <v>425</v>
      </c>
    </row>
    <row r="7721" spans="24:25" x14ac:dyDescent="0.25">
      <c r="X7721" s="59">
        <v>7714</v>
      </c>
      <c r="Y7721" s="395">
        <f t="shared" si="122"/>
        <v>425</v>
      </c>
    </row>
    <row r="7722" spans="24:25" x14ac:dyDescent="0.25">
      <c r="X7722" s="59">
        <v>7715</v>
      </c>
      <c r="Y7722" s="395">
        <f t="shared" si="122"/>
        <v>425</v>
      </c>
    </row>
    <row r="7723" spans="24:25" x14ac:dyDescent="0.25">
      <c r="X7723" s="59">
        <v>7716</v>
      </c>
      <c r="Y7723" s="395">
        <f t="shared" si="122"/>
        <v>425</v>
      </c>
    </row>
    <row r="7724" spans="24:25" x14ac:dyDescent="0.25">
      <c r="X7724" s="59">
        <v>7717</v>
      </c>
      <c r="Y7724" s="395">
        <f t="shared" si="122"/>
        <v>425</v>
      </c>
    </row>
    <row r="7725" spans="24:25" x14ac:dyDescent="0.25">
      <c r="X7725" s="59">
        <v>7718</v>
      </c>
      <c r="Y7725" s="395">
        <f t="shared" si="122"/>
        <v>425</v>
      </c>
    </row>
    <row r="7726" spans="24:25" x14ac:dyDescent="0.25">
      <c r="X7726" s="59">
        <v>7719</v>
      </c>
      <c r="Y7726" s="395">
        <f t="shared" si="122"/>
        <v>425</v>
      </c>
    </row>
    <row r="7727" spans="24:25" x14ac:dyDescent="0.25">
      <c r="X7727" s="59">
        <v>7720</v>
      </c>
      <c r="Y7727" s="395">
        <f t="shared" si="122"/>
        <v>425</v>
      </c>
    </row>
    <row r="7728" spans="24:25" x14ac:dyDescent="0.25">
      <c r="X7728" s="59">
        <v>7721</v>
      </c>
      <c r="Y7728" s="395">
        <f t="shared" si="122"/>
        <v>425</v>
      </c>
    </row>
    <row r="7729" spans="24:25" x14ac:dyDescent="0.25">
      <c r="X7729" s="59">
        <v>7722</v>
      </c>
      <c r="Y7729" s="395">
        <f t="shared" si="122"/>
        <v>425</v>
      </c>
    </row>
    <row r="7730" spans="24:25" x14ac:dyDescent="0.25">
      <c r="X7730" s="59">
        <v>7723</v>
      </c>
      <c r="Y7730" s="395">
        <f t="shared" si="122"/>
        <v>425</v>
      </c>
    </row>
    <row r="7731" spans="24:25" x14ac:dyDescent="0.25">
      <c r="X7731" s="59">
        <v>7724</v>
      </c>
      <c r="Y7731" s="395">
        <f t="shared" si="122"/>
        <v>425</v>
      </c>
    </row>
    <row r="7732" spans="24:25" x14ac:dyDescent="0.25">
      <c r="X7732" s="59">
        <v>7725</v>
      </c>
      <c r="Y7732" s="395">
        <f t="shared" si="122"/>
        <v>425</v>
      </c>
    </row>
    <row r="7733" spans="24:25" x14ac:dyDescent="0.25">
      <c r="X7733" s="59">
        <v>7726</v>
      </c>
      <c r="Y7733" s="395">
        <f t="shared" si="122"/>
        <v>425</v>
      </c>
    </row>
    <row r="7734" spans="24:25" x14ac:dyDescent="0.25">
      <c r="X7734" s="59">
        <v>7727</v>
      </c>
      <c r="Y7734" s="395">
        <f t="shared" si="122"/>
        <v>425</v>
      </c>
    </row>
    <row r="7735" spans="24:25" x14ac:dyDescent="0.25">
      <c r="X7735" s="59">
        <v>7728</v>
      </c>
      <c r="Y7735" s="395">
        <f t="shared" si="122"/>
        <v>425</v>
      </c>
    </row>
    <row r="7736" spans="24:25" x14ac:dyDescent="0.25">
      <c r="X7736" s="59">
        <v>7729</v>
      </c>
      <c r="Y7736" s="395">
        <f t="shared" si="122"/>
        <v>425</v>
      </c>
    </row>
    <row r="7737" spans="24:25" x14ac:dyDescent="0.25">
      <c r="X7737" s="59">
        <v>7730</v>
      </c>
      <c r="Y7737" s="395">
        <f t="shared" si="122"/>
        <v>425</v>
      </c>
    </row>
    <row r="7738" spans="24:25" x14ac:dyDescent="0.25">
      <c r="X7738" s="59">
        <v>7731</v>
      </c>
      <c r="Y7738" s="395">
        <f t="shared" si="122"/>
        <v>425</v>
      </c>
    </row>
    <row r="7739" spans="24:25" x14ac:dyDescent="0.25">
      <c r="X7739" s="59">
        <v>7732</v>
      </c>
      <c r="Y7739" s="395">
        <f t="shared" si="122"/>
        <v>425</v>
      </c>
    </row>
    <row r="7740" spans="24:25" x14ac:dyDescent="0.25">
      <c r="X7740" s="59">
        <v>7733</v>
      </c>
      <c r="Y7740" s="395">
        <f t="shared" si="122"/>
        <v>425</v>
      </c>
    </row>
    <row r="7741" spans="24:25" x14ac:dyDescent="0.25">
      <c r="X7741" s="59">
        <v>7734</v>
      </c>
      <c r="Y7741" s="395">
        <f t="shared" si="122"/>
        <v>425</v>
      </c>
    </row>
    <row r="7742" spans="24:25" x14ac:dyDescent="0.25">
      <c r="X7742" s="59">
        <v>7735</v>
      </c>
      <c r="Y7742" s="395">
        <f t="shared" si="122"/>
        <v>425</v>
      </c>
    </row>
    <row r="7743" spans="24:25" x14ac:dyDescent="0.25">
      <c r="X7743" s="59">
        <v>7736</v>
      </c>
      <c r="Y7743" s="395">
        <f t="shared" si="122"/>
        <v>425</v>
      </c>
    </row>
    <row r="7744" spans="24:25" x14ac:dyDescent="0.25">
      <c r="X7744" s="59">
        <v>7737</v>
      </c>
      <c r="Y7744" s="395">
        <f t="shared" si="122"/>
        <v>425</v>
      </c>
    </row>
    <row r="7745" spans="24:25" x14ac:dyDescent="0.25">
      <c r="X7745" s="59">
        <v>7738</v>
      </c>
      <c r="Y7745" s="395">
        <f t="shared" si="122"/>
        <v>425</v>
      </c>
    </row>
    <row r="7746" spans="24:25" x14ac:dyDescent="0.25">
      <c r="X7746" s="59">
        <v>7739</v>
      </c>
      <c r="Y7746" s="395">
        <f t="shared" si="122"/>
        <v>425</v>
      </c>
    </row>
    <row r="7747" spans="24:25" x14ac:dyDescent="0.25">
      <c r="X7747" s="59">
        <v>7740</v>
      </c>
      <c r="Y7747" s="395">
        <f t="shared" si="122"/>
        <v>425</v>
      </c>
    </row>
    <row r="7748" spans="24:25" x14ac:dyDescent="0.25">
      <c r="X7748" s="59">
        <v>7741</v>
      </c>
      <c r="Y7748" s="395">
        <f t="shared" si="122"/>
        <v>425</v>
      </c>
    </row>
    <row r="7749" spans="24:25" x14ac:dyDescent="0.25">
      <c r="X7749" s="59">
        <v>7742</v>
      </c>
      <c r="Y7749" s="395">
        <f t="shared" si="122"/>
        <v>425</v>
      </c>
    </row>
    <row r="7750" spans="24:25" x14ac:dyDescent="0.25">
      <c r="X7750" s="59">
        <v>7743</v>
      </c>
      <c r="Y7750" s="395">
        <f t="shared" si="122"/>
        <v>425</v>
      </c>
    </row>
    <row r="7751" spans="24:25" x14ac:dyDescent="0.25">
      <c r="X7751" s="59">
        <v>7744</v>
      </c>
      <c r="Y7751" s="395">
        <f t="shared" si="122"/>
        <v>425</v>
      </c>
    </row>
    <row r="7752" spans="24:25" x14ac:dyDescent="0.25">
      <c r="X7752" s="59">
        <v>7745</v>
      </c>
      <c r="Y7752" s="395">
        <f t="shared" si="122"/>
        <v>425</v>
      </c>
    </row>
    <row r="7753" spans="24:25" x14ac:dyDescent="0.25">
      <c r="X7753" s="59">
        <v>7746</v>
      </c>
      <c r="Y7753" s="395">
        <f t="shared" si="122"/>
        <v>425</v>
      </c>
    </row>
    <row r="7754" spans="24:25" x14ac:dyDescent="0.25">
      <c r="X7754" s="59">
        <v>7747</v>
      </c>
      <c r="Y7754" s="395">
        <f t="shared" si="122"/>
        <v>425</v>
      </c>
    </row>
    <row r="7755" spans="24:25" x14ac:dyDescent="0.25">
      <c r="X7755" s="59">
        <v>7748</v>
      </c>
      <c r="Y7755" s="395">
        <f t="shared" si="122"/>
        <v>425</v>
      </c>
    </row>
    <row r="7756" spans="24:25" x14ac:dyDescent="0.25">
      <c r="X7756" s="59">
        <v>7749</v>
      </c>
      <c r="Y7756" s="395">
        <f t="shared" si="122"/>
        <v>425</v>
      </c>
    </row>
    <row r="7757" spans="24:25" x14ac:dyDescent="0.25">
      <c r="X7757" s="59">
        <v>7750</v>
      </c>
      <c r="Y7757" s="395">
        <f t="shared" si="122"/>
        <v>425</v>
      </c>
    </row>
    <row r="7758" spans="24:25" x14ac:dyDescent="0.25">
      <c r="X7758" s="59">
        <v>7751</v>
      </c>
      <c r="Y7758" s="395">
        <f t="shared" si="122"/>
        <v>425</v>
      </c>
    </row>
    <row r="7759" spans="24:25" x14ac:dyDescent="0.25">
      <c r="X7759" s="59">
        <v>7752</v>
      </c>
      <c r="Y7759" s="395">
        <f t="shared" si="122"/>
        <v>425</v>
      </c>
    </row>
    <row r="7760" spans="24:25" x14ac:dyDescent="0.25">
      <c r="X7760" s="59">
        <v>7753</v>
      </c>
      <c r="Y7760" s="395">
        <f t="shared" si="122"/>
        <v>425</v>
      </c>
    </row>
    <row r="7761" spans="24:25" x14ac:dyDescent="0.25">
      <c r="X7761" s="59">
        <v>7754</v>
      </c>
      <c r="Y7761" s="395">
        <f t="shared" ref="Y7761:Y7824" si="123">$V$9</f>
        <v>425</v>
      </c>
    </row>
    <row r="7762" spans="24:25" x14ac:dyDescent="0.25">
      <c r="X7762" s="59">
        <v>7755</v>
      </c>
      <c r="Y7762" s="395">
        <f t="shared" si="123"/>
        <v>425</v>
      </c>
    </row>
    <row r="7763" spans="24:25" x14ac:dyDescent="0.25">
      <c r="X7763" s="59">
        <v>7756</v>
      </c>
      <c r="Y7763" s="395">
        <f t="shared" si="123"/>
        <v>425</v>
      </c>
    </row>
    <row r="7764" spans="24:25" x14ac:dyDescent="0.25">
      <c r="X7764" s="59">
        <v>7757</v>
      </c>
      <c r="Y7764" s="395">
        <f t="shared" si="123"/>
        <v>425</v>
      </c>
    </row>
    <row r="7765" spans="24:25" x14ac:dyDescent="0.25">
      <c r="X7765" s="59">
        <v>7758</v>
      </c>
      <c r="Y7765" s="395">
        <f t="shared" si="123"/>
        <v>425</v>
      </c>
    </row>
    <row r="7766" spans="24:25" x14ac:dyDescent="0.25">
      <c r="X7766" s="59">
        <v>7759</v>
      </c>
      <c r="Y7766" s="395">
        <f t="shared" si="123"/>
        <v>425</v>
      </c>
    </row>
    <row r="7767" spans="24:25" x14ac:dyDescent="0.25">
      <c r="X7767" s="59">
        <v>7760</v>
      </c>
      <c r="Y7767" s="395">
        <f t="shared" si="123"/>
        <v>425</v>
      </c>
    </row>
    <row r="7768" spans="24:25" x14ac:dyDescent="0.25">
      <c r="X7768" s="59">
        <v>7761</v>
      </c>
      <c r="Y7768" s="395">
        <f t="shared" si="123"/>
        <v>425</v>
      </c>
    </row>
    <row r="7769" spans="24:25" x14ac:dyDescent="0.25">
      <c r="X7769" s="59">
        <v>7762</v>
      </c>
      <c r="Y7769" s="395">
        <f t="shared" si="123"/>
        <v>425</v>
      </c>
    </row>
    <row r="7770" spans="24:25" x14ac:dyDescent="0.25">
      <c r="X7770" s="59">
        <v>7763</v>
      </c>
      <c r="Y7770" s="395">
        <f t="shared" si="123"/>
        <v>425</v>
      </c>
    </row>
    <row r="7771" spans="24:25" x14ac:dyDescent="0.25">
      <c r="X7771" s="59">
        <v>7764</v>
      </c>
      <c r="Y7771" s="395">
        <f t="shared" si="123"/>
        <v>425</v>
      </c>
    </row>
    <row r="7772" spans="24:25" x14ac:dyDescent="0.25">
      <c r="X7772" s="59">
        <v>7765</v>
      </c>
      <c r="Y7772" s="395">
        <f t="shared" si="123"/>
        <v>425</v>
      </c>
    </row>
    <row r="7773" spans="24:25" x14ac:dyDescent="0.25">
      <c r="X7773" s="59">
        <v>7766</v>
      </c>
      <c r="Y7773" s="395">
        <f t="shared" si="123"/>
        <v>425</v>
      </c>
    </row>
    <row r="7774" spans="24:25" x14ac:dyDescent="0.25">
      <c r="X7774" s="59">
        <v>7767</v>
      </c>
      <c r="Y7774" s="395">
        <f t="shared" si="123"/>
        <v>425</v>
      </c>
    </row>
    <row r="7775" spans="24:25" x14ac:dyDescent="0.25">
      <c r="X7775" s="59">
        <v>7768</v>
      </c>
      <c r="Y7775" s="395">
        <f t="shared" si="123"/>
        <v>425</v>
      </c>
    </row>
    <row r="7776" spans="24:25" x14ac:dyDescent="0.25">
      <c r="X7776" s="59">
        <v>7769</v>
      </c>
      <c r="Y7776" s="395">
        <f t="shared" si="123"/>
        <v>425</v>
      </c>
    </row>
    <row r="7777" spans="24:25" x14ac:dyDescent="0.25">
      <c r="X7777" s="59">
        <v>7770</v>
      </c>
      <c r="Y7777" s="395">
        <f t="shared" si="123"/>
        <v>425</v>
      </c>
    </row>
    <row r="7778" spans="24:25" x14ac:dyDescent="0.25">
      <c r="X7778" s="59">
        <v>7771</v>
      </c>
      <c r="Y7778" s="395">
        <f t="shared" si="123"/>
        <v>425</v>
      </c>
    </row>
    <row r="7779" spans="24:25" x14ac:dyDescent="0.25">
      <c r="X7779" s="59">
        <v>7772</v>
      </c>
      <c r="Y7779" s="395">
        <f t="shared" si="123"/>
        <v>425</v>
      </c>
    </row>
    <row r="7780" spans="24:25" x14ac:dyDescent="0.25">
      <c r="X7780" s="59">
        <v>7773</v>
      </c>
      <c r="Y7780" s="395">
        <f t="shared" si="123"/>
        <v>425</v>
      </c>
    </row>
    <row r="7781" spans="24:25" x14ac:dyDescent="0.25">
      <c r="X7781" s="59">
        <v>7774</v>
      </c>
      <c r="Y7781" s="395">
        <f t="shared" si="123"/>
        <v>425</v>
      </c>
    </row>
    <row r="7782" spans="24:25" x14ac:dyDescent="0.25">
      <c r="X7782" s="59">
        <v>7775</v>
      </c>
      <c r="Y7782" s="395">
        <f t="shared" si="123"/>
        <v>425</v>
      </c>
    </row>
    <row r="7783" spans="24:25" x14ac:dyDescent="0.25">
      <c r="X7783" s="59">
        <v>7776</v>
      </c>
      <c r="Y7783" s="395">
        <f t="shared" si="123"/>
        <v>425</v>
      </c>
    </row>
    <row r="7784" spans="24:25" x14ac:dyDescent="0.25">
      <c r="X7784" s="59">
        <v>7777</v>
      </c>
      <c r="Y7784" s="395">
        <f t="shared" si="123"/>
        <v>425</v>
      </c>
    </row>
    <row r="7785" spans="24:25" x14ac:dyDescent="0.25">
      <c r="X7785" s="59">
        <v>7778</v>
      </c>
      <c r="Y7785" s="395">
        <f t="shared" si="123"/>
        <v>425</v>
      </c>
    </row>
    <row r="7786" spans="24:25" x14ac:dyDescent="0.25">
      <c r="X7786" s="59">
        <v>7779</v>
      </c>
      <c r="Y7786" s="395">
        <f t="shared" si="123"/>
        <v>425</v>
      </c>
    </row>
    <row r="7787" spans="24:25" x14ac:dyDescent="0.25">
      <c r="X7787" s="59">
        <v>7780</v>
      </c>
      <c r="Y7787" s="395">
        <f t="shared" si="123"/>
        <v>425</v>
      </c>
    </row>
    <row r="7788" spans="24:25" x14ac:dyDescent="0.25">
      <c r="X7788" s="59">
        <v>7781</v>
      </c>
      <c r="Y7788" s="395">
        <f t="shared" si="123"/>
        <v>425</v>
      </c>
    </row>
    <row r="7789" spans="24:25" x14ac:dyDescent="0.25">
      <c r="X7789" s="59">
        <v>7782</v>
      </c>
      <c r="Y7789" s="395">
        <f t="shared" si="123"/>
        <v>425</v>
      </c>
    </row>
    <row r="7790" spans="24:25" x14ac:dyDescent="0.25">
      <c r="X7790" s="59">
        <v>7783</v>
      </c>
      <c r="Y7790" s="395">
        <f t="shared" si="123"/>
        <v>425</v>
      </c>
    </row>
    <row r="7791" spans="24:25" x14ac:dyDescent="0.25">
      <c r="X7791" s="59">
        <v>7784</v>
      </c>
      <c r="Y7791" s="395">
        <f t="shared" si="123"/>
        <v>425</v>
      </c>
    </row>
    <row r="7792" spans="24:25" x14ac:dyDescent="0.25">
      <c r="X7792" s="59">
        <v>7785</v>
      </c>
      <c r="Y7792" s="395">
        <f t="shared" si="123"/>
        <v>425</v>
      </c>
    </row>
    <row r="7793" spans="24:25" x14ac:dyDescent="0.25">
      <c r="X7793" s="59">
        <v>7786</v>
      </c>
      <c r="Y7793" s="395">
        <f t="shared" si="123"/>
        <v>425</v>
      </c>
    </row>
    <row r="7794" spans="24:25" x14ac:dyDescent="0.25">
      <c r="X7794" s="59">
        <v>7787</v>
      </c>
      <c r="Y7794" s="395">
        <f t="shared" si="123"/>
        <v>425</v>
      </c>
    </row>
    <row r="7795" spans="24:25" x14ac:dyDescent="0.25">
      <c r="X7795" s="59">
        <v>7788</v>
      </c>
      <c r="Y7795" s="395">
        <f t="shared" si="123"/>
        <v>425</v>
      </c>
    </row>
    <row r="7796" spans="24:25" x14ac:dyDescent="0.25">
      <c r="X7796" s="59">
        <v>7789</v>
      </c>
      <c r="Y7796" s="395">
        <f t="shared" si="123"/>
        <v>425</v>
      </c>
    </row>
    <row r="7797" spans="24:25" x14ac:dyDescent="0.25">
      <c r="X7797" s="59">
        <v>7790</v>
      </c>
      <c r="Y7797" s="395">
        <f t="shared" si="123"/>
        <v>425</v>
      </c>
    </row>
    <row r="7798" spans="24:25" x14ac:dyDescent="0.25">
      <c r="X7798" s="59">
        <v>7791</v>
      </c>
      <c r="Y7798" s="395">
        <f t="shared" si="123"/>
        <v>425</v>
      </c>
    </row>
    <row r="7799" spans="24:25" x14ac:dyDescent="0.25">
      <c r="X7799" s="59">
        <v>7792</v>
      </c>
      <c r="Y7799" s="395">
        <f t="shared" si="123"/>
        <v>425</v>
      </c>
    </row>
    <row r="7800" spans="24:25" x14ac:dyDescent="0.25">
      <c r="X7800" s="59">
        <v>7793</v>
      </c>
      <c r="Y7800" s="395">
        <f t="shared" si="123"/>
        <v>425</v>
      </c>
    </row>
    <row r="7801" spans="24:25" x14ac:dyDescent="0.25">
      <c r="X7801" s="59">
        <v>7794</v>
      </c>
      <c r="Y7801" s="395">
        <f t="shared" si="123"/>
        <v>425</v>
      </c>
    </row>
    <row r="7802" spans="24:25" x14ac:dyDescent="0.25">
      <c r="X7802" s="59">
        <v>7795</v>
      </c>
      <c r="Y7802" s="395">
        <f t="shared" si="123"/>
        <v>425</v>
      </c>
    </row>
    <row r="7803" spans="24:25" x14ac:dyDescent="0.25">
      <c r="X7803" s="59">
        <v>7796</v>
      </c>
      <c r="Y7803" s="395">
        <f t="shared" si="123"/>
        <v>425</v>
      </c>
    </row>
    <row r="7804" spans="24:25" x14ac:dyDescent="0.25">
      <c r="X7804" s="59">
        <v>7797</v>
      </c>
      <c r="Y7804" s="395">
        <f t="shared" si="123"/>
        <v>425</v>
      </c>
    </row>
    <row r="7805" spans="24:25" x14ac:dyDescent="0.25">
      <c r="X7805" s="59">
        <v>7798</v>
      </c>
      <c r="Y7805" s="395">
        <f t="shared" si="123"/>
        <v>425</v>
      </c>
    </row>
    <row r="7806" spans="24:25" x14ac:dyDescent="0.25">
      <c r="X7806" s="59">
        <v>7799</v>
      </c>
      <c r="Y7806" s="395">
        <f t="shared" si="123"/>
        <v>425</v>
      </c>
    </row>
    <row r="7807" spans="24:25" x14ac:dyDescent="0.25">
      <c r="X7807" s="59">
        <v>7800</v>
      </c>
      <c r="Y7807" s="395">
        <f t="shared" si="123"/>
        <v>425</v>
      </c>
    </row>
    <row r="7808" spans="24:25" x14ac:dyDescent="0.25">
      <c r="X7808" s="59">
        <v>7801</v>
      </c>
      <c r="Y7808" s="395">
        <f t="shared" si="123"/>
        <v>425</v>
      </c>
    </row>
    <row r="7809" spans="24:25" x14ac:dyDescent="0.25">
      <c r="X7809" s="59">
        <v>7802</v>
      </c>
      <c r="Y7809" s="395">
        <f t="shared" si="123"/>
        <v>425</v>
      </c>
    </row>
    <row r="7810" spans="24:25" x14ac:dyDescent="0.25">
      <c r="X7810" s="59">
        <v>7803</v>
      </c>
      <c r="Y7810" s="395">
        <f t="shared" si="123"/>
        <v>425</v>
      </c>
    </row>
    <row r="7811" spans="24:25" x14ac:dyDescent="0.25">
      <c r="X7811" s="59">
        <v>7804</v>
      </c>
      <c r="Y7811" s="395">
        <f t="shared" si="123"/>
        <v>425</v>
      </c>
    </row>
    <row r="7812" spans="24:25" x14ac:dyDescent="0.25">
      <c r="X7812" s="59">
        <v>7805</v>
      </c>
      <c r="Y7812" s="395">
        <f t="shared" si="123"/>
        <v>425</v>
      </c>
    </row>
    <row r="7813" spans="24:25" x14ac:dyDescent="0.25">
      <c r="X7813" s="59">
        <v>7806</v>
      </c>
      <c r="Y7813" s="395">
        <f t="shared" si="123"/>
        <v>425</v>
      </c>
    </row>
    <row r="7814" spans="24:25" x14ac:dyDescent="0.25">
      <c r="X7814" s="59">
        <v>7807</v>
      </c>
      <c r="Y7814" s="395">
        <f t="shared" si="123"/>
        <v>425</v>
      </c>
    </row>
    <row r="7815" spans="24:25" x14ac:dyDescent="0.25">
      <c r="X7815" s="59">
        <v>7808</v>
      </c>
      <c r="Y7815" s="395">
        <f t="shared" si="123"/>
        <v>425</v>
      </c>
    </row>
    <row r="7816" spans="24:25" x14ac:dyDescent="0.25">
      <c r="X7816" s="59">
        <v>7809</v>
      </c>
      <c r="Y7816" s="395">
        <f t="shared" si="123"/>
        <v>425</v>
      </c>
    </row>
    <row r="7817" spans="24:25" x14ac:dyDescent="0.25">
      <c r="X7817" s="59">
        <v>7810</v>
      </c>
      <c r="Y7817" s="395">
        <f t="shared" si="123"/>
        <v>425</v>
      </c>
    </row>
    <row r="7818" spans="24:25" x14ac:dyDescent="0.25">
      <c r="X7818" s="59">
        <v>7811</v>
      </c>
      <c r="Y7818" s="395">
        <f t="shared" si="123"/>
        <v>425</v>
      </c>
    </row>
    <row r="7819" spans="24:25" x14ac:dyDescent="0.25">
      <c r="X7819" s="59">
        <v>7812</v>
      </c>
      <c r="Y7819" s="395">
        <f t="shared" si="123"/>
        <v>425</v>
      </c>
    </row>
    <row r="7820" spans="24:25" x14ac:dyDescent="0.25">
      <c r="X7820" s="59">
        <v>7813</v>
      </c>
      <c r="Y7820" s="395">
        <f t="shared" si="123"/>
        <v>425</v>
      </c>
    </row>
    <row r="7821" spans="24:25" x14ac:dyDescent="0.25">
      <c r="X7821" s="59">
        <v>7814</v>
      </c>
      <c r="Y7821" s="395">
        <f t="shared" si="123"/>
        <v>425</v>
      </c>
    </row>
    <row r="7822" spans="24:25" x14ac:dyDescent="0.25">
      <c r="X7822" s="59">
        <v>7815</v>
      </c>
      <c r="Y7822" s="395">
        <f t="shared" si="123"/>
        <v>425</v>
      </c>
    </row>
    <row r="7823" spans="24:25" x14ac:dyDescent="0.25">
      <c r="X7823" s="59">
        <v>7816</v>
      </c>
      <c r="Y7823" s="395">
        <f t="shared" si="123"/>
        <v>425</v>
      </c>
    </row>
    <row r="7824" spans="24:25" x14ac:dyDescent="0.25">
      <c r="X7824" s="59">
        <v>7817</v>
      </c>
      <c r="Y7824" s="395">
        <f t="shared" si="123"/>
        <v>425</v>
      </c>
    </row>
    <row r="7825" spans="24:25" x14ac:dyDescent="0.25">
      <c r="X7825" s="59">
        <v>7818</v>
      </c>
      <c r="Y7825" s="395">
        <f t="shared" ref="Y7825:Y7888" si="124">$V$9</f>
        <v>425</v>
      </c>
    </row>
    <row r="7826" spans="24:25" x14ac:dyDescent="0.25">
      <c r="X7826" s="59">
        <v>7819</v>
      </c>
      <c r="Y7826" s="395">
        <f t="shared" si="124"/>
        <v>425</v>
      </c>
    </row>
    <row r="7827" spans="24:25" x14ac:dyDescent="0.25">
      <c r="X7827" s="59">
        <v>7820</v>
      </c>
      <c r="Y7827" s="395">
        <f t="shared" si="124"/>
        <v>425</v>
      </c>
    </row>
    <row r="7828" spans="24:25" x14ac:dyDescent="0.25">
      <c r="X7828" s="59">
        <v>7821</v>
      </c>
      <c r="Y7828" s="395">
        <f t="shared" si="124"/>
        <v>425</v>
      </c>
    </row>
    <row r="7829" spans="24:25" x14ac:dyDescent="0.25">
      <c r="X7829" s="59">
        <v>7822</v>
      </c>
      <c r="Y7829" s="395">
        <f t="shared" si="124"/>
        <v>425</v>
      </c>
    </row>
    <row r="7830" spans="24:25" x14ac:dyDescent="0.25">
      <c r="X7830" s="59">
        <v>7823</v>
      </c>
      <c r="Y7830" s="395">
        <f t="shared" si="124"/>
        <v>425</v>
      </c>
    </row>
    <row r="7831" spans="24:25" x14ac:dyDescent="0.25">
      <c r="X7831" s="59">
        <v>7824</v>
      </c>
      <c r="Y7831" s="395">
        <f t="shared" si="124"/>
        <v>425</v>
      </c>
    </row>
    <row r="7832" spans="24:25" x14ac:dyDescent="0.25">
      <c r="X7832" s="59">
        <v>7825</v>
      </c>
      <c r="Y7832" s="395">
        <f t="shared" si="124"/>
        <v>425</v>
      </c>
    </row>
    <row r="7833" spans="24:25" x14ac:dyDescent="0.25">
      <c r="X7833" s="59">
        <v>7826</v>
      </c>
      <c r="Y7833" s="395">
        <f t="shared" si="124"/>
        <v>425</v>
      </c>
    </row>
    <row r="7834" spans="24:25" x14ac:dyDescent="0.25">
      <c r="X7834" s="59">
        <v>7827</v>
      </c>
      <c r="Y7834" s="395">
        <f t="shared" si="124"/>
        <v>425</v>
      </c>
    </row>
    <row r="7835" spans="24:25" x14ac:dyDescent="0.25">
      <c r="X7835" s="59">
        <v>7828</v>
      </c>
      <c r="Y7835" s="395">
        <f t="shared" si="124"/>
        <v>425</v>
      </c>
    </row>
    <row r="7836" spans="24:25" x14ac:dyDescent="0.25">
      <c r="X7836" s="59">
        <v>7829</v>
      </c>
      <c r="Y7836" s="395">
        <f t="shared" si="124"/>
        <v>425</v>
      </c>
    </row>
    <row r="7837" spans="24:25" x14ac:dyDescent="0.25">
      <c r="X7837" s="59">
        <v>7830</v>
      </c>
      <c r="Y7837" s="395">
        <f t="shared" si="124"/>
        <v>425</v>
      </c>
    </row>
    <row r="7838" spans="24:25" x14ac:dyDescent="0.25">
      <c r="X7838" s="59">
        <v>7831</v>
      </c>
      <c r="Y7838" s="395">
        <f t="shared" si="124"/>
        <v>425</v>
      </c>
    </row>
    <row r="7839" spans="24:25" x14ac:dyDescent="0.25">
      <c r="X7839" s="59">
        <v>7832</v>
      </c>
      <c r="Y7839" s="395">
        <f t="shared" si="124"/>
        <v>425</v>
      </c>
    </row>
    <row r="7840" spans="24:25" x14ac:dyDescent="0.25">
      <c r="X7840" s="59">
        <v>7833</v>
      </c>
      <c r="Y7840" s="395">
        <f t="shared" si="124"/>
        <v>425</v>
      </c>
    </row>
    <row r="7841" spans="24:25" x14ac:dyDescent="0.25">
      <c r="X7841" s="59">
        <v>7834</v>
      </c>
      <c r="Y7841" s="395">
        <f t="shared" si="124"/>
        <v>425</v>
      </c>
    </row>
    <row r="7842" spans="24:25" x14ac:dyDescent="0.25">
      <c r="X7842" s="59">
        <v>7835</v>
      </c>
      <c r="Y7842" s="395">
        <f t="shared" si="124"/>
        <v>425</v>
      </c>
    </row>
    <row r="7843" spans="24:25" x14ac:dyDescent="0.25">
      <c r="X7843" s="59">
        <v>7836</v>
      </c>
      <c r="Y7843" s="395">
        <f t="shared" si="124"/>
        <v>425</v>
      </c>
    </row>
    <row r="7844" spans="24:25" x14ac:dyDescent="0.25">
      <c r="X7844" s="59">
        <v>7837</v>
      </c>
      <c r="Y7844" s="395">
        <f t="shared" si="124"/>
        <v>425</v>
      </c>
    </row>
    <row r="7845" spans="24:25" x14ac:dyDescent="0.25">
      <c r="X7845" s="59">
        <v>7838</v>
      </c>
      <c r="Y7845" s="395">
        <f t="shared" si="124"/>
        <v>425</v>
      </c>
    </row>
    <row r="7846" spans="24:25" x14ac:dyDescent="0.25">
      <c r="X7846" s="59">
        <v>7839</v>
      </c>
      <c r="Y7846" s="395">
        <f t="shared" si="124"/>
        <v>425</v>
      </c>
    </row>
    <row r="7847" spans="24:25" x14ac:dyDescent="0.25">
      <c r="X7847" s="59">
        <v>7840</v>
      </c>
      <c r="Y7847" s="395">
        <f t="shared" si="124"/>
        <v>425</v>
      </c>
    </row>
    <row r="7848" spans="24:25" x14ac:dyDescent="0.25">
      <c r="X7848" s="59">
        <v>7841</v>
      </c>
      <c r="Y7848" s="395">
        <f t="shared" si="124"/>
        <v>425</v>
      </c>
    </row>
    <row r="7849" spans="24:25" x14ac:dyDescent="0.25">
      <c r="X7849" s="59">
        <v>7842</v>
      </c>
      <c r="Y7849" s="395">
        <f t="shared" si="124"/>
        <v>425</v>
      </c>
    </row>
    <row r="7850" spans="24:25" x14ac:dyDescent="0.25">
      <c r="X7850" s="59">
        <v>7843</v>
      </c>
      <c r="Y7850" s="395">
        <f t="shared" si="124"/>
        <v>425</v>
      </c>
    </row>
    <row r="7851" spans="24:25" x14ac:dyDescent="0.25">
      <c r="X7851" s="59">
        <v>7844</v>
      </c>
      <c r="Y7851" s="395">
        <f t="shared" si="124"/>
        <v>425</v>
      </c>
    </row>
    <row r="7852" spans="24:25" x14ac:dyDescent="0.25">
      <c r="X7852" s="59">
        <v>7845</v>
      </c>
      <c r="Y7852" s="395">
        <f t="shared" si="124"/>
        <v>425</v>
      </c>
    </row>
    <row r="7853" spans="24:25" x14ac:dyDescent="0.25">
      <c r="X7853" s="59">
        <v>7846</v>
      </c>
      <c r="Y7853" s="395">
        <f t="shared" si="124"/>
        <v>425</v>
      </c>
    </row>
    <row r="7854" spans="24:25" x14ac:dyDescent="0.25">
      <c r="X7854" s="59">
        <v>7847</v>
      </c>
      <c r="Y7854" s="395">
        <f t="shared" si="124"/>
        <v>425</v>
      </c>
    </row>
    <row r="7855" spans="24:25" x14ac:dyDescent="0.25">
      <c r="X7855" s="59">
        <v>7848</v>
      </c>
      <c r="Y7855" s="395">
        <f t="shared" si="124"/>
        <v>425</v>
      </c>
    </row>
    <row r="7856" spans="24:25" x14ac:dyDescent="0.25">
      <c r="X7856" s="59">
        <v>7849</v>
      </c>
      <c r="Y7856" s="395">
        <f t="shared" si="124"/>
        <v>425</v>
      </c>
    </row>
    <row r="7857" spans="24:25" x14ac:dyDescent="0.25">
      <c r="X7857" s="59">
        <v>7850</v>
      </c>
      <c r="Y7857" s="395">
        <f t="shared" si="124"/>
        <v>425</v>
      </c>
    </row>
    <row r="7858" spans="24:25" x14ac:dyDescent="0.25">
      <c r="X7858" s="59">
        <v>7851</v>
      </c>
      <c r="Y7858" s="395">
        <f t="shared" si="124"/>
        <v>425</v>
      </c>
    </row>
    <row r="7859" spans="24:25" x14ac:dyDescent="0.25">
      <c r="X7859" s="59">
        <v>7852</v>
      </c>
      <c r="Y7859" s="395">
        <f t="shared" si="124"/>
        <v>425</v>
      </c>
    </row>
    <row r="7860" spans="24:25" x14ac:dyDescent="0.25">
      <c r="X7860" s="59">
        <v>7853</v>
      </c>
      <c r="Y7860" s="395">
        <f t="shared" si="124"/>
        <v>425</v>
      </c>
    </row>
    <row r="7861" spans="24:25" x14ac:dyDescent="0.25">
      <c r="X7861" s="59">
        <v>7854</v>
      </c>
      <c r="Y7861" s="395">
        <f t="shared" si="124"/>
        <v>425</v>
      </c>
    </row>
    <row r="7862" spans="24:25" x14ac:dyDescent="0.25">
      <c r="X7862" s="59">
        <v>7855</v>
      </c>
      <c r="Y7862" s="395">
        <f t="shared" si="124"/>
        <v>425</v>
      </c>
    </row>
    <row r="7863" spans="24:25" x14ac:dyDescent="0.25">
      <c r="X7863" s="59">
        <v>7856</v>
      </c>
      <c r="Y7863" s="395">
        <f t="shared" si="124"/>
        <v>425</v>
      </c>
    </row>
    <row r="7864" spans="24:25" x14ac:dyDescent="0.25">
      <c r="X7864" s="59">
        <v>7857</v>
      </c>
      <c r="Y7864" s="395">
        <f t="shared" si="124"/>
        <v>425</v>
      </c>
    </row>
    <row r="7865" spans="24:25" x14ac:dyDescent="0.25">
      <c r="X7865" s="59">
        <v>7858</v>
      </c>
      <c r="Y7865" s="395">
        <f t="shared" si="124"/>
        <v>425</v>
      </c>
    </row>
    <row r="7866" spans="24:25" x14ac:dyDescent="0.25">
      <c r="X7866" s="59">
        <v>7859</v>
      </c>
      <c r="Y7866" s="395">
        <f t="shared" si="124"/>
        <v>425</v>
      </c>
    </row>
    <row r="7867" spans="24:25" x14ac:dyDescent="0.25">
      <c r="X7867" s="59">
        <v>7860</v>
      </c>
      <c r="Y7867" s="395">
        <f t="shared" si="124"/>
        <v>425</v>
      </c>
    </row>
    <row r="7868" spans="24:25" x14ac:dyDescent="0.25">
      <c r="X7868" s="59">
        <v>7861</v>
      </c>
      <c r="Y7868" s="395">
        <f t="shared" si="124"/>
        <v>425</v>
      </c>
    </row>
    <row r="7869" spans="24:25" x14ac:dyDescent="0.25">
      <c r="X7869" s="59">
        <v>7862</v>
      </c>
      <c r="Y7869" s="395">
        <f t="shared" si="124"/>
        <v>425</v>
      </c>
    </row>
    <row r="7870" spans="24:25" x14ac:dyDescent="0.25">
      <c r="X7870" s="59">
        <v>7863</v>
      </c>
      <c r="Y7870" s="395">
        <f t="shared" si="124"/>
        <v>425</v>
      </c>
    </row>
    <row r="7871" spans="24:25" x14ac:dyDescent="0.25">
      <c r="X7871" s="59">
        <v>7864</v>
      </c>
      <c r="Y7871" s="395">
        <f t="shared" si="124"/>
        <v>425</v>
      </c>
    </row>
    <row r="7872" spans="24:25" x14ac:dyDescent="0.25">
      <c r="X7872" s="59">
        <v>7865</v>
      </c>
      <c r="Y7872" s="395">
        <f t="shared" si="124"/>
        <v>425</v>
      </c>
    </row>
    <row r="7873" spans="24:25" x14ac:dyDescent="0.25">
      <c r="X7873" s="59">
        <v>7866</v>
      </c>
      <c r="Y7873" s="395">
        <f t="shared" si="124"/>
        <v>425</v>
      </c>
    </row>
    <row r="7874" spans="24:25" x14ac:dyDescent="0.25">
      <c r="X7874" s="59">
        <v>7867</v>
      </c>
      <c r="Y7874" s="395">
        <f t="shared" si="124"/>
        <v>425</v>
      </c>
    </row>
    <row r="7875" spans="24:25" x14ac:dyDescent="0.25">
      <c r="X7875" s="59">
        <v>7868</v>
      </c>
      <c r="Y7875" s="395">
        <f t="shared" si="124"/>
        <v>425</v>
      </c>
    </row>
    <row r="7876" spans="24:25" x14ac:dyDescent="0.25">
      <c r="X7876" s="59">
        <v>7869</v>
      </c>
      <c r="Y7876" s="395">
        <f t="shared" si="124"/>
        <v>425</v>
      </c>
    </row>
    <row r="7877" spans="24:25" x14ac:dyDescent="0.25">
      <c r="X7877" s="59">
        <v>7870</v>
      </c>
      <c r="Y7877" s="395">
        <f t="shared" si="124"/>
        <v>425</v>
      </c>
    </row>
    <row r="7878" spans="24:25" x14ac:dyDescent="0.25">
      <c r="X7878" s="59">
        <v>7871</v>
      </c>
      <c r="Y7878" s="395">
        <f t="shared" si="124"/>
        <v>425</v>
      </c>
    </row>
    <row r="7879" spans="24:25" x14ac:dyDescent="0.25">
      <c r="X7879" s="59">
        <v>7872</v>
      </c>
      <c r="Y7879" s="395">
        <f t="shared" si="124"/>
        <v>425</v>
      </c>
    </row>
    <row r="7880" spans="24:25" x14ac:dyDescent="0.25">
      <c r="X7880" s="59">
        <v>7873</v>
      </c>
      <c r="Y7880" s="395">
        <f t="shared" si="124"/>
        <v>425</v>
      </c>
    </row>
    <row r="7881" spans="24:25" x14ac:dyDescent="0.25">
      <c r="X7881" s="59">
        <v>7874</v>
      </c>
      <c r="Y7881" s="395">
        <f t="shared" si="124"/>
        <v>425</v>
      </c>
    </row>
    <row r="7882" spans="24:25" x14ac:dyDescent="0.25">
      <c r="X7882" s="59">
        <v>7875</v>
      </c>
      <c r="Y7882" s="395">
        <f t="shared" si="124"/>
        <v>425</v>
      </c>
    </row>
    <row r="7883" spans="24:25" x14ac:dyDescent="0.25">
      <c r="X7883" s="59">
        <v>7876</v>
      </c>
      <c r="Y7883" s="395">
        <f t="shared" si="124"/>
        <v>425</v>
      </c>
    </row>
    <row r="7884" spans="24:25" x14ac:dyDescent="0.25">
      <c r="X7884" s="59">
        <v>7877</v>
      </c>
      <c r="Y7884" s="395">
        <f t="shared" si="124"/>
        <v>425</v>
      </c>
    </row>
    <row r="7885" spans="24:25" x14ac:dyDescent="0.25">
      <c r="X7885" s="59">
        <v>7878</v>
      </c>
      <c r="Y7885" s="395">
        <f t="shared" si="124"/>
        <v>425</v>
      </c>
    </row>
    <row r="7886" spans="24:25" x14ac:dyDescent="0.25">
      <c r="X7886" s="59">
        <v>7879</v>
      </c>
      <c r="Y7886" s="395">
        <f t="shared" si="124"/>
        <v>425</v>
      </c>
    </row>
    <row r="7887" spans="24:25" x14ac:dyDescent="0.25">
      <c r="X7887" s="59">
        <v>7880</v>
      </c>
      <c r="Y7887" s="395">
        <f t="shared" si="124"/>
        <v>425</v>
      </c>
    </row>
    <row r="7888" spans="24:25" x14ac:dyDescent="0.25">
      <c r="X7888" s="59">
        <v>7881</v>
      </c>
      <c r="Y7888" s="395">
        <f t="shared" si="124"/>
        <v>425</v>
      </c>
    </row>
    <row r="7889" spans="24:25" x14ac:dyDescent="0.25">
      <c r="X7889" s="59">
        <v>7882</v>
      </c>
      <c r="Y7889" s="395">
        <f t="shared" ref="Y7889:Y7952" si="125">$V$9</f>
        <v>425</v>
      </c>
    </row>
    <row r="7890" spans="24:25" x14ac:dyDescent="0.25">
      <c r="X7890" s="59">
        <v>7883</v>
      </c>
      <c r="Y7890" s="395">
        <f t="shared" si="125"/>
        <v>425</v>
      </c>
    </row>
    <row r="7891" spans="24:25" x14ac:dyDescent="0.25">
      <c r="X7891" s="59">
        <v>7884</v>
      </c>
      <c r="Y7891" s="395">
        <f t="shared" si="125"/>
        <v>425</v>
      </c>
    </row>
    <row r="7892" spans="24:25" x14ac:dyDescent="0.25">
      <c r="X7892" s="59">
        <v>7885</v>
      </c>
      <c r="Y7892" s="395">
        <f t="shared" si="125"/>
        <v>425</v>
      </c>
    </row>
    <row r="7893" spans="24:25" x14ac:dyDescent="0.25">
      <c r="X7893" s="59">
        <v>7886</v>
      </c>
      <c r="Y7893" s="395">
        <f t="shared" si="125"/>
        <v>425</v>
      </c>
    </row>
    <row r="7894" spans="24:25" x14ac:dyDescent="0.25">
      <c r="X7894" s="59">
        <v>7887</v>
      </c>
      <c r="Y7894" s="395">
        <f t="shared" si="125"/>
        <v>425</v>
      </c>
    </row>
    <row r="7895" spans="24:25" x14ac:dyDescent="0.25">
      <c r="X7895" s="59">
        <v>7888</v>
      </c>
      <c r="Y7895" s="395">
        <f t="shared" si="125"/>
        <v>425</v>
      </c>
    </row>
    <row r="7896" spans="24:25" x14ac:dyDescent="0.25">
      <c r="X7896" s="59">
        <v>7889</v>
      </c>
      <c r="Y7896" s="395">
        <f t="shared" si="125"/>
        <v>425</v>
      </c>
    </row>
    <row r="7897" spans="24:25" x14ac:dyDescent="0.25">
      <c r="X7897" s="59">
        <v>7890</v>
      </c>
      <c r="Y7897" s="395">
        <f t="shared" si="125"/>
        <v>425</v>
      </c>
    </row>
    <row r="7898" spans="24:25" x14ac:dyDescent="0.25">
      <c r="X7898" s="59">
        <v>7891</v>
      </c>
      <c r="Y7898" s="395">
        <f t="shared" si="125"/>
        <v>425</v>
      </c>
    </row>
    <row r="7899" spans="24:25" x14ac:dyDescent="0.25">
      <c r="X7899" s="59">
        <v>7892</v>
      </c>
      <c r="Y7899" s="395">
        <f t="shared" si="125"/>
        <v>425</v>
      </c>
    </row>
    <row r="7900" spans="24:25" x14ac:dyDescent="0.25">
      <c r="X7900" s="59">
        <v>7893</v>
      </c>
      <c r="Y7900" s="395">
        <f t="shared" si="125"/>
        <v>425</v>
      </c>
    </row>
    <row r="7901" spans="24:25" x14ac:dyDescent="0.25">
      <c r="X7901" s="59">
        <v>7894</v>
      </c>
      <c r="Y7901" s="395">
        <f t="shared" si="125"/>
        <v>425</v>
      </c>
    </row>
    <row r="7902" spans="24:25" x14ac:dyDescent="0.25">
      <c r="X7902" s="59">
        <v>7895</v>
      </c>
      <c r="Y7902" s="395">
        <f t="shared" si="125"/>
        <v>425</v>
      </c>
    </row>
    <row r="7903" spans="24:25" x14ac:dyDescent="0.25">
      <c r="X7903" s="59">
        <v>7896</v>
      </c>
      <c r="Y7903" s="395">
        <f t="shared" si="125"/>
        <v>425</v>
      </c>
    </row>
    <row r="7904" spans="24:25" x14ac:dyDescent="0.25">
      <c r="X7904" s="59">
        <v>7897</v>
      </c>
      <c r="Y7904" s="395">
        <f t="shared" si="125"/>
        <v>425</v>
      </c>
    </row>
    <row r="7905" spans="24:25" x14ac:dyDescent="0.25">
      <c r="X7905" s="59">
        <v>7898</v>
      </c>
      <c r="Y7905" s="395">
        <f t="shared" si="125"/>
        <v>425</v>
      </c>
    </row>
    <row r="7906" spans="24:25" x14ac:dyDescent="0.25">
      <c r="X7906" s="59">
        <v>7899</v>
      </c>
      <c r="Y7906" s="395">
        <f t="shared" si="125"/>
        <v>425</v>
      </c>
    </row>
    <row r="7907" spans="24:25" x14ac:dyDescent="0.25">
      <c r="X7907" s="59">
        <v>7900</v>
      </c>
      <c r="Y7907" s="395">
        <f t="shared" si="125"/>
        <v>425</v>
      </c>
    </row>
    <row r="7908" spans="24:25" x14ac:dyDescent="0.25">
      <c r="X7908" s="59">
        <v>7901</v>
      </c>
      <c r="Y7908" s="395">
        <f t="shared" si="125"/>
        <v>425</v>
      </c>
    </row>
    <row r="7909" spans="24:25" x14ac:dyDescent="0.25">
      <c r="X7909" s="59">
        <v>7902</v>
      </c>
      <c r="Y7909" s="395">
        <f t="shared" si="125"/>
        <v>425</v>
      </c>
    </row>
    <row r="7910" spans="24:25" x14ac:dyDescent="0.25">
      <c r="X7910" s="59">
        <v>7903</v>
      </c>
      <c r="Y7910" s="395">
        <f t="shared" si="125"/>
        <v>425</v>
      </c>
    </row>
    <row r="7911" spans="24:25" x14ac:dyDescent="0.25">
      <c r="X7911" s="59">
        <v>7904</v>
      </c>
      <c r="Y7911" s="395">
        <f t="shared" si="125"/>
        <v>425</v>
      </c>
    </row>
    <row r="7912" spans="24:25" x14ac:dyDescent="0.25">
      <c r="X7912" s="59">
        <v>7905</v>
      </c>
      <c r="Y7912" s="395">
        <f t="shared" si="125"/>
        <v>425</v>
      </c>
    </row>
    <row r="7913" spans="24:25" x14ac:dyDescent="0.25">
      <c r="X7913" s="59">
        <v>7906</v>
      </c>
      <c r="Y7913" s="395">
        <f t="shared" si="125"/>
        <v>425</v>
      </c>
    </row>
    <row r="7914" spans="24:25" x14ac:dyDescent="0.25">
      <c r="X7914" s="59">
        <v>7907</v>
      </c>
      <c r="Y7914" s="395">
        <f t="shared" si="125"/>
        <v>425</v>
      </c>
    </row>
    <row r="7915" spans="24:25" x14ac:dyDescent="0.25">
      <c r="X7915" s="59">
        <v>7908</v>
      </c>
      <c r="Y7915" s="395">
        <f t="shared" si="125"/>
        <v>425</v>
      </c>
    </row>
    <row r="7916" spans="24:25" x14ac:dyDescent="0.25">
      <c r="X7916" s="59">
        <v>7909</v>
      </c>
      <c r="Y7916" s="395">
        <f t="shared" si="125"/>
        <v>425</v>
      </c>
    </row>
    <row r="7917" spans="24:25" x14ac:dyDescent="0.25">
      <c r="X7917" s="59">
        <v>7910</v>
      </c>
      <c r="Y7917" s="395">
        <f t="shared" si="125"/>
        <v>425</v>
      </c>
    </row>
    <row r="7918" spans="24:25" x14ac:dyDescent="0.25">
      <c r="X7918" s="59">
        <v>7911</v>
      </c>
      <c r="Y7918" s="395">
        <f t="shared" si="125"/>
        <v>425</v>
      </c>
    </row>
    <row r="7919" spans="24:25" x14ac:dyDescent="0.25">
      <c r="X7919" s="59">
        <v>7912</v>
      </c>
      <c r="Y7919" s="395">
        <f t="shared" si="125"/>
        <v>425</v>
      </c>
    </row>
    <row r="7920" spans="24:25" x14ac:dyDescent="0.25">
      <c r="X7920" s="59">
        <v>7913</v>
      </c>
      <c r="Y7920" s="395">
        <f t="shared" si="125"/>
        <v>425</v>
      </c>
    </row>
    <row r="7921" spans="24:25" x14ac:dyDescent="0.25">
      <c r="X7921" s="59">
        <v>7914</v>
      </c>
      <c r="Y7921" s="395">
        <f t="shared" si="125"/>
        <v>425</v>
      </c>
    </row>
    <row r="7922" spans="24:25" x14ac:dyDescent="0.25">
      <c r="X7922" s="59">
        <v>7915</v>
      </c>
      <c r="Y7922" s="395">
        <f t="shared" si="125"/>
        <v>425</v>
      </c>
    </row>
    <row r="7923" spans="24:25" x14ac:dyDescent="0.25">
      <c r="X7923" s="59">
        <v>7916</v>
      </c>
      <c r="Y7923" s="395">
        <f t="shared" si="125"/>
        <v>425</v>
      </c>
    </row>
    <row r="7924" spans="24:25" x14ac:dyDescent="0.25">
      <c r="X7924" s="59">
        <v>7917</v>
      </c>
      <c r="Y7924" s="395">
        <f t="shared" si="125"/>
        <v>425</v>
      </c>
    </row>
    <row r="7925" spans="24:25" x14ac:dyDescent="0.25">
      <c r="X7925" s="59">
        <v>7918</v>
      </c>
      <c r="Y7925" s="395">
        <f t="shared" si="125"/>
        <v>425</v>
      </c>
    </row>
    <row r="7926" spans="24:25" x14ac:dyDescent="0.25">
      <c r="X7926" s="59">
        <v>7919</v>
      </c>
      <c r="Y7926" s="395">
        <f t="shared" si="125"/>
        <v>425</v>
      </c>
    </row>
    <row r="7927" spans="24:25" x14ac:dyDescent="0.25">
      <c r="X7927" s="59">
        <v>7920</v>
      </c>
      <c r="Y7927" s="395">
        <f t="shared" si="125"/>
        <v>425</v>
      </c>
    </row>
    <row r="7928" spans="24:25" x14ac:dyDescent="0.25">
      <c r="X7928" s="59">
        <v>7921</v>
      </c>
      <c r="Y7928" s="395">
        <f t="shared" si="125"/>
        <v>425</v>
      </c>
    </row>
    <row r="7929" spans="24:25" x14ac:dyDescent="0.25">
      <c r="X7929" s="59">
        <v>7922</v>
      </c>
      <c r="Y7929" s="395">
        <f t="shared" si="125"/>
        <v>425</v>
      </c>
    </row>
    <row r="7930" spans="24:25" x14ac:dyDescent="0.25">
      <c r="X7930" s="59">
        <v>7923</v>
      </c>
      <c r="Y7930" s="395">
        <f t="shared" si="125"/>
        <v>425</v>
      </c>
    </row>
    <row r="7931" spans="24:25" x14ac:dyDescent="0.25">
      <c r="X7931" s="59">
        <v>7924</v>
      </c>
      <c r="Y7931" s="395">
        <f t="shared" si="125"/>
        <v>425</v>
      </c>
    </row>
    <row r="7932" spans="24:25" x14ac:dyDescent="0.25">
      <c r="X7932" s="59">
        <v>7925</v>
      </c>
      <c r="Y7932" s="395">
        <f t="shared" si="125"/>
        <v>425</v>
      </c>
    </row>
    <row r="7933" spans="24:25" x14ac:dyDescent="0.25">
      <c r="X7933" s="59">
        <v>7926</v>
      </c>
      <c r="Y7933" s="395">
        <f t="shared" si="125"/>
        <v>425</v>
      </c>
    </row>
    <row r="7934" spans="24:25" x14ac:dyDescent="0.25">
      <c r="X7934" s="59">
        <v>7927</v>
      </c>
      <c r="Y7934" s="395">
        <f t="shared" si="125"/>
        <v>425</v>
      </c>
    </row>
    <row r="7935" spans="24:25" x14ac:dyDescent="0.25">
      <c r="X7935" s="59">
        <v>7928</v>
      </c>
      <c r="Y7935" s="395">
        <f t="shared" si="125"/>
        <v>425</v>
      </c>
    </row>
    <row r="7936" spans="24:25" x14ac:dyDescent="0.25">
      <c r="X7936" s="59">
        <v>7929</v>
      </c>
      <c r="Y7936" s="395">
        <f t="shared" si="125"/>
        <v>425</v>
      </c>
    </row>
    <row r="7937" spans="24:25" x14ac:dyDescent="0.25">
      <c r="X7937" s="59">
        <v>7930</v>
      </c>
      <c r="Y7937" s="395">
        <f t="shared" si="125"/>
        <v>425</v>
      </c>
    </row>
    <row r="7938" spans="24:25" x14ac:dyDescent="0.25">
      <c r="X7938" s="59">
        <v>7931</v>
      </c>
      <c r="Y7938" s="395">
        <f t="shared" si="125"/>
        <v>425</v>
      </c>
    </row>
    <row r="7939" spans="24:25" x14ac:dyDescent="0.25">
      <c r="X7939" s="59">
        <v>7932</v>
      </c>
      <c r="Y7939" s="395">
        <f t="shared" si="125"/>
        <v>425</v>
      </c>
    </row>
    <row r="7940" spans="24:25" x14ac:dyDescent="0.25">
      <c r="X7940" s="59">
        <v>7933</v>
      </c>
      <c r="Y7940" s="395">
        <f t="shared" si="125"/>
        <v>425</v>
      </c>
    </row>
    <row r="7941" spans="24:25" x14ac:dyDescent="0.25">
      <c r="X7941" s="59">
        <v>7934</v>
      </c>
      <c r="Y7941" s="395">
        <f t="shared" si="125"/>
        <v>425</v>
      </c>
    </row>
    <row r="7942" spans="24:25" x14ac:dyDescent="0.25">
      <c r="X7942" s="59">
        <v>7935</v>
      </c>
      <c r="Y7942" s="395">
        <f t="shared" si="125"/>
        <v>425</v>
      </c>
    </row>
    <row r="7943" spans="24:25" x14ac:dyDescent="0.25">
      <c r="X7943" s="59">
        <v>7936</v>
      </c>
      <c r="Y7943" s="395">
        <f t="shared" si="125"/>
        <v>425</v>
      </c>
    </row>
    <row r="7944" spans="24:25" x14ac:dyDescent="0.25">
      <c r="X7944" s="59">
        <v>7937</v>
      </c>
      <c r="Y7944" s="395">
        <f t="shared" si="125"/>
        <v>425</v>
      </c>
    </row>
    <row r="7945" spans="24:25" x14ac:dyDescent="0.25">
      <c r="X7945" s="59">
        <v>7938</v>
      </c>
      <c r="Y7945" s="395">
        <f t="shared" si="125"/>
        <v>425</v>
      </c>
    </row>
    <row r="7946" spans="24:25" x14ac:dyDescent="0.25">
      <c r="X7946" s="59">
        <v>7939</v>
      </c>
      <c r="Y7946" s="395">
        <f t="shared" si="125"/>
        <v>425</v>
      </c>
    </row>
    <row r="7947" spans="24:25" x14ac:dyDescent="0.25">
      <c r="X7947" s="59">
        <v>7940</v>
      </c>
      <c r="Y7947" s="395">
        <f t="shared" si="125"/>
        <v>425</v>
      </c>
    </row>
    <row r="7948" spans="24:25" x14ac:dyDescent="0.25">
      <c r="X7948" s="59">
        <v>7941</v>
      </c>
      <c r="Y7948" s="395">
        <f t="shared" si="125"/>
        <v>425</v>
      </c>
    </row>
    <row r="7949" spans="24:25" x14ac:dyDescent="0.25">
      <c r="X7949" s="59">
        <v>7942</v>
      </c>
      <c r="Y7949" s="395">
        <f t="shared" si="125"/>
        <v>425</v>
      </c>
    </row>
    <row r="7950" spans="24:25" x14ac:dyDescent="0.25">
      <c r="X7950" s="59">
        <v>7943</v>
      </c>
      <c r="Y7950" s="395">
        <f t="shared" si="125"/>
        <v>425</v>
      </c>
    </row>
    <row r="7951" spans="24:25" x14ac:dyDescent="0.25">
      <c r="X7951" s="59">
        <v>7944</v>
      </c>
      <c r="Y7951" s="395">
        <f t="shared" si="125"/>
        <v>425</v>
      </c>
    </row>
    <row r="7952" spans="24:25" x14ac:dyDescent="0.25">
      <c r="X7952" s="59">
        <v>7945</v>
      </c>
      <c r="Y7952" s="395">
        <f t="shared" si="125"/>
        <v>425</v>
      </c>
    </row>
    <row r="7953" spans="24:25" x14ac:dyDescent="0.25">
      <c r="X7953" s="59">
        <v>7946</v>
      </c>
      <c r="Y7953" s="395">
        <f t="shared" ref="Y7953:Y8016" si="126">$V$9</f>
        <v>425</v>
      </c>
    </row>
    <row r="7954" spans="24:25" x14ac:dyDescent="0.25">
      <c r="X7954" s="59">
        <v>7947</v>
      </c>
      <c r="Y7954" s="395">
        <f t="shared" si="126"/>
        <v>425</v>
      </c>
    </row>
    <row r="7955" spans="24:25" x14ac:dyDescent="0.25">
      <c r="X7955" s="59">
        <v>7948</v>
      </c>
      <c r="Y7955" s="395">
        <f t="shared" si="126"/>
        <v>425</v>
      </c>
    </row>
    <row r="7956" spans="24:25" x14ac:dyDescent="0.25">
      <c r="X7956" s="59">
        <v>7949</v>
      </c>
      <c r="Y7956" s="395">
        <f t="shared" si="126"/>
        <v>425</v>
      </c>
    </row>
    <row r="7957" spans="24:25" x14ac:dyDescent="0.25">
      <c r="X7957" s="59">
        <v>7950</v>
      </c>
      <c r="Y7957" s="395">
        <f t="shared" si="126"/>
        <v>425</v>
      </c>
    </row>
    <row r="7958" spans="24:25" x14ac:dyDescent="0.25">
      <c r="X7958" s="59">
        <v>7951</v>
      </c>
      <c r="Y7958" s="395">
        <f t="shared" si="126"/>
        <v>425</v>
      </c>
    </row>
    <row r="7959" spans="24:25" x14ac:dyDescent="0.25">
      <c r="X7959" s="59">
        <v>7952</v>
      </c>
      <c r="Y7959" s="395">
        <f t="shared" si="126"/>
        <v>425</v>
      </c>
    </row>
    <row r="7960" spans="24:25" x14ac:dyDescent="0.25">
      <c r="X7960" s="59">
        <v>7953</v>
      </c>
      <c r="Y7960" s="395">
        <f t="shared" si="126"/>
        <v>425</v>
      </c>
    </row>
    <row r="7961" spans="24:25" x14ac:dyDescent="0.25">
      <c r="X7961" s="59">
        <v>7954</v>
      </c>
      <c r="Y7961" s="395">
        <f t="shared" si="126"/>
        <v>425</v>
      </c>
    </row>
    <row r="7962" spans="24:25" x14ac:dyDescent="0.25">
      <c r="X7962" s="59">
        <v>7955</v>
      </c>
      <c r="Y7962" s="395">
        <f t="shared" si="126"/>
        <v>425</v>
      </c>
    </row>
    <row r="7963" spans="24:25" x14ac:dyDescent="0.25">
      <c r="X7963" s="59">
        <v>7956</v>
      </c>
      <c r="Y7963" s="395">
        <f t="shared" si="126"/>
        <v>425</v>
      </c>
    </row>
    <row r="7964" spans="24:25" x14ac:dyDescent="0.25">
      <c r="X7964" s="59">
        <v>7957</v>
      </c>
      <c r="Y7964" s="395">
        <f t="shared" si="126"/>
        <v>425</v>
      </c>
    </row>
    <row r="7965" spans="24:25" x14ac:dyDescent="0.25">
      <c r="X7965" s="59">
        <v>7958</v>
      </c>
      <c r="Y7965" s="395">
        <f t="shared" si="126"/>
        <v>425</v>
      </c>
    </row>
    <row r="7966" spans="24:25" x14ac:dyDescent="0.25">
      <c r="X7966" s="59">
        <v>7959</v>
      </c>
      <c r="Y7966" s="395">
        <f t="shared" si="126"/>
        <v>425</v>
      </c>
    </row>
    <row r="7967" spans="24:25" x14ac:dyDescent="0.25">
      <c r="X7967" s="59">
        <v>7960</v>
      </c>
      <c r="Y7967" s="395">
        <f t="shared" si="126"/>
        <v>425</v>
      </c>
    </row>
    <row r="7968" spans="24:25" x14ac:dyDescent="0.25">
      <c r="X7968" s="59">
        <v>7961</v>
      </c>
      <c r="Y7968" s="395">
        <f t="shared" si="126"/>
        <v>425</v>
      </c>
    </row>
    <row r="7969" spans="24:25" x14ac:dyDescent="0.25">
      <c r="X7969" s="59">
        <v>7962</v>
      </c>
      <c r="Y7969" s="395">
        <f t="shared" si="126"/>
        <v>425</v>
      </c>
    </row>
    <row r="7970" spans="24:25" x14ac:dyDescent="0.25">
      <c r="X7970" s="59">
        <v>7963</v>
      </c>
      <c r="Y7970" s="395">
        <f t="shared" si="126"/>
        <v>425</v>
      </c>
    </row>
    <row r="7971" spans="24:25" x14ac:dyDescent="0.25">
      <c r="X7971" s="59">
        <v>7964</v>
      </c>
      <c r="Y7971" s="395">
        <f t="shared" si="126"/>
        <v>425</v>
      </c>
    </row>
    <row r="7972" spans="24:25" x14ac:dyDescent="0.25">
      <c r="X7972" s="59">
        <v>7965</v>
      </c>
      <c r="Y7972" s="395">
        <f t="shared" si="126"/>
        <v>425</v>
      </c>
    </row>
    <row r="7973" spans="24:25" x14ac:dyDescent="0.25">
      <c r="X7973" s="59">
        <v>7966</v>
      </c>
      <c r="Y7973" s="395">
        <f t="shared" si="126"/>
        <v>425</v>
      </c>
    </row>
    <row r="7974" spans="24:25" x14ac:dyDescent="0.25">
      <c r="X7974" s="59">
        <v>7967</v>
      </c>
      <c r="Y7974" s="395">
        <f t="shared" si="126"/>
        <v>425</v>
      </c>
    </row>
    <row r="7975" spans="24:25" x14ac:dyDescent="0.25">
      <c r="X7975" s="59">
        <v>7968</v>
      </c>
      <c r="Y7975" s="395">
        <f t="shared" si="126"/>
        <v>425</v>
      </c>
    </row>
    <row r="7976" spans="24:25" x14ac:dyDescent="0.25">
      <c r="X7976" s="59">
        <v>7969</v>
      </c>
      <c r="Y7976" s="395">
        <f t="shared" si="126"/>
        <v>425</v>
      </c>
    </row>
    <row r="7977" spans="24:25" x14ac:dyDescent="0.25">
      <c r="X7977" s="59">
        <v>7970</v>
      </c>
      <c r="Y7977" s="395">
        <f t="shared" si="126"/>
        <v>425</v>
      </c>
    </row>
    <row r="7978" spans="24:25" x14ac:dyDescent="0.25">
      <c r="X7978" s="59">
        <v>7971</v>
      </c>
      <c r="Y7978" s="395">
        <f t="shared" si="126"/>
        <v>425</v>
      </c>
    </row>
    <row r="7979" spans="24:25" x14ac:dyDescent="0.25">
      <c r="X7979" s="59">
        <v>7972</v>
      </c>
      <c r="Y7979" s="395">
        <f t="shared" si="126"/>
        <v>425</v>
      </c>
    </row>
    <row r="7980" spans="24:25" x14ac:dyDescent="0.25">
      <c r="X7980" s="59">
        <v>7973</v>
      </c>
      <c r="Y7980" s="395">
        <f t="shared" si="126"/>
        <v>425</v>
      </c>
    </row>
    <row r="7981" spans="24:25" x14ac:dyDescent="0.25">
      <c r="X7981" s="59">
        <v>7974</v>
      </c>
      <c r="Y7981" s="395">
        <f t="shared" si="126"/>
        <v>425</v>
      </c>
    </row>
    <row r="7982" spans="24:25" x14ac:dyDescent="0.25">
      <c r="X7982" s="59">
        <v>7975</v>
      </c>
      <c r="Y7982" s="395">
        <f t="shared" si="126"/>
        <v>425</v>
      </c>
    </row>
    <row r="7983" spans="24:25" x14ac:dyDescent="0.25">
      <c r="X7983" s="59">
        <v>7976</v>
      </c>
      <c r="Y7983" s="395">
        <f t="shared" si="126"/>
        <v>425</v>
      </c>
    </row>
    <row r="7984" spans="24:25" x14ac:dyDescent="0.25">
      <c r="X7984" s="59">
        <v>7977</v>
      </c>
      <c r="Y7984" s="395">
        <f t="shared" si="126"/>
        <v>425</v>
      </c>
    </row>
    <row r="7985" spans="24:25" x14ac:dyDescent="0.25">
      <c r="X7985" s="59">
        <v>7978</v>
      </c>
      <c r="Y7985" s="395">
        <f t="shared" si="126"/>
        <v>425</v>
      </c>
    </row>
    <row r="7986" spans="24:25" x14ac:dyDescent="0.25">
      <c r="X7986" s="59">
        <v>7979</v>
      </c>
      <c r="Y7986" s="395">
        <f t="shared" si="126"/>
        <v>425</v>
      </c>
    </row>
    <row r="7987" spans="24:25" x14ac:dyDescent="0.25">
      <c r="X7987" s="59">
        <v>7980</v>
      </c>
      <c r="Y7987" s="395">
        <f t="shared" si="126"/>
        <v>425</v>
      </c>
    </row>
    <row r="7988" spans="24:25" x14ac:dyDescent="0.25">
      <c r="X7988" s="59">
        <v>7981</v>
      </c>
      <c r="Y7988" s="395">
        <f t="shared" si="126"/>
        <v>425</v>
      </c>
    </row>
    <row r="7989" spans="24:25" x14ac:dyDescent="0.25">
      <c r="X7989" s="59">
        <v>7982</v>
      </c>
      <c r="Y7989" s="395">
        <f t="shared" si="126"/>
        <v>425</v>
      </c>
    </row>
    <row r="7990" spans="24:25" x14ac:dyDescent="0.25">
      <c r="X7990" s="59">
        <v>7983</v>
      </c>
      <c r="Y7990" s="395">
        <f t="shared" si="126"/>
        <v>425</v>
      </c>
    </row>
    <row r="7991" spans="24:25" x14ac:dyDescent="0.25">
      <c r="X7991" s="59">
        <v>7984</v>
      </c>
      <c r="Y7991" s="395">
        <f t="shared" si="126"/>
        <v>425</v>
      </c>
    </row>
    <row r="7992" spans="24:25" x14ac:dyDescent="0.25">
      <c r="X7992" s="59">
        <v>7985</v>
      </c>
      <c r="Y7992" s="395">
        <f t="shared" si="126"/>
        <v>425</v>
      </c>
    </row>
    <row r="7993" spans="24:25" x14ac:dyDescent="0.25">
      <c r="X7993" s="59">
        <v>7986</v>
      </c>
      <c r="Y7993" s="395">
        <f t="shared" si="126"/>
        <v>425</v>
      </c>
    </row>
    <row r="7994" spans="24:25" x14ac:dyDescent="0.25">
      <c r="X7994" s="59">
        <v>7987</v>
      </c>
      <c r="Y7994" s="395">
        <f t="shared" si="126"/>
        <v>425</v>
      </c>
    </row>
    <row r="7995" spans="24:25" x14ac:dyDescent="0.25">
      <c r="X7995" s="59">
        <v>7988</v>
      </c>
      <c r="Y7995" s="395">
        <f t="shared" si="126"/>
        <v>425</v>
      </c>
    </row>
    <row r="7996" spans="24:25" x14ac:dyDescent="0.25">
      <c r="X7996" s="59">
        <v>7989</v>
      </c>
      <c r="Y7996" s="395">
        <f t="shared" si="126"/>
        <v>425</v>
      </c>
    </row>
    <row r="7997" spans="24:25" x14ac:dyDescent="0.25">
      <c r="X7997" s="59">
        <v>7990</v>
      </c>
      <c r="Y7997" s="395">
        <f t="shared" si="126"/>
        <v>425</v>
      </c>
    </row>
    <row r="7998" spans="24:25" x14ac:dyDescent="0.25">
      <c r="X7998" s="59">
        <v>7991</v>
      </c>
      <c r="Y7998" s="395">
        <f t="shared" si="126"/>
        <v>425</v>
      </c>
    </row>
    <row r="7999" spans="24:25" x14ac:dyDescent="0.25">
      <c r="X7999" s="59">
        <v>7992</v>
      </c>
      <c r="Y7999" s="395">
        <f t="shared" si="126"/>
        <v>425</v>
      </c>
    </row>
    <row r="8000" spans="24:25" x14ac:dyDescent="0.25">
      <c r="X8000" s="59">
        <v>7993</v>
      </c>
      <c r="Y8000" s="395">
        <f t="shared" si="126"/>
        <v>425</v>
      </c>
    </row>
    <row r="8001" spans="24:25" x14ac:dyDescent="0.25">
      <c r="X8001" s="59">
        <v>7994</v>
      </c>
      <c r="Y8001" s="395">
        <f t="shared" si="126"/>
        <v>425</v>
      </c>
    </row>
    <row r="8002" spans="24:25" x14ac:dyDescent="0.25">
      <c r="X8002" s="59">
        <v>7995</v>
      </c>
      <c r="Y8002" s="395">
        <f t="shared" si="126"/>
        <v>425</v>
      </c>
    </row>
    <row r="8003" spans="24:25" x14ac:dyDescent="0.25">
      <c r="X8003" s="59">
        <v>7996</v>
      </c>
      <c r="Y8003" s="395">
        <f t="shared" si="126"/>
        <v>425</v>
      </c>
    </row>
    <row r="8004" spans="24:25" x14ac:dyDescent="0.25">
      <c r="X8004" s="59">
        <v>7997</v>
      </c>
      <c r="Y8004" s="395">
        <f t="shared" si="126"/>
        <v>425</v>
      </c>
    </row>
    <row r="8005" spans="24:25" x14ac:dyDescent="0.25">
      <c r="X8005" s="59">
        <v>7998</v>
      </c>
      <c r="Y8005" s="395">
        <f t="shared" si="126"/>
        <v>425</v>
      </c>
    </row>
    <row r="8006" spans="24:25" x14ac:dyDescent="0.25">
      <c r="X8006" s="59">
        <v>7999</v>
      </c>
      <c r="Y8006" s="395">
        <f t="shared" si="126"/>
        <v>425</v>
      </c>
    </row>
    <row r="8007" spans="24:25" x14ac:dyDescent="0.25">
      <c r="X8007" s="59">
        <v>8000</v>
      </c>
      <c r="Y8007" s="395">
        <f t="shared" si="126"/>
        <v>425</v>
      </c>
    </row>
    <row r="8008" spans="24:25" x14ac:dyDescent="0.25">
      <c r="X8008" s="59">
        <v>8001</v>
      </c>
      <c r="Y8008" s="395">
        <f t="shared" si="126"/>
        <v>425</v>
      </c>
    </row>
    <row r="8009" spans="24:25" x14ac:dyDescent="0.25">
      <c r="X8009" s="59">
        <v>8002</v>
      </c>
      <c r="Y8009" s="395">
        <f t="shared" si="126"/>
        <v>425</v>
      </c>
    </row>
    <row r="8010" spans="24:25" x14ac:dyDescent="0.25">
      <c r="X8010" s="59">
        <v>8003</v>
      </c>
      <c r="Y8010" s="395">
        <f t="shared" si="126"/>
        <v>425</v>
      </c>
    </row>
    <row r="8011" spans="24:25" x14ac:dyDescent="0.25">
      <c r="X8011" s="59">
        <v>8004</v>
      </c>
      <c r="Y8011" s="395">
        <f t="shared" si="126"/>
        <v>425</v>
      </c>
    </row>
    <row r="8012" spans="24:25" x14ac:dyDescent="0.25">
      <c r="X8012" s="59">
        <v>8005</v>
      </c>
      <c r="Y8012" s="395">
        <f t="shared" si="126"/>
        <v>425</v>
      </c>
    </row>
    <row r="8013" spans="24:25" x14ac:dyDescent="0.25">
      <c r="X8013" s="59">
        <v>8006</v>
      </c>
      <c r="Y8013" s="395">
        <f t="shared" si="126"/>
        <v>425</v>
      </c>
    </row>
    <row r="8014" spans="24:25" x14ac:dyDescent="0.25">
      <c r="X8014" s="59">
        <v>8007</v>
      </c>
      <c r="Y8014" s="395">
        <f t="shared" si="126"/>
        <v>425</v>
      </c>
    </row>
    <row r="8015" spans="24:25" x14ac:dyDescent="0.25">
      <c r="X8015" s="59">
        <v>8008</v>
      </c>
      <c r="Y8015" s="395">
        <f t="shared" si="126"/>
        <v>425</v>
      </c>
    </row>
    <row r="8016" spans="24:25" x14ac:dyDescent="0.25">
      <c r="X8016" s="59">
        <v>8009</v>
      </c>
      <c r="Y8016" s="395">
        <f t="shared" si="126"/>
        <v>425</v>
      </c>
    </row>
    <row r="8017" spans="24:25" x14ac:dyDescent="0.25">
      <c r="X8017" s="59">
        <v>8010</v>
      </c>
      <c r="Y8017" s="395">
        <f t="shared" ref="Y8017:Y8080" si="127">$V$9</f>
        <v>425</v>
      </c>
    </row>
    <row r="8018" spans="24:25" x14ac:dyDescent="0.25">
      <c r="X8018" s="59">
        <v>8011</v>
      </c>
      <c r="Y8018" s="395">
        <f t="shared" si="127"/>
        <v>425</v>
      </c>
    </row>
    <row r="8019" spans="24:25" x14ac:dyDescent="0.25">
      <c r="X8019" s="59">
        <v>8012</v>
      </c>
      <c r="Y8019" s="395">
        <f t="shared" si="127"/>
        <v>425</v>
      </c>
    </row>
    <row r="8020" spans="24:25" x14ac:dyDescent="0.25">
      <c r="X8020" s="59">
        <v>8013</v>
      </c>
      <c r="Y8020" s="395">
        <f t="shared" si="127"/>
        <v>425</v>
      </c>
    </row>
    <row r="8021" spans="24:25" x14ac:dyDescent="0.25">
      <c r="X8021" s="59">
        <v>8014</v>
      </c>
      <c r="Y8021" s="395">
        <f t="shared" si="127"/>
        <v>425</v>
      </c>
    </row>
    <row r="8022" spans="24:25" x14ac:dyDescent="0.25">
      <c r="X8022" s="59">
        <v>8015</v>
      </c>
      <c r="Y8022" s="395">
        <f t="shared" si="127"/>
        <v>425</v>
      </c>
    </row>
    <row r="8023" spans="24:25" x14ac:dyDescent="0.25">
      <c r="X8023" s="59">
        <v>8016</v>
      </c>
      <c r="Y8023" s="395">
        <f t="shared" si="127"/>
        <v>425</v>
      </c>
    </row>
    <row r="8024" spans="24:25" x14ac:dyDescent="0.25">
      <c r="X8024" s="59">
        <v>8017</v>
      </c>
      <c r="Y8024" s="395">
        <f t="shared" si="127"/>
        <v>425</v>
      </c>
    </row>
    <row r="8025" spans="24:25" x14ac:dyDescent="0.25">
      <c r="X8025" s="59">
        <v>8018</v>
      </c>
      <c r="Y8025" s="395">
        <f t="shared" si="127"/>
        <v>425</v>
      </c>
    </row>
    <row r="8026" spans="24:25" x14ac:dyDescent="0.25">
      <c r="X8026" s="59">
        <v>8019</v>
      </c>
      <c r="Y8026" s="395">
        <f t="shared" si="127"/>
        <v>425</v>
      </c>
    </row>
    <row r="8027" spans="24:25" x14ac:dyDescent="0.25">
      <c r="X8027" s="59">
        <v>8020</v>
      </c>
      <c r="Y8027" s="395">
        <f t="shared" si="127"/>
        <v>425</v>
      </c>
    </row>
    <row r="8028" spans="24:25" x14ac:dyDescent="0.25">
      <c r="X8028" s="59">
        <v>8021</v>
      </c>
      <c r="Y8028" s="395">
        <f t="shared" si="127"/>
        <v>425</v>
      </c>
    </row>
    <row r="8029" spans="24:25" x14ac:dyDescent="0.25">
      <c r="X8029" s="59">
        <v>8022</v>
      </c>
      <c r="Y8029" s="395">
        <f t="shared" si="127"/>
        <v>425</v>
      </c>
    </row>
    <row r="8030" spans="24:25" x14ac:dyDescent="0.25">
      <c r="X8030" s="59">
        <v>8023</v>
      </c>
      <c r="Y8030" s="395">
        <f t="shared" si="127"/>
        <v>425</v>
      </c>
    </row>
    <row r="8031" spans="24:25" x14ac:dyDescent="0.25">
      <c r="X8031" s="59">
        <v>8024</v>
      </c>
      <c r="Y8031" s="395">
        <f t="shared" si="127"/>
        <v>425</v>
      </c>
    </row>
    <row r="8032" spans="24:25" x14ac:dyDescent="0.25">
      <c r="X8032" s="59">
        <v>8025</v>
      </c>
      <c r="Y8032" s="395">
        <f t="shared" si="127"/>
        <v>425</v>
      </c>
    </row>
    <row r="8033" spans="24:25" x14ac:dyDescent="0.25">
      <c r="X8033" s="59">
        <v>8026</v>
      </c>
      <c r="Y8033" s="395">
        <f t="shared" si="127"/>
        <v>425</v>
      </c>
    </row>
    <row r="8034" spans="24:25" x14ac:dyDescent="0.25">
      <c r="X8034" s="59">
        <v>8027</v>
      </c>
      <c r="Y8034" s="395">
        <f t="shared" si="127"/>
        <v>425</v>
      </c>
    </row>
    <row r="8035" spans="24:25" x14ac:dyDescent="0.25">
      <c r="X8035" s="59">
        <v>8028</v>
      </c>
      <c r="Y8035" s="395">
        <f t="shared" si="127"/>
        <v>425</v>
      </c>
    </row>
    <row r="8036" spans="24:25" x14ac:dyDescent="0.25">
      <c r="X8036" s="59">
        <v>8029</v>
      </c>
      <c r="Y8036" s="395">
        <f t="shared" si="127"/>
        <v>425</v>
      </c>
    </row>
    <row r="8037" spans="24:25" x14ac:dyDescent="0.25">
      <c r="X8037" s="59">
        <v>8030</v>
      </c>
      <c r="Y8037" s="395">
        <f t="shared" si="127"/>
        <v>425</v>
      </c>
    </row>
    <row r="8038" spans="24:25" x14ac:dyDescent="0.25">
      <c r="X8038" s="59">
        <v>8031</v>
      </c>
      <c r="Y8038" s="395">
        <f t="shared" si="127"/>
        <v>425</v>
      </c>
    </row>
    <row r="8039" spans="24:25" x14ac:dyDescent="0.25">
      <c r="X8039" s="59">
        <v>8032</v>
      </c>
      <c r="Y8039" s="395">
        <f t="shared" si="127"/>
        <v>425</v>
      </c>
    </row>
    <row r="8040" spans="24:25" x14ac:dyDescent="0.25">
      <c r="X8040" s="59">
        <v>8033</v>
      </c>
      <c r="Y8040" s="395">
        <f t="shared" si="127"/>
        <v>425</v>
      </c>
    </row>
    <row r="8041" spans="24:25" x14ac:dyDescent="0.25">
      <c r="X8041" s="59">
        <v>8034</v>
      </c>
      <c r="Y8041" s="395">
        <f t="shared" si="127"/>
        <v>425</v>
      </c>
    </row>
    <row r="8042" spans="24:25" x14ac:dyDescent="0.25">
      <c r="X8042" s="59">
        <v>8035</v>
      </c>
      <c r="Y8042" s="395">
        <f t="shared" si="127"/>
        <v>425</v>
      </c>
    </row>
    <row r="8043" spans="24:25" x14ac:dyDescent="0.25">
      <c r="X8043" s="59">
        <v>8036</v>
      </c>
      <c r="Y8043" s="395">
        <f t="shared" si="127"/>
        <v>425</v>
      </c>
    </row>
    <row r="8044" spans="24:25" x14ac:dyDescent="0.25">
      <c r="X8044" s="59">
        <v>8037</v>
      </c>
      <c r="Y8044" s="395">
        <f t="shared" si="127"/>
        <v>425</v>
      </c>
    </row>
    <row r="8045" spans="24:25" x14ac:dyDescent="0.25">
      <c r="X8045" s="59">
        <v>8038</v>
      </c>
      <c r="Y8045" s="395">
        <f t="shared" si="127"/>
        <v>425</v>
      </c>
    </row>
    <row r="8046" spans="24:25" x14ac:dyDescent="0.25">
      <c r="X8046" s="59">
        <v>8039</v>
      </c>
      <c r="Y8046" s="395">
        <f t="shared" si="127"/>
        <v>425</v>
      </c>
    </row>
    <row r="8047" spans="24:25" x14ac:dyDescent="0.25">
      <c r="X8047" s="59">
        <v>8040</v>
      </c>
      <c r="Y8047" s="395">
        <f t="shared" si="127"/>
        <v>425</v>
      </c>
    </row>
    <row r="8048" spans="24:25" x14ac:dyDescent="0.25">
      <c r="X8048" s="59">
        <v>8041</v>
      </c>
      <c r="Y8048" s="395">
        <f t="shared" si="127"/>
        <v>425</v>
      </c>
    </row>
    <row r="8049" spans="24:25" x14ac:dyDescent="0.25">
      <c r="X8049" s="59">
        <v>8042</v>
      </c>
      <c r="Y8049" s="395">
        <f t="shared" si="127"/>
        <v>425</v>
      </c>
    </row>
    <row r="8050" spans="24:25" x14ac:dyDescent="0.25">
      <c r="X8050" s="59">
        <v>8043</v>
      </c>
      <c r="Y8050" s="395">
        <f t="shared" si="127"/>
        <v>425</v>
      </c>
    </row>
    <row r="8051" spans="24:25" x14ac:dyDescent="0.25">
      <c r="X8051" s="59">
        <v>8044</v>
      </c>
      <c r="Y8051" s="395">
        <f t="shared" si="127"/>
        <v>425</v>
      </c>
    </row>
    <row r="8052" spans="24:25" x14ac:dyDescent="0.25">
      <c r="X8052" s="59">
        <v>8045</v>
      </c>
      <c r="Y8052" s="395">
        <f t="shared" si="127"/>
        <v>425</v>
      </c>
    </row>
    <row r="8053" spans="24:25" x14ac:dyDescent="0.25">
      <c r="X8053" s="59">
        <v>8046</v>
      </c>
      <c r="Y8053" s="395">
        <f t="shared" si="127"/>
        <v>425</v>
      </c>
    </row>
    <row r="8054" spans="24:25" x14ac:dyDescent="0.25">
      <c r="X8054" s="59">
        <v>8047</v>
      </c>
      <c r="Y8054" s="395">
        <f t="shared" si="127"/>
        <v>425</v>
      </c>
    </row>
    <row r="8055" spans="24:25" x14ac:dyDescent="0.25">
      <c r="X8055" s="59">
        <v>8048</v>
      </c>
      <c r="Y8055" s="395">
        <f t="shared" si="127"/>
        <v>425</v>
      </c>
    </row>
    <row r="8056" spans="24:25" x14ac:dyDescent="0.25">
      <c r="X8056" s="59">
        <v>8049</v>
      </c>
      <c r="Y8056" s="395">
        <f t="shared" si="127"/>
        <v>425</v>
      </c>
    </row>
    <row r="8057" spans="24:25" x14ac:dyDescent="0.25">
      <c r="X8057" s="59">
        <v>8050</v>
      </c>
      <c r="Y8057" s="395">
        <f t="shared" si="127"/>
        <v>425</v>
      </c>
    </row>
    <row r="8058" spans="24:25" x14ac:dyDescent="0.25">
      <c r="X8058" s="59">
        <v>8051</v>
      </c>
      <c r="Y8058" s="395">
        <f t="shared" si="127"/>
        <v>425</v>
      </c>
    </row>
    <row r="8059" spans="24:25" x14ac:dyDescent="0.25">
      <c r="X8059" s="59">
        <v>8052</v>
      </c>
      <c r="Y8059" s="395">
        <f t="shared" si="127"/>
        <v>425</v>
      </c>
    </row>
    <row r="8060" spans="24:25" x14ac:dyDescent="0.25">
      <c r="X8060" s="59">
        <v>8053</v>
      </c>
      <c r="Y8060" s="395">
        <f t="shared" si="127"/>
        <v>425</v>
      </c>
    </row>
    <row r="8061" spans="24:25" x14ac:dyDescent="0.25">
      <c r="X8061" s="59">
        <v>8054</v>
      </c>
      <c r="Y8061" s="395">
        <f t="shared" si="127"/>
        <v>425</v>
      </c>
    </row>
    <row r="8062" spans="24:25" x14ac:dyDescent="0.25">
      <c r="X8062" s="59">
        <v>8055</v>
      </c>
      <c r="Y8062" s="395">
        <f t="shared" si="127"/>
        <v>425</v>
      </c>
    </row>
    <row r="8063" spans="24:25" x14ac:dyDescent="0.25">
      <c r="X8063" s="59">
        <v>8056</v>
      </c>
      <c r="Y8063" s="395">
        <f t="shared" si="127"/>
        <v>425</v>
      </c>
    </row>
    <row r="8064" spans="24:25" x14ac:dyDescent="0.25">
      <c r="X8064" s="59">
        <v>8057</v>
      </c>
      <c r="Y8064" s="395">
        <f t="shared" si="127"/>
        <v>425</v>
      </c>
    </row>
    <row r="8065" spans="24:25" x14ac:dyDescent="0.25">
      <c r="X8065" s="59">
        <v>8058</v>
      </c>
      <c r="Y8065" s="395">
        <f t="shared" si="127"/>
        <v>425</v>
      </c>
    </row>
    <row r="8066" spans="24:25" x14ac:dyDescent="0.25">
      <c r="X8066" s="59">
        <v>8059</v>
      </c>
      <c r="Y8066" s="395">
        <f t="shared" si="127"/>
        <v>425</v>
      </c>
    </row>
    <row r="8067" spans="24:25" x14ac:dyDescent="0.25">
      <c r="X8067" s="59">
        <v>8060</v>
      </c>
      <c r="Y8067" s="395">
        <f t="shared" si="127"/>
        <v>425</v>
      </c>
    </row>
    <row r="8068" spans="24:25" x14ac:dyDescent="0.25">
      <c r="X8068" s="59">
        <v>8061</v>
      </c>
      <c r="Y8068" s="395">
        <f t="shared" si="127"/>
        <v>425</v>
      </c>
    </row>
    <row r="8069" spans="24:25" x14ac:dyDescent="0.25">
      <c r="X8069" s="59">
        <v>8062</v>
      </c>
      <c r="Y8069" s="395">
        <f t="shared" si="127"/>
        <v>425</v>
      </c>
    </row>
    <row r="8070" spans="24:25" x14ac:dyDescent="0.25">
      <c r="X8070" s="59">
        <v>8063</v>
      </c>
      <c r="Y8070" s="395">
        <f t="shared" si="127"/>
        <v>425</v>
      </c>
    </row>
    <row r="8071" spans="24:25" x14ac:dyDescent="0.25">
      <c r="X8071" s="59">
        <v>8064</v>
      </c>
      <c r="Y8071" s="395">
        <f t="shared" si="127"/>
        <v>425</v>
      </c>
    </row>
    <row r="8072" spans="24:25" x14ac:dyDescent="0.25">
      <c r="X8072" s="59">
        <v>8065</v>
      </c>
      <c r="Y8072" s="395">
        <f t="shared" si="127"/>
        <v>425</v>
      </c>
    </row>
    <row r="8073" spans="24:25" x14ac:dyDescent="0.25">
      <c r="X8073" s="59">
        <v>8066</v>
      </c>
      <c r="Y8073" s="395">
        <f t="shared" si="127"/>
        <v>425</v>
      </c>
    </row>
    <row r="8074" spans="24:25" x14ac:dyDescent="0.25">
      <c r="X8074" s="59">
        <v>8067</v>
      </c>
      <c r="Y8074" s="395">
        <f t="shared" si="127"/>
        <v>425</v>
      </c>
    </row>
    <row r="8075" spans="24:25" x14ac:dyDescent="0.25">
      <c r="X8075" s="59">
        <v>8068</v>
      </c>
      <c r="Y8075" s="395">
        <f t="shared" si="127"/>
        <v>425</v>
      </c>
    </row>
    <row r="8076" spans="24:25" x14ac:dyDescent="0.25">
      <c r="X8076" s="59">
        <v>8069</v>
      </c>
      <c r="Y8076" s="395">
        <f t="shared" si="127"/>
        <v>425</v>
      </c>
    </row>
    <row r="8077" spans="24:25" x14ac:dyDescent="0.25">
      <c r="X8077" s="59">
        <v>8070</v>
      </c>
      <c r="Y8077" s="395">
        <f t="shared" si="127"/>
        <v>425</v>
      </c>
    </row>
    <row r="8078" spans="24:25" x14ac:dyDescent="0.25">
      <c r="X8078" s="59">
        <v>8071</v>
      </c>
      <c r="Y8078" s="395">
        <f t="shared" si="127"/>
        <v>425</v>
      </c>
    </row>
    <row r="8079" spans="24:25" x14ac:dyDescent="0.25">
      <c r="X8079" s="59">
        <v>8072</v>
      </c>
      <c r="Y8079" s="395">
        <f t="shared" si="127"/>
        <v>425</v>
      </c>
    </row>
    <row r="8080" spans="24:25" x14ac:dyDescent="0.25">
      <c r="X8080" s="59">
        <v>8073</v>
      </c>
      <c r="Y8080" s="395">
        <f t="shared" si="127"/>
        <v>425</v>
      </c>
    </row>
    <row r="8081" spans="24:25" x14ac:dyDescent="0.25">
      <c r="X8081" s="59">
        <v>8074</v>
      </c>
      <c r="Y8081" s="395">
        <f t="shared" ref="Y8081:Y8144" si="128">$V$9</f>
        <v>425</v>
      </c>
    </row>
    <row r="8082" spans="24:25" x14ac:dyDescent="0.25">
      <c r="X8082" s="59">
        <v>8075</v>
      </c>
      <c r="Y8082" s="395">
        <f t="shared" si="128"/>
        <v>425</v>
      </c>
    </row>
    <row r="8083" spans="24:25" x14ac:dyDescent="0.25">
      <c r="X8083" s="59">
        <v>8076</v>
      </c>
      <c r="Y8083" s="395">
        <f t="shared" si="128"/>
        <v>425</v>
      </c>
    </row>
    <row r="8084" spans="24:25" x14ac:dyDescent="0.25">
      <c r="X8084" s="59">
        <v>8077</v>
      </c>
      <c r="Y8084" s="395">
        <f t="shared" si="128"/>
        <v>425</v>
      </c>
    </row>
    <row r="8085" spans="24:25" x14ac:dyDescent="0.25">
      <c r="X8085" s="59">
        <v>8078</v>
      </c>
      <c r="Y8085" s="395">
        <f t="shared" si="128"/>
        <v>425</v>
      </c>
    </row>
    <row r="8086" spans="24:25" x14ac:dyDescent="0.25">
      <c r="X8086" s="59">
        <v>8079</v>
      </c>
      <c r="Y8086" s="395">
        <f t="shared" si="128"/>
        <v>425</v>
      </c>
    </row>
    <row r="8087" spans="24:25" x14ac:dyDescent="0.25">
      <c r="X8087" s="59">
        <v>8080</v>
      </c>
      <c r="Y8087" s="395">
        <f t="shared" si="128"/>
        <v>425</v>
      </c>
    </row>
    <row r="8088" spans="24:25" x14ac:dyDescent="0.25">
      <c r="X8088" s="59">
        <v>8081</v>
      </c>
      <c r="Y8088" s="395">
        <f t="shared" si="128"/>
        <v>425</v>
      </c>
    </row>
    <row r="8089" spans="24:25" x14ac:dyDescent="0.25">
      <c r="X8089" s="59">
        <v>8082</v>
      </c>
      <c r="Y8089" s="395">
        <f t="shared" si="128"/>
        <v>425</v>
      </c>
    </row>
    <row r="8090" spans="24:25" x14ac:dyDescent="0.25">
      <c r="X8090" s="59">
        <v>8083</v>
      </c>
      <c r="Y8090" s="395">
        <f t="shared" si="128"/>
        <v>425</v>
      </c>
    </row>
    <row r="8091" spans="24:25" x14ac:dyDescent="0.25">
      <c r="X8091" s="59">
        <v>8084</v>
      </c>
      <c r="Y8091" s="395">
        <f t="shared" si="128"/>
        <v>425</v>
      </c>
    </row>
    <row r="8092" spans="24:25" x14ac:dyDescent="0.25">
      <c r="X8092" s="59">
        <v>8085</v>
      </c>
      <c r="Y8092" s="395">
        <f t="shared" si="128"/>
        <v>425</v>
      </c>
    </row>
    <row r="8093" spans="24:25" x14ac:dyDescent="0.25">
      <c r="X8093" s="59">
        <v>8086</v>
      </c>
      <c r="Y8093" s="395">
        <f t="shared" si="128"/>
        <v>425</v>
      </c>
    </row>
    <row r="8094" spans="24:25" x14ac:dyDescent="0.25">
      <c r="X8094" s="59">
        <v>8087</v>
      </c>
      <c r="Y8094" s="395">
        <f t="shared" si="128"/>
        <v>425</v>
      </c>
    </row>
    <row r="8095" spans="24:25" x14ac:dyDescent="0.25">
      <c r="X8095" s="59">
        <v>8088</v>
      </c>
      <c r="Y8095" s="395">
        <f t="shared" si="128"/>
        <v>425</v>
      </c>
    </row>
    <row r="8096" spans="24:25" x14ac:dyDescent="0.25">
      <c r="X8096" s="59">
        <v>8089</v>
      </c>
      <c r="Y8096" s="395">
        <f t="shared" si="128"/>
        <v>425</v>
      </c>
    </row>
    <row r="8097" spans="24:25" x14ac:dyDescent="0.25">
      <c r="X8097" s="59">
        <v>8090</v>
      </c>
      <c r="Y8097" s="395">
        <f t="shared" si="128"/>
        <v>425</v>
      </c>
    </row>
    <row r="8098" spans="24:25" x14ac:dyDescent="0.25">
      <c r="X8098" s="59">
        <v>8091</v>
      </c>
      <c r="Y8098" s="395">
        <f t="shared" si="128"/>
        <v>425</v>
      </c>
    </row>
    <row r="8099" spans="24:25" x14ac:dyDescent="0.25">
      <c r="X8099" s="59">
        <v>8092</v>
      </c>
      <c r="Y8099" s="395">
        <f t="shared" si="128"/>
        <v>425</v>
      </c>
    </row>
    <row r="8100" spans="24:25" x14ac:dyDescent="0.25">
      <c r="X8100" s="59">
        <v>8093</v>
      </c>
      <c r="Y8100" s="395">
        <f t="shared" si="128"/>
        <v>425</v>
      </c>
    </row>
    <row r="8101" spans="24:25" x14ac:dyDescent="0.25">
      <c r="X8101" s="59">
        <v>8094</v>
      </c>
      <c r="Y8101" s="395">
        <f t="shared" si="128"/>
        <v>425</v>
      </c>
    </row>
    <row r="8102" spans="24:25" x14ac:dyDescent="0.25">
      <c r="X8102" s="59">
        <v>8095</v>
      </c>
      <c r="Y8102" s="395">
        <f t="shared" si="128"/>
        <v>425</v>
      </c>
    </row>
    <row r="8103" spans="24:25" x14ac:dyDescent="0.25">
      <c r="X8103" s="59">
        <v>8096</v>
      </c>
      <c r="Y8103" s="395">
        <f t="shared" si="128"/>
        <v>425</v>
      </c>
    </row>
    <row r="8104" spans="24:25" x14ac:dyDescent="0.25">
      <c r="X8104" s="59">
        <v>8097</v>
      </c>
      <c r="Y8104" s="395">
        <f t="shared" si="128"/>
        <v>425</v>
      </c>
    </row>
    <row r="8105" spans="24:25" x14ac:dyDescent="0.25">
      <c r="X8105" s="59">
        <v>8098</v>
      </c>
      <c r="Y8105" s="395">
        <f t="shared" si="128"/>
        <v>425</v>
      </c>
    </row>
    <row r="8106" spans="24:25" x14ac:dyDescent="0.25">
      <c r="X8106" s="59">
        <v>8099</v>
      </c>
      <c r="Y8106" s="395">
        <f t="shared" si="128"/>
        <v>425</v>
      </c>
    </row>
    <row r="8107" spans="24:25" x14ac:dyDescent="0.25">
      <c r="X8107" s="59">
        <v>8100</v>
      </c>
      <c r="Y8107" s="395">
        <f t="shared" si="128"/>
        <v>425</v>
      </c>
    </row>
    <row r="8108" spans="24:25" x14ac:dyDescent="0.25">
      <c r="X8108" s="59">
        <v>8101</v>
      </c>
      <c r="Y8108" s="395">
        <f t="shared" si="128"/>
        <v>425</v>
      </c>
    </row>
    <row r="8109" spans="24:25" x14ac:dyDescent="0.25">
      <c r="X8109" s="59">
        <v>8102</v>
      </c>
      <c r="Y8109" s="395">
        <f t="shared" si="128"/>
        <v>425</v>
      </c>
    </row>
    <row r="8110" spans="24:25" x14ac:dyDescent="0.25">
      <c r="X8110" s="59">
        <v>8103</v>
      </c>
      <c r="Y8110" s="395">
        <f t="shared" si="128"/>
        <v>425</v>
      </c>
    </row>
    <row r="8111" spans="24:25" x14ac:dyDescent="0.25">
      <c r="X8111" s="59">
        <v>8104</v>
      </c>
      <c r="Y8111" s="395">
        <f t="shared" si="128"/>
        <v>425</v>
      </c>
    </row>
    <row r="8112" spans="24:25" x14ac:dyDescent="0.25">
      <c r="X8112" s="59">
        <v>8105</v>
      </c>
      <c r="Y8112" s="395">
        <f t="shared" si="128"/>
        <v>425</v>
      </c>
    </row>
    <row r="8113" spans="24:25" x14ac:dyDescent="0.25">
      <c r="X8113" s="59">
        <v>8106</v>
      </c>
      <c r="Y8113" s="395">
        <f t="shared" si="128"/>
        <v>425</v>
      </c>
    </row>
    <row r="8114" spans="24:25" x14ac:dyDescent="0.25">
      <c r="X8114" s="59">
        <v>8107</v>
      </c>
      <c r="Y8114" s="395">
        <f t="shared" si="128"/>
        <v>425</v>
      </c>
    </row>
    <row r="8115" spans="24:25" x14ac:dyDescent="0.25">
      <c r="X8115" s="59">
        <v>8108</v>
      </c>
      <c r="Y8115" s="395">
        <f t="shared" si="128"/>
        <v>425</v>
      </c>
    </row>
    <row r="8116" spans="24:25" x14ac:dyDescent="0.25">
      <c r="X8116" s="59">
        <v>8109</v>
      </c>
      <c r="Y8116" s="395">
        <f t="shared" si="128"/>
        <v>425</v>
      </c>
    </row>
    <row r="8117" spans="24:25" x14ac:dyDescent="0.25">
      <c r="X8117" s="59">
        <v>8110</v>
      </c>
      <c r="Y8117" s="395">
        <f t="shared" si="128"/>
        <v>425</v>
      </c>
    </row>
    <row r="8118" spans="24:25" x14ac:dyDescent="0.25">
      <c r="X8118" s="59">
        <v>8111</v>
      </c>
      <c r="Y8118" s="395">
        <f t="shared" si="128"/>
        <v>425</v>
      </c>
    </row>
    <row r="8119" spans="24:25" x14ac:dyDescent="0.25">
      <c r="X8119" s="59">
        <v>8112</v>
      </c>
      <c r="Y8119" s="395">
        <f t="shared" si="128"/>
        <v>425</v>
      </c>
    </row>
    <row r="8120" spans="24:25" x14ac:dyDescent="0.25">
      <c r="X8120" s="59">
        <v>8113</v>
      </c>
      <c r="Y8120" s="395">
        <f t="shared" si="128"/>
        <v>425</v>
      </c>
    </row>
    <row r="8121" spans="24:25" x14ac:dyDescent="0.25">
      <c r="X8121" s="59">
        <v>8114</v>
      </c>
      <c r="Y8121" s="395">
        <f t="shared" si="128"/>
        <v>425</v>
      </c>
    </row>
    <row r="8122" spans="24:25" x14ac:dyDescent="0.25">
      <c r="X8122" s="59">
        <v>8115</v>
      </c>
      <c r="Y8122" s="395">
        <f t="shared" si="128"/>
        <v>425</v>
      </c>
    </row>
    <row r="8123" spans="24:25" x14ac:dyDescent="0.25">
      <c r="X8123" s="59">
        <v>8116</v>
      </c>
      <c r="Y8123" s="395">
        <f t="shared" si="128"/>
        <v>425</v>
      </c>
    </row>
    <row r="8124" spans="24:25" x14ac:dyDescent="0.25">
      <c r="X8124" s="59">
        <v>8117</v>
      </c>
      <c r="Y8124" s="395">
        <f t="shared" si="128"/>
        <v>425</v>
      </c>
    </row>
    <row r="8125" spans="24:25" x14ac:dyDescent="0.25">
      <c r="X8125" s="59">
        <v>8118</v>
      </c>
      <c r="Y8125" s="395">
        <f t="shared" si="128"/>
        <v>425</v>
      </c>
    </row>
    <row r="8126" spans="24:25" x14ac:dyDescent="0.25">
      <c r="X8126" s="59">
        <v>8119</v>
      </c>
      <c r="Y8126" s="395">
        <f t="shared" si="128"/>
        <v>425</v>
      </c>
    </row>
    <row r="8127" spans="24:25" x14ac:dyDescent="0.25">
      <c r="X8127" s="59">
        <v>8120</v>
      </c>
      <c r="Y8127" s="395">
        <f t="shared" si="128"/>
        <v>425</v>
      </c>
    </row>
    <row r="8128" spans="24:25" x14ac:dyDescent="0.25">
      <c r="X8128" s="59">
        <v>8121</v>
      </c>
      <c r="Y8128" s="395">
        <f t="shared" si="128"/>
        <v>425</v>
      </c>
    </row>
    <row r="8129" spans="24:25" x14ac:dyDescent="0.25">
      <c r="X8129" s="59">
        <v>8122</v>
      </c>
      <c r="Y8129" s="395">
        <f t="shared" si="128"/>
        <v>425</v>
      </c>
    </row>
    <row r="8130" spans="24:25" x14ac:dyDescent="0.25">
      <c r="X8130" s="59">
        <v>8123</v>
      </c>
      <c r="Y8130" s="395">
        <f t="shared" si="128"/>
        <v>425</v>
      </c>
    </row>
    <row r="8131" spans="24:25" x14ac:dyDescent="0.25">
      <c r="X8131" s="59">
        <v>8124</v>
      </c>
      <c r="Y8131" s="395">
        <f t="shared" si="128"/>
        <v>425</v>
      </c>
    </row>
    <row r="8132" spans="24:25" x14ac:dyDescent="0.25">
      <c r="X8132" s="59">
        <v>8125</v>
      </c>
      <c r="Y8132" s="395">
        <f t="shared" si="128"/>
        <v>425</v>
      </c>
    </row>
    <row r="8133" spans="24:25" x14ac:dyDescent="0.25">
      <c r="X8133" s="59">
        <v>8126</v>
      </c>
      <c r="Y8133" s="395">
        <f t="shared" si="128"/>
        <v>425</v>
      </c>
    </row>
    <row r="8134" spans="24:25" x14ac:dyDescent="0.25">
      <c r="X8134" s="59">
        <v>8127</v>
      </c>
      <c r="Y8134" s="395">
        <f t="shared" si="128"/>
        <v>425</v>
      </c>
    </row>
    <row r="8135" spans="24:25" x14ac:dyDescent="0.25">
      <c r="X8135" s="59">
        <v>8128</v>
      </c>
      <c r="Y8135" s="395">
        <f t="shared" si="128"/>
        <v>425</v>
      </c>
    </row>
    <row r="8136" spans="24:25" x14ac:dyDescent="0.25">
      <c r="X8136" s="59">
        <v>8129</v>
      </c>
      <c r="Y8136" s="395">
        <f t="shared" si="128"/>
        <v>425</v>
      </c>
    </row>
    <row r="8137" spans="24:25" x14ac:dyDescent="0.25">
      <c r="X8137" s="59">
        <v>8130</v>
      </c>
      <c r="Y8137" s="395">
        <f t="shared" si="128"/>
        <v>425</v>
      </c>
    </row>
    <row r="8138" spans="24:25" x14ac:dyDescent="0.25">
      <c r="X8138" s="59">
        <v>8131</v>
      </c>
      <c r="Y8138" s="395">
        <f t="shared" si="128"/>
        <v>425</v>
      </c>
    </row>
    <row r="8139" spans="24:25" x14ac:dyDescent="0.25">
      <c r="X8139" s="59">
        <v>8132</v>
      </c>
      <c r="Y8139" s="395">
        <f t="shared" si="128"/>
        <v>425</v>
      </c>
    </row>
    <row r="8140" spans="24:25" x14ac:dyDescent="0.25">
      <c r="X8140" s="59">
        <v>8133</v>
      </c>
      <c r="Y8140" s="395">
        <f t="shared" si="128"/>
        <v>425</v>
      </c>
    </row>
    <row r="8141" spans="24:25" x14ac:dyDescent="0.25">
      <c r="X8141" s="59">
        <v>8134</v>
      </c>
      <c r="Y8141" s="395">
        <f t="shared" si="128"/>
        <v>425</v>
      </c>
    </row>
    <row r="8142" spans="24:25" x14ac:dyDescent="0.25">
      <c r="X8142" s="59">
        <v>8135</v>
      </c>
      <c r="Y8142" s="395">
        <f t="shared" si="128"/>
        <v>425</v>
      </c>
    </row>
    <row r="8143" spans="24:25" x14ac:dyDescent="0.25">
      <c r="X8143" s="59">
        <v>8136</v>
      </c>
      <c r="Y8143" s="395">
        <f t="shared" si="128"/>
        <v>425</v>
      </c>
    </row>
    <row r="8144" spans="24:25" x14ac:dyDescent="0.25">
      <c r="X8144" s="59">
        <v>8137</v>
      </c>
      <c r="Y8144" s="395">
        <f t="shared" si="128"/>
        <v>425</v>
      </c>
    </row>
    <row r="8145" spans="24:25" x14ac:dyDescent="0.25">
      <c r="X8145" s="59">
        <v>8138</v>
      </c>
      <c r="Y8145" s="395">
        <f t="shared" ref="Y8145:Y8208" si="129">$V$9</f>
        <v>425</v>
      </c>
    </row>
    <row r="8146" spans="24:25" x14ac:dyDescent="0.25">
      <c r="X8146" s="59">
        <v>8139</v>
      </c>
      <c r="Y8146" s="395">
        <f t="shared" si="129"/>
        <v>425</v>
      </c>
    </row>
    <row r="8147" spans="24:25" x14ac:dyDescent="0.25">
      <c r="X8147" s="59">
        <v>8140</v>
      </c>
      <c r="Y8147" s="395">
        <f t="shared" si="129"/>
        <v>425</v>
      </c>
    </row>
    <row r="8148" spans="24:25" x14ac:dyDescent="0.25">
      <c r="X8148" s="59">
        <v>8141</v>
      </c>
      <c r="Y8148" s="395">
        <f t="shared" si="129"/>
        <v>425</v>
      </c>
    </row>
    <row r="8149" spans="24:25" x14ac:dyDescent="0.25">
      <c r="X8149" s="59">
        <v>8142</v>
      </c>
      <c r="Y8149" s="395">
        <f t="shared" si="129"/>
        <v>425</v>
      </c>
    </row>
    <row r="8150" spans="24:25" x14ac:dyDescent="0.25">
      <c r="X8150" s="59">
        <v>8143</v>
      </c>
      <c r="Y8150" s="395">
        <f t="shared" si="129"/>
        <v>425</v>
      </c>
    </row>
    <row r="8151" spans="24:25" x14ac:dyDescent="0.25">
      <c r="X8151" s="59">
        <v>8144</v>
      </c>
      <c r="Y8151" s="395">
        <f t="shared" si="129"/>
        <v>425</v>
      </c>
    </row>
    <row r="8152" spans="24:25" x14ac:dyDescent="0.25">
      <c r="X8152" s="59">
        <v>8145</v>
      </c>
      <c r="Y8152" s="395">
        <f t="shared" si="129"/>
        <v>425</v>
      </c>
    </row>
    <row r="8153" spans="24:25" x14ac:dyDescent="0.25">
      <c r="X8153" s="59">
        <v>8146</v>
      </c>
      <c r="Y8153" s="395">
        <f t="shared" si="129"/>
        <v>425</v>
      </c>
    </row>
    <row r="8154" spans="24:25" x14ac:dyDescent="0.25">
      <c r="X8154" s="59">
        <v>8147</v>
      </c>
      <c r="Y8154" s="395">
        <f t="shared" si="129"/>
        <v>425</v>
      </c>
    </row>
    <row r="8155" spans="24:25" x14ac:dyDescent="0.25">
      <c r="X8155" s="59">
        <v>8148</v>
      </c>
      <c r="Y8155" s="395">
        <f t="shared" si="129"/>
        <v>425</v>
      </c>
    </row>
    <row r="8156" spans="24:25" x14ac:dyDescent="0.25">
      <c r="X8156" s="59">
        <v>8149</v>
      </c>
      <c r="Y8156" s="395">
        <f t="shared" si="129"/>
        <v>425</v>
      </c>
    </row>
    <row r="8157" spans="24:25" x14ac:dyDescent="0.25">
      <c r="X8157" s="59">
        <v>8150</v>
      </c>
      <c r="Y8157" s="395">
        <f t="shared" si="129"/>
        <v>425</v>
      </c>
    </row>
    <row r="8158" spans="24:25" x14ac:dyDescent="0.25">
      <c r="X8158" s="59">
        <v>8151</v>
      </c>
      <c r="Y8158" s="395">
        <f t="shared" si="129"/>
        <v>425</v>
      </c>
    </row>
    <row r="8159" spans="24:25" x14ac:dyDescent="0.25">
      <c r="X8159" s="59">
        <v>8152</v>
      </c>
      <c r="Y8159" s="395">
        <f t="shared" si="129"/>
        <v>425</v>
      </c>
    </row>
    <row r="8160" spans="24:25" x14ac:dyDescent="0.25">
      <c r="X8160" s="59">
        <v>8153</v>
      </c>
      <c r="Y8160" s="395">
        <f t="shared" si="129"/>
        <v>425</v>
      </c>
    </row>
    <row r="8161" spans="24:25" x14ac:dyDescent="0.25">
      <c r="X8161" s="59">
        <v>8154</v>
      </c>
      <c r="Y8161" s="395">
        <f t="shared" si="129"/>
        <v>425</v>
      </c>
    </row>
    <row r="8162" spans="24:25" x14ac:dyDescent="0.25">
      <c r="X8162" s="59">
        <v>8155</v>
      </c>
      <c r="Y8162" s="395">
        <f t="shared" si="129"/>
        <v>425</v>
      </c>
    </row>
    <row r="8163" spans="24:25" x14ac:dyDescent="0.25">
      <c r="X8163" s="59">
        <v>8156</v>
      </c>
      <c r="Y8163" s="395">
        <f t="shared" si="129"/>
        <v>425</v>
      </c>
    </row>
    <row r="8164" spans="24:25" x14ac:dyDescent="0.25">
      <c r="X8164" s="59">
        <v>8157</v>
      </c>
      <c r="Y8164" s="395">
        <f t="shared" si="129"/>
        <v>425</v>
      </c>
    </row>
    <row r="8165" spans="24:25" x14ac:dyDescent="0.25">
      <c r="X8165" s="59">
        <v>8158</v>
      </c>
      <c r="Y8165" s="395">
        <f t="shared" si="129"/>
        <v>425</v>
      </c>
    </row>
    <row r="8166" spans="24:25" x14ac:dyDescent="0.25">
      <c r="X8166" s="59">
        <v>8159</v>
      </c>
      <c r="Y8166" s="395">
        <f t="shared" si="129"/>
        <v>425</v>
      </c>
    </row>
    <row r="8167" spans="24:25" x14ac:dyDescent="0.25">
      <c r="X8167" s="59">
        <v>8160</v>
      </c>
      <c r="Y8167" s="395">
        <f t="shared" si="129"/>
        <v>425</v>
      </c>
    </row>
    <row r="8168" spans="24:25" x14ac:dyDescent="0.25">
      <c r="X8168" s="59">
        <v>8161</v>
      </c>
      <c r="Y8168" s="395">
        <f t="shared" si="129"/>
        <v>425</v>
      </c>
    </row>
    <row r="8169" spans="24:25" x14ac:dyDescent="0.25">
      <c r="X8169" s="59">
        <v>8162</v>
      </c>
      <c r="Y8169" s="395">
        <f t="shared" si="129"/>
        <v>425</v>
      </c>
    </row>
    <row r="8170" spans="24:25" x14ac:dyDescent="0.25">
      <c r="X8170" s="59">
        <v>8163</v>
      </c>
      <c r="Y8170" s="395">
        <f t="shared" si="129"/>
        <v>425</v>
      </c>
    </row>
    <row r="8171" spans="24:25" x14ac:dyDescent="0.25">
      <c r="X8171" s="59">
        <v>8164</v>
      </c>
      <c r="Y8171" s="395">
        <f t="shared" si="129"/>
        <v>425</v>
      </c>
    </row>
    <row r="8172" spans="24:25" x14ac:dyDescent="0.25">
      <c r="X8172" s="59">
        <v>8165</v>
      </c>
      <c r="Y8172" s="395">
        <f t="shared" si="129"/>
        <v>425</v>
      </c>
    </row>
    <row r="8173" spans="24:25" x14ac:dyDescent="0.25">
      <c r="X8173" s="59">
        <v>8166</v>
      </c>
      <c r="Y8173" s="395">
        <f t="shared" si="129"/>
        <v>425</v>
      </c>
    </row>
    <row r="8174" spans="24:25" x14ac:dyDescent="0.25">
      <c r="X8174" s="59">
        <v>8167</v>
      </c>
      <c r="Y8174" s="395">
        <f t="shared" si="129"/>
        <v>425</v>
      </c>
    </row>
    <row r="8175" spans="24:25" x14ac:dyDescent="0.25">
      <c r="X8175" s="59">
        <v>8168</v>
      </c>
      <c r="Y8175" s="395">
        <f t="shared" si="129"/>
        <v>425</v>
      </c>
    </row>
    <row r="8176" spans="24:25" x14ac:dyDescent="0.25">
      <c r="X8176" s="59">
        <v>8169</v>
      </c>
      <c r="Y8176" s="395">
        <f t="shared" si="129"/>
        <v>425</v>
      </c>
    </row>
    <row r="8177" spans="24:25" x14ac:dyDescent="0.25">
      <c r="X8177" s="59">
        <v>8170</v>
      </c>
      <c r="Y8177" s="395">
        <f t="shared" si="129"/>
        <v>425</v>
      </c>
    </row>
    <row r="8178" spans="24:25" x14ac:dyDescent="0.25">
      <c r="X8178" s="59">
        <v>8171</v>
      </c>
      <c r="Y8178" s="395">
        <f t="shared" si="129"/>
        <v>425</v>
      </c>
    </row>
    <row r="8179" spans="24:25" x14ac:dyDescent="0.25">
      <c r="X8179" s="59">
        <v>8172</v>
      </c>
      <c r="Y8179" s="395">
        <f t="shared" si="129"/>
        <v>425</v>
      </c>
    </row>
    <row r="8180" spans="24:25" x14ac:dyDescent="0.25">
      <c r="X8180" s="59">
        <v>8173</v>
      </c>
      <c r="Y8180" s="395">
        <f t="shared" si="129"/>
        <v>425</v>
      </c>
    </row>
    <row r="8181" spans="24:25" x14ac:dyDescent="0.25">
      <c r="X8181" s="59">
        <v>8174</v>
      </c>
      <c r="Y8181" s="395">
        <f t="shared" si="129"/>
        <v>425</v>
      </c>
    </row>
    <row r="8182" spans="24:25" x14ac:dyDescent="0.25">
      <c r="X8182" s="59">
        <v>8175</v>
      </c>
      <c r="Y8182" s="395">
        <f t="shared" si="129"/>
        <v>425</v>
      </c>
    </row>
    <row r="8183" spans="24:25" x14ac:dyDescent="0.25">
      <c r="X8183" s="59">
        <v>8176</v>
      </c>
      <c r="Y8183" s="395">
        <f t="shared" si="129"/>
        <v>425</v>
      </c>
    </row>
    <row r="8184" spans="24:25" x14ac:dyDescent="0.25">
      <c r="X8184" s="59">
        <v>8177</v>
      </c>
      <c r="Y8184" s="395">
        <f t="shared" si="129"/>
        <v>425</v>
      </c>
    </row>
    <row r="8185" spans="24:25" x14ac:dyDescent="0.25">
      <c r="X8185" s="59">
        <v>8178</v>
      </c>
      <c r="Y8185" s="395">
        <f t="shared" si="129"/>
        <v>425</v>
      </c>
    </row>
    <row r="8186" spans="24:25" x14ac:dyDescent="0.25">
      <c r="X8186" s="59">
        <v>8179</v>
      </c>
      <c r="Y8186" s="395">
        <f t="shared" si="129"/>
        <v>425</v>
      </c>
    </row>
    <row r="8187" spans="24:25" x14ac:dyDescent="0.25">
      <c r="X8187" s="59">
        <v>8180</v>
      </c>
      <c r="Y8187" s="395">
        <f t="shared" si="129"/>
        <v>425</v>
      </c>
    </row>
    <row r="8188" spans="24:25" x14ac:dyDescent="0.25">
      <c r="X8188" s="59">
        <v>8181</v>
      </c>
      <c r="Y8188" s="395">
        <f t="shared" si="129"/>
        <v>425</v>
      </c>
    </row>
    <row r="8189" spans="24:25" x14ac:dyDescent="0.25">
      <c r="X8189" s="59">
        <v>8182</v>
      </c>
      <c r="Y8189" s="395">
        <f t="shared" si="129"/>
        <v>425</v>
      </c>
    </row>
    <row r="8190" spans="24:25" x14ac:dyDescent="0.25">
      <c r="X8190" s="59">
        <v>8183</v>
      </c>
      <c r="Y8190" s="395">
        <f t="shared" si="129"/>
        <v>425</v>
      </c>
    </row>
    <row r="8191" spans="24:25" x14ac:dyDescent="0.25">
      <c r="X8191" s="59">
        <v>8184</v>
      </c>
      <c r="Y8191" s="395">
        <f t="shared" si="129"/>
        <v>425</v>
      </c>
    </row>
    <row r="8192" spans="24:25" x14ac:dyDescent="0.25">
      <c r="X8192" s="59">
        <v>8185</v>
      </c>
      <c r="Y8192" s="395">
        <f t="shared" si="129"/>
        <v>425</v>
      </c>
    </row>
    <row r="8193" spans="24:25" x14ac:dyDescent="0.25">
      <c r="X8193" s="59">
        <v>8186</v>
      </c>
      <c r="Y8193" s="395">
        <f t="shared" si="129"/>
        <v>425</v>
      </c>
    </row>
    <row r="8194" spans="24:25" x14ac:dyDescent="0.25">
      <c r="X8194" s="59">
        <v>8187</v>
      </c>
      <c r="Y8194" s="395">
        <f t="shared" si="129"/>
        <v>425</v>
      </c>
    </row>
    <row r="8195" spans="24:25" x14ac:dyDescent="0.25">
      <c r="X8195" s="59">
        <v>8188</v>
      </c>
      <c r="Y8195" s="395">
        <f t="shared" si="129"/>
        <v>425</v>
      </c>
    </row>
    <row r="8196" spans="24:25" x14ac:dyDescent="0.25">
      <c r="X8196" s="59">
        <v>8189</v>
      </c>
      <c r="Y8196" s="395">
        <f t="shared" si="129"/>
        <v>425</v>
      </c>
    </row>
    <row r="8197" spans="24:25" x14ac:dyDescent="0.25">
      <c r="X8197" s="59">
        <v>8190</v>
      </c>
      <c r="Y8197" s="395">
        <f t="shared" si="129"/>
        <v>425</v>
      </c>
    </row>
    <row r="8198" spans="24:25" x14ac:dyDescent="0.25">
      <c r="X8198" s="59">
        <v>8191</v>
      </c>
      <c r="Y8198" s="395">
        <f t="shared" si="129"/>
        <v>425</v>
      </c>
    </row>
    <row r="8199" spans="24:25" x14ac:dyDescent="0.25">
      <c r="X8199" s="59">
        <v>8192</v>
      </c>
      <c r="Y8199" s="395">
        <f t="shared" si="129"/>
        <v>425</v>
      </c>
    </row>
    <row r="8200" spans="24:25" x14ac:dyDescent="0.25">
      <c r="X8200" s="59">
        <v>8193</v>
      </c>
      <c r="Y8200" s="395">
        <f t="shared" si="129"/>
        <v>425</v>
      </c>
    </row>
    <row r="8201" spans="24:25" x14ac:dyDescent="0.25">
      <c r="X8201" s="59">
        <v>8194</v>
      </c>
      <c r="Y8201" s="395">
        <f t="shared" si="129"/>
        <v>425</v>
      </c>
    </row>
    <row r="8202" spans="24:25" x14ac:dyDescent="0.25">
      <c r="X8202" s="59">
        <v>8195</v>
      </c>
      <c r="Y8202" s="395">
        <f t="shared" si="129"/>
        <v>425</v>
      </c>
    </row>
    <row r="8203" spans="24:25" x14ac:dyDescent="0.25">
      <c r="X8203" s="59">
        <v>8196</v>
      </c>
      <c r="Y8203" s="395">
        <f t="shared" si="129"/>
        <v>425</v>
      </c>
    </row>
    <row r="8204" spans="24:25" x14ac:dyDescent="0.25">
      <c r="X8204" s="59">
        <v>8197</v>
      </c>
      <c r="Y8204" s="395">
        <f t="shared" si="129"/>
        <v>425</v>
      </c>
    </row>
    <row r="8205" spans="24:25" x14ac:dyDescent="0.25">
      <c r="X8205" s="59">
        <v>8198</v>
      </c>
      <c r="Y8205" s="395">
        <f t="shared" si="129"/>
        <v>425</v>
      </c>
    </row>
    <row r="8206" spans="24:25" x14ac:dyDescent="0.25">
      <c r="X8206" s="59">
        <v>8199</v>
      </c>
      <c r="Y8206" s="395">
        <f t="shared" si="129"/>
        <v>425</v>
      </c>
    </row>
    <row r="8207" spans="24:25" x14ac:dyDescent="0.25">
      <c r="X8207" s="59">
        <v>8200</v>
      </c>
      <c r="Y8207" s="395">
        <f t="shared" si="129"/>
        <v>425</v>
      </c>
    </row>
    <row r="8208" spans="24:25" x14ac:dyDescent="0.25">
      <c r="X8208" s="59">
        <v>8201</v>
      </c>
      <c r="Y8208" s="395">
        <f t="shared" si="129"/>
        <v>425</v>
      </c>
    </row>
    <row r="8209" spans="24:25" x14ac:dyDescent="0.25">
      <c r="X8209" s="59">
        <v>8202</v>
      </c>
      <c r="Y8209" s="395">
        <f t="shared" ref="Y8209:Y8272" si="130">$V$9</f>
        <v>425</v>
      </c>
    </row>
    <row r="8210" spans="24:25" x14ac:dyDescent="0.25">
      <c r="X8210" s="59">
        <v>8203</v>
      </c>
      <c r="Y8210" s="395">
        <f t="shared" si="130"/>
        <v>425</v>
      </c>
    </row>
    <row r="8211" spans="24:25" x14ac:dyDescent="0.25">
      <c r="X8211" s="59">
        <v>8204</v>
      </c>
      <c r="Y8211" s="395">
        <f t="shared" si="130"/>
        <v>425</v>
      </c>
    </row>
    <row r="8212" spans="24:25" x14ac:dyDescent="0.25">
      <c r="X8212" s="59">
        <v>8205</v>
      </c>
      <c r="Y8212" s="395">
        <f t="shared" si="130"/>
        <v>425</v>
      </c>
    </row>
    <row r="8213" spans="24:25" x14ac:dyDescent="0.25">
      <c r="X8213" s="59">
        <v>8206</v>
      </c>
      <c r="Y8213" s="395">
        <f t="shared" si="130"/>
        <v>425</v>
      </c>
    </row>
    <row r="8214" spans="24:25" x14ac:dyDescent="0.25">
      <c r="X8214" s="59">
        <v>8207</v>
      </c>
      <c r="Y8214" s="395">
        <f t="shared" si="130"/>
        <v>425</v>
      </c>
    </row>
    <row r="8215" spans="24:25" x14ac:dyDescent="0.25">
      <c r="X8215" s="59">
        <v>8208</v>
      </c>
      <c r="Y8215" s="395">
        <f t="shared" si="130"/>
        <v>425</v>
      </c>
    </row>
    <row r="8216" spans="24:25" x14ac:dyDescent="0.25">
      <c r="X8216" s="59">
        <v>8209</v>
      </c>
      <c r="Y8216" s="395">
        <f t="shared" si="130"/>
        <v>425</v>
      </c>
    </row>
    <row r="8217" spans="24:25" x14ac:dyDescent="0.25">
      <c r="X8217" s="59">
        <v>8210</v>
      </c>
      <c r="Y8217" s="395">
        <f t="shared" si="130"/>
        <v>425</v>
      </c>
    </row>
    <row r="8218" spans="24:25" x14ac:dyDescent="0.25">
      <c r="X8218" s="59">
        <v>8211</v>
      </c>
      <c r="Y8218" s="395">
        <f t="shared" si="130"/>
        <v>425</v>
      </c>
    </row>
    <row r="8219" spans="24:25" x14ac:dyDescent="0.25">
      <c r="X8219" s="59">
        <v>8212</v>
      </c>
      <c r="Y8219" s="395">
        <f t="shared" si="130"/>
        <v>425</v>
      </c>
    </row>
    <row r="8220" spans="24:25" x14ac:dyDescent="0.25">
      <c r="X8220" s="59">
        <v>8213</v>
      </c>
      <c r="Y8220" s="395">
        <f t="shared" si="130"/>
        <v>425</v>
      </c>
    </row>
    <row r="8221" spans="24:25" x14ac:dyDescent="0.25">
      <c r="X8221" s="59">
        <v>8214</v>
      </c>
      <c r="Y8221" s="395">
        <f t="shared" si="130"/>
        <v>425</v>
      </c>
    </row>
    <row r="8222" spans="24:25" x14ac:dyDescent="0.25">
      <c r="X8222" s="59">
        <v>8215</v>
      </c>
      <c r="Y8222" s="395">
        <f t="shared" si="130"/>
        <v>425</v>
      </c>
    </row>
    <row r="8223" spans="24:25" x14ac:dyDescent="0.25">
      <c r="X8223" s="59">
        <v>8216</v>
      </c>
      <c r="Y8223" s="395">
        <f t="shared" si="130"/>
        <v>425</v>
      </c>
    </row>
    <row r="8224" spans="24:25" x14ac:dyDescent="0.25">
      <c r="X8224" s="59">
        <v>8217</v>
      </c>
      <c r="Y8224" s="395">
        <f t="shared" si="130"/>
        <v>425</v>
      </c>
    </row>
    <row r="8225" spans="24:25" x14ac:dyDescent="0.25">
      <c r="X8225" s="59">
        <v>8218</v>
      </c>
      <c r="Y8225" s="395">
        <f t="shared" si="130"/>
        <v>425</v>
      </c>
    </row>
    <row r="8226" spans="24:25" x14ac:dyDescent="0.25">
      <c r="X8226" s="59">
        <v>8219</v>
      </c>
      <c r="Y8226" s="395">
        <f t="shared" si="130"/>
        <v>425</v>
      </c>
    </row>
    <row r="8227" spans="24:25" x14ac:dyDescent="0.25">
      <c r="X8227" s="59">
        <v>8220</v>
      </c>
      <c r="Y8227" s="395">
        <f t="shared" si="130"/>
        <v>425</v>
      </c>
    </row>
    <row r="8228" spans="24:25" x14ac:dyDescent="0.25">
      <c r="X8228" s="59">
        <v>8221</v>
      </c>
      <c r="Y8228" s="395">
        <f t="shared" si="130"/>
        <v>425</v>
      </c>
    </row>
    <row r="8229" spans="24:25" x14ac:dyDescent="0.25">
      <c r="X8229" s="59">
        <v>8222</v>
      </c>
      <c r="Y8229" s="395">
        <f t="shared" si="130"/>
        <v>425</v>
      </c>
    </row>
    <row r="8230" spans="24:25" x14ac:dyDescent="0.25">
      <c r="X8230" s="59">
        <v>8223</v>
      </c>
      <c r="Y8230" s="395">
        <f t="shared" si="130"/>
        <v>425</v>
      </c>
    </row>
    <row r="8231" spans="24:25" x14ac:dyDescent="0.25">
      <c r="X8231" s="59">
        <v>8224</v>
      </c>
      <c r="Y8231" s="395">
        <f t="shared" si="130"/>
        <v>425</v>
      </c>
    </row>
    <row r="8232" spans="24:25" x14ac:dyDescent="0.25">
      <c r="X8232" s="59">
        <v>8225</v>
      </c>
      <c r="Y8232" s="395">
        <f t="shared" si="130"/>
        <v>425</v>
      </c>
    </row>
    <row r="8233" spans="24:25" x14ac:dyDescent="0.25">
      <c r="X8233" s="59">
        <v>8226</v>
      </c>
      <c r="Y8233" s="395">
        <f t="shared" si="130"/>
        <v>425</v>
      </c>
    </row>
    <row r="8234" spans="24:25" x14ac:dyDescent="0.25">
      <c r="X8234" s="59">
        <v>8227</v>
      </c>
      <c r="Y8234" s="395">
        <f t="shared" si="130"/>
        <v>425</v>
      </c>
    </row>
    <row r="8235" spans="24:25" x14ac:dyDescent="0.25">
      <c r="X8235" s="59">
        <v>8228</v>
      </c>
      <c r="Y8235" s="395">
        <f t="shared" si="130"/>
        <v>425</v>
      </c>
    </row>
    <row r="8236" spans="24:25" x14ac:dyDescent="0.25">
      <c r="X8236" s="59">
        <v>8229</v>
      </c>
      <c r="Y8236" s="395">
        <f t="shared" si="130"/>
        <v>425</v>
      </c>
    </row>
    <row r="8237" spans="24:25" x14ac:dyDescent="0.25">
      <c r="X8237" s="59">
        <v>8230</v>
      </c>
      <c r="Y8237" s="395">
        <f t="shared" si="130"/>
        <v>425</v>
      </c>
    </row>
    <row r="8238" spans="24:25" x14ac:dyDescent="0.25">
      <c r="X8238" s="59">
        <v>8231</v>
      </c>
      <c r="Y8238" s="395">
        <f t="shared" si="130"/>
        <v>425</v>
      </c>
    </row>
    <row r="8239" spans="24:25" x14ac:dyDescent="0.25">
      <c r="X8239" s="59">
        <v>8232</v>
      </c>
      <c r="Y8239" s="395">
        <f t="shared" si="130"/>
        <v>425</v>
      </c>
    </row>
    <row r="8240" spans="24:25" x14ac:dyDescent="0.25">
      <c r="X8240" s="59">
        <v>8233</v>
      </c>
      <c r="Y8240" s="395">
        <f t="shared" si="130"/>
        <v>425</v>
      </c>
    </row>
    <row r="8241" spans="24:25" x14ac:dyDescent="0.25">
      <c r="X8241" s="59">
        <v>8234</v>
      </c>
      <c r="Y8241" s="395">
        <f t="shared" si="130"/>
        <v>425</v>
      </c>
    </row>
    <row r="8242" spans="24:25" x14ac:dyDescent="0.25">
      <c r="X8242" s="59">
        <v>8235</v>
      </c>
      <c r="Y8242" s="395">
        <f t="shared" si="130"/>
        <v>425</v>
      </c>
    </row>
    <row r="8243" spans="24:25" x14ac:dyDescent="0.25">
      <c r="X8243" s="59">
        <v>8236</v>
      </c>
      <c r="Y8243" s="395">
        <f t="shared" si="130"/>
        <v>425</v>
      </c>
    </row>
    <row r="8244" spans="24:25" x14ac:dyDescent="0.25">
      <c r="X8244" s="59">
        <v>8237</v>
      </c>
      <c r="Y8244" s="395">
        <f t="shared" si="130"/>
        <v>425</v>
      </c>
    </row>
    <row r="8245" spans="24:25" x14ac:dyDescent="0.25">
      <c r="X8245" s="59">
        <v>8238</v>
      </c>
      <c r="Y8245" s="395">
        <f t="shared" si="130"/>
        <v>425</v>
      </c>
    </row>
    <row r="8246" spans="24:25" x14ac:dyDescent="0.25">
      <c r="X8246" s="59">
        <v>8239</v>
      </c>
      <c r="Y8246" s="395">
        <f t="shared" si="130"/>
        <v>425</v>
      </c>
    </row>
    <row r="8247" spans="24:25" x14ac:dyDescent="0.25">
      <c r="X8247" s="59">
        <v>8240</v>
      </c>
      <c r="Y8247" s="395">
        <f t="shared" si="130"/>
        <v>425</v>
      </c>
    </row>
    <row r="8248" spans="24:25" x14ac:dyDescent="0.25">
      <c r="X8248" s="59">
        <v>8241</v>
      </c>
      <c r="Y8248" s="395">
        <f t="shared" si="130"/>
        <v>425</v>
      </c>
    </row>
    <row r="8249" spans="24:25" x14ac:dyDescent="0.25">
      <c r="X8249" s="59">
        <v>8242</v>
      </c>
      <c r="Y8249" s="395">
        <f t="shared" si="130"/>
        <v>425</v>
      </c>
    </row>
    <row r="8250" spans="24:25" x14ac:dyDescent="0.25">
      <c r="X8250" s="59">
        <v>8243</v>
      </c>
      <c r="Y8250" s="395">
        <f t="shared" si="130"/>
        <v>425</v>
      </c>
    </row>
    <row r="8251" spans="24:25" x14ac:dyDescent="0.25">
      <c r="X8251" s="59">
        <v>8244</v>
      </c>
      <c r="Y8251" s="395">
        <f t="shared" si="130"/>
        <v>425</v>
      </c>
    </row>
    <row r="8252" spans="24:25" x14ac:dyDescent="0.25">
      <c r="X8252" s="59">
        <v>8245</v>
      </c>
      <c r="Y8252" s="395">
        <f t="shared" si="130"/>
        <v>425</v>
      </c>
    </row>
    <row r="8253" spans="24:25" x14ac:dyDescent="0.25">
      <c r="X8253" s="59">
        <v>8246</v>
      </c>
      <c r="Y8253" s="395">
        <f t="shared" si="130"/>
        <v>425</v>
      </c>
    </row>
    <row r="8254" spans="24:25" x14ac:dyDescent="0.25">
      <c r="X8254" s="59">
        <v>8247</v>
      </c>
      <c r="Y8254" s="395">
        <f t="shared" si="130"/>
        <v>425</v>
      </c>
    </row>
    <row r="8255" spans="24:25" x14ac:dyDescent="0.25">
      <c r="X8255" s="59">
        <v>8248</v>
      </c>
      <c r="Y8255" s="395">
        <f t="shared" si="130"/>
        <v>425</v>
      </c>
    </row>
    <row r="8256" spans="24:25" x14ac:dyDescent="0.25">
      <c r="X8256" s="59">
        <v>8249</v>
      </c>
      <c r="Y8256" s="395">
        <f t="shared" si="130"/>
        <v>425</v>
      </c>
    </row>
    <row r="8257" spans="24:25" x14ac:dyDescent="0.25">
      <c r="X8257" s="59">
        <v>8250</v>
      </c>
      <c r="Y8257" s="395">
        <f t="shared" si="130"/>
        <v>425</v>
      </c>
    </row>
    <row r="8258" spans="24:25" x14ac:dyDescent="0.25">
      <c r="X8258" s="59">
        <v>8251</v>
      </c>
      <c r="Y8258" s="395">
        <f t="shared" si="130"/>
        <v>425</v>
      </c>
    </row>
    <row r="8259" spans="24:25" x14ac:dyDescent="0.25">
      <c r="X8259" s="59">
        <v>8252</v>
      </c>
      <c r="Y8259" s="395">
        <f t="shared" si="130"/>
        <v>425</v>
      </c>
    </row>
    <row r="8260" spans="24:25" x14ac:dyDescent="0.25">
      <c r="X8260" s="59">
        <v>8253</v>
      </c>
      <c r="Y8260" s="395">
        <f t="shared" si="130"/>
        <v>425</v>
      </c>
    </row>
    <row r="8261" spans="24:25" x14ac:dyDescent="0.25">
      <c r="X8261" s="59">
        <v>8254</v>
      </c>
      <c r="Y8261" s="395">
        <f t="shared" si="130"/>
        <v>425</v>
      </c>
    </row>
    <row r="8262" spans="24:25" x14ac:dyDescent="0.25">
      <c r="X8262" s="59">
        <v>8255</v>
      </c>
      <c r="Y8262" s="395">
        <f t="shared" si="130"/>
        <v>425</v>
      </c>
    </row>
    <row r="8263" spans="24:25" x14ac:dyDescent="0.25">
      <c r="X8263" s="59">
        <v>8256</v>
      </c>
      <c r="Y8263" s="395">
        <f t="shared" si="130"/>
        <v>425</v>
      </c>
    </row>
    <row r="8264" spans="24:25" x14ac:dyDescent="0.25">
      <c r="X8264" s="59">
        <v>8257</v>
      </c>
      <c r="Y8264" s="395">
        <f t="shared" si="130"/>
        <v>425</v>
      </c>
    </row>
    <row r="8265" spans="24:25" x14ac:dyDescent="0.25">
      <c r="X8265" s="59">
        <v>8258</v>
      </c>
      <c r="Y8265" s="395">
        <f t="shared" si="130"/>
        <v>425</v>
      </c>
    </row>
    <row r="8266" spans="24:25" x14ac:dyDescent="0.25">
      <c r="X8266" s="59">
        <v>8259</v>
      </c>
      <c r="Y8266" s="395">
        <f t="shared" si="130"/>
        <v>425</v>
      </c>
    </row>
    <row r="8267" spans="24:25" x14ac:dyDescent="0.25">
      <c r="X8267" s="59">
        <v>8260</v>
      </c>
      <c r="Y8267" s="395">
        <f t="shared" si="130"/>
        <v>425</v>
      </c>
    </row>
    <row r="8268" spans="24:25" x14ac:dyDescent="0.25">
      <c r="X8268" s="59">
        <v>8261</v>
      </c>
      <c r="Y8268" s="395">
        <f t="shared" si="130"/>
        <v>425</v>
      </c>
    </row>
    <row r="8269" spans="24:25" x14ac:dyDescent="0.25">
      <c r="X8269" s="59">
        <v>8262</v>
      </c>
      <c r="Y8269" s="395">
        <f t="shared" si="130"/>
        <v>425</v>
      </c>
    </row>
    <row r="8270" spans="24:25" x14ac:dyDescent="0.25">
      <c r="X8270" s="59">
        <v>8263</v>
      </c>
      <c r="Y8270" s="395">
        <f t="shared" si="130"/>
        <v>425</v>
      </c>
    </row>
    <row r="8271" spans="24:25" x14ac:dyDescent="0.25">
      <c r="X8271" s="59">
        <v>8264</v>
      </c>
      <c r="Y8271" s="395">
        <f t="shared" si="130"/>
        <v>425</v>
      </c>
    </row>
    <row r="8272" spans="24:25" x14ac:dyDescent="0.25">
      <c r="X8272" s="59">
        <v>8265</v>
      </c>
      <c r="Y8272" s="395">
        <f t="shared" si="130"/>
        <v>425</v>
      </c>
    </row>
    <row r="8273" spans="24:25" x14ac:dyDescent="0.25">
      <c r="X8273" s="59">
        <v>8266</v>
      </c>
      <c r="Y8273" s="395">
        <f t="shared" ref="Y8273:Y8336" si="131">$V$9</f>
        <v>425</v>
      </c>
    </row>
    <row r="8274" spans="24:25" x14ac:dyDescent="0.25">
      <c r="X8274" s="59">
        <v>8267</v>
      </c>
      <c r="Y8274" s="395">
        <f t="shared" si="131"/>
        <v>425</v>
      </c>
    </row>
    <row r="8275" spans="24:25" x14ac:dyDescent="0.25">
      <c r="X8275" s="59">
        <v>8268</v>
      </c>
      <c r="Y8275" s="395">
        <f t="shared" si="131"/>
        <v>425</v>
      </c>
    </row>
    <row r="8276" spans="24:25" x14ac:dyDescent="0.25">
      <c r="X8276" s="59">
        <v>8269</v>
      </c>
      <c r="Y8276" s="395">
        <f t="shared" si="131"/>
        <v>425</v>
      </c>
    </row>
    <row r="8277" spans="24:25" x14ac:dyDescent="0.25">
      <c r="X8277" s="59">
        <v>8270</v>
      </c>
      <c r="Y8277" s="395">
        <f t="shared" si="131"/>
        <v>425</v>
      </c>
    </row>
    <row r="8278" spans="24:25" x14ac:dyDescent="0.25">
      <c r="X8278" s="59">
        <v>8271</v>
      </c>
      <c r="Y8278" s="395">
        <f t="shared" si="131"/>
        <v>425</v>
      </c>
    </row>
    <row r="8279" spans="24:25" x14ac:dyDescent="0.25">
      <c r="X8279" s="59">
        <v>8272</v>
      </c>
      <c r="Y8279" s="395">
        <f t="shared" si="131"/>
        <v>425</v>
      </c>
    </row>
    <row r="8280" spans="24:25" x14ac:dyDescent="0.25">
      <c r="X8280" s="59">
        <v>8273</v>
      </c>
      <c r="Y8280" s="395">
        <f t="shared" si="131"/>
        <v>425</v>
      </c>
    </row>
    <row r="8281" spans="24:25" x14ac:dyDescent="0.25">
      <c r="X8281" s="59">
        <v>8274</v>
      </c>
      <c r="Y8281" s="395">
        <f t="shared" si="131"/>
        <v>425</v>
      </c>
    </row>
    <row r="8282" spans="24:25" x14ac:dyDescent="0.25">
      <c r="X8282" s="59">
        <v>8275</v>
      </c>
      <c r="Y8282" s="395">
        <f t="shared" si="131"/>
        <v>425</v>
      </c>
    </row>
    <row r="8283" spans="24:25" x14ac:dyDescent="0.25">
      <c r="X8283" s="59">
        <v>8276</v>
      </c>
      <c r="Y8283" s="395">
        <f t="shared" si="131"/>
        <v>425</v>
      </c>
    </row>
    <row r="8284" spans="24:25" x14ac:dyDescent="0.25">
      <c r="X8284" s="59">
        <v>8277</v>
      </c>
      <c r="Y8284" s="395">
        <f t="shared" si="131"/>
        <v>425</v>
      </c>
    </row>
    <row r="8285" spans="24:25" x14ac:dyDescent="0.25">
      <c r="X8285" s="59">
        <v>8278</v>
      </c>
      <c r="Y8285" s="395">
        <f t="shared" si="131"/>
        <v>425</v>
      </c>
    </row>
    <row r="8286" spans="24:25" x14ac:dyDescent="0.25">
      <c r="X8286" s="59">
        <v>8279</v>
      </c>
      <c r="Y8286" s="395">
        <f t="shared" si="131"/>
        <v>425</v>
      </c>
    </row>
    <row r="8287" spans="24:25" x14ac:dyDescent="0.25">
      <c r="X8287" s="59">
        <v>8280</v>
      </c>
      <c r="Y8287" s="395">
        <f t="shared" si="131"/>
        <v>425</v>
      </c>
    </row>
    <row r="8288" spans="24:25" x14ac:dyDescent="0.25">
      <c r="X8288" s="59">
        <v>8281</v>
      </c>
      <c r="Y8288" s="395">
        <f t="shared" si="131"/>
        <v>425</v>
      </c>
    </row>
    <row r="8289" spans="24:25" x14ac:dyDescent="0.25">
      <c r="X8289" s="59">
        <v>8282</v>
      </c>
      <c r="Y8289" s="395">
        <f t="shared" si="131"/>
        <v>425</v>
      </c>
    </row>
    <row r="8290" spans="24:25" x14ac:dyDescent="0.25">
      <c r="X8290" s="59">
        <v>8283</v>
      </c>
      <c r="Y8290" s="395">
        <f t="shared" si="131"/>
        <v>425</v>
      </c>
    </row>
    <row r="8291" spans="24:25" x14ac:dyDescent="0.25">
      <c r="X8291" s="59">
        <v>8284</v>
      </c>
      <c r="Y8291" s="395">
        <f t="shared" si="131"/>
        <v>425</v>
      </c>
    </row>
    <row r="8292" spans="24:25" x14ac:dyDescent="0.25">
      <c r="X8292" s="59">
        <v>8285</v>
      </c>
      <c r="Y8292" s="395">
        <f t="shared" si="131"/>
        <v>425</v>
      </c>
    </row>
    <row r="8293" spans="24:25" x14ac:dyDescent="0.25">
      <c r="X8293" s="59">
        <v>8286</v>
      </c>
      <c r="Y8293" s="395">
        <f t="shared" si="131"/>
        <v>425</v>
      </c>
    </row>
    <row r="8294" spans="24:25" x14ac:dyDescent="0.25">
      <c r="X8294" s="59">
        <v>8287</v>
      </c>
      <c r="Y8294" s="395">
        <f t="shared" si="131"/>
        <v>425</v>
      </c>
    </row>
    <row r="8295" spans="24:25" x14ac:dyDescent="0.25">
      <c r="X8295" s="59">
        <v>8288</v>
      </c>
      <c r="Y8295" s="395">
        <f t="shared" si="131"/>
        <v>425</v>
      </c>
    </row>
    <row r="8296" spans="24:25" x14ac:dyDescent="0.25">
      <c r="X8296" s="59">
        <v>8289</v>
      </c>
      <c r="Y8296" s="395">
        <f t="shared" si="131"/>
        <v>425</v>
      </c>
    </row>
    <row r="8297" spans="24:25" x14ac:dyDescent="0.25">
      <c r="X8297" s="59">
        <v>8290</v>
      </c>
      <c r="Y8297" s="395">
        <f t="shared" si="131"/>
        <v>425</v>
      </c>
    </row>
    <row r="8298" spans="24:25" x14ac:dyDescent="0.25">
      <c r="X8298" s="59">
        <v>8291</v>
      </c>
      <c r="Y8298" s="395">
        <f t="shared" si="131"/>
        <v>425</v>
      </c>
    </row>
    <row r="8299" spans="24:25" x14ac:dyDescent="0.25">
      <c r="X8299" s="59">
        <v>8292</v>
      </c>
      <c r="Y8299" s="395">
        <f t="shared" si="131"/>
        <v>425</v>
      </c>
    </row>
    <row r="8300" spans="24:25" x14ac:dyDescent="0.25">
      <c r="X8300" s="59">
        <v>8293</v>
      </c>
      <c r="Y8300" s="395">
        <f t="shared" si="131"/>
        <v>425</v>
      </c>
    </row>
    <row r="8301" spans="24:25" x14ac:dyDescent="0.25">
      <c r="X8301" s="59">
        <v>8294</v>
      </c>
      <c r="Y8301" s="395">
        <f t="shared" si="131"/>
        <v>425</v>
      </c>
    </row>
    <row r="8302" spans="24:25" x14ac:dyDescent="0.25">
      <c r="X8302" s="59">
        <v>8295</v>
      </c>
      <c r="Y8302" s="395">
        <f t="shared" si="131"/>
        <v>425</v>
      </c>
    </row>
    <row r="8303" spans="24:25" x14ac:dyDescent="0.25">
      <c r="X8303" s="59">
        <v>8296</v>
      </c>
      <c r="Y8303" s="395">
        <f t="shared" si="131"/>
        <v>425</v>
      </c>
    </row>
    <row r="8304" spans="24:25" x14ac:dyDescent="0.25">
      <c r="X8304" s="59">
        <v>8297</v>
      </c>
      <c r="Y8304" s="395">
        <f t="shared" si="131"/>
        <v>425</v>
      </c>
    </row>
    <row r="8305" spans="24:25" x14ac:dyDescent="0.25">
      <c r="X8305" s="59">
        <v>8298</v>
      </c>
      <c r="Y8305" s="395">
        <f t="shared" si="131"/>
        <v>425</v>
      </c>
    </row>
    <row r="8306" spans="24:25" x14ac:dyDescent="0.25">
      <c r="X8306" s="59">
        <v>8299</v>
      </c>
      <c r="Y8306" s="395">
        <f t="shared" si="131"/>
        <v>425</v>
      </c>
    </row>
    <row r="8307" spans="24:25" x14ac:dyDescent="0.25">
      <c r="X8307" s="59">
        <v>8300</v>
      </c>
      <c r="Y8307" s="395">
        <f t="shared" si="131"/>
        <v>425</v>
      </c>
    </row>
    <row r="8308" spans="24:25" x14ac:dyDescent="0.25">
      <c r="X8308" s="59">
        <v>8301</v>
      </c>
      <c r="Y8308" s="395">
        <f t="shared" si="131"/>
        <v>425</v>
      </c>
    </row>
    <row r="8309" spans="24:25" x14ac:dyDescent="0.25">
      <c r="X8309" s="59">
        <v>8302</v>
      </c>
      <c r="Y8309" s="395">
        <f t="shared" si="131"/>
        <v>425</v>
      </c>
    </row>
    <row r="8310" spans="24:25" x14ac:dyDescent="0.25">
      <c r="X8310" s="59">
        <v>8303</v>
      </c>
      <c r="Y8310" s="395">
        <f t="shared" si="131"/>
        <v>425</v>
      </c>
    </row>
    <row r="8311" spans="24:25" x14ac:dyDescent="0.25">
      <c r="X8311" s="59">
        <v>8304</v>
      </c>
      <c r="Y8311" s="395">
        <f t="shared" si="131"/>
        <v>425</v>
      </c>
    </row>
    <row r="8312" spans="24:25" x14ac:dyDescent="0.25">
      <c r="X8312" s="59">
        <v>8305</v>
      </c>
      <c r="Y8312" s="395">
        <f t="shared" si="131"/>
        <v>425</v>
      </c>
    </row>
    <row r="8313" spans="24:25" x14ac:dyDescent="0.25">
      <c r="X8313" s="59">
        <v>8306</v>
      </c>
      <c r="Y8313" s="395">
        <f t="shared" si="131"/>
        <v>425</v>
      </c>
    </row>
    <row r="8314" spans="24:25" x14ac:dyDescent="0.25">
      <c r="X8314" s="59">
        <v>8307</v>
      </c>
      <c r="Y8314" s="395">
        <f t="shared" si="131"/>
        <v>425</v>
      </c>
    </row>
    <row r="8315" spans="24:25" x14ac:dyDescent="0.25">
      <c r="X8315" s="59">
        <v>8308</v>
      </c>
      <c r="Y8315" s="395">
        <f t="shared" si="131"/>
        <v>425</v>
      </c>
    </row>
    <row r="8316" spans="24:25" x14ac:dyDescent="0.25">
      <c r="X8316" s="59">
        <v>8309</v>
      </c>
      <c r="Y8316" s="395">
        <f t="shared" si="131"/>
        <v>425</v>
      </c>
    </row>
    <row r="8317" spans="24:25" x14ac:dyDescent="0.25">
      <c r="X8317" s="59">
        <v>8310</v>
      </c>
      <c r="Y8317" s="395">
        <f t="shared" si="131"/>
        <v>425</v>
      </c>
    </row>
    <row r="8318" spans="24:25" x14ac:dyDescent="0.25">
      <c r="X8318" s="59">
        <v>8311</v>
      </c>
      <c r="Y8318" s="395">
        <f t="shared" si="131"/>
        <v>425</v>
      </c>
    </row>
    <row r="8319" spans="24:25" x14ac:dyDescent="0.25">
      <c r="X8319" s="59">
        <v>8312</v>
      </c>
      <c r="Y8319" s="395">
        <f t="shared" si="131"/>
        <v>425</v>
      </c>
    </row>
    <row r="8320" spans="24:25" x14ac:dyDescent="0.25">
      <c r="X8320" s="59">
        <v>8313</v>
      </c>
      <c r="Y8320" s="395">
        <f t="shared" si="131"/>
        <v>425</v>
      </c>
    </row>
    <row r="8321" spans="24:25" x14ac:dyDescent="0.25">
      <c r="X8321" s="59">
        <v>8314</v>
      </c>
      <c r="Y8321" s="395">
        <f t="shared" si="131"/>
        <v>425</v>
      </c>
    </row>
    <row r="8322" spans="24:25" x14ac:dyDescent="0.25">
      <c r="X8322" s="59">
        <v>8315</v>
      </c>
      <c r="Y8322" s="395">
        <f t="shared" si="131"/>
        <v>425</v>
      </c>
    </row>
    <row r="8323" spans="24:25" x14ac:dyDescent="0.25">
      <c r="X8323" s="59">
        <v>8316</v>
      </c>
      <c r="Y8323" s="395">
        <f t="shared" si="131"/>
        <v>425</v>
      </c>
    </row>
    <row r="8324" spans="24:25" x14ac:dyDescent="0.25">
      <c r="X8324" s="59">
        <v>8317</v>
      </c>
      <c r="Y8324" s="395">
        <f t="shared" si="131"/>
        <v>425</v>
      </c>
    </row>
    <row r="8325" spans="24:25" x14ac:dyDescent="0.25">
      <c r="X8325" s="59">
        <v>8318</v>
      </c>
      <c r="Y8325" s="395">
        <f t="shared" si="131"/>
        <v>425</v>
      </c>
    </row>
    <row r="8326" spans="24:25" x14ac:dyDescent="0.25">
      <c r="X8326" s="59">
        <v>8319</v>
      </c>
      <c r="Y8326" s="395">
        <f t="shared" si="131"/>
        <v>425</v>
      </c>
    </row>
    <row r="8327" spans="24:25" x14ac:dyDescent="0.25">
      <c r="X8327" s="59">
        <v>8320</v>
      </c>
      <c r="Y8327" s="395">
        <f t="shared" si="131"/>
        <v>425</v>
      </c>
    </row>
    <row r="8328" spans="24:25" x14ac:dyDescent="0.25">
      <c r="X8328" s="59">
        <v>8321</v>
      </c>
      <c r="Y8328" s="395">
        <f t="shared" si="131"/>
        <v>425</v>
      </c>
    </row>
    <row r="8329" spans="24:25" x14ac:dyDescent="0.25">
      <c r="X8329" s="59">
        <v>8322</v>
      </c>
      <c r="Y8329" s="395">
        <f t="shared" si="131"/>
        <v>425</v>
      </c>
    </row>
    <row r="8330" spans="24:25" x14ac:dyDescent="0.25">
      <c r="X8330" s="59">
        <v>8323</v>
      </c>
      <c r="Y8330" s="395">
        <f t="shared" si="131"/>
        <v>425</v>
      </c>
    </row>
    <row r="8331" spans="24:25" x14ac:dyDescent="0.25">
      <c r="X8331" s="59">
        <v>8324</v>
      </c>
      <c r="Y8331" s="395">
        <f t="shared" si="131"/>
        <v>425</v>
      </c>
    </row>
    <row r="8332" spans="24:25" x14ac:dyDescent="0.25">
      <c r="X8332" s="59">
        <v>8325</v>
      </c>
      <c r="Y8332" s="395">
        <f t="shared" si="131"/>
        <v>425</v>
      </c>
    </row>
    <row r="8333" spans="24:25" x14ac:dyDescent="0.25">
      <c r="X8333" s="59">
        <v>8326</v>
      </c>
      <c r="Y8333" s="395">
        <f t="shared" si="131"/>
        <v>425</v>
      </c>
    </row>
    <row r="8334" spans="24:25" x14ac:dyDescent="0.25">
      <c r="X8334" s="59">
        <v>8327</v>
      </c>
      <c r="Y8334" s="395">
        <f t="shared" si="131"/>
        <v>425</v>
      </c>
    </row>
    <row r="8335" spans="24:25" x14ac:dyDescent="0.25">
      <c r="X8335" s="59">
        <v>8328</v>
      </c>
      <c r="Y8335" s="395">
        <f t="shared" si="131"/>
        <v>425</v>
      </c>
    </row>
    <row r="8336" spans="24:25" x14ac:dyDescent="0.25">
      <c r="X8336" s="59">
        <v>8329</v>
      </c>
      <c r="Y8336" s="395">
        <f t="shared" si="131"/>
        <v>425</v>
      </c>
    </row>
    <row r="8337" spans="24:25" x14ac:dyDescent="0.25">
      <c r="X8337" s="59">
        <v>8330</v>
      </c>
      <c r="Y8337" s="395">
        <f t="shared" ref="Y8337:Y8400" si="132">$V$9</f>
        <v>425</v>
      </c>
    </row>
    <row r="8338" spans="24:25" x14ac:dyDescent="0.25">
      <c r="X8338" s="59">
        <v>8331</v>
      </c>
      <c r="Y8338" s="395">
        <f t="shared" si="132"/>
        <v>425</v>
      </c>
    </row>
    <row r="8339" spans="24:25" x14ac:dyDescent="0.25">
      <c r="X8339" s="59">
        <v>8332</v>
      </c>
      <c r="Y8339" s="395">
        <f t="shared" si="132"/>
        <v>425</v>
      </c>
    </row>
    <row r="8340" spans="24:25" x14ac:dyDescent="0.25">
      <c r="X8340" s="59">
        <v>8333</v>
      </c>
      <c r="Y8340" s="395">
        <f t="shared" si="132"/>
        <v>425</v>
      </c>
    </row>
    <row r="8341" spans="24:25" x14ac:dyDescent="0.25">
      <c r="X8341" s="59">
        <v>8334</v>
      </c>
      <c r="Y8341" s="395">
        <f t="shared" si="132"/>
        <v>425</v>
      </c>
    </row>
    <row r="8342" spans="24:25" x14ac:dyDescent="0.25">
      <c r="X8342" s="59">
        <v>8335</v>
      </c>
      <c r="Y8342" s="395">
        <f t="shared" si="132"/>
        <v>425</v>
      </c>
    </row>
    <row r="8343" spans="24:25" x14ac:dyDescent="0.25">
      <c r="X8343" s="59">
        <v>8336</v>
      </c>
      <c r="Y8343" s="395">
        <f t="shared" si="132"/>
        <v>425</v>
      </c>
    </row>
    <row r="8344" spans="24:25" x14ac:dyDescent="0.25">
      <c r="X8344" s="59">
        <v>8337</v>
      </c>
      <c r="Y8344" s="395">
        <f t="shared" si="132"/>
        <v>425</v>
      </c>
    </row>
    <row r="8345" spans="24:25" x14ac:dyDescent="0.25">
      <c r="X8345" s="59">
        <v>8338</v>
      </c>
      <c r="Y8345" s="395">
        <f t="shared" si="132"/>
        <v>425</v>
      </c>
    </row>
    <row r="8346" spans="24:25" x14ac:dyDescent="0.25">
      <c r="X8346" s="59">
        <v>8339</v>
      </c>
      <c r="Y8346" s="395">
        <f t="shared" si="132"/>
        <v>425</v>
      </c>
    </row>
    <row r="8347" spans="24:25" x14ac:dyDescent="0.25">
      <c r="X8347" s="59">
        <v>8340</v>
      </c>
      <c r="Y8347" s="395">
        <f t="shared" si="132"/>
        <v>425</v>
      </c>
    </row>
    <row r="8348" spans="24:25" x14ac:dyDescent="0.25">
      <c r="X8348" s="59">
        <v>8341</v>
      </c>
      <c r="Y8348" s="395">
        <f t="shared" si="132"/>
        <v>425</v>
      </c>
    </row>
    <row r="8349" spans="24:25" x14ac:dyDescent="0.25">
      <c r="X8349" s="59">
        <v>8342</v>
      </c>
      <c r="Y8349" s="395">
        <f t="shared" si="132"/>
        <v>425</v>
      </c>
    </row>
    <row r="8350" spans="24:25" x14ac:dyDescent="0.25">
      <c r="X8350" s="59">
        <v>8343</v>
      </c>
      <c r="Y8350" s="395">
        <f t="shared" si="132"/>
        <v>425</v>
      </c>
    </row>
    <row r="8351" spans="24:25" x14ac:dyDescent="0.25">
      <c r="X8351" s="59">
        <v>8344</v>
      </c>
      <c r="Y8351" s="395">
        <f t="shared" si="132"/>
        <v>425</v>
      </c>
    </row>
    <row r="8352" spans="24:25" x14ac:dyDescent="0.25">
      <c r="X8352" s="59">
        <v>8345</v>
      </c>
      <c r="Y8352" s="395">
        <f t="shared" si="132"/>
        <v>425</v>
      </c>
    </row>
    <row r="8353" spans="24:25" x14ac:dyDescent="0.25">
      <c r="X8353" s="59">
        <v>8346</v>
      </c>
      <c r="Y8353" s="395">
        <f t="shared" si="132"/>
        <v>425</v>
      </c>
    </row>
    <row r="8354" spans="24:25" x14ac:dyDescent="0.25">
      <c r="X8354" s="59">
        <v>8347</v>
      </c>
      <c r="Y8354" s="395">
        <f t="shared" si="132"/>
        <v>425</v>
      </c>
    </row>
    <row r="8355" spans="24:25" x14ac:dyDescent="0.25">
      <c r="X8355" s="59">
        <v>8348</v>
      </c>
      <c r="Y8355" s="395">
        <f t="shared" si="132"/>
        <v>425</v>
      </c>
    </row>
    <row r="8356" spans="24:25" x14ac:dyDescent="0.25">
      <c r="X8356" s="59">
        <v>8349</v>
      </c>
      <c r="Y8356" s="395">
        <f t="shared" si="132"/>
        <v>425</v>
      </c>
    </row>
    <row r="8357" spans="24:25" x14ac:dyDescent="0.25">
      <c r="X8357" s="59">
        <v>8350</v>
      </c>
      <c r="Y8357" s="395">
        <f t="shared" si="132"/>
        <v>425</v>
      </c>
    </row>
    <row r="8358" spans="24:25" x14ac:dyDescent="0.25">
      <c r="X8358" s="59">
        <v>8351</v>
      </c>
      <c r="Y8358" s="395">
        <f t="shared" si="132"/>
        <v>425</v>
      </c>
    </row>
    <row r="8359" spans="24:25" x14ac:dyDescent="0.25">
      <c r="X8359" s="59">
        <v>8352</v>
      </c>
      <c r="Y8359" s="395">
        <f t="shared" si="132"/>
        <v>425</v>
      </c>
    </row>
    <row r="8360" spans="24:25" x14ac:dyDescent="0.25">
      <c r="X8360" s="59">
        <v>8353</v>
      </c>
      <c r="Y8360" s="395">
        <f t="shared" si="132"/>
        <v>425</v>
      </c>
    </row>
    <row r="8361" spans="24:25" x14ac:dyDescent="0.25">
      <c r="X8361" s="59">
        <v>8354</v>
      </c>
      <c r="Y8361" s="395">
        <f t="shared" si="132"/>
        <v>425</v>
      </c>
    </row>
    <row r="8362" spans="24:25" x14ac:dyDescent="0.25">
      <c r="X8362" s="59">
        <v>8355</v>
      </c>
      <c r="Y8362" s="395">
        <f t="shared" si="132"/>
        <v>425</v>
      </c>
    </row>
    <row r="8363" spans="24:25" x14ac:dyDescent="0.25">
      <c r="X8363" s="59">
        <v>8356</v>
      </c>
      <c r="Y8363" s="395">
        <f t="shared" si="132"/>
        <v>425</v>
      </c>
    </row>
    <row r="8364" spans="24:25" x14ac:dyDescent="0.25">
      <c r="X8364" s="59">
        <v>8357</v>
      </c>
      <c r="Y8364" s="395">
        <f t="shared" si="132"/>
        <v>425</v>
      </c>
    </row>
    <row r="8365" spans="24:25" x14ac:dyDescent="0.25">
      <c r="X8365" s="59">
        <v>8358</v>
      </c>
      <c r="Y8365" s="395">
        <f t="shared" si="132"/>
        <v>425</v>
      </c>
    </row>
    <row r="8366" spans="24:25" x14ac:dyDescent="0.25">
      <c r="X8366" s="59">
        <v>8359</v>
      </c>
      <c r="Y8366" s="395">
        <f t="shared" si="132"/>
        <v>425</v>
      </c>
    </row>
    <row r="8367" spans="24:25" x14ac:dyDescent="0.25">
      <c r="X8367" s="59">
        <v>8360</v>
      </c>
      <c r="Y8367" s="395">
        <f t="shared" si="132"/>
        <v>425</v>
      </c>
    </row>
    <row r="8368" spans="24:25" x14ac:dyDescent="0.25">
      <c r="X8368" s="59">
        <v>8361</v>
      </c>
      <c r="Y8368" s="395">
        <f t="shared" si="132"/>
        <v>425</v>
      </c>
    </row>
    <row r="8369" spans="24:25" x14ac:dyDescent="0.25">
      <c r="X8369" s="59">
        <v>8362</v>
      </c>
      <c r="Y8369" s="395">
        <f t="shared" si="132"/>
        <v>425</v>
      </c>
    </row>
    <row r="8370" spans="24:25" x14ac:dyDescent="0.25">
      <c r="X8370" s="59">
        <v>8363</v>
      </c>
      <c r="Y8370" s="395">
        <f t="shared" si="132"/>
        <v>425</v>
      </c>
    </row>
    <row r="8371" spans="24:25" x14ac:dyDescent="0.25">
      <c r="X8371" s="59">
        <v>8364</v>
      </c>
      <c r="Y8371" s="395">
        <f t="shared" si="132"/>
        <v>425</v>
      </c>
    </row>
    <row r="8372" spans="24:25" x14ac:dyDescent="0.25">
      <c r="X8372" s="59">
        <v>8365</v>
      </c>
      <c r="Y8372" s="395">
        <f t="shared" si="132"/>
        <v>425</v>
      </c>
    </row>
    <row r="8373" spans="24:25" x14ac:dyDescent="0.25">
      <c r="X8373" s="59">
        <v>8366</v>
      </c>
      <c r="Y8373" s="395">
        <f t="shared" si="132"/>
        <v>425</v>
      </c>
    </row>
    <row r="8374" spans="24:25" x14ac:dyDescent="0.25">
      <c r="X8374" s="59">
        <v>8367</v>
      </c>
      <c r="Y8374" s="395">
        <f t="shared" si="132"/>
        <v>425</v>
      </c>
    </row>
    <row r="8375" spans="24:25" x14ac:dyDescent="0.25">
      <c r="X8375" s="59">
        <v>8368</v>
      </c>
      <c r="Y8375" s="395">
        <f t="shared" si="132"/>
        <v>425</v>
      </c>
    </row>
    <row r="8376" spans="24:25" x14ac:dyDescent="0.25">
      <c r="X8376" s="59">
        <v>8369</v>
      </c>
      <c r="Y8376" s="395">
        <f t="shared" si="132"/>
        <v>425</v>
      </c>
    </row>
    <row r="8377" spans="24:25" x14ac:dyDescent="0.25">
      <c r="X8377" s="59">
        <v>8370</v>
      </c>
      <c r="Y8377" s="395">
        <f t="shared" si="132"/>
        <v>425</v>
      </c>
    </row>
    <row r="8378" spans="24:25" x14ac:dyDescent="0.25">
      <c r="X8378" s="59">
        <v>8371</v>
      </c>
      <c r="Y8378" s="395">
        <f t="shared" si="132"/>
        <v>425</v>
      </c>
    </row>
    <row r="8379" spans="24:25" x14ac:dyDescent="0.25">
      <c r="X8379" s="59">
        <v>8372</v>
      </c>
      <c r="Y8379" s="395">
        <f t="shared" si="132"/>
        <v>425</v>
      </c>
    </row>
    <row r="8380" spans="24:25" x14ac:dyDescent="0.25">
      <c r="X8380" s="59">
        <v>8373</v>
      </c>
      <c r="Y8380" s="395">
        <f t="shared" si="132"/>
        <v>425</v>
      </c>
    </row>
    <row r="8381" spans="24:25" x14ac:dyDescent="0.25">
      <c r="X8381" s="59">
        <v>8374</v>
      </c>
      <c r="Y8381" s="395">
        <f t="shared" si="132"/>
        <v>425</v>
      </c>
    </row>
    <row r="8382" spans="24:25" x14ac:dyDescent="0.25">
      <c r="X8382" s="59">
        <v>8375</v>
      </c>
      <c r="Y8382" s="395">
        <f t="shared" si="132"/>
        <v>425</v>
      </c>
    </row>
    <row r="8383" spans="24:25" x14ac:dyDescent="0.25">
      <c r="X8383" s="59">
        <v>8376</v>
      </c>
      <c r="Y8383" s="395">
        <f t="shared" si="132"/>
        <v>425</v>
      </c>
    </row>
    <row r="8384" spans="24:25" x14ac:dyDescent="0.25">
      <c r="X8384" s="59">
        <v>8377</v>
      </c>
      <c r="Y8384" s="395">
        <f t="shared" si="132"/>
        <v>425</v>
      </c>
    </row>
    <row r="8385" spans="24:25" x14ac:dyDescent="0.25">
      <c r="X8385" s="59">
        <v>8378</v>
      </c>
      <c r="Y8385" s="395">
        <f t="shared" si="132"/>
        <v>425</v>
      </c>
    </row>
    <row r="8386" spans="24:25" x14ac:dyDescent="0.25">
      <c r="X8386" s="59">
        <v>8379</v>
      </c>
      <c r="Y8386" s="395">
        <f t="shared" si="132"/>
        <v>425</v>
      </c>
    </row>
    <row r="8387" spans="24:25" x14ac:dyDescent="0.25">
      <c r="X8387" s="59">
        <v>8380</v>
      </c>
      <c r="Y8387" s="395">
        <f t="shared" si="132"/>
        <v>425</v>
      </c>
    </row>
    <row r="8388" spans="24:25" x14ac:dyDescent="0.25">
      <c r="X8388" s="59">
        <v>8381</v>
      </c>
      <c r="Y8388" s="395">
        <f t="shared" si="132"/>
        <v>425</v>
      </c>
    </row>
    <row r="8389" spans="24:25" x14ac:dyDescent="0.25">
      <c r="X8389" s="59">
        <v>8382</v>
      </c>
      <c r="Y8389" s="395">
        <f t="shared" si="132"/>
        <v>425</v>
      </c>
    </row>
    <row r="8390" spans="24:25" x14ac:dyDescent="0.25">
      <c r="X8390" s="59">
        <v>8383</v>
      </c>
      <c r="Y8390" s="395">
        <f t="shared" si="132"/>
        <v>425</v>
      </c>
    </row>
    <row r="8391" spans="24:25" x14ac:dyDescent="0.25">
      <c r="X8391" s="59">
        <v>8384</v>
      </c>
      <c r="Y8391" s="395">
        <f t="shared" si="132"/>
        <v>425</v>
      </c>
    </row>
    <row r="8392" spans="24:25" x14ac:dyDescent="0.25">
      <c r="X8392" s="59">
        <v>8385</v>
      </c>
      <c r="Y8392" s="395">
        <f t="shared" si="132"/>
        <v>425</v>
      </c>
    </row>
    <row r="8393" spans="24:25" x14ac:dyDescent="0.25">
      <c r="X8393" s="59">
        <v>8386</v>
      </c>
      <c r="Y8393" s="395">
        <f t="shared" si="132"/>
        <v>425</v>
      </c>
    </row>
    <row r="8394" spans="24:25" x14ac:dyDescent="0.25">
      <c r="X8394" s="59">
        <v>8387</v>
      </c>
      <c r="Y8394" s="395">
        <f t="shared" si="132"/>
        <v>425</v>
      </c>
    </row>
    <row r="8395" spans="24:25" x14ac:dyDescent="0.25">
      <c r="X8395" s="59">
        <v>8388</v>
      </c>
      <c r="Y8395" s="395">
        <f t="shared" si="132"/>
        <v>425</v>
      </c>
    </row>
    <row r="8396" spans="24:25" x14ac:dyDescent="0.25">
      <c r="X8396" s="59">
        <v>8389</v>
      </c>
      <c r="Y8396" s="395">
        <f t="shared" si="132"/>
        <v>425</v>
      </c>
    </row>
    <row r="8397" spans="24:25" x14ac:dyDescent="0.25">
      <c r="X8397" s="59">
        <v>8390</v>
      </c>
      <c r="Y8397" s="395">
        <f t="shared" si="132"/>
        <v>425</v>
      </c>
    </row>
    <row r="8398" spans="24:25" x14ac:dyDescent="0.25">
      <c r="X8398" s="59">
        <v>8391</v>
      </c>
      <c r="Y8398" s="395">
        <f t="shared" si="132"/>
        <v>425</v>
      </c>
    </row>
    <row r="8399" spans="24:25" x14ac:dyDescent="0.25">
      <c r="X8399" s="59">
        <v>8392</v>
      </c>
      <c r="Y8399" s="395">
        <f t="shared" si="132"/>
        <v>425</v>
      </c>
    </row>
    <row r="8400" spans="24:25" x14ac:dyDescent="0.25">
      <c r="X8400" s="59">
        <v>8393</v>
      </c>
      <c r="Y8400" s="395">
        <f t="shared" si="132"/>
        <v>425</v>
      </c>
    </row>
    <row r="8401" spans="24:25" x14ac:dyDescent="0.25">
      <c r="X8401" s="59">
        <v>8394</v>
      </c>
      <c r="Y8401" s="395">
        <f t="shared" ref="Y8401:Y8464" si="133">$V$9</f>
        <v>425</v>
      </c>
    </row>
    <row r="8402" spans="24:25" x14ac:dyDescent="0.25">
      <c r="X8402" s="59">
        <v>8395</v>
      </c>
      <c r="Y8402" s="395">
        <f t="shared" si="133"/>
        <v>425</v>
      </c>
    </row>
    <row r="8403" spans="24:25" x14ac:dyDescent="0.25">
      <c r="X8403" s="59">
        <v>8396</v>
      </c>
      <c r="Y8403" s="395">
        <f t="shared" si="133"/>
        <v>425</v>
      </c>
    </row>
    <row r="8404" spans="24:25" x14ac:dyDescent="0.25">
      <c r="X8404" s="59">
        <v>8397</v>
      </c>
      <c r="Y8404" s="395">
        <f t="shared" si="133"/>
        <v>425</v>
      </c>
    </row>
    <row r="8405" spans="24:25" x14ac:dyDescent="0.25">
      <c r="X8405" s="59">
        <v>8398</v>
      </c>
      <c r="Y8405" s="395">
        <f t="shared" si="133"/>
        <v>425</v>
      </c>
    </row>
    <row r="8406" spans="24:25" x14ac:dyDescent="0.25">
      <c r="X8406" s="59">
        <v>8399</v>
      </c>
      <c r="Y8406" s="395">
        <f t="shared" si="133"/>
        <v>425</v>
      </c>
    </row>
    <row r="8407" spans="24:25" x14ac:dyDescent="0.25">
      <c r="X8407" s="59">
        <v>8400</v>
      </c>
      <c r="Y8407" s="395">
        <f t="shared" si="133"/>
        <v>425</v>
      </c>
    </row>
    <row r="8408" spans="24:25" x14ac:dyDescent="0.25">
      <c r="X8408" s="59">
        <v>8401</v>
      </c>
      <c r="Y8408" s="395">
        <f t="shared" si="133"/>
        <v>425</v>
      </c>
    </row>
    <row r="8409" spans="24:25" x14ac:dyDescent="0.25">
      <c r="X8409" s="59">
        <v>8402</v>
      </c>
      <c r="Y8409" s="395">
        <f t="shared" si="133"/>
        <v>425</v>
      </c>
    </row>
    <row r="8410" spans="24:25" x14ac:dyDescent="0.25">
      <c r="X8410" s="59">
        <v>8403</v>
      </c>
      <c r="Y8410" s="395">
        <f t="shared" si="133"/>
        <v>425</v>
      </c>
    </row>
    <row r="8411" spans="24:25" x14ac:dyDescent="0.25">
      <c r="X8411" s="59">
        <v>8404</v>
      </c>
      <c r="Y8411" s="395">
        <f t="shared" si="133"/>
        <v>425</v>
      </c>
    </row>
    <row r="8412" spans="24:25" x14ac:dyDescent="0.25">
      <c r="X8412" s="59">
        <v>8405</v>
      </c>
      <c r="Y8412" s="395">
        <f t="shared" si="133"/>
        <v>425</v>
      </c>
    </row>
    <row r="8413" spans="24:25" x14ac:dyDescent="0.25">
      <c r="X8413" s="59">
        <v>8406</v>
      </c>
      <c r="Y8413" s="395">
        <f t="shared" si="133"/>
        <v>425</v>
      </c>
    </row>
    <row r="8414" spans="24:25" x14ac:dyDescent="0.25">
      <c r="X8414" s="59">
        <v>8407</v>
      </c>
      <c r="Y8414" s="395">
        <f t="shared" si="133"/>
        <v>425</v>
      </c>
    </row>
    <row r="8415" spans="24:25" x14ac:dyDescent="0.25">
      <c r="X8415" s="59">
        <v>8408</v>
      </c>
      <c r="Y8415" s="395">
        <f t="shared" si="133"/>
        <v>425</v>
      </c>
    </row>
    <row r="8416" spans="24:25" x14ac:dyDescent="0.25">
      <c r="X8416" s="59">
        <v>8409</v>
      </c>
      <c r="Y8416" s="395">
        <f t="shared" si="133"/>
        <v>425</v>
      </c>
    </row>
    <row r="8417" spans="24:25" x14ac:dyDescent="0.25">
      <c r="X8417" s="59">
        <v>8410</v>
      </c>
      <c r="Y8417" s="395">
        <f t="shared" si="133"/>
        <v>425</v>
      </c>
    </row>
    <row r="8418" spans="24:25" x14ac:dyDescent="0.25">
      <c r="X8418" s="59">
        <v>8411</v>
      </c>
      <c r="Y8418" s="395">
        <f t="shared" si="133"/>
        <v>425</v>
      </c>
    </row>
    <row r="8419" spans="24:25" x14ac:dyDescent="0.25">
      <c r="X8419" s="59">
        <v>8412</v>
      </c>
      <c r="Y8419" s="395">
        <f t="shared" si="133"/>
        <v>425</v>
      </c>
    </row>
    <row r="8420" spans="24:25" x14ac:dyDescent="0.25">
      <c r="X8420" s="59">
        <v>8413</v>
      </c>
      <c r="Y8420" s="395">
        <f t="shared" si="133"/>
        <v>425</v>
      </c>
    </row>
    <row r="8421" spans="24:25" x14ac:dyDescent="0.25">
      <c r="X8421" s="59">
        <v>8414</v>
      </c>
      <c r="Y8421" s="395">
        <f t="shared" si="133"/>
        <v>425</v>
      </c>
    </row>
    <row r="8422" spans="24:25" x14ac:dyDescent="0.25">
      <c r="X8422" s="59">
        <v>8415</v>
      </c>
      <c r="Y8422" s="395">
        <f t="shared" si="133"/>
        <v>425</v>
      </c>
    </row>
    <row r="8423" spans="24:25" x14ac:dyDescent="0.25">
      <c r="X8423" s="59">
        <v>8416</v>
      </c>
      <c r="Y8423" s="395">
        <f t="shared" si="133"/>
        <v>425</v>
      </c>
    </row>
    <row r="8424" spans="24:25" x14ac:dyDescent="0.25">
      <c r="X8424" s="59">
        <v>8417</v>
      </c>
      <c r="Y8424" s="395">
        <f t="shared" si="133"/>
        <v>425</v>
      </c>
    </row>
    <row r="8425" spans="24:25" x14ac:dyDescent="0.25">
      <c r="X8425" s="59">
        <v>8418</v>
      </c>
      <c r="Y8425" s="395">
        <f t="shared" si="133"/>
        <v>425</v>
      </c>
    </row>
    <row r="8426" spans="24:25" x14ac:dyDescent="0.25">
      <c r="X8426" s="59">
        <v>8419</v>
      </c>
      <c r="Y8426" s="395">
        <f t="shared" si="133"/>
        <v>425</v>
      </c>
    </row>
    <row r="8427" spans="24:25" x14ac:dyDescent="0.25">
      <c r="X8427" s="59">
        <v>8420</v>
      </c>
      <c r="Y8427" s="395">
        <f t="shared" si="133"/>
        <v>425</v>
      </c>
    </row>
    <row r="8428" spans="24:25" x14ac:dyDescent="0.25">
      <c r="X8428" s="59">
        <v>8421</v>
      </c>
      <c r="Y8428" s="395">
        <f t="shared" si="133"/>
        <v>425</v>
      </c>
    </row>
    <row r="8429" spans="24:25" x14ac:dyDescent="0.25">
      <c r="X8429" s="59">
        <v>8422</v>
      </c>
      <c r="Y8429" s="395">
        <f t="shared" si="133"/>
        <v>425</v>
      </c>
    </row>
    <row r="8430" spans="24:25" x14ac:dyDescent="0.25">
      <c r="X8430" s="59">
        <v>8423</v>
      </c>
      <c r="Y8430" s="395">
        <f t="shared" si="133"/>
        <v>425</v>
      </c>
    </row>
    <row r="8431" spans="24:25" x14ac:dyDescent="0.25">
      <c r="X8431" s="59">
        <v>8424</v>
      </c>
      <c r="Y8431" s="395">
        <f t="shared" si="133"/>
        <v>425</v>
      </c>
    </row>
    <row r="8432" spans="24:25" x14ac:dyDescent="0.25">
      <c r="X8432" s="59">
        <v>8425</v>
      </c>
      <c r="Y8432" s="395">
        <f t="shared" si="133"/>
        <v>425</v>
      </c>
    </row>
    <row r="8433" spans="24:25" x14ac:dyDescent="0.25">
      <c r="X8433" s="59">
        <v>8426</v>
      </c>
      <c r="Y8433" s="395">
        <f t="shared" si="133"/>
        <v>425</v>
      </c>
    </row>
    <row r="8434" spans="24:25" x14ac:dyDescent="0.25">
      <c r="X8434" s="59">
        <v>8427</v>
      </c>
      <c r="Y8434" s="395">
        <f t="shared" si="133"/>
        <v>425</v>
      </c>
    </row>
    <row r="8435" spans="24:25" x14ac:dyDescent="0.25">
      <c r="X8435" s="59">
        <v>8428</v>
      </c>
      <c r="Y8435" s="395">
        <f t="shared" si="133"/>
        <v>425</v>
      </c>
    </row>
    <row r="8436" spans="24:25" x14ac:dyDescent="0.25">
      <c r="X8436" s="59">
        <v>8429</v>
      </c>
      <c r="Y8436" s="395">
        <f t="shared" si="133"/>
        <v>425</v>
      </c>
    </row>
    <row r="8437" spans="24:25" x14ac:dyDescent="0.25">
      <c r="X8437" s="59">
        <v>8430</v>
      </c>
      <c r="Y8437" s="395">
        <f t="shared" si="133"/>
        <v>425</v>
      </c>
    </row>
    <row r="8438" spans="24:25" x14ac:dyDescent="0.25">
      <c r="X8438" s="59">
        <v>8431</v>
      </c>
      <c r="Y8438" s="395">
        <f t="shared" si="133"/>
        <v>425</v>
      </c>
    </row>
    <row r="8439" spans="24:25" x14ac:dyDescent="0.25">
      <c r="X8439" s="59">
        <v>8432</v>
      </c>
      <c r="Y8439" s="395">
        <f t="shared" si="133"/>
        <v>425</v>
      </c>
    </row>
    <row r="8440" spans="24:25" x14ac:dyDescent="0.25">
      <c r="X8440" s="59">
        <v>8433</v>
      </c>
      <c r="Y8440" s="395">
        <f t="shared" si="133"/>
        <v>425</v>
      </c>
    </row>
    <row r="8441" spans="24:25" x14ac:dyDescent="0.25">
      <c r="X8441" s="59">
        <v>8434</v>
      </c>
      <c r="Y8441" s="395">
        <f t="shared" si="133"/>
        <v>425</v>
      </c>
    </row>
    <row r="8442" spans="24:25" x14ac:dyDescent="0.25">
      <c r="X8442" s="59">
        <v>8435</v>
      </c>
      <c r="Y8442" s="395">
        <f t="shared" si="133"/>
        <v>425</v>
      </c>
    </row>
    <row r="8443" spans="24:25" x14ac:dyDescent="0.25">
      <c r="X8443" s="59">
        <v>8436</v>
      </c>
      <c r="Y8443" s="395">
        <f t="shared" si="133"/>
        <v>425</v>
      </c>
    </row>
    <row r="8444" spans="24:25" x14ac:dyDescent="0.25">
      <c r="X8444" s="59">
        <v>8437</v>
      </c>
      <c r="Y8444" s="395">
        <f t="shared" si="133"/>
        <v>425</v>
      </c>
    </row>
    <row r="8445" spans="24:25" x14ac:dyDescent="0.25">
      <c r="X8445" s="59">
        <v>8438</v>
      </c>
      <c r="Y8445" s="395">
        <f t="shared" si="133"/>
        <v>425</v>
      </c>
    </row>
    <row r="8446" spans="24:25" x14ac:dyDescent="0.25">
      <c r="X8446" s="59">
        <v>8439</v>
      </c>
      <c r="Y8446" s="395">
        <f t="shared" si="133"/>
        <v>425</v>
      </c>
    </row>
    <row r="8447" spans="24:25" x14ac:dyDescent="0.25">
      <c r="X8447" s="59">
        <v>8440</v>
      </c>
      <c r="Y8447" s="395">
        <f t="shared" si="133"/>
        <v>425</v>
      </c>
    </row>
    <row r="8448" spans="24:25" x14ac:dyDescent="0.25">
      <c r="X8448" s="59">
        <v>8441</v>
      </c>
      <c r="Y8448" s="395">
        <f t="shared" si="133"/>
        <v>425</v>
      </c>
    </row>
    <row r="8449" spans="24:25" x14ac:dyDescent="0.25">
      <c r="X8449" s="59">
        <v>8442</v>
      </c>
      <c r="Y8449" s="395">
        <f t="shared" si="133"/>
        <v>425</v>
      </c>
    </row>
    <row r="8450" spans="24:25" x14ac:dyDescent="0.25">
      <c r="X8450" s="59">
        <v>8443</v>
      </c>
      <c r="Y8450" s="395">
        <f t="shared" si="133"/>
        <v>425</v>
      </c>
    </row>
    <row r="8451" spans="24:25" x14ac:dyDescent="0.25">
      <c r="X8451" s="59">
        <v>8444</v>
      </c>
      <c r="Y8451" s="395">
        <f t="shared" si="133"/>
        <v>425</v>
      </c>
    </row>
    <row r="8452" spans="24:25" x14ac:dyDescent="0.25">
      <c r="X8452" s="59">
        <v>8445</v>
      </c>
      <c r="Y8452" s="395">
        <f t="shared" si="133"/>
        <v>425</v>
      </c>
    </row>
    <row r="8453" spans="24:25" x14ac:dyDescent="0.25">
      <c r="X8453" s="59">
        <v>8446</v>
      </c>
      <c r="Y8453" s="395">
        <f t="shared" si="133"/>
        <v>425</v>
      </c>
    </row>
    <row r="8454" spans="24:25" x14ac:dyDescent="0.25">
      <c r="X8454" s="59">
        <v>8447</v>
      </c>
      <c r="Y8454" s="395">
        <f t="shared" si="133"/>
        <v>425</v>
      </c>
    </row>
    <row r="8455" spans="24:25" x14ac:dyDescent="0.25">
      <c r="X8455" s="59">
        <v>8448</v>
      </c>
      <c r="Y8455" s="395">
        <f t="shared" si="133"/>
        <v>425</v>
      </c>
    </row>
    <row r="8456" spans="24:25" x14ac:dyDescent="0.25">
      <c r="X8456" s="59">
        <v>8449</v>
      </c>
      <c r="Y8456" s="395">
        <f t="shared" si="133"/>
        <v>425</v>
      </c>
    </row>
    <row r="8457" spans="24:25" x14ac:dyDescent="0.25">
      <c r="X8457" s="59">
        <v>8450</v>
      </c>
      <c r="Y8457" s="395">
        <f t="shared" si="133"/>
        <v>425</v>
      </c>
    </row>
    <row r="8458" spans="24:25" x14ac:dyDescent="0.25">
      <c r="X8458" s="59">
        <v>8451</v>
      </c>
      <c r="Y8458" s="395">
        <f t="shared" si="133"/>
        <v>425</v>
      </c>
    </row>
    <row r="8459" spans="24:25" x14ac:dyDescent="0.25">
      <c r="X8459" s="59">
        <v>8452</v>
      </c>
      <c r="Y8459" s="395">
        <f t="shared" si="133"/>
        <v>425</v>
      </c>
    </row>
    <row r="8460" spans="24:25" x14ac:dyDescent="0.25">
      <c r="X8460" s="59">
        <v>8453</v>
      </c>
      <c r="Y8460" s="395">
        <f t="shared" si="133"/>
        <v>425</v>
      </c>
    </row>
    <row r="8461" spans="24:25" x14ac:dyDescent="0.25">
      <c r="X8461" s="59">
        <v>8454</v>
      </c>
      <c r="Y8461" s="395">
        <f t="shared" si="133"/>
        <v>425</v>
      </c>
    </row>
    <row r="8462" spans="24:25" x14ac:dyDescent="0.25">
      <c r="X8462" s="59">
        <v>8455</v>
      </c>
      <c r="Y8462" s="395">
        <f t="shared" si="133"/>
        <v>425</v>
      </c>
    </row>
    <row r="8463" spans="24:25" x14ac:dyDescent="0.25">
      <c r="X8463" s="59">
        <v>8456</v>
      </c>
      <c r="Y8463" s="395">
        <f t="shared" si="133"/>
        <v>425</v>
      </c>
    </row>
    <row r="8464" spans="24:25" x14ac:dyDescent="0.25">
      <c r="X8464" s="59">
        <v>8457</v>
      </c>
      <c r="Y8464" s="395">
        <f t="shared" si="133"/>
        <v>425</v>
      </c>
    </row>
    <row r="8465" spans="24:25" x14ac:dyDescent="0.25">
      <c r="X8465" s="59">
        <v>8458</v>
      </c>
      <c r="Y8465" s="395">
        <f t="shared" ref="Y8465:Y8528" si="134">$V$9</f>
        <v>425</v>
      </c>
    </row>
    <row r="8466" spans="24:25" x14ac:dyDescent="0.25">
      <c r="X8466" s="59">
        <v>8459</v>
      </c>
      <c r="Y8466" s="395">
        <f t="shared" si="134"/>
        <v>425</v>
      </c>
    </row>
    <row r="8467" spans="24:25" x14ac:dyDescent="0.25">
      <c r="X8467" s="59">
        <v>8460</v>
      </c>
      <c r="Y8467" s="395">
        <f t="shared" si="134"/>
        <v>425</v>
      </c>
    </row>
    <row r="8468" spans="24:25" x14ac:dyDescent="0.25">
      <c r="X8468" s="59">
        <v>8461</v>
      </c>
      <c r="Y8468" s="395">
        <f t="shared" si="134"/>
        <v>425</v>
      </c>
    </row>
    <row r="8469" spans="24:25" x14ac:dyDescent="0.25">
      <c r="X8469" s="59">
        <v>8462</v>
      </c>
      <c r="Y8469" s="395">
        <f t="shared" si="134"/>
        <v>425</v>
      </c>
    </row>
    <row r="8470" spans="24:25" x14ac:dyDescent="0.25">
      <c r="X8470" s="59">
        <v>8463</v>
      </c>
      <c r="Y8470" s="395">
        <f t="shared" si="134"/>
        <v>425</v>
      </c>
    </row>
    <row r="8471" spans="24:25" x14ac:dyDescent="0.25">
      <c r="X8471" s="59">
        <v>8464</v>
      </c>
      <c r="Y8471" s="395">
        <f t="shared" si="134"/>
        <v>425</v>
      </c>
    </row>
    <row r="8472" spans="24:25" x14ac:dyDescent="0.25">
      <c r="X8472" s="59">
        <v>8465</v>
      </c>
      <c r="Y8472" s="395">
        <f t="shared" si="134"/>
        <v>425</v>
      </c>
    </row>
    <row r="8473" spans="24:25" x14ac:dyDescent="0.25">
      <c r="X8473" s="59">
        <v>8466</v>
      </c>
      <c r="Y8473" s="395">
        <f t="shared" si="134"/>
        <v>425</v>
      </c>
    </row>
    <row r="8474" spans="24:25" x14ac:dyDescent="0.25">
      <c r="X8474" s="59">
        <v>8467</v>
      </c>
      <c r="Y8474" s="395">
        <f t="shared" si="134"/>
        <v>425</v>
      </c>
    </row>
    <row r="8475" spans="24:25" x14ac:dyDescent="0.25">
      <c r="X8475" s="59">
        <v>8468</v>
      </c>
      <c r="Y8475" s="395">
        <f t="shared" si="134"/>
        <v>425</v>
      </c>
    </row>
    <row r="8476" spans="24:25" x14ac:dyDescent="0.25">
      <c r="X8476" s="59">
        <v>8469</v>
      </c>
      <c r="Y8476" s="395">
        <f t="shared" si="134"/>
        <v>425</v>
      </c>
    </row>
    <row r="8477" spans="24:25" x14ac:dyDescent="0.25">
      <c r="X8477" s="59">
        <v>8470</v>
      </c>
      <c r="Y8477" s="395">
        <f t="shared" si="134"/>
        <v>425</v>
      </c>
    </row>
    <row r="8478" spans="24:25" x14ac:dyDescent="0.25">
      <c r="X8478" s="59">
        <v>8471</v>
      </c>
      <c r="Y8478" s="395">
        <f t="shared" si="134"/>
        <v>425</v>
      </c>
    </row>
    <row r="8479" spans="24:25" x14ac:dyDescent="0.25">
      <c r="X8479" s="59">
        <v>8472</v>
      </c>
      <c r="Y8479" s="395">
        <f t="shared" si="134"/>
        <v>425</v>
      </c>
    </row>
    <row r="8480" spans="24:25" x14ac:dyDescent="0.25">
      <c r="X8480" s="59">
        <v>8473</v>
      </c>
      <c r="Y8480" s="395">
        <f t="shared" si="134"/>
        <v>425</v>
      </c>
    </row>
    <row r="8481" spans="24:25" x14ac:dyDescent="0.25">
      <c r="X8481" s="59">
        <v>8474</v>
      </c>
      <c r="Y8481" s="395">
        <f t="shared" si="134"/>
        <v>425</v>
      </c>
    </row>
    <row r="8482" spans="24:25" x14ac:dyDescent="0.25">
      <c r="X8482" s="59">
        <v>8475</v>
      </c>
      <c r="Y8482" s="395">
        <f t="shared" si="134"/>
        <v>425</v>
      </c>
    </row>
    <row r="8483" spans="24:25" x14ac:dyDescent="0.25">
      <c r="X8483" s="59">
        <v>8476</v>
      </c>
      <c r="Y8483" s="395">
        <f t="shared" si="134"/>
        <v>425</v>
      </c>
    </row>
    <row r="8484" spans="24:25" x14ac:dyDescent="0.25">
      <c r="X8484" s="59">
        <v>8477</v>
      </c>
      <c r="Y8484" s="395">
        <f t="shared" si="134"/>
        <v>425</v>
      </c>
    </row>
    <row r="8485" spans="24:25" x14ac:dyDescent="0.25">
      <c r="X8485" s="59">
        <v>8478</v>
      </c>
      <c r="Y8485" s="395">
        <f t="shared" si="134"/>
        <v>425</v>
      </c>
    </row>
    <row r="8486" spans="24:25" x14ac:dyDescent="0.25">
      <c r="X8486" s="59">
        <v>8479</v>
      </c>
      <c r="Y8486" s="395">
        <f t="shared" si="134"/>
        <v>425</v>
      </c>
    </row>
    <row r="8487" spans="24:25" x14ac:dyDescent="0.25">
      <c r="X8487" s="59">
        <v>8480</v>
      </c>
      <c r="Y8487" s="395">
        <f t="shared" si="134"/>
        <v>425</v>
      </c>
    </row>
    <row r="8488" spans="24:25" x14ac:dyDescent="0.25">
      <c r="X8488" s="59">
        <v>8481</v>
      </c>
      <c r="Y8488" s="395">
        <f t="shared" si="134"/>
        <v>425</v>
      </c>
    </row>
    <row r="8489" spans="24:25" x14ac:dyDescent="0.25">
      <c r="X8489" s="59">
        <v>8482</v>
      </c>
      <c r="Y8489" s="395">
        <f t="shared" si="134"/>
        <v>425</v>
      </c>
    </row>
    <row r="8490" spans="24:25" x14ac:dyDescent="0.25">
      <c r="X8490" s="59">
        <v>8483</v>
      </c>
      <c r="Y8490" s="395">
        <f t="shared" si="134"/>
        <v>425</v>
      </c>
    </row>
    <row r="8491" spans="24:25" x14ac:dyDescent="0.25">
      <c r="X8491" s="59">
        <v>8484</v>
      </c>
      <c r="Y8491" s="395">
        <f t="shared" si="134"/>
        <v>425</v>
      </c>
    </row>
    <row r="8492" spans="24:25" x14ac:dyDescent="0.25">
      <c r="X8492" s="59">
        <v>8485</v>
      </c>
      <c r="Y8492" s="395">
        <f t="shared" si="134"/>
        <v>425</v>
      </c>
    </row>
    <row r="8493" spans="24:25" x14ac:dyDescent="0.25">
      <c r="X8493" s="59">
        <v>8486</v>
      </c>
      <c r="Y8493" s="395">
        <f t="shared" si="134"/>
        <v>425</v>
      </c>
    </row>
    <row r="8494" spans="24:25" x14ac:dyDescent="0.25">
      <c r="X8494" s="59">
        <v>8487</v>
      </c>
      <c r="Y8494" s="395">
        <f t="shared" si="134"/>
        <v>425</v>
      </c>
    </row>
    <row r="8495" spans="24:25" x14ac:dyDescent="0.25">
      <c r="X8495" s="59">
        <v>8488</v>
      </c>
      <c r="Y8495" s="395">
        <f t="shared" si="134"/>
        <v>425</v>
      </c>
    </row>
    <row r="8496" spans="24:25" x14ac:dyDescent="0.25">
      <c r="X8496" s="59">
        <v>8489</v>
      </c>
      <c r="Y8496" s="395">
        <f t="shared" si="134"/>
        <v>425</v>
      </c>
    </row>
    <row r="8497" spans="24:25" x14ac:dyDescent="0.25">
      <c r="X8497" s="59">
        <v>8490</v>
      </c>
      <c r="Y8497" s="395">
        <f t="shared" si="134"/>
        <v>425</v>
      </c>
    </row>
    <row r="8498" spans="24:25" x14ac:dyDescent="0.25">
      <c r="X8498" s="59">
        <v>8491</v>
      </c>
      <c r="Y8498" s="395">
        <f t="shared" si="134"/>
        <v>425</v>
      </c>
    </row>
    <row r="8499" spans="24:25" x14ac:dyDescent="0.25">
      <c r="X8499" s="59">
        <v>8492</v>
      </c>
      <c r="Y8499" s="395">
        <f t="shared" si="134"/>
        <v>425</v>
      </c>
    </row>
    <row r="8500" spans="24:25" x14ac:dyDescent="0.25">
      <c r="X8500" s="59">
        <v>8493</v>
      </c>
      <c r="Y8500" s="395">
        <f t="shared" si="134"/>
        <v>425</v>
      </c>
    </row>
    <row r="8501" spans="24:25" x14ac:dyDescent="0.25">
      <c r="X8501" s="59">
        <v>8494</v>
      </c>
      <c r="Y8501" s="395">
        <f t="shared" si="134"/>
        <v>425</v>
      </c>
    </row>
    <row r="8502" spans="24:25" x14ac:dyDescent="0.25">
      <c r="X8502" s="59">
        <v>8495</v>
      </c>
      <c r="Y8502" s="395">
        <f t="shared" si="134"/>
        <v>425</v>
      </c>
    </row>
    <row r="8503" spans="24:25" x14ac:dyDescent="0.25">
      <c r="X8503" s="59">
        <v>8496</v>
      </c>
      <c r="Y8503" s="395">
        <f t="shared" si="134"/>
        <v>425</v>
      </c>
    </row>
    <row r="8504" spans="24:25" x14ac:dyDescent="0.25">
      <c r="X8504" s="59">
        <v>8497</v>
      </c>
      <c r="Y8504" s="395">
        <f t="shared" si="134"/>
        <v>425</v>
      </c>
    </row>
    <row r="8505" spans="24:25" x14ac:dyDescent="0.25">
      <c r="X8505" s="59">
        <v>8498</v>
      </c>
      <c r="Y8505" s="395">
        <f t="shared" si="134"/>
        <v>425</v>
      </c>
    </row>
    <row r="8506" spans="24:25" x14ac:dyDescent="0.25">
      <c r="X8506" s="59">
        <v>8499</v>
      </c>
      <c r="Y8506" s="395">
        <f t="shared" si="134"/>
        <v>425</v>
      </c>
    </row>
    <row r="8507" spans="24:25" x14ac:dyDescent="0.25">
      <c r="X8507" s="59">
        <v>8500</v>
      </c>
      <c r="Y8507" s="395">
        <f t="shared" si="134"/>
        <v>425</v>
      </c>
    </row>
    <row r="8508" spans="24:25" x14ac:dyDescent="0.25">
      <c r="X8508" s="59">
        <v>8501</v>
      </c>
      <c r="Y8508" s="395">
        <f t="shared" si="134"/>
        <v>425</v>
      </c>
    </row>
    <row r="8509" spans="24:25" x14ac:dyDescent="0.25">
      <c r="X8509" s="59">
        <v>8502</v>
      </c>
      <c r="Y8509" s="395">
        <f t="shared" si="134"/>
        <v>425</v>
      </c>
    </row>
    <row r="8510" spans="24:25" x14ac:dyDescent="0.25">
      <c r="X8510" s="59">
        <v>8503</v>
      </c>
      <c r="Y8510" s="395">
        <f t="shared" si="134"/>
        <v>425</v>
      </c>
    </row>
    <row r="8511" spans="24:25" x14ac:dyDescent="0.25">
      <c r="X8511" s="59">
        <v>8504</v>
      </c>
      <c r="Y8511" s="395">
        <f t="shared" si="134"/>
        <v>425</v>
      </c>
    </row>
    <row r="8512" spans="24:25" x14ac:dyDescent="0.25">
      <c r="X8512" s="59">
        <v>8505</v>
      </c>
      <c r="Y8512" s="395">
        <f t="shared" si="134"/>
        <v>425</v>
      </c>
    </row>
    <row r="8513" spans="24:25" x14ac:dyDescent="0.25">
      <c r="X8513" s="59">
        <v>8506</v>
      </c>
      <c r="Y8513" s="395">
        <f t="shared" si="134"/>
        <v>425</v>
      </c>
    </row>
    <row r="8514" spans="24:25" x14ac:dyDescent="0.25">
      <c r="X8514" s="59">
        <v>8507</v>
      </c>
      <c r="Y8514" s="395">
        <f t="shared" si="134"/>
        <v>425</v>
      </c>
    </row>
    <row r="8515" spans="24:25" x14ac:dyDescent="0.25">
      <c r="X8515" s="59">
        <v>8508</v>
      </c>
      <c r="Y8515" s="395">
        <f t="shared" si="134"/>
        <v>425</v>
      </c>
    </row>
    <row r="8516" spans="24:25" x14ac:dyDescent="0.25">
      <c r="X8516" s="59">
        <v>8509</v>
      </c>
      <c r="Y8516" s="395">
        <f t="shared" si="134"/>
        <v>425</v>
      </c>
    </row>
    <row r="8517" spans="24:25" x14ac:dyDescent="0.25">
      <c r="X8517" s="59">
        <v>8510</v>
      </c>
      <c r="Y8517" s="395">
        <f t="shared" si="134"/>
        <v>425</v>
      </c>
    </row>
    <row r="8518" spans="24:25" x14ac:dyDescent="0.25">
      <c r="X8518" s="59">
        <v>8511</v>
      </c>
      <c r="Y8518" s="395">
        <f t="shared" si="134"/>
        <v>425</v>
      </c>
    </row>
    <row r="8519" spans="24:25" x14ac:dyDescent="0.25">
      <c r="X8519" s="59">
        <v>8512</v>
      </c>
      <c r="Y8519" s="395">
        <f t="shared" si="134"/>
        <v>425</v>
      </c>
    </row>
    <row r="8520" spans="24:25" x14ac:dyDescent="0.25">
      <c r="X8520" s="59">
        <v>8513</v>
      </c>
      <c r="Y8520" s="395">
        <f t="shared" si="134"/>
        <v>425</v>
      </c>
    </row>
    <row r="8521" spans="24:25" x14ac:dyDescent="0.25">
      <c r="X8521" s="59">
        <v>8514</v>
      </c>
      <c r="Y8521" s="395">
        <f t="shared" si="134"/>
        <v>425</v>
      </c>
    </row>
    <row r="8522" spans="24:25" x14ac:dyDescent="0.25">
      <c r="X8522" s="59">
        <v>8515</v>
      </c>
      <c r="Y8522" s="395">
        <f t="shared" si="134"/>
        <v>425</v>
      </c>
    </row>
    <row r="8523" spans="24:25" x14ac:dyDescent="0.25">
      <c r="X8523" s="59">
        <v>8516</v>
      </c>
      <c r="Y8523" s="395">
        <f t="shared" si="134"/>
        <v>425</v>
      </c>
    </row>
    <row r="8524" spans="24:25" x14ac:dyDescent="0.25">
      <c r="X8524" s="59">
        <v>8517</v>
      </c>
      <c r="Y8524" s="395">
        <f t="shared" si="134"/>
        <v>425</v>
      </c>
    </row>
    <row r="8525" spans="24:25" x14ac:dyDescent="0.25">
      <c r="X8525" s="59">
        <v>8518</v>
      </c>
      <c r="Y8525" s="395">
        <f t="shared" si="134"/>
        <v>425</v>
      </c>
    </row>
    <row r="8526" spans="24:25" x14ac:dyDescent="0.25">
      <c r="X8526" s="59">
        <v>8519</v>
      </c>
      <c r="Y8526" s="395">
        <f t="shared" si="134"/>
        <v>425</v>
      </c>
    </row>
    <row r="8527" spans="24:25" x14ac:dyDescent="0.25">
      <c r="X8527" s="59">
        <v>8520</v>
      </c>
      <c r="Y8527" s="395">
        <f t="shared" si="134"/>
        <v>425</v>
      </c>
    </row>
    <row r="8528" spans="24:25" x14ac:dyDescent="0.25">
      <c r="X8528" s="59">
        <v>8521</v>
      </c>
      <c r="Y8528" s="395">
        <f t="shared" si="134"/>
        <v>425</v>
      </c>
    </row>
    <row r="8529" spans="24:25" x14ac:dyDescent="0.25">
      <c r="X8529" s="59">
        <v>8522</v>
      </c>
      <c r="Y8529" s="395">
        <f t="shared" ref="Y8529:Y8592" si="135">$V$9</f>
        <v>425</v>
      </c>
    </row>
    <row r="8530" spans="24:25" x14ac:dyDescent="0.25">
      <c r="X8530" s="59">
        <v>8523</v>
      </c>
      <c r="Y8530" s="395">
        <f t="shared" si="135"/>
        <v>425</v>
      </c>
    </row>
    <row r="8531" spans="24:25" x14ac:dyDescent="0.25">
      <c r="X8531" s="59">
        <v>8524</v>
      </c>
      <c r="Y8531" s="395">
        <f t="shared" si="135"/>
        <v>425</v>
      </c>
    </row>
    <row r="8532" spans="24:25" x14ac:dyDescent="0.25">
      <c r="X8532" s="59">
        <v>8525</v>
      </c>
      <c r="Y8532" s="395">
        <f t="shared" si="135"/>
        <v>425</v>
      </c>
    </row>
    <row r="8533" spans="24:25" x14ac:dyDescent="0.25">
      <c r="X8533" s="59">
        <v>8526</v>
      </c>
      <c r="Y8533" s="395">
        <f t="shared" si="135"/>
        <v>425</v>
      </c>
    </row>
    <row r="8534" spans="24:25" x14ac:dyDescent="0.25">
      <c r="X8534" s="59">
        <v>8527</v>
      </c>
      <c r="Y8534" s="395">
        <f t="shared" si="135"/>
        <v>425</v>
      </c>
    </row>
    <row r="8535" spans="24:25" x14ac:dyDescent="0.25">
      <c r="X8535" s="59">
        <v>8528</v>
      </c>
      <c r="Y8535" s="395">
        <f t="shared" si="135"/>
        <v>425</v>
      </c>
    </row>
    <row r="8536" spans="24:25" x14ac:dyDescent="0.25">
      <c r="X8536" s="59">
        <v>8529</v>
      </c>
      <c r="Y8536" s="395">
        <f t="shared" si="135"/>
        <v>425</v>
      </c>
    </row>
    <row r="8537" spans="24:25" x14ac:dyDescent="0.25">
      <c r="X8537" s="59">
        <v>8530</v>
      </c>
      <c r="Y8537" s="395">
        <f t="shared" si="135"/>
        <v>425</v>
      </c>
    </row>
    <row r="8538" spans="24:25" x14ac:dyDescent="0.25">
      <c r="X8538" s="59">
        <v>8531</v>
      </c>
      <c r="Y8538" s="395">
        <f t="shared" si="135"/>
        <v>425</v>
      </c>
    </row>
    <row r="8539" spans="24:25" x14ac:dyDescent="0.25">
      <c r="X8539" s="59">
        <v>8532</v>
      </c>
      <c r="Y8539" s="395">
        <f t="shared" si="135"/>
        <v>425</v>
      </c>
    </row>
    <row r="8540" spans="24:25" x14ac:dyDescent="0.25">
      <c r="X8540" s="59">
        <v>8533</v>
      </c>
      <c r="Y8540" s="395">
        <f t="shared" si="135"/>
        <v>425</v>
      </c>
    </row>
    <row r="8541" spans="24:25" x14ac:dyDescent="0.25">
      <c r="X8541" s="59">
        <v>8534</v>
      </c>
      <c r="Y8541" s="395">
        <f t="shared" si="135"/>
        <v>425</v>
      </c>
    </row>
    <row r="8542" spans="24:25" x14ac:dyDescent="0.25">
      <c r="X8542" s="59">
        <v>8535</v>
      </c>
      <c r="Y8542" s="395">
        <f t="shared" si="135"/>
        <v>425</v>
      </c>
    </row>
    <row r="8543" spans="24:25" x14ac:dyDescent="0.25">
      <c r="X8543" s="59">
        <v>8536</v>
      </c>
      <c r="Y8543" s="395">
        <f t="shared" si="135"/>
        <v>425</v>
      </c>
    </row>
    <row r="8544" spans="24:25" x14ac:dyDescent="0.25">
      <c r="X8544" s="59">
        <v>8537</v>
      </c>
      <c r="Y8544" s="395">
        <f t="shared" si="135"/>
        <v>425</v>
      </c>
    </row>
    <row r="8545" spans="24:25" x14ac:dyDescent="0.25">
      <c r="X8545" s="59">
        <v>8538</v>
      </c>
      <c r="Y8545" s="395">
        <f t="shared" si="135"/>
        <v>425</v>
      </c>
    </row>
    <row r="8546" spans="24:25" x14ac:dyDescent="0.25">
      <c r="X8546" s="59">
        <v>8539</v>
      </c>
      <c r="Y8546" s="395">
        <f t="shared" si="135"/>
        <v>425</v>
      </c>
    </row>
    <row r="8547" spans="24:25" x14ac:dyDescent="0.25">
      <c r="X8547" s="59">
        <v>8540</v>
      </c>
      <c r="Y8547" s="395">
        <f t="shared" si="135"/>
        <v>425</v>
      </c>
    </row>
    <row r="8548" spans="24:25" x14ac:dyDescent="0.25">
      <c r="X8548" s="59">
        <v>8541</v>
      </c>
      <c r="Y8548" s="395">
        <f t="shared" si="135"/>
        <v>425</v>
      </c>
    </row>
    <row r="8549" spans="24:25" x14ac:dyDescent="0.25">
      <c r="X8549" s="59">
        <v>8542</v>
      </c>
      <c r="Y8549" s="395">
        <f t="shared" si="135"/>
        <v>425</v>
      </c>
    </row>
    <row r="8550" spans="24:25" x14ac:dyDescent="0.25">
      <c r="X8550" s="59">
        <v>8543</v>
      </c>
      <c r="Y8550" s="395">
        <f t="shared" si="135"/>
        <v>425</v>
      </c>
    </row>
    <row r="8551" spans="24:25" x14ac:dyDescent="0.25">
      <c r="X8551" s="59">
        <v>8544</v>
      </c>
      <c r="Y8551" s="395">
        <f t="shared" si="135"/>
        <v>425</v>
      </c>
    </row>
    <row r="8552" spans="24:25" x14ac:dyDescent="0.25">
      <c r="X8552" s="59">
        <v>8545</v>
      </c>
      <c r="Y8552" s="395">
        <f t="shared" si="135"/>
        <v>425</v>
      </c>
    </row>
    <row r="8553" spans="24:25" x14ac:dyDescent="0.25">
      <c r="X8553" s="59">
        <v>8546</v>
      </c>
      <c r="Y8553" s="395">
        <f t="shared" si="135"/>
        <v>425</v>
      </c>
    </row>
    <row r="8554" spans="24:25" x14ac:dyDescent="0.25">
      <c r="X8554" s="59">
        <v>8547</v>
      </c>
      <c r="Y8554" s="395">
        <f t="shared" si="135"/>
        <v>425</v>
      </c>
    </row>
    <row r="8555" spans="24:25" x14ac:dyDescent="0.25">
      <c r="X8555" s="59">
        <v>8548</v>
      </c>
      <c r="Y8555" s="395">
        <f t="shared" si="135"/>
        <v>425</v>
      </c>
    </row>
    <row r="8556" spans="24:25" x14ac:dyDescent="0.25">
      <c r="X8556" s="59">
        <v>8549</v>
      </c>
      <c r="Y8556" s="395">
        <f t="shared" si="135"/>
        <v>425</v>
      </c>
    </row>
    <row r="8557" spans="24:25" x14ac:dyDescent="0.25">
      <c r="X8557" s="59">
        <v>8550</v>
      </c>
      <c r="Y8557" s="395">
        <f t="shared" si="135"/>
        <v>425</v>
      </c>
    </row>
    <row r="8558" spans="24:25" x14ac:dyDescent="0.25">
      <c r="X8558" s="59">
        <v>8551</v>
      </c>
      <c r="Y8558" s="395">
        <f t="shared" si="135"/>
        <v>425</v>
      </c>
    </row>
    <row r="8559" spans="24:25" x14ac:dyDescent="0.25">
      <c r="X8559" s="59">
        <v>8552</v>
      </c>
      <c r="Y8559" s="395">
        <f t="shared" si="135"/>
        <v>425</v>
      </c>
    </row>
    <row r="8560" spans="24:25" x14ac:dyDescent="0.25">
      <c r="X8560" s="59">
        <v>8553</v>
      </c>
      <c r="Y8560" s="395">
        <f t="shared" si="135"/>
        <v>425</v>
      </c>
    </row>
    <row r="8561" spans="24:25" x14ac:dyDescent="0.25">
      <c r="X8561" s="59">
        <v>8554</v>
      </c>
      <c r="Y8561" s="395">
        <f t="shared" si="135"/>
        <v>425</v>
      </c>
    </row>
    <row r="8562" spans="24:25" x14ac:dyDescent="0.25">
      <c r="X8562" s="59">
        <v>8555</v>
      </c>
      <c r="Y8562" s="395">
        <f t="shared" si="135"/>
        <v>425</v>
      </c>
    </row>
    <row r="8563" spans="24:25" x14ac:dyDescent="0.25">
      <c r="X8563" s="59">
        <v>8556</v>
      </c>
      <c r="Y8563" s="395">
        <f t="shared" si="135"/>
        <v>425</v>
      </c>
    </row>
    <row r="8564" spans="24:25" x14ac:dyDescent="0.25">
      <c r="X8564" s="59">
        <v>8557</v>
      </c>
      <c r="Y8564" s="395">
        <f t="shared" si="135"/>
        <v>425</v>
      </c>
    </row>
    <row r="8565" spans="24:25" x14ac:dyDescent="0.25">
      <c r="X8565" s="59">
        <v>8558</v>
      </c>
      <c r="Y8565" s="395">
        <f t="shared" si="135"/>
        <v>425</v>
      </c>
    </row>
    <row r="8566" spans="24:25" x14ac:dyDescent="0.25">
      <c r="X8566" s="59">
        <v>8559</v>
      </c>
      <c r="Y8566" s="395">
        <f t="shared" si="135"/>
        <v>425</v>
      </c>
    </row>
    <row r="8567" spans="24:25" x14ac:dyDescent="0.25">
      <c r="X8567" s="59">
        <v>8560</v>
      </c>
      <c r="Y8567" s="395">
        <f t="shared" si="135"/>
        <v>425</v>
      </c>
    </row>
    <row r="8568" spans="24:25" x14ac:dyDescent="0.25">
      <c r="X8568" s="59">
        <v>8561</v>
      </c>
      <c r="Y8568" s="395">
        <f t="shared" si="135"/>
        <v>425</v>
      </c>
    </row>
    <row r="8569" spans="24:25" x14ac:dyDescent="0.25">
      <c r="X8569" s="59">
        <v>8562</v>
      </c>
      <c r="Y8569" s="395">
        <f t="shared" si="135"/>
        <v>425</v>
      </c>
    </row>
    <row r="8570" spans="24:25" x14ac:dyDescent="0.25">
      <c r="X8570" s="59">
        <v>8563</v>
      </c>
      <c r="Y8570" s="395">
        <f t="shared" si="135"/>
        <v>425</v>
      </c>
    </row>
    <row r="8571" spans="24:25" x14ac:dyDescent="0.25">
      <c r="X8571" s="59">
        <v>8564</v>
      </c>
      <c r="Y8571" s="395">
        <f t="shared" si="135"/>
        <v>425</v>
      </c>
    </row>
    <row r="8572" spans="24:25" x14ac:dyDescent="0.25">
      <c r="X8572" s="59">
        <v>8565</v>
      </c>
      <c r="Y8572" s="395">
        <f t="shared" si="135"/>
        <v>425</v>
      </c>
    </row>
    <row r="8573" spans="24:25" x14ac:dyDescent="0.25">
      <c r="X8573" s="59">
        <v>8566</v>
      </c>
      <c r="Y8573" s="395">
        <f t="shared" si="135"/>
        <v>425</v>
      </c>
    </row>
    <row r="8574" spans="24:25" x14ac:dyDescent="0.25">
      <c r="X8574" s="59">
        <v>8567</v>
      </c>
      <c r="Y8574" s="395">
        <f t="shared" si="135"/>
        <v>425</v>
      </c>
    </row>
    <row r="8575" spans="24:25" x14ac:dyDescent="0.25">
      <c r="X8575" s="59">
        <v>8568</v>
      </c>
      <c r="Y8575" s="395">
        <f t="shared" si="135"/>
        <v>425</v>
      </c>
    </row>
    <row r="8576" spans="24:25" x14ac:dyDescent="0.25">
      <c r="X8576" s="59">
        <v>8569</v>
      </c>
      <c r="Y8576" s="395">
        <f t="shared" si="135"/>
        <v>425</v>
      </c>
    </row>
    <row r="8577" spans="24:25" x14ac:dyDescent="0.25">
      <c r="X8577" s="59">
        <v>8570</v>
      </c>
      <c r="Y8577" s="395">
        <f t="shared" si="135"/>
        <v>425</v>
      </c>
    </row>
    <row r="8578" spans="24:25" x14ac:dyDescent="0.25">
      <c r="X8578" s="59">
        <v>8571</v>
      </c>
      <c r="Y8578" s="395">
        <f t="shared" si="135"/>
        <v>425</v>
      </c>
    </row>
    <row r="8579" spans="24:25" x14ac:dyDescent="0.25">
      <c r="X8579" s="59">
        <v>8572</v>
      </c>
      <c r="Y8579" s="395">
        <f t="shared" si="135"/>
        <v>425</v>
      </c>
    </row>
    <row r="8580" spans="24:25" x14ac:dyDescent="0.25">
      <c r="X8580" s="59">
        <v>8573</v>
      </c>
      <c r="Y8580" s="395">
        <f t="shared" si="135"/>
        <v>425</v>
      </c>
    </row>
    <row r="8581" spans="24:25" x14ac:dyDescent="0.25">
      <c r="X8581" s="59">
        <v>8574</v>
      </c>
      <c r="Y8581" s="395">
        <f t="shared" si="135"/>
        <v>425</v>
      </c>
    </row>
    <row r="8582" spans="24:25" x14ac:dyDescent="0.25">
      <c r="X8582" s="59">
        <v>8575</v>
      </c>
      <c r="Y8582" s="395">
        <f t="shared" si="135"/>
        <v>425</v>
      </c>
    </row>
    <row r="8583" spans="24:25" x14ac:dyDescent="0.25">
      <c r="X8583" s="59">
        <v>8576</v>
      </c>
      <c r="Y8583" s="395">
        <f t="shared" si="135"/>
        <v>425</v>
      </c>
    </row>
    <row r="8584" spans="24:25" x14ac:dyDescent="0.25">
      <c r="X8584" s="59">
        <v>8577</v>
      </c>
      <c r="Y8584" s="395">
        <f t="shared" si="135"/>
        <v>425</v>
      </c>
    </row>
    <row r="8585" spans="24:25" x14ac:dyDescent="0.25">
      <c r="X8585" s="59">
        <v>8578</v>
      </c>
      <c r="Y8585" s="395">
        <f t="shared" si="135"/>
        <v>425</v>
      </c>
    </row>
    <row r="8586" spans="24:25" x14ac:dyDescent="0.25">
      <c r="X8586" s="59">
        <v>8579</v>
      </c>
      <c r="Y8586" s="395">
        <f t="shared" si="135"/>
        <v>425</v>
      </c>
    </row>
    <row r="8587" spans="24:25" x14ac:dyDescent="0.25">
      <c r="X8587" s="59">
        <v>8580</v>
      </c>
      <c r="Y8587" s="395">
        <f t="shared" si="135"/>
        <v>425</v>
      </c>
    </row>
    <row r="8588" spans="24:25" x14ac:dyDescent="0.25">
      <c r="X8588" s="59">
        <v>8581</v>
      </c>
      <c r="Y8588" s="395">
        <f t="shared" si="135"/>
        <v>425</v>
      </c>
    </row>
    <row r="8589" spans="24:25" x14ac:dyDescent="0.25">
      <c r="X8589" s="59">
        <v>8582</v>
      </c>
      <c r="Y8589" s="395">
        <f t="shared" si="135"/>
        <v>425</v>
      </c>
    </row>
    <row r="8590" spans="24:25" x14ac:dyDescent="0.25">
      <c r="X8590" s="59">
        <v>8583</v>
      </c>
      <c r="Y8590" s="395">
        <f t="shared" si="135"/>
        <v>425</v>
      </c>
    </row>
    <row r="8591" spans="24:25" x14ac:dyDescent="0.25">
      <c r="X8591" s="59">
        <v>8584</v>
      </c>
      <c r="Y8591" s="395">
        <f t="shared" si="135"/>
        <v>425</v>
      </c>
    </row>
    <row r="8592" spans="24:25" x14ac:dyDescent="0.25">
      <c r="X8592" s="59">
        <v>8585</v>
      </c>
      <c r="Y8592" s="395">
        <f t="shared" si="135"/>
        <v>425</v>
      </c>
    </row>
    <row r="8593" spans="24:25" x14ac:dyDescent="0.25">
      <c r="X8593" s="59">
        <v>8586</v>
      </c>
      <c r="Y8593" s="395">
        <f t="shared" ref="Y8593:Y8656" si="136">$V$9</f>
        <v>425</v>
      </c>
    </row>
    <row r="8594" spans="24:25" x14ac:dyDescent="0.25">
      <c r="X8594" s="59">
        <v>8587</v>
      </c>
      <c r="Y8594" s="395">
        <f t="shared" si="136"/>
        <v>425</v>
      </c>
    </row>
    <row r="8595" spans="24:25" x14ac:dyDescent="0.25">
      <c r="X8595" s="59">
        <v>8588</v>
      </c>
      <c r="Y8595" s="395">
        <f t="shared" si="136"/>
        <v>425</v>
      </c>
    </row>
    <row r="8596" spans="24:25" x14ac:dyDescent="0.25">
      <c r="X8596" s="59">
        <v>8589</v>
      </c>
      <c r="Y8596" s="395">
        <f t="shared" si="136"/>
        <v>425</v>
      </c>
    </row>
    <row r="8597" spans="24:25" x14ac:dyDescent="0.25">
      <c r="X8597" s="59">
        <v>8590</v>
      </c>
      <c r="Y8597" s="395">
        <f t="shared" si="136"/>
        <v>425</v>
      </c>
    </row>
    <row r="8598" spans="24:25" x14ac:dyDescent="0.25">
      <c r="X8598" s="59">
        <v>8591</v>
      </c>
      <c r="Y8598" s="395">
        <f t="shared" si="136"/>
        <v>425</v>
      </c>
    </row>
    <row r="8599" spans="24:25" x14ac:dyDescent="0.25">
      <c r="X8599" s="59">
        <v>8592</v>
      </c>
      <c r="Y8599" s="395">
        <f t="shared" si="136"/>
        <v>425</v>
      </c>
    </row>
    <row r="8600" spans="24:25" x14ac:dyDescent="0.25">
      <c r="X8600" s="59">
        <v>8593</v>
      </c>
      <c r="Y8600" s="395">
        <f t="shared" si="136"/>
        <v>425</v>
      </c>
    </row>
    <row r="8601" spans="24:25" x14ac:dyDescent="0.25">
      <c r="X8601" s="59">
        <v>8594</v>
      </c>
      <c r="Y8601" s="395">
        <f t="shared" si="136"/>
        <v>425</v>
      </c>
    </row>
    <row r="8602" spans="24:25" x14ac:dyDescent="0.25">
      <c r="X8602" s="59">
        <v>8595</v>
      </c>
      <c r="Y8602" s="395">
        <f t="shared" si="136"/>
        <v>425</v>
      </c>
    </row>
    <row r="8603" spans="24:25" x14ac:dyDescent="0.25">
      <c r="X8603" s="59">
        <v>8596</v>
      </c>
      <c r="Y8603" s="395">
        <f t="shared" si="136"/>
        <v>425</v>
      </c>
    </row>
    <row r="8604" spans="24:25" x14ac:dyDescent="0.25">
      <c r="X8604" s="59">
        <v>8597</v>
      </c>
      <c r="Y8604" s="395">
        <f t="shared" si="136"/>
        <v>425</v>
      </c>
    </row>
    <row r="8605" spans="24:25" x14ac:dyDescent="0.25">
      <c r="X8605" s="59">
        <v>8598</v>
      </c>
      <c r="Y8605" s="395">
        <f t="shared" si="136"/>
        <v>425</v>
      </c>
    </row>
    <row r="8606" spans="24:25" x14ac:dyDescent="0.25">
      <c r="X8606" s="59">
        <v>8599</v>
      </c>
      <c r="Y8606" s="395">
        <f t="shared" si="136"/>
        <v>425</v>
      </c>
    </row>
    <row r="8607" spans="24:25" x14ac:dyDescent="0.25">
      <c r="X8607" s="59">
        <v>8600</v>
      </c>
      <c r="Y8607" s="395">
        <f t="shared" si="136"/>
        <v>425</v>
      </c>
    </row>
    <row r="8608" spans="24:25" x14ac:dyDescent="0.25">
      <c r="X8608" s="59">
        <v>8601</v>
      </c>
      <c r="Y8608" s="395">
        <f t="shared" si="136"/>
        <v>425</v>
      </c>
    </row>
    <row r="8609" spans="24:25" x14ac:dyDescent="0.25">
      <c r="X8609" s="59">
        <v>8602</v>
      </c>
      <c r="Y8609" s="395">
        <f t="shared" si="136"/>
        <v>425</v>
      </c>
    </row>
    <row r="8610" spans="24:25" x14ac:dyDescent="0.25">
      <c r="X8610" s="59">
        <v>8603</v>
      </c>
      <c r="Y8610" s="395">
        <f t="shared" si="136"/>
        <v>425</v>
      </c>
    </row>
    <row r="8611" spans="24:25" x14ac:dyDescent="0.25">
      <c r="X8611" s="59">
        <v>8604</v>
      </c>
      <c r="Y8611" s="395">
        <f t="shared" si="136"/>
        <v>425</v>
      </c>
    </row>
    <row r="8612" spans="24:25" x14ac:dyDescent="0.25">
      <c r="X8612" s="59">
        <v>8605</v>
      </c>
      <c r="Y8612" s="395">
        <f t="shared" si="136"/>
        <v>425</v>
      </c>
    </row>
    <row r="8613" spans="24:25" x14ac:dyDescent="0.25">
      <c r="X8613" s="59">
        <v>8606</v>
      </c>
      <c r="Y8613" s="395">
        <f t="shared" si="136"/>
        <v>425</v>
      </c>
    </row>
    <row r="8614" spans="24:25" x14ac:dyDescent="0.25">
      <c r="X8614" s="59">
        <v>8607</v>
      </c>
      <c r="Y8614" s="395">
        <f t="shared" si="136"/>
        <v>425</v>
      </c>
    </row>
    <row r="8615" spans="24:25" x14ac:dyDescent="0.25">
      <c r="X8615" s="59">
        <v>8608</v>
      </c>
      <c r="Y8615" s="395">
        <f t="shared" si="136"/>
        <v>425</v>
      </c>
    </row>
    <row r="8616" spans="24:25" x14ac:dyDescent="0.25">
      <c r="X8616" s="59">
        <v>8609</v>
      </c>
      <c r="Y8616" s="395">
        <f t="shared" si="136"/>
        <v>425</v>
      </c>
    </row>
    <row r="8617" spans="24:25" x14ac:dyDescent="0.25">
      <c r="X8617" s="59">
        <v>8610</v>
      </c>
      <c r="Y8617" s="395">
        <f t="shared" si="136"/>
        <v>425</v>
      </c>
    </row>
    <row r="8618" spans="24:25" x14ac:dyDescent="0.25">
      <c r="X8618" s="59">
        <v>8611</v>
      </c>
      <c r="Y8618" s="395">
        <f t="shared" si="136"/>
        <v>425</v>
      </c>
    </row>
    <row r="8619" spans="24:25" x14ac:dyDescent="0.25">
      <c r="X8619" s="59">
        <v>8612</v>
      </c>
      <c r="Y8619" s="395">
        <f t="shared" si="136"/>
        <v>425</v>
      </c>
    </row>
    <row r="8620" spans="24:25" x14ac:dyDescent="0.25">
      <c r="X8620" s="59">
        <v>8613</v>
      </c>
      <c r="Y8620" s="395">
        <f t="shared" si="136"/>
        <v>425</v>
      </c>
    </row>
    <row r="8621" spans="24:25" x14ac:dyDescent="0.25">
      <c r="X8621" s="59">
        <v>8614</v>
      </c>
      <c r="Y8621" s="395">
        <f t="shared" si="136"/>
        <v>425</v>
      </c>
    </row>
    <row r="8622" spans="24:25" x14ac:dyDescent="0.25">
      <c r="X8622" s="59">
        <v>8615</v>
      </c>
      <c r="Y8622" s="395">
        <f t="shared" si="136"/>
        <v>425</v>
      </c>
    </row>
    <row r="8623" spans="24:25" x14ac:dyDescent="0.25">
      <c r="X8623" s="59">
        <v>8616</v>
      </c>
      <c r="Y8623" s="395">
        <f t="shared" si="136"/>
        <v>425</v>
      </c>
    </row>
    <row r="8624" spans="24:25" x14ac:dyDescent="0.25">
      <c r="X8624" s="59">
        <v>8617</v>
      </c>
      <c r="Y8624" s="395">
        <f t="shared" si="136"/>
        <v>425</v>
      </c>
    </row>
    <row r="8625" spans="24:25" x14ac:dyDescent="0.25">
      <c r="X8625" s="59">
        <v>8618</v>
      </c>
      <c r="Y8625" s="395">
        <f t="shared" si="136"/>
        <v>425</v>
      </c>
    </row>
    <row r="8626" spans="24:25" x14ac:dyDescent="0.25">
      <c r="X8626" s="59">
        <v>8619</v>
      </c>
      <c r="Y8626" s="395">
        <f t="shared" si="136"/>
        <v>425</v>
      </c>
    </row>
    <row r="8627" spans="24:25" x14ac:dyDescent="0.25">
      <c r="X8627" s="59">
        <v>8620</v>
      </c>
      <c r="Y8627" s="395">
        <f t="shared" si="136"/>
        <v>425</v>
      </c>
    </row>
    <row r="8628" spans="24:25" x14ac:dyDescent="0.25">
      <c r="X8628" s="59">
        <v>8621</v>
      </c>
      <c r="Y8628" s="395">
        <f t="shared" si="136"/>
        <v>425</v>
      </c>
    </row>
    <row r="8629" spans="24:25" x14ac:dyDescent="0.25">
      <c r="X8629" s="59">
        <v>8622</v>
      </c>
      <c r="Y8629" s="395">
        <f t="shared" si="136"/>
        <v>425</v>
      </c>
    </row>
    <row r="8630" spans="24:25" x14ac:dyDescent="0.25">
      <c r="X8630" s="59">
        <v>8623</v>
      </c>
      <c r="Y8630" s="395">
        <f t="shared" si="136"/>
        <v>425</v>
      </c>
    </row>
    <row r="8631" spans="24:25" x14ac:dyDescent="0.25">
      <c r="X8631" s="59">
        <v>8624</v>
      </c>
      <c r="Y8631" s="395">
        <f t="shared" si="136"/>
        <v>425</v>
      </c>
    </row>
    <row r="8632" spans="24:25" x14ac:dyDescent="0.25">
      <c r="X8632" s="59">
        <v>8625</v>
      </c>
      <c r="Y8632" s="395">
        <f t="shared" si="136"/>
        <v>425</v>
      </c>
    </row>
    <row r="8633" spans="24:25" x14ac:dyDescent="0.25">
      <c r="X8633" s="59">
        <v>8626</v>
      </c>
      <c r="Y8633" s="395">
        <f t="shared" si="136"/>
        <v>425</v>
      </c>
    </row>
    <row r="8634" spans="24:25" x14ac:dyDescent="0.25">
      <c r="X8634" s="59">
        <v>8627</v>
      </c>
      <c r="Y8634" s="395">
        <f t="shared" si="136"/>
        <v>425</v>
      </c>
    </row>
    <row r="8635" spans="24:25" x14ac:dyDescent="0.25">
      <c r="X8635" s="59">
        <v>8628</v>
      </c>
      <c r="Y8635" s="395">
        <f t="shared" si="136"/>
        <v>425</v>
      </c>
    </row>
    <row r="8636" spans="24:25" x14ac:dyDescent="0.25">
      <c r="X8636" s="59">
        <v>8629</v>
      </c>
      <c r="Y8636" s="395">
        <f t="shared" si="136"/>
        <v>425</v>
      </c>
    </row>
    <row r="8637" spans="24:25" x14ac:dyDescent="0.25">
      <c r="X8637" s="59">
        <v>8630</v>
      </c>
      <c r="Y8637" s="395">
        <f t="shared" si="136"/>
        <v>425</v>
      </c>
    </row>
    <row r="8638" spans="24:25" x14ac:dyDescent="0.25">
      <c r="X8638" s="59">
        <v>8631</v>
      </c>
      <c r="Y8638" s="395">
        <f t="shared" si="136"/>
        <v>425</v>
      </c>
    </row>
    <row r="8639" spans="24:25" x14ac:dyDescent="0.25">
      <c r="X8639" s="59">
        <v>8632</v>
      </c>
      <c r="Y8639" s="395">
        <f t="shared" si="136"/>
        <v>425</v>
      </c>
    </row>
    <row r="8640" spans="24:25" x14ac:dyDescent="0.25">
      <c r="X8640" s="59">
        <v>8633</v>
      </c>
      <c r="Y8640" s="395">
        <f t="shared" si="136"/>
        <v>425</v>
      </c>
    </row>
    <row r="8641" spans="24:25" x14ac:dyDescent="0.25">
      <c r="X8641" s="59">
        <v>8634</v>
      </c>
      <c r="Y8641" s="395">
        <f t="shared" si="136"/>
        <v>425</v>
      </c>
    </row>
    <row r="8642" spans="24:25" x14ac:dyDescent="0.25">
      <c r="X8642" s="59">
        <v>8635</v>
      </c>
      <c r="Y8642" s="395">
        <f t="shared" si="136"/>
        <v>425</v>
      </c>
    </row>
    <row r="8643" spans="24:25" x14ac:dyDescent="0.25">
      <c r="X8643" s="59">
        <v>8636</v>
      </c>
      <c r="Y8643" s="395">
        <f t="shared" si="136"/>
        <v>425</v>
      </c>
    </row>
    <row r="8644" spans="24:25" x14ac:dyDescent="0.25">
      <c r="X8644" s="59">
        <v>8637</v>
      </c>
      <c r="Y8644" s="395">
        <f t="shared" si="136"/>
        <v>425</v>
      </c>
    </row>
    <row r="8645" spans="24:25" x14ac:dyDescent="0.25">
      <c r="X8645" s="59">
        <v>8638</v>
      </c>
      <c r="Y8645" s="395">
        <f t="shared" si="136"/>
        <v>425</v>
      </c>
    </row>
    <row r="8646" spans="24:25" x14ac:dyDescent="0.25">
      <c r="X8646" s="59">
        <v>8639</v>
      </c>
      <c r="Y8646" s="395">
        <f t="shared" si="136"/>
        <v>425</v>
      </c>
    </row>
    <row r="8647" spans="24:25" x14ac:dyDescent="0.25">
      <c r="X8647" s="59">
        <v>8640</v>
      </c>
      <c r="Y8647" s="395">
        <f t="shared" si="136"/>
        <v>425</v>
      </c>
    </row>
    <row r="8648" spans="24:25" x14ac:dyDescent="0.25">
      <c r="X8648" s="59">
        <v>8641</v>
      </c>
      <c r="Y8648" s="395">
        <f t="shared" si="136"/>
        <v>425</v>
      </c>
    </row>
    <row r="8649" spans="24:25" x14ac:dyDescent="0.25">
      <c r="X8649" s="59">
        <v>8642</v>
      </c>
      <c r="Y8649" s="395">
        <f t="shared" si="136"/>
        <v>425</v>
      </c>
    </row>
    <row r="8650" spans="24:25" x14ac:dyDescent="0.25">
      <c r="X8650" s="59">
        <v>8643</v>
      </c>
      <c r="Y8650" s="395">
        <f t="shared" si="136"/>
        <v>425</v>
      </c>
    </row>
    <row r="8651" spans="24:25" x14ac:dyDescent="0.25">
      <c r="X8651" s="59">
        <v>8644</v>
      </c>
      <c r="Y8651" s="395">
        <f t="shared" si="136"/>
        <v>425</v>
      </c>
    </row>
    <row r="8652" spans="24:25" x14ac:dyDescent="0.25">
      <c r="X8652" s="59">
        <v>8645</v>
      </c>
      <c r="Y8652" s="395">
        <f t="shared" si="136"/>
        <v>425</v>
      </c>
    </row>
    <row r="8653" spans="24:25" x14ac:dyDescent="0.25">
      <c r="X8653" s="59">
        <v>8646</v>
      </c>
      <c r="Y8653" s="395">
        <f t="shared" si="136"/>
        <v>425</v>
      </c>
    </row>
    <row r="8654" spans="24:25" x14ac:dyDescent="0.25">
      <c r="X8654" s="59">
        <v>8647</v>
      </c>
      <c r="Y8654" s="395">
        <f t="shared" si="136"/>
        <v>425</v>
      </c>
    </row>
    <row r="8655" spans="24:25" x14ac:dyDescent="0.25">
      <c r="X8655" s="59">
        <v>8648</v>
      </c>
      <c r="Y8655" s="395">
        <f t="shared" si="136"/>
        <v>425</v>
      </c>
    </row>
    <row r="8656" spans="24:25" x14ac:dyDescent="0.25">
      <c r="X8656" s="59">
        <v>8649</v>
      </c>
      <c r="Y8656" s="395">
        <f t="shared" si="136"/>
        <v>425</v>
      </c>
    </row>
    <row r="8657" spans="24:25" x14ac:dyDescent="0.25">
      <c r="X8657" s="59">
        <v>8650</v>
      </c>
      <c r="Y8657" s="395">
        <f t="shared" ref="Y8657:Y8720" si="137">$V$9</f>
        <v>425</v>
      </c>
    </row>
    <row r="8658" spans="24:25" x14ac:dyDescent="0.25">
      <c r="X8658" s="59">
        <v>8651</v>
      </c>
      <c r="Y8658" s="395">
        <f t="shared" si="137"/>
        <v>425</v>
      </c>
    </row>
    <row r="8659" spans="24:25" x14ac:dyDescent="0.25">
      <c r="X8659" s="59">
        <v>8652</v>
      </c>
      <c r="Y8659" s="395">
        <f t="shared" si="137"/>
        <v>425</v>
      </c>
    </row>
    <row r="8660" spans="24:25" x14ac:dyDescent="0.25">
      <c r="X8660" s="59">
        <v>8653</v>
      </c>
      <c r="Y8660" s="395">
        <f t="shared" si="137"/>
        <v>425</v>
      </c>
    </row>
    <row r="8661" spans="24:25" x14ac:dyDescent="0.25">
      <c r="X8661" s="59">
        <v>8654</v>
      </c>
      <c r="Y8661" s="395">
        <f t="shared" si="137"/>
        <v>425</v>
      </c>
    </row>
    <row r="8662" spans="24:25" x14ac:dyDescent="0.25">
      <c r="X8662" s="59">
        <v>8655</v>
      </c>
      <c r="Y8662" s="395">
        <f t="shared" si="137"/>
        <v>425</v>
      </c>
    </row>
    <row r="8663" spans="24:25" x14ac:dyDescent="0.25">
      <c r="X8663" s="59">
        <v>8656</v>
      </c>
      <c r="Y8663" s="395">
        <f t="shared" si="137"/>
        <v>425</v>
      </c>
    </row>
    <row r="8664" spans="24:25" x14ac:dyDescent="0.25">
      <c r="X8664" s="59">
        <v>8657</v>
      </c>
      <c r="Y8664" s="395">
        <f t="shared" si="137"/>
        <v>425</v>
      </c>
    </row>
    <row r="8665" spans="24:25" x14ac:dyDescent="0.25">
      <c r="X8665" s="59">
        <v>8658</v>
      </c>
      <c r="Y8665" s="395">
        <f t="shared" si="137"/>
        <v>425</v>
      </c>
    </row>
    <row r="8666" spans="24:25" x14ac:dyDescent="0.25">
      <c r="X8666" s="59">
        <v>8659</v>
      </c>
      <c r="Y8666" s="395">
        <f t="shared" si="137"/>
        <v>425</v>
      </c>
    </row>
    <row r="8667" spans="24:25" x14ac:dyDescent="0.25">
      <c r="X8667" s="59">
        <v>8660</v>
      </c>
      <c r="Y8667" s="395">
        <f t="shared" si="137"/>
        <v>425</v>
      </c>
    </row>
    <row r="8668" spans="24:25" x14ac:dyDescent="0.25">
      <c r="X8668" s="59">
        <v>8661</v>
      </c>
      <c r="Y8668" s="395">
        <f t="shared" si="137"/>
        <v>425</v>
      </c>
    </row>
    <row r="8669" spans="24:25" x14ac:dyDescent="0.25">
      <c r="X8669" s="59">
        <v>8662</v>
      </c>
      <c r="Y8669" s="395">
        <f t="shared" si="137"/>
        <v>425</v>
      </c>
    </row>
    <row r="8670" spans="24:25" x14ac:dyDescent="0.25">
      <c r="X8670" s="59">
        <v>8663</v>
      </c>
      <c r="Y8670" s="395">
        <f t="shared" si="137"/>
        <v>425</v>
      </c>
    </row>
    <row r="8671" spans="24:25" x14ac:dyDescent="0.25">
      <c r="X8671" s="59">
        <v>8664</v>
      </c>
      <c r="Y8671" s="395">
        <f t="shared" si="137"/>
        <v>425</v>
      </c>
    </row>
    <row r="8672" spans="24:25" x14ac:dyDescent="0.25">
      <c r="X8672" s="59">
        <v>8665</v>
      </c>
      <c r="Y8672" s="395">
        <f t="shared" si="137"/>
        <v>425</v>
      </c>
    </row>
    <row r="8673" spans="24:25" x14ac:dyDescent="0.25">
      <c r="X8673" s="59">
        <v>8666</v>
      </c>
      <c r="Y8673" s="395">
        <f t="shared" si="137"/>
        <v>425</v>
      </c>
    </row>
    <row r="8674" spans="24:25" x14ac:dyDescent="0.25">
      <c r="X8674" s="59">
        <v>8667</v>
      </c>
      <c r="Y8674" s="395">
        <f t="shared" si="137"/>
        <v>425</v>
      </c>
    </row>
    <row r="8675" spans="24:25" x14ac:dyDescent="0.25">
      <c r="X8675" s="59">
        <v>8668</v>
      </c>
      <c r="Y8675" s="395">
        <f t="shared" si="137"/>
        <v>425</v>
      </c>
    </row>
    <row r="8676" spans="24:25" x14ac:dyDescent="0.25">
      <c r="X8676" s="59">
        <v>8669</v>
      </c>
      <c r="Y8676" s="395">
        <f t="shared" si="137"/>
        <v>425</v>
      </c>
    </row>
    <row r="8677" spans="24:25" x14ac:dyDescent="0.25">
      <c r="X8677" s="59">
        <v>8670</v>
      </c>
      <c r="Y8677" s="395">
        <f t="shared" si="137"/>
        <v>425</v>
      </c>
    </row>
    <row r="8678" spans="24:25" x14ac:dyDescent="0.25">
      <c r="X8678" s="59">
        <v>8671</v>
      </c>
      <c r="Y8678" s="395">
        <f t="shared" si="137"/>
        <v>425</v>
      </c>
    </row>
    <row r="8679" spans="24:25" x14ac:dyDescent="0.25">
      <c r="X8679" s="59">
        <v>8672</v>
      </c>
      <c r="Y8679" s="395">
        <f t="shared" si="137"/>
        <v>425</v>
      </c>
    </row>
    <row r="8680" spans="24:25" x14ac:dyDescent="0.25">
      <c r="X8680" s="59">
        <v>8673</v>
      </c>
      <c r="Y8680" s="395">
        <f t="shared" si="137"/>
        <v>425</v>
      </c>
    </row>
    <row r="8681" spans="24:25" x14ac:dyDescent="0.25">
      <c r="X8681" s="59">
        <v>8674</v>
      </c>
      <c r="Y8681" s="395">
        <f t="shared" si="137"/>
        <v>425</v>
      </c>
    </row>
    <row r="8682" spans="24:25" x14ac:dyDescent="0.25">
      <c r="X8682" s="59">
        <v>8675</v>
      </c>
      <c r="Y8682" s="395">
        <f t="shared" si="137"/>
        <v>425</v>
      </c>
    </row>
    <row r="8683" spans="24:25" x14ac:dyDescent="0.25">
      <c r="X8683" s="59">
        <v>8676</v>
      </c>
      <c r="Y8683" s="395">
        <f t="shared" si="137"/>
        <v>425</v>
      </c>
    </row>
    <row r="8684" spans="24:25" x14ac:dyDescent="0.25">
      <c r="X8684" s="59">
        <v>8677</v>
      </c>
      <c r="Y8684" s="395">
        <f t="shared" si="137"/>
        <v>425</v>
      </c>
    </row>
    <row r="8685" spans="24:25" x14ac:dyDescent="0.25">
      <c r="X8685" s="59">
        <v>8678</v>
      </c>
      <c r="Y8685" s="395">
        <f t="shared" si="137"/>
        <v>425</v>
      </c>
    </row>
    <row r="8686" spans="24:25" x14ac:dyDescent="0.25">
      <c r="X8686" s="59">
        <v>8679</v>
      </c>
      <c r="Y8686" s="395">
        <f t="shared" si="137"/>
        <v>425</v>
      </c>
    </row>
    <row r="8687" spans="24:25" x14ac:dyDescent="0.25">
      <c r="X8687" s="59">
        <v>8680</v>
      </c>
      <c r="Y8687" s="395">
        <f t="shared" si="137"/>
        <v>425</v>
      </c>
    </row>
    <row r="8688" spans="24:25" x14ac:dyDescent="0.25">
      <c r="X8688" s="59">
        <v>8681</v>
      </c>
      <c r="Y8688" s="395">
        <f t="shared" si="137"/>
        <v>425</v>
      </c>
    </row>
    <row r="8689" spans="24:25" x14ac:dyDescent="0.25">
      <c r="X8689" s="59">
        <v>8682</v>
      </c>
      <c r="Y8689" s="395">
        <f t="shared" si="137"/>
        <v>425</v>
      </c>
    </row>
    <row r="8690" spans="24:25" x14ac:dyDescent="0.25">
      <c r="X8690" s="59">
        <v>8683</v>
      </c>
      <c r="Y8690" s="395">
        <f t="shared" si="137"/>
        <v>425</v>
      </c>
    </row>
    <row r="8691" spans="24:25" x14ac:dyDescent="0.25">
      <c r="X8691" s="59">
        <v>8684</v>
      </c>
      <c r="Y8691" s="395">
        <f t="shared" si="137"/>
        <v>425</v>
      </c>
    </row>
    <row r="8692" spans="24:25" x14ac:dyDescent="0.25">
      <c r="X8692" s="59">
        <v>8685</v>
      </c>
      <c r="Y8692" s="395">
        <f t="shared" si="137"/>
        <v>425</v>
      </c>
    </row>
    <row r="8693" spans="24:25" x14ac:dyDescent="0.25">
      <c r="X8693" s="59">
        <v>8686</v>
      </c>
      <c r="Y8693" s="395">
        <f t="shared" si="137"/>
        <v>425</v>
      </c>
    </row>
    <row r="8694" spans="24:25" x14ac:dyDescent="0.25">
      <c r="X8694" s="59">
        <v>8687</v>
      </c>
      <c r="Y8694" s="395">
        <f t="shared" si="137"/>
        <v>425</v>
      </c>
    </row>
    <row r="8695" spans="24:25" x14ac:dyDescent="0.25">
      <c r="X8695" s="59">
        <v>8688</v>
      </c>
      <c r="Y8695" s="395">
        <f t="shared" si="137"/>
        <v>425</v>
      </c>
    </row>
    <row r="8696" spans="24:25" x14ac:dyDescent="0.25">
      <c r="X8696" s="59">
        <v>8689</v>
      </c>
      <c r="Y8696" s="395">
        <f t="shared" si="137"/>
        <v>425</v>
      </c>
    </row>
    <row r="8697" spans="24:25" x14ac:dyDescent="0.25">
      <c r="X8697" s="59">
        <v>8690</v>
      </c>
      <c r="Y8697" s="395">
        <f t="shared" si="137"/>
        <v>425</v>
      </c>
    </row>
    <row r="8698" spans="24:25" x14ac:dyDescent="0.25">
      <c r="X8698" s="59">
        <v>8691</v>
      </c>
      <c r="Y8698" s="395">
        <f t="shared" si="137"/>
        <v>425</v>
      </c>
    </row>
    <row r="8699" spans="24:25" x14ac:dyDescent="0.25">
      <c r="X8699" s="59">
        <v>8692</v>
      </c>
      <c r="Y8699" s="395">
        <f t="shared" si="137"/>
        <v>425</v>
      </c>
    </row>
    <row r="8700" spans="24:25" x14ac:dyDescent="0.25">
      <c r="X8700" s="59">
        <v>8693</v>
      </c>
      <c r="Y8700" s="395">
        <f t="shared" si="137"/>
        <v>425</v>
      </c>
    </row>
    <row r="8701" spans="24:25" x14ac:dyDescent="0.25">
      <c r="X8701" s="59">
        <v>8694</v>
      </c>
      <c r="Y8701" s="395">
        <f t="shared" si="137"/>
        <v>425</v>
      </c>
    </row>
    <row r="8702" spans="24:25" x14ac:dyDescent="0.25">
      <c r="X8702" s="59">
        <v>8695</v>
      </c>
      <c r="Y8702" s="395">
        <f t="shared" si="137"/>
        <v>425</v>
      </c>
    </row>
    <row r="8703" spans="24:25" x14ac:dyDescent="0.25">
      <c r="X8703" s="59">
        <v>8696</v>
      </c>
      <c r="Y8703" s="395">
        <f t="shared" si="137"/>
        <v>425</v>
      </c>
    </row>
    <row r="8704" spans="24:25" x14ac:dyDescent="0.25">
      <c r="X8704" s="59">
        <v>8697</v>
      </c>
      <c r="Y8704" s="395">
        <f t="shared" si="137"/>
        <v>425</v>
      </c>
    </row>
    <row r="8705" spans="24:25" x14ac:dyDescent="0.25">
      <c r="X8705" s="59">
        <v>8698</v>
      </c>
      <c r="Y8705" s="395">
        <f t="shared" si="137"/>
        <v>425</v>
      </c>
    </row>
    <row r="8706" spans="24:25" x14ac:dyDescent="0.25">
      <c r="X8706" s="59">
        <v>8699</v>
      </c>
      <c r="Y8706" s="395">
        <f t="shared" si="137"/>
        <v>425</v>
      </c>
    </row>
    <row r="8707" spans="24:25" x14ac:dyDescent="0.25">
      <c r="X8707" s="59">
        <v>8700</v>
      </c>
      <c r="Y8707" s="395">
        <f t="shared" si="137"/>
        <v>425</v>
      </c>
    </row>
    <row r="8708" spans="24:25" x14ac:dyDescent="0.25">
      <c r="X8708" s="59">
        <v>8701</v>
      </c>
      <c r="Y8708" s="395">
        <f t="shared" si="137"/>
        <v>425</v>
      </c>
    </row>
    <row r="8709" spans="24:25" x14ac:dyDescent="0.25">
      <c r="X8709" s="59">
        <v>8702</v>
      </c>
      <c r="Y8709" s="395">
        <f t="shared" si="137"/>
        <v>425</v>
      </c>
    </row>
    <row r="8710" spans="24:25" x14ac:dyDescent="0.25">
      <c r="X8710" s="59">
        <v>8703</v>
      </c>
      <c r="Y8710" s="395">
        <f t="shared" si="137"/>
        <v>425</v>
      </c>
    </row>
    <row r="8711" spans="24:25" x14ac:dyDescent="0.25">
      <c r="X8711" s="59">
        <v>8704</v>
      </c>
      <c r="Y8711" s="395">
        <f t="shared" si="137"/>
        <v>425</v>
      </c>
    </row>
    <row r="8712" spans="24:25" x14ac:dyDescent="0.25">
      <c r="X8712" s="59">
        <v>8705</v>
      </c>
      <c r="Y8712" s="395">
        <f t="shared" si="137"/>
        <v>425</v>
      </c>
    </row>
    <row r="8713" spans="24:25" x14ac:dyDescent="0.25">
      <c r="X8713" s="59">
        <v>8706</v>
      </c>
      <c r="Y8713" s="395">
        <f t="shared" si="137"/>
        <v>425</v>
      </c>
    </row>
    <row r="8714" spans="24:25" x14ac:dyDescent="0.25">
      <c r="X8714" s="59">
        <v>8707</v>
      </c>
      <c r="Y8714" s="395">
        <f t="shared" si="137"/>
        <v>425</v>
      </c>
    </row>
    <row r="8715" spans="24:25" x14ac:dyDescent="0.25">
      <c r="X8715" s="59">
        <v>8708</v>
      </c>
      <c r="Y8715" s="395">
        <f t="shared" si="137"/>
        <v>425</v>
      </c>
    </row>
    <row r="8716" spans="24:25" x14ac:dyDescent="0.25">
      <c r="X8716" s="59">
        <v>8709</v>
      </c>
      <c r="Y8716" s="395">
        <f t="shared" si="137"/>
        <v>425</v>
      </c>
    </row>
    <row r="8717" spans="24:25" x14ac:dyDescent="0.25">
      <c r="X8717" s="59">
        <v>8710</v>
      </c>
      <c r="Y8717" s="395">
        <f t="shared" si="137"/>
        <v>425</v>
      </c>
    </row>
    <row r="8718" spans="24:25" x14ac:dyDescent="0.25">
      <c r="X8718" s="59">
        <v>8711</v>
      </c>
      <c r="Y8718" s="395">
        <f t="shared" si="137"/>
        <v>425</v>
      </c>
    </row>
    <row r="8719" spans="24:25" x14ac:dyDescent="0.25">
      <c r="X8719" s="59">
        <v>8712</v>
      </c>
      <c r="Y8719" s="395">
        <f t="shared" si="137"/>
        <v>425</v>
      </c>
    </row>
    <row r="8720" spans="24:25" x14ac:dyDescent="0.25">
      <c r="X8720" s="59">
        <v>8713</v>
      </c>
      <c r="Y8720" s="395">
        <f t="shared" si="137"/>
        <v>425</v>
      </c>
    </row>
    <row r="8721" spans="24:25" x14ac:dyDescent="0.25">
      <c r="X8721" s="59">
        <v>8714</v>
      </c>
      <c r="Y8721" s="395">
        <f t="shared" ref="Y8721:Y8784" si="138">$V$9</f>
        <v>425</v>
      </c>
    </row>
    <row r="8722" spans="24:25" x14ac:dyDescent="0.25">
      <c r="X8722" s="59">
        <v>8715</v>
      </c>
      <c r="Y8722" s="395">
        <f t="shared" si="138"/>
        <v>425</v>
      </c>
    </row>
    <row r="8723" spans="24:25" x14ac:dyDescent="0.25">
      <c r="X8723" s="59">
        <v>8716</v>
      </c>
      <c r="Y8723" s="395">
        <f t="shared" si="138"/>
        <v>425</v>
      </c>
    </row>
    <row r="8724" spans="24:25" x14ac:dyDescent="0.25">
      <c r="X8724" s="59">
        <v>8717</v>
      </c>
      <c r="Y8724" s="395">
        <f t="shared" si="138"/>
        <v>425</v>
      </c>
    </row>
    <row r="8725" spans="24:25" x14ac:dyDescent="0.25">
      <c r="X8725" s="59">
        <v>8718</v>
      </c>
      <c r="Y8725" s="395">
        <f t="shared" si="138"/>
        <v>425</v>
      </c>
    </row>
    <row r="8726" spans="24:25" x14ac:dyDescent="0.25">
      <c r="X8726" s="59">
        <v>8719</v>
      </c>
      <c r="Y8726" s="395">
        <f t="shared" si="138"/>
        <v>425</v>
      </c>
    </row>
    <row r="8727" spans="24:25" x14ac:dyDescent="0.25">
      <c r="X8727" s="59">
        <v>8720</v>
      </c>
      <c r="Y8727" s="395">
        <f t="shared" si="138"/>
        <v>425</v>
      </c>
    </row>
    <row r="8728" spans="24:25" x14ac:dyDescent="0.25">
      <c r="X8728" s="59">
        <v>8721</v>
      </c>
      <c r="Y8728" s="395">
        <f t="shared" si="138"/>
        <v>425</v>
      </c>
    </row>
    <row r="8729" spans="24:25" x14ac:dyDescent="0.25">
      <c r="X8729" s="59">
        <v>8722</v>
      </c>
      <c r="Y8729" s="395">
        <f t="shared" si="138"/>
        <v>425</v>
      </c>
    </row>
    <row r="8730" spans="24:25" x14ac:dyDescent="0.25">
      <c r="X8730" s="59">
        <v>8723</v>
      </c>
      <c r="Y8730" s="395">
        <f t="shared" si="138"/>
        <v>425</v>
      </c>
    </row>
    <row r="8731" spans="24:25" x14ac:dyDescent="0.25">
      <c r="X8731" s="59">
        <v>8724</v>
      </c>
      <c r="Y8731" s="395">
        <f t="shared" si="138"/>
        <v>425</v>
      </c>
    </row>
    <row r="8732" spans="24:25" x14ac:dyDescent="0.25">
      <c r="X8732" s="59">
        <v>8725</v>
      </c>
      <c r="Y8732" s="395">
        <f t="shared" si="138"/>
        <v>425</v>
      </c>
    </row>
    <row r="8733" spans="24:25" x14ac:dyDescent="0.25">
      <c r="X8733" s="59">
        <v>8726</v>
      </c>
      <c r="Y8733" s="395">
        <f t="shared" si="138"/>
        <v>425</v>
      </c>
    </row>
    <row r="8734" spans="24:25" x14ac:dyDescent="0.25">
      <c r="X8734" s="59">
        <v>8727</v>
      </c>
      <c r="Y8734" s="395">
        <f t="shared" si="138"/>
        <v>425</v>
      </c>
    </row>
    <row r="8735" spans="24:25" x14ac:dyDescent="0.25">
      <c r="X8735" s="59">
        <v>8728</v>
      </c>
      <c r="Y8735" s="395">
        <f t="shared" si="138"/>
        <v>425</v>
      </c>
    </row>
    <row r="8736" spans="24:25" x14ac:dyDescent="0.25">
      <c r="X8736" s="59">
        <v>8729</v>
      </c>
      <c r="Y8736" s="395">
        <f t="shared" si="138"/>
        <v>425</v>
      </c>
    </row>
    <row r="8737" spans="24:25" x14ac:dyDescent="0.25">
      <c r="X8737" s="59">
        <v>8730</v>
      </c>
      <c r="Y8737" s="395">
        <f t="shared" si="138"/>
        <v>425</v>
      </c>
    </row>
    <row r="8738" spans="24:25" x14ac:dyDescent="0.25">
      <c r="X8738" s="59">
        <v>8731</v>
      </c>
      <c r="Y8738" s="395">
        <f t="shared" si="138"/>
        <v>425</v>
      </c>
    </row>
    <row r="8739" spans="24:25" x14ac:dyDescent="0.25">
      <c r="X8739" s="59">
        <v>8732</v>
      </c>
      <c r="Y8739" s="395">
        <f t="shared" si="138"/>
        <v>425</v>
      </c>
    </row>
    <row r="8740" spans="24:25" x14ac:dyDescent="0.25">
      <c r="X8740" s="59">
        <v>8733</v>
      </c>
      <c r="Y8740" s="395">
        <f t="shared" si="138"/>
        <v>425</v>
      </c>
    </row>
    <row r="8741" spans="24:25" x14ac:dyDescent="0.25">
      <c r="X8741" s="59">
        <v>8734</v>
      </c>
      <c r="Y8741" s="395">
        <f t="shared" si="138"/>
        <v>425</v>
      </c>
    </row>
    <row r="8742" spans="24:25" x14ac:dyDescent="0.25">
      <c r="X8742" s="59">
        <v>8735</v>
      </c>
      <c r="Y8742" s="395">
        <f t="shared" si="138"/>
        <v>425</v>
      </c>
    </row>
    <row r="8743" spans="24:25" x14ac:dyDescent="0.25">
      <c r="X8743" s="59">
        <v>8736</v>
      </c>
      <c r="Y8743" s="395">
        <f t="shared" si="138"/>
        <v>425</v>
      </c>
    </row>
    <row r="8744" spans="24:25" x14ac:dyDescent="0.25">
      <c r="X8744" s="59">
        <v>8737</v>
      </c>
      <c r="Y8744" s="395">
        <f t="shared" si="138"/>
        <v>425</v>
      </c>
    </row>
    <row r="8745" spans="24:25" x14ac:dyDescent="0.25">
      <c r="X8745" s="59">
        <v>8738</v>
      </c>
      <c r="Y8745" s="395">
        <f t="shared" si="138"/>
        <v>425</v>
      </c>
    </row>
    <row r="8746" spans="24:25" x14ac:dyDescent="0.25">
      <c r="X8746" s="59">
        <v>8739</v>
      </c>
      <c r="Y8746" s="395">
        <f t="shared" si="138"/>
        <v>425</v>
      </c>
    </row>
    <row r="8747" spans="24:25" x14ac:dyDescent="0.25">
      <c r="X8747" s="59">
        <v>8740</v>
      </c>
      <c r="Y8747" s="395">
        <f t="shared" si="138"/>
        <v>425</v>
      </c>
    </row>
    <row r="8748" spans="24:25" x14ac:dyDescent="0.25">
      <c r="X8748" s="59">
        <v>8741</v>
      </c>
      <c r="Y8748" s="395">
        <f t="shared" si="138"/>
        <v>425</v>
      </c>
    </row>
    <row r="8749" spans="24:25" x14ac:dyDescent="0.25">
      <c r="X8749" s="59">
        <v>8742</v>
      </c>
      <c r="Y8749" s="395">
        <f t="shared" si="138"/>
        <v>425</v>
      </c>
    </row>
    <row r="8750" spans="24:25" x14ac:dyDescent="0.25">
      <c r="X8750" s="59">
        <v>8743</v>
      </c>
      <c r="Y8750" s="395">
        <f t="shared" si="138"/>
        <v>425</v>
      </c>
    </row>
    <row r="8751" spans="24:25" x14ac:dyDescent="0.25">
      <c r="X8751" s="59">
        <v>8744</v>
      </c>
      <c r="Y8751" s="395">
        <f t="shared" si="138"/>
        <v>425</v>
      </c>
    </row>
    <row r="8752" spans="24:25" x14ac:dyDescent="0.25">
      <c r="X8752" s="59">
        <v>8745</v>
      </c>
      <c r="Y8752" s="395">
        <f t="shared" si="138"/>
        <v>425</v>
      </c>
    </row>
    <row r="8753" spans="24:25" x14ac:dyDescent="0.25">
      <c r="X8753" s="59">
        <v>8746</v>
      </c>
      <c r="Y8753" s="395">
        <f t="shared" si="138"/>
        <v>425</v>
      </c>
    </row>
    <row r="8754" spans="24:25" x14ac:dyDescent="0.25">
      <c r="X8754" s="59">
        <v>8747</v>
      </c>
      <c r="Y8754" s="395">
        <f t="shared" si="138"/>
        <v>425</v>
      </c>
    </row>
    <row r="8755" spans="24:25" x14ac:dyDescent="0.25">
      <c r="X8755" s="59">
        <v>8748</v>
      </c>
      <c r="Y8755" s="395">
        <f t="shared" si="138"/>
        <v>425</v>
      </c>
    </row>
    <row r="8756" spans="24:25" x14ac:dyDescent="0.25">
      <c r="X8756" s="59">
        <v>8749</v>
      </c>
      <c r="Y8756" s="395">
        <f t="shared" si="138"/>
        <v>425</v>
      </c>
    </row>
    <row r="8757" spans="24:25" x14ac:dyDescent="0.25">
      <c r="X8757" s="59">
        <v>8750</v>
      </c>
      <c r="Y8757" s="395">
        <f t="shared" si="138"/>
        <v>425</v>
      </c>
    </row>
    <row r="8758" spans="24:25" x14ac:dyDescent="0.25">
      <c r="X8758" s="59">
        <v>8751</v>
      </c>
      <c r="Y8758" s="395">
        <f t="shared" si="138"/>
        <v>425</v>
      </c>
    </row>
    <row r="8759" spans="24:25" x14ac:dyDescent="0.25">
      <c r="X8759" s="59">
        <v>8752</v>
      </c>
      <c r="Y8759" s="395">
        <f t="shared" si="138"/>
        <v>425</v>
      </c>
    </row>
    <row r="8760" spans="24:25" x14ac:dyDescent="0.25">
      <c r="X8760" s="59">
        <v>8753</v>
      </c>
      <c r="Y8760" s="395">
        <f t="shared" si="138"/>
        <v>425</v>
      </c>
    </row>
    <row r="8761" spans="24:25" x14ac:dyDescent="0.25">
      <c r="X8761" s="59">
        <v>8754</v>
      </c>
      <c r="Y8761" s="395">
        <f t="shared" si="138"/>
        <v>425</v>
      </c>
    </row>
    <row r="8762" spans="24:25" x14ac:dyDescent="0.25">
      <c r="X8762" s="59">
        <v>8755</v>
      </c>
      <c r="Y8762" s="395">
        <f t="shared" si="138"/>
        <v>425</v>
      </c>
    </row>
    <row r="8763" spans="24:25" x14ac:dyDescent="0.25">
      <c r="X8763" s="59">
        <v>8756</v>
      </c>
      <c r="Y8763" s="395">
        <f t="shared" si="138"/>
        <v>425</v>
      </c>
    </row>
    <row r="8764" spans="24:25" x14ac:dyDescent="0.25">
      <c r="X8764" s="59">
        <v>8757</v>
      </c>
      <c r="Y8764" s="395">
        <f t="shared" si="138"/>
        <v>425</v>
      </c>
    </row>
    <row r="8765" spans="24:25" x14ac:dyDescent="0.25">
      <c r="X8765" s="59">
        <v>8758</v>
      </c>
      <c r="Y8765" s="395">
        <f t="shared" si="138"/>
        <v>425</v>
      </c>
    </row>
    <row r="8766" spans="24:25" x14ac:dyDescent="0.25">
      <c r="X8766" s="59">
        <v>8759</v>
      </c>
      <c r="Y8766" s="395">
        <f t="shared" si="138"/>
        <v>425</v>
      </c>
    </row>
    <row r="8767" spans="24:25" x14ac:dyDescent="0.25">
      <c r="X8767" s="59">
        <v>8760</v>
      </c>
      <c r="Y8767" s="395">
        <f t="shared" si="138"/>
        <v>425</v>
      </c>
    </row>
    <row r="8768" spans="24:25" x14ac:dyDescent="0.25">
      <c r="X8768" s="59">
        <v>8761</v>
      </c>
      <c r="Y8768" s="395">
        <f t="shared" si="138"/>
        <v>425</v>
      </c>
    </row>
    <row r="8769" spans="24:25" x14ac:dyDescent="0.25">
      <c r="X8769" s="59">
        <v>8762</v>
      </c>
      <c r="Y8769" s="395">
        <f t="shared" si="138"/>
        <v>425</v>
      </c>
    </row>
    <row r="8770" spans="24:25" x14ac:dyDescent="0.25">
      <c r="X8770" s="59">
        <v>8763</v>
      </c>
      <c r="Y8770" s="395">
        <f t="shared" si="138"/>
        <v>425</v>
      </c>
    </row>
    <row r="8771" spans="24:25" x14ac:dyDescent="0.25">
      <c r="X8771" s="59">
        <v>8764</v>
      </c>
      <c r="Y8771" s="395">
        <f t="shared" si="138"/>
        <v>425</v>
      </c>
    </row>
    <row r="8772" spans="24:25" x14ac:dyDescent="0.25">
      <c r="X8772" s="59">
        <v>8765</v>
      </c>
      <c r="Y8772" s="395">
        <f t="shared" si="138"/>
        <v>425</v>
      </c>
    </row>
    <row r="8773" spans="24:25" x14ac:dyDescent="0.25">
      <c r="X8773" s="59">
        <v>8766</v>
      </c>
      <c r="Y8773" s="395">
        <f t="shared" si="138"/>
        <v>425</v>
      </c>
    </row>
    <row r="8774" spans="24:25" x14ac:dyDescent="0.25">
      <c r="X8774" s="59">
        <v>8767</v>
      </c>
      <c r="Y8774" s="395">
        <f t="shared" si="138"/>
        <v>425</v>
      </c>
    </row>
    <row r="8775" spans="24:25" x14ac:dyDescent="0.25">
      <c r="X8775" s="59">
        <v>8768</v>
      </c>
      <c r="Y8775" s="395">
        <f t="shared" si="138"/>
        <v>425</v>
      </c>
    </row>
    <row r="8776" spans="24:25" x14ac:dyDescent="0.25">
      <c r="X8776" s="59">
        <v>8769</v>
      </c>
      <c r="Y8776" s="395">
        <f t="shared" si="138"/>
        <v>425</v>
      </c>
    </row>
    <row r="8777" spans="24:25" x14ac:dyDescent="0.25">
      <c r="X8777" s="59">
        <v>8770</v>
      </c>
      <c r="Y8777" s="395">
        <f t="shared" si="138"/>
        <v>425</v>
      </c>
    </row>
    <row r="8778" spans="24:25" x14ac:dyDescent="0.25">
      <c r="X8778" s="59">
        <v>8771</v>
      </c>
      <c r="Y8778" s="395">
        <f t="shared" si="138"/>
        <v>425</v>
      </c>
    </row>
    <row r="8779" spans="24:25" x14ac:dyDescent="0.25">
      <c r="X8779" s="59">
        <v>8772</v>
      </c>
      <c r="Y8779" s="395">
        <f t="shared" si="138"/>
        <v>425</v>
      </c>
    </row>
    <row r="8780" spans="24:25" x14ac:dyDescent="0.25">
      <c r="X8780" s="59">
        <v>8773</v>
      </c>
      <c r="Y8780" s="395">
        <f t="shared" si="138"/>
        <v>425</v>
      </c>
    </row>
    <row r="8781" spans="24:25" x14ac:dyDescent="0.25">
      <c r="X8781" s="59">
        <v>8774</v>
      </c>
      <c r="Y8781" s="395">
        <f t="shared" si="138"/>
        <v>425</v>
      </c>
    </row>
    <row r="8782" spans="24:25" x14ac:dyDescent="0.25">
      <c r="X8782" s="59">
        <v>8775</v>
      </c>
      <c r="Y8782" s="395">
        <f t="shared" si="138"/>
        <v>425</v>
      </c>
    </row>
    <row r="8783" spans="24:25" x14ac:dyDescent="0.25">
      <c r="X8783" s="59">
        <v>8776</v>
      </c>
      <c r="Y8783" s="395">
        <f t="shared" si="138"/>
        <v>425</v>
      </c>
    </row>
    <row r="8784" spans="24:25" x14ac:dyDescent="0.25">
      <c r="X8784" s="59">
        <v>8777</v>
      </c>
      <c r="Y8784" s="395">
        <f t="shared" si="138"/>
        <v>425</v>
      </c>
    </row>
    <row r="8785" spans="24:25" x14ac:dyDescent="0.25">
      <c r="X8785" s="59">
        <v>8778</v>
      </c>
      <c r="Y8785" s="395">
        <f t="shared" ref="Y8785:Y8848" si="139">$V$9</f>
        <v>425</v>
      </c>
    </row>
    <row r="8786" spans="24:25" x14ac:dyDescent="0.25">
      <c r="X8786" s="59">
        <v>8779</v>
      </c>
      <c r="Y8786" s="395">
        <f t="shared" si="139"/>
        <v>425</v>
      </c>
    </row>
    <row r="8787" spans="24:25" x14ac:dyDescent="0.25">
      <c r="X8787" s="59">
        <v>8780</v>
      </c>
      <c r="Y8787" s="395">
        <f t="shared" si="139"/>
        <v>425</v>
      </c>
    </row>
    <row r="8788" spans="24:25" x14ac:dyDescent="0.25">
      <c r="X8788" s="59">
        <v>8781</v>
      </c>
      <c r="Y8788" s="395">
        <f t="shared" si="139"/>
        <v>425</v>
      </c>
    </row>
    <row r="8789" spans="24:25" x14ac:dyDescent="0.25">
      <c r="X8789" s="59">
        <v>8782</v>
      </c>
      <c r="Y8789" s="395">
        <f t="shared" si="139"/>
        <v>425</v>
      </c>
    </row>
    <row r="8790" spans="24:25" x14ac:dyDescent="0.25">
      <c r="X8790" s="59">
        <v>8783</v>
      </c>
      <c r="Y8790" s="395">
        <f t="shared" si="139"/>
        <v>425</v>
      </c>
    </row>
    <row r="8791" spans="24:25" x14ac:dyDescent="0.25">
      <c r="X8791" s="59">
        <v>8784</v>
      </c>
      <c r="Y8791" s="395">
        <f t="shared" si="139"/>
        <v>425</v>
      </c>
    </row>
    <row r="8792" spans="24:25" x14ac:dyDescent="0.25">
      <c r="X8792" s="59">
        <v>8785</v>
      </c>
      <c r="Y8792" s="395">
        <f t="shared" si="139"/>
        <v>425</v>
      </c>
    </row>
    <row r="8793" spans="24:25" x14ac:dyDescent="0.25">
      <c r="X8793" s="59">
        <v>8786</v>
      </c>
      <c r="Y8793" s="395">
        <f t="shared" si="139"/>
        <v>425</v>
      </c>
    </row>
    <row r="8794" spans="24:25" x14ac:dyDescent="0.25">
      <c r="X8794" s="59">
        <v>8787</v>
      </c>
      <c r="Y8794" s="395">
        <f t="shared" si="139"/>
        <v>425</v>
      </c>
    </row>
    <row r="8795" spans="24:25" x14ac:dyDescent="0.25">
      <c r="X8795" s="59">
        <v>8788</v>
      </c>
      <c r="Y8795" s="395">
        <f t="shared" si="139"/>
        <v>425</v>
      </c>
    </row>
    <row r="8796" spans="24:25" x14ac:dyDescent="0.25">
      <c r="X8796" s="59">
        <v>8789</v>
      </c>
      <c r="Y8796" s="395">
        <f t="shared" si="139"/>
        <v>425</v>
      </c>
    </row>
    <row r="8797" spans="24:25" x14ac:dyDescent="0.25">
      <c r="X8797" s="59">
        <v>8790</v>
      </c>
      <c r="Y8797" s="395">
        <f t="shared" si="139"/>
        <v>425</v>
      </c>
    </row>
    <row r="8798" spans="24:25" x14ac:dyDescent="0.25">
      <c r="X8798" s="59">
        <v>8791</v>
      </c>
      <c r="Y8798" s="395">
        <f t="shared" si="139"/>
        <v>425</v>
      </c>
    </row>
    <row r="8799" spans="24:25" x14ac:dyDescent="0.25">
      <c r="X8799" s="59">
        <v>8792</v>
      </c>
      <c r="Y8799" s="395">
        <f t="shared" si="139"/>
        <v>425</v>
      </c>
    </row>
    <row r="8800" spans="24:25" x14ac:dyDescent="0.25">
      <c r="X8800" s="59">
        <v>8793</v>
      </c>
      <c r="Y8800" s="395">
        <f t="shared" si="139"/>
        <v>425</v>
      </c>
    </row>
    <row r="8801" spans="24:25" x14ac:dyDescent="0.25">
      <c r="X8801" s="59">
        <v>8794</v>
      </c>
      <c r="Y8801" s="395">
        <f t="shared" si="139"/>
        <v>425</v>
      </c>
    </row>
    <row r="8802" spans="24:25" x14ac:dyDescent="0.25">
      <c r="X8802" s="59">
        <v>8795</v>
      </c>
      <c r="Y8802" s="395">
        <f t="shared" si="139"/>
        <v>425</v>
      </c>
    </row>
    <row r="8803" spans="24:25" x14ac:dyDescent="0.25">
      <c r="X8803" s="59">
        <v>8796</v>
      </c>
      <c r="Y8803" s="395">
        <f t="shared" si="139"/>
        <v>425</v>
      </c>
    </row>
    <row r="8804" spans="24:25" x14ac:dyDescent="0.25">
      <c r="X8804" s="59">
        <v>8797</v>
      </c>
      <c r="Y8804" s="395">
        <f t="shared" si="139"/>
        <v>425</v>
      </c>
    </row>
    <row r="8805" spans="24:25" x14ac:dyDescent="0.25">
      <c r="X8805" s="59">
        <v>8798</v>
      </c>
      <c r="Y8805" s="395">
        <f t="shared" si="139"/>
        <v>425</v>
      </c>
    </row>
    <row r="8806" spans="24:25" x14ac:dyDescent="0.25">
      <c r="X8806" s="59">
        <v>8799</v>
      </c>
      <c r="Y8806" s="395">
        <f t="shared" si="139"/>
        <v>425</v>
      </c>
    </row>
    <row r="8807" spans="24:25" x14ac:dyDescent="0.25">
      <c r="X8807" s="59">
        <v>8800</v>
      </c>
      <c r="Y8807" s="395">
        <f t="shared" si="139"/>
        <v>425</v>
      </c>
    </row>
    <row r="8808" spans="24:25" x14ac:dyDescent="0.25">
      <c r="X8808" s="59">
        <v>8801</v>
      </c>
      <c r="Y8808" s="395">
        <f t="shared" si="139"/>
        <v>425</v>
      </c>
    </row>
    <row r="8809" spans="24:25" x14ac:dyDescent="0.25">
      <c r="X8809" s="59">
        <v>8802</v>
      </c>
      <c r="Y8809" s="395">
        <f t="shared" si="139"/>
        <v>425</v>
      </c>
    </row>
    <row r="8810" spans="24:25" x14ac:dyDescent="0.25">
      <c r="X8810" s="59">
        <v>8803</v>
      </c>
      <c r="Y8810" s="395">
        <f t="shared" si="139"/>
        <v>425</v>
      </c>
    </row>
    <row r="8811" spans="24:25" x14ac:dyDescent="0.25">
      <c r="X8811" s="59">
        <v>8804</v>
      </c>
      <c r="Y8811" s="395">
        <f t="shared" si="139"/>
        <v>425</v>
      </c>
    </row>
    <row r="8812" spans="24:25" x14ac:dyDescent="0.25">
      <c r="X8812" s="59">
        <v>8805</v>
      </c>
      <c r="Y8812" s="395">
        <f t="shared" si="139"/>
        <v>425</v>
      </c>
    </row>
    <row r="8813" spans="24:25" x14ac:dyDescent="0.25">
      <c r="X8813" s="59">
        <v>8806</v>
      </c>
      <c r="Y8813" s="395">
        <f t="shared" si="139"/>
        <v>425</v>
      </c>
    </row>
    <row r="8814" spans="24:25" x14ac:dyDescent="0.25">
      <c r="X8814" s="59">
        <v>8807</v>
      </c>
      <c r="Y8814" s="395">
        <f t="shared" si="139"/>
        <v>425</v>
      </c>
    </row>
    <row r="8815" spans="24:25" x14ac:dyDescent="0.25">
      <c r="X8815" s="59">
        <v>8808</v>
      </c>
      <c r="Y8815" s="395">
        <f t="shared" si="139"/>
        <v>425</v>
      </c>
    </row>
    <row r="8816" spans="24:25" x14ac:dyDescent="0.25">
      <c r="X8816" s="59">
        <v>8809</v>
      </c>
      <c r="Y8816" s="395">
        <f t="shared" si="139"/>
        <v>425</v>
      </c>
    </row>
    <row r="8817" spans="24:25" x14ac:dyDescent="0.25">
      <c r="X8817" s="59">
        <v>8810</v>
      </c>
      <c r="Y8817" s="395">
        <f t="shared" si="139"/>
        <v>425</v>
      </c>
    </row>
    <row r="8818" spans="24:25" x14ac:dyDescent="0.25">
      <c r="X8818" s="59">
        <v>8811</v>
      </c>
      <c r="Y8818" s="395">
        <f t="shared" si="139"/>
        <v>425</v>
      </c>
    </row>
    <row r="8819" spans="24:25" x14ac:dyDescent="0.25">
      <c r="X8819" s="59">
        <v>8812</v>
      </c>
      <c r="Y8819" s="395">
        <f t="shared" si="139"/>
        <v>425</v>
      </c>
    </row>
    <row r="8820" spans="24:25" x14ac:dyDescent="0.25">
      <c r="X8820" s="59">
        <v>8813</v>
      </c>
      <c r="Y8820" s="395">
        <f t="shared" si="139"/>
        <v>425</v>
      </c>
    </row>
    <row r="8821" spans="24:25" x14ac:dyDescent="0.25">
      <c r="X8821" s="59">
        <v>8814</v>
      </c>
      <c r="Y8821" s="395">
        <f t="shared" si="139"/>
        <v>425</v>
      </c>
    </row>
    <row r="8822" spans="24:25" x14ac:dyDescent="0.25">
      <c r="X8822" s="59">
        <v>8815</v>
      </c>
      <c r="Y8822" s="395">
        <f t="shared" si="139"/>
        <v>425</v>
      </c>
    </row>
    <row r="8823" spans="24:25" x14ac:dyDescent="0.25">
      <c r="X8823" s="59">
        <v>8816</v>
      </c>
      <c r="Y8823" s="395">
        <f t="shared" si="139"/>
        <v>425</v>
      </c>
    </row>
    <row r="8824" spans="24:25" x14ac:dyDescent="0.25">
      <c r="X8824" s="59">
        <v>8817</v>
      </c>
      <c r="Y8824" s="395">
        <f t="shared" si="139"/>
        <v>425</v>
      </c>
    </row>
    <row r="8825" spans="24:25" x14ac:dyDescent="0.25">
      <c r="X8825" s="59">
        <v>8818</v>
      </c>
      <c r="Y8825" s="395">
        <f t="shared" si="139"/>
        <v>425</v>
      </c>
    </row>
    <row r="8826" spans="24:25" x14ac:dyDescent="0.25">
      <c r="X8826" s="59">
        <v>8819</v>
      </c>
      <c r="Y8826" s="395">
        <f t="shared" si="139"/>
        <v>425</v>
      </c>
    </row>
    <row r="8827" spans="24:25" x14ac:dyDescent="0.25">
      <c r="X8827" s="59">
        <v>8820</v>
      </c>
      <c r="Y8827" s="395">
        <f t="shared" si="139"/>
        <v>425</v>
      </c>
    </row>
    <row r="8828" spans="24:25" x14ac:dyDescent="0.25">
      <c r="X8828" s="59">
        <v>8821</v>
      </c>
      <c r="Y8828" s="395">
        <f t="shared" si="139"/>
        <v>425</v>
      </c>
    </row>
    <row r="8829" spans="24:25" x14ac:dyDescent="0.25">
      <c r="X8829" s="59">
        <v>8822</v>
      </c>
      <c r="Y8829" s="395">
        <f t="shared" si="139"/>
        <v>425</v>
      </c>
    </row>
    <row r="8830" spans="24:25" x14ac:dyDescent="0.25">
      <c r="X8830" s="59">
        <v>8823</v>
      </c>
      <c r="Y8830" s="395">
        <f t="shared" si="139"/>
        <v>425</v>
      </c>
    </row>
    <row r="8831" spans="24:25" x14ac:dyDescent="0.25">
      <c r="X8831" s="59">
        <v>8824</v>
      </c>
      <c r="Y8831" s="395">
        <f t="shared" si="139"/>
        <v>425</v>
      </c>
    </row>
    <row r="8832" spans="24:25" x14ac:dyDescent="0.25">
      <c r="X8832" s="59">
        <v>8825</v>
      </c>
      <c r="Y8832" s="395">
        <f t="shared" si="139"/>
        <v>425</v>
      </c>
    </row>
    <row r="8833" spans="24:25" x14ac:dyDescent="0.25">
      <c r="X8833" s="59">
        <v>8826</v>
      </c>
      <c r="Y8833" s="395">
        <f t="shared" si="139"/>
        <v>425</v>
      </c>
    </row>
    <row r="8834" spans="24:25" x14ac:dyDescent="0.25">
      <c r="X8834" s="59">
        <v>8827</v>
      </c>
      <c r="Y8834" s="395">
        <f t="shared" si="139"/>
        <v>425</v>
      </c>
    </row>
    <row r="8835" spans="24:25" x14ac:dyDescent="0.25">
      <c r="X8835" s="59">
        <v>8828</v>
      </c>
      <c r="Y8835" s="395">
        <f t="shared" si="139"/>
        <v>425</v>
      </c>
    </row>
    <row r="8836" spans="24:25" x14ac:dyDescent="0.25">
      <c r="X8836" s="59">
        <v>8829</v>
      </c>
      <c r="Y8836" s="395">
        <f t="shared" si="139"/>
        <v>425</v>
      </c>
    </row>
    <row r="8837" spans="24:25" x14ac:dyDescent="0.25">
      <c r="X8837" s="59">
        <v>8830</v>
      </c>
      <c r="Y8837" s="395">
        <f t="shared" si="139"/>
        <v>425</v>
      </c>
    </row>
    <row r="8838" spans="24:25" x14ac:dyDescent="0.25">
      <c r="X8838" s="59">
        <v>8831</v>
      </c>
      <c r="Y8838" s="395">
        <f t="shared" si="139"/>
        <v>425</v>
      </c>
    </row>
    <row r="8839" spans="24:25" x14ac:dyDescent="0.25">
      <c r="X8839" s="59">
        <v>8832</v>
      </c>
      <c r="Y8839" s="395">
        <f t="shared" si="139"/>
        <v>425</v>
      </c>
    </row>
    <row r="8840" spans="24:25" x14ac:dyDescent="0.25">
      <c r="X8840" s="59">
        <v>8833</v>
      </c>
      <c r="Y8840" s="395">
        <f t="shared" si="139"/>
        <v>425</v>
      </c>
    </row>
    <row r="8841" spans="24:25" x14ac:dyDescent="0.25">
      <c r="X8841" s="59">
        <v>8834</v>
      </c>
      <c r="Y8841" s="395">
        <f t="shared" si="139"/>
        <v>425</v>
      </c>
    </row>
    <row r="8842" spans="24:25" x14ac:dyDescent="0.25">
      <c r="X8842" s="59">
        <v>8835</v>
      </c>
      <c r="Y8842" s="395">
        <f t="shared" si="139"/>
        <v>425</v>
      </c>
    </row>
    <row r="8843" spans="24:25" x14ac:dyDescent="0.25">
      <c r="X8843" s="59">
        <v>8836</v>
      </c>
      <c r="Y8843" s="395">
        <f t="shared" si="139"/>
        <v>425</v>
      </c>
    </row>
    <row r="8844" spans="24:25" x14ac:dyDescent="0.25">
      <c r="X8844" s="59">
        <v>8837</v>
      </c>
      <c r="Y8844" s="395">
        <f t="shared" si="139"/>
        <v>425</v>
      </c>
    </row>
    <row r="8845" spans="24:25" x14ac:dyDescent="0.25">
      <c r="X8845" s="59">
        <v>8838</v>
      </c>
      <c r="Y8845" s="395">
        <f t="shared" si="139"/>
        <v>425</v>
      </c>
    </row>
    <row r="8846" spans="24:25" x14ac:dyDescent="0.25">
      <c r="X8846" s="59">
        <v>8839</v>
      </c>
      <c r="Y8846" s="395">
        <f t="shared" si="139"/>
        <v>425</v>
      </c>
    </row>
    <row r="8847" spans="24:25" x14ac:dyDescent="0.25">
      <c r="X8847" s="59">
        <v>8840</v>
      </c>
      <c r="Y8847" s="395">
        <f t="shared" si="139"/>
        <v>425</v>
      </c>
    </row>
    <row r="8848" spans="24:25" x14ac:dyDescent="0.25">
      <c r="X8848" s="59">
        <v>8841</v>
      </c>
      <c r="Y8848" s="395">
        <f t="shared" si="139"/>
        <v>425</v>
      </c>
    </row>
    <row r="8849" spans="24:25" x14ac:dyDescent="0.25">
      <c r="X8849" s="59">
        <v>8842</v>
      </c>
      <c r="Y8849" s="395">
        <f t="shared" ref="Y8849:Y8912" si="140">$V$9</f>
        <v>425</v>
      </c>
    </row>
    <row r="8850" spans="24:25" x14ac:dyDescent="0.25">
      <c r="X8850" s="59">
        <v>8843</v>
      </c>
      <c r="Y8850" s="395">
        <f t="shared" si="140"/>
        <v>425</v>
      </c>
    </row>
    <row r="8851" spans="24:25" x14ac:dyDescent="0.25">
      <c r="X8851" s="59">
        <v>8844</v>
      </c>
      <c r="Y8851" s="395">
        <f t="shared" si="140"/>
        <v>425</v>
      </c>
    </row>
    <row r="8852" spans="24:25" x14ac:dyDescent="0.25">
      <c r="X8852" s="59">
        <v>8845</v>
      </c>
      <c r="Y8852" s="395">
        <f t="shared" si="140"/>
        <v>425</v>
      </c>
    </row>
    <row r="8853" spans="24:25" x14ac:dyDescent="0.25">
      <c r="X8853" s="59">
        <v>8846</v>
      </c>
      <c r="Y8853" s="395">
        <f t="shared" si="140"/>
        <v>425</v>
      </c>
    </row>
    <row r="8854" spans="24:25" x14ac:dyDescent="0.25">
      <c r="X8854" s="59">
        <v>8847</v>
      </c>
      <c r="Y8854" s="395">
        <f t="shared" si="140"/>
        <v>425</v>
      </c>
    </row>
    <row r="8855" spans="24:25" x14ac:dyDescent="0.25">
      <c r="X8855" s="59">
        <v>8848</v>
      </c>
      <c r="Y8855" s="395">
        <f t="shared" si="140"/>
        <v>425</v>
      </c>
    </row>
    <row r="8856" spans="24:25" x14ac:dyDescent="0.25">
      <c r="X8856" s="59">
        <v>8849</v>
      </c>
      <c r="Y8856" s="395">
        <f t="shared" si="140"/>
        <v>425</v>
      </c>
    </row>
    <row r="8857" spans="24:25" x14ac:dyDescent="0.25">
      <c r="X8857" s="59">
        <v>8850</v>
      </c>
      <c r="Y8857" s="395">
        <f t="shared" si="140"/>
        <v>425</v>
      </c>
    </row>
    <row r="8858" spans="24:25" x14ac:dyDescent="0.25">
      <c r="X8858" s="59">
        <v>8851</v>
      </c>
      <c r="Y8858" s="395">
        <f t="shared" si="140"/>
        <v>425</v>
      </c>
    </row>
    <row r="8859" spans="24:25" x14ac:dyDescent="0.25">
      <c r="X8859" s="59">
        <v>8852</v>
      </c>
      <c r="Y8859" s="395">
        <f t="shared" si="140"/>
        <v>425</v>
      </c>
    </row>
    <row r="8860" spans="24:25" x14ac:dyDescent="0.25">
      <c r="X8860" s="59">
        <v>8853</v>
      </c>
      <c r="Y8860" s="395">
        <f t="shared" si="140"/>
        <v>425</v>
      </c>
    </row>
    <row r="8861" spans="24:25" x14ac:dyDescent="0.25">
      <c r="X8861" s="59">
        <v>8854</v>
      </c>
      <c r="Y8861" s="395">
        <f t="shared" si="140"/>
        <v>425</v>
      </c>
    </row>
    <row r="8862" spans="24:25" x14ac:dyDescent="0.25">
      <c r="X8862" s="59">
        <v>8855</v>
      </c>
      <c r="Y8862" s="395">
        <f t="shared" si="140"/>
        <v>425</v>
      </c>
    </row>
    <row r="8863" spans="24:25" x14ac:dyDescent="0.25">
      <c r="X8863" s="59">
        <v>8856</v>
      </c>
      <c r="Y8863" s="395">
        <f t="shared" si="140"/>
        <v>425</v>
      </c>
    </row>
    <row r="8864" spans="24:25" x14ac:dyDescent="0.25">
      <c r="X8864" s="59">
        <v>8857</v>
      </c>
      <c r="Y8864" s="395">
        <f t="shared" si="140"/>
        <v>425</v>
      </c>
    </row>
    <row r="8865" spans="24:25" x14ac:dyDescent="0.25">
      <c r="X8865" s="59">
        <v>8858</v>
      </c>
      <c r="Y8865" s="395">
        <f t="shared" si="140"/>
        <v>425</v>
      </c>
    </row>
    <row r="8866" spans="24:25" x14ac:dyDescent="0.25">
      <c r="X8866" s="59">
        <v>8859</v>
      </c>
      <c r="Y8866" s="395">
        <f t="shared" si="140"/>
        <v>425</v>
      </c>
    </row>
    <row r="8867" spans="24:25" x14ac:dyDescent="0.25">
      <c r="X8867" s="59">
        <v>8860</v>
      </c>
      <c r="Y8867" s="395">
        <f t="shared" si="140"/>
        <v>425</v>
      </c>
    </row>
    <row r="8868" spans="24:25" x14ac:dyDescent="0.25">
      <c r="X8868" s="59">
        <v>8861</v>
      </c>
      <c r="Y8868" s="395">
        <f t="shared" si="140"/>
        <v>425</v>
      </c>
    </row>
    <row r="8869" spans="24:25" x14ac:dyDescent="0.25">
      <c r="X8869" s="59">
        <v>8862</v>
      </c>
      <c r="Y8869" s="395">
        <f t="shared" si="140"/>
        <v>425</v>
      </c>
    </row>
    <row r="8870" spans="24:25" x14ac:dyDescent="0.25">
      <c r="X8870" s="59">
        <v>8863</v>
      </c>
      <c r="Y8870" s="395">
        <f t="shared" si="140"/>
        <v>425</v>
      </c>
    </row>
    <row r="8871" spans="24:25" x14ac:dyDescent="0.25">
      <c r="X8871" s="59">
        <v>8864</v>
      </c>
      <c r="Y8871" s="395">
        <f t="shared" si="140"/>
        <v>425</v>
      </c>
    </row>
    <row r="8872" spans="24:25" x14ac:dyDescent="0.25">
      <c r="X8872" s="59">
        <v>8865</v>
      </c>
      <c r="Y8872" s="395">
        <f t="shared" si="140"/>
        <v>425</v>
      </c>
    </row>
    <row r="8873" spans="24:25" x14ac:dyDescent="0.25">
      <c r="X8873" s="59">
        <v>8866</v>
      </c>
      <c r="Y8873" s="395">
        <f t="shared" si="140"/>
        <v>425</v>
      </c>
    </row>
    <row r="8874" spans="24:25" x14ac:dyDescent="0.25">
      <c r="X8874" s="59">
        <v>8867</v>
      </c>
      <c r="Y8874" s="395">
        <f t="shared" si="140"/>
        <v>425</v>
      </c>
    </row>
    <row r="8875" spans="24:25" x14ac:dyDescent="0.25">
      <c r="X8875" s="59">
        <v>8868</v>
      </c>
      <c r="Y8875" s="395">
        <f t="shared" si="140"/>
        <v>425</v>
      </c>
    </row>
    <row r="8876" spans="24:25" x14ac:dyDescent="0.25">
      <c r="X8876" s="59">
        <v>8869</v>
      </c>
      <c r="Y8876" s="395">
        <f t="shared" si="140"/>
        <v>425</v>
      </c>
    </row>
    <row r="8877" spans="24:25" x14ac:dyDescent="0.25">
      <c r="X8877" s="59">
        <v>8870</v>
      </c>
      <c r="Y8877" s="395">
        <f t="shared" si="140"/>
        <v>425</v>
      </c>
    </row>
    <row r="8878" spans="24:25" x14ac:dyDescent="0.25">
      <c r="X8878" s="59">
        <v>8871</v>
      </c>
      <c r="Y8878" s="395">
        <f t="shared" si="140"/>
        <v>425</v>
      </c>
    </row>
    <row r="8879" spans="24:25" x14ac:dyDescent="0.25">
      <c r="X8879" s="59">
        <v>8872</v>
      </c>
      <c r="Y8879" s="395">
        <f t="shared" si="140"/>
        <v>425</v>
      </c>
    </row>
    <row r="8880" spans="24:25" x14ac:dyDescent="0.25">
      <c r="X8880" s="59">
        <v>8873</v>
      </c>
      <c r="Y8880" s="395">
        <f t="shared" si="140"/>
        <v>425</v>
      </c>
    </row>
    <row r="8881" spans="24:25" x14ac:dyDescent="0.25">
      <c r="X8881" s="59">
        <v>8874</v>
      </c>
      <c r="Y8881" s="395">
        <f t="shared" si="140"/>
        <v>425</v>
      </c>
    </row>
    <row r="8882" spans="24:25" x14ac:dyDescent="0.25">
      <c r="X8882" s="59">
        <v>8875</v>
      </c>
      <c r="Y8882" s="395">
        <f t="shared" si="140"/>
        <v>425</v>
      </c>
    </row>
    <row r="8883" spans="24:25" x14ac:dyDescent="0.25">
      <c r="X8883" s="59">
        <v>8876</v>
      </c>
      <c r="Y8883" s="395">
        <f t="shared" si="140"/>
        <v>425</v>
      </c>
    </row>
    <row r="8884" spans="24:25" x14ac:dyDescent="0.25">
      <c r="X8884" s="59">
        <v>8877</v>
      </c>
      <c r="Y8884" s="395">
        <f t="shared" si="140"/>
        <v>425</v>
      </c>
    </row>
    <row r="8885" spans="24:25" x14ac:dyDescent="0.25">
      <c r="X8885" s="59">
        <v>8878</v>
      </c>
      <c r="Y8885" s="395">
        <f t="shared" si="140"/>
        <v>425</v>
      </c>
    </row>
    <row r="8886" spans="24:25" x14ac:dyDescent="0.25">
      <c r="X8886" s="59">
        <v>8879</v>
      </c>
      <c r="Y8886" s="395">
        <f t="shared" si="140"/>
        <v>425</v>
      </c>
    </row>
    <row r="8887" spans="24:25" x14ac:dyDescent="0.25">
      <c r="X8887" s="59">
        <v>8880</v>
      </c>
      <c r="Y8887" s="395">
        <f t="shared" si="140"/>
        <v>425</v>
      </c>
    </row>
    <row r="8888" spans="24:25" x14ac:dyDescent="0.25">
      <c r="X8888" s="59">
        <v>8881</v>
      </c>
      <c r="Y8888" s="395">
        <f t="shared" si="140"/>
        <v>425</v>
      </c>
    </row>
    <row r="8889" spans="24:25" x14ac:dyDescent="0.25">
      <c r="X8889" s="59">
        <v>8882</v>
      </c>
      <c r="Y8889" s="395">
        <f t="shared" si="140"/>
        <v>425</v>
      </c>
    </row>
    <row r="8890" spans="24:25" x14ac:dyDescent="0.25">
      <c r="X8890" s="59">
        <v>8883</v>
      </c>
      <c r="Y8890" s="395">
        <f t="shared" si="140"/>
        <v>425</v>
      </c>
    </row>
    <row r="8891" spans="24:25" x14ac:dyDescent="0.25">
      <c r="X8891" s="59">
        <v>8884</v>
      </c>
      <c r="Y8891" s="395">
        <f t="shared" si="140"/>
        <v>425</v>
      </c>
    </row>
    <row r="8892" spans="24:25" x14ac:dyDescent="0.25">
      <c r="X8892" s="59">
        <v>8885</v>
      </c>
      <c r="Y8892" s="395">
        <f t="shared" si="140"/>
        <v>425</v>
      </c>
    </row>
    <row r="8893" spans="24:25" x14ac:dyDescent="0.25">
      <c r="X8893" s="59">
        <v>8886</v>
      </c>
      <c r="Y8893" s="395">
        <f t="shared" si="140"/>
        <v>425</v>
      </c>
    </row>
    <row r="8894" spans="24:25" x14ac:dyDescent="0.25">
      <c r="X8894" s="59">
        <v>8887</v>
      </c>
      <c r="Y8894" s="395">
        <f t="shared" si="140"/>
        <v>425</v>
      </c>
    </row>
    <row r="8895" spans="24:25" x14ac:dyDescent="0.25">
      <c r="X8895" s="59">
        <v>8888</v>
      </c>
      <c r="Y8895" s="395">
        <f t="shared" si="140"/>
        <v>425</v>
      </c>
    </row>
    <row r="8896" spans="24:25" x14ac:dyDescent="0.25">
      <c r="X8896" s="59">
        <v>8889</v>
      </c>
      <c r="Y8896" s="395">
        <f t="shared" si="140"/>
        <v>425</v>
      </c>
    </row>
    <row r="8897" spans="24:25" x14ac:dyDescent="0.25">
      <c r="X8897" s="59">
        <v>8890</v>
      </c>
      <c r="Y8897" s="395">
        <f t="shared" si="140"/>
        <v>425</v>
      </c>
    </row>
    <row r="8898" spans="24:25" x14ac:dyDescent="0.25">
      <c r="X8898" s="59">
        <v>8891</v>
      </c>
      <c r="Y8898" s="395">
        <f t="shared" si="140"/>
        <v>425</v>
      </c>
    </row>
    <row r="8899" spans="24:25" x14ac:dyDescent="0.25">
      <c r="X8899" s="59">
        <v>8892</v>
      </c>
      <c r="Y8899" s="395">
        <f t="shared" si="140"/>
        <v>425</v>
      </c>
    </row>
    <row r="8900" spans="24:25" x14ac:dyDescent="0.25">
      <c r="X8900" s="59">
        <v>8893</v>
      </c>
      <c r="Y8900" s="395">
        <f t="shared" si="140"/>
        <v>425</v>
      </c>
    </row>
    <row r="8901" spans="24:25" x14ac:dyDescent="0.25">
      <c r="X8901" s="59">
        <v>8894</v>
      </c>
      <c r="Y8901" s="395">
        <f t="shared" si="140"/>
        <v>425</v>
      </c>
    </row>
    <row r="8902" spans="24:25" x14ac:dyDescent="0.25">
      <c r="X8902" s="59">
        <v>8895</v>
      </c>
      <c r="Y8902" s="395">
        <f t="shared" si="140"/>
        <v>425</v>
      </c>
    </row>
    <row r="8903" spans="24:25" x14ac:dyDescent="0.25">
      <c r="X8903" s="59">
        <v>8896</v>
      </c>
      <c r="Y8903" s="395">
        <f t="shared" si="140"/>
        <v>425</v>
      </c>
    </row>
    <row r="8904" spans="24:25" x14ac:dyDescent="0.25">
      <c r="X8904" s="59">
        <v>8897</v>
      </c>
      <c r="Y8904" s="395">
        <f t="shared" si="140"/>
        <v>425</v>
      </c>
    </row>
    <row r="8905" spans="24:25" x14ac:dyDescent="0.25">
      <c r="X8905" s="59">
        <v>8898</v>
      </c>
      <c r="Y8905" s="395">
        <f t="shared" si="140"/>
        <v>425</v>
      </c>
    </row>
    <row r="8906" spans="24:25" x14ac:dyDescent="0.25">
      <c r="X8906" s="59">
        <v>8899</v>
      </c>
      <c r="Y8906" s="395">
        <f t="shared" si="140"/>
        <v>425</v>
      </c>
    </row>
    <row r="8907" spans="24:25" x14ac:dyDescent="0.25">
      <c r="X8907" s="59">
        <v>8900</v>
      </c>
      <c r="Y8907" s="395">
        <f t="shared" si="140"/>
        <v>425</v>
      </c>
    </row>
    <row r="8908" spans="24:25" x14ac:dyDescent="0.25">
      <c r="X8908" s="59">
        <v>8901</v>
      </c>
      <c r="Y8908" s="395">
        <f t="shared" si="140"/>
        <v>425</v>
      </c>
    </row>
    <row r="8909" spans="24:25" x14ac:dyDescent="0.25">
      <c r="X8909" s="59">
        <v>8902</v>
      </c>
      <c r="Y8909" s="395">
        <f t="shared" si="140"/>
        <v>425</v>
      </c>
    </row>
    <row r="8910" spans="24:25" x14ac:dyDescent="0.25">
      <c r="X8910" s="59">
        <v>8903</v>
      </c>
      <c r="Y8910" s="395">
        <f t="shared" si="140"/>
        <v>425</v>
      </c>
    </row>
    <row r="8911" spans="24:25" x14ac:dyDescent="0.25">
      <c r="X8911" s="59">
        <v>8904</v>
      </c>
      <c r="Y8911" s="395">
        <f t="shared" si="140"/>
        <v>425</v>
      </c>
    </row>
    <row r="8912" spans="24:25" x14ac:dyDescent="0.25">
      <c r="X8912" s="59">
        <v>8905</v>
      </c>
      <c r="Y8912" s="395">
        <f t="shared" si="140"/>
        <v>425</v>
      </c>
    </row>
    <row r="8913" spans="24:25" x14ac:dyDescent="0.25">
      <c r="X8913" s="59">
        <v>8906</v>
      </c>
      <c r="Y8913" s="395">
        <f t="shared" ref="Y8913:Y8976" si="141">$V$9</f>
        <v>425</v>
      </c>
    </row>
    <row r="8914" spans="24:25" x14ac:dyDescent="0.25">
      <c r="X8914" s="59">
        <v>8907</v>
      </c>
      <c r="Y8914" s="395">
        <f t="shared" si="141"/>
        <v>425</v>
      </c>
    </row>
    <row r="8915" spans="24:25" x14ac:dyDescent="0.25">
      <c r="X8915" s="59">
        <v>8908</v>
      </c>
      <c r="Y8915" s="395">
        <f t="shared" si="141"/>
        <v>425</v>
      </c>
    </row>
    <row r="8916" spans="24:25" x14ac:dyDescent="0.25">
      <c r="X8916" s="59">
        <v>8909</v>
      </c>
      <c r="Y8916" s="395">
        <f t="shared" si="141"/>
        <v>425</v>
      </c>
    </row>
    <row r="8917" spans="24:25" x14ac:dyDescent="0.25">
      <c r="X8917" s="59">
        <v>8910</v>
      </c>
      <c r="Y8917" s="395">
        <f t="shared" si="141"/>
        <v>425</v>
      </c>
    </row>
    <row r="8918" spans="24:25" x14ac:dyDescent="0.25">
      <c r="X8918" s="59">
        <v>8911</v>
      </c>
      <c r="Y8918" s="395">
        <f t="shared" si="141"/>
        <v>425</v>
      </c>
    </row>
    <row r="8919" spans="24:25" x14ac:dyDescent="0.25">
      <c r="X8919" s="59">
        <v>8912</v>
      </c>
      <c r="Y8919" s="395">
        <f t="shared" si="141"/>
        <v>425</v>
      </c>
    </row>
    <row r="8920" spans="24:25" x14ac:dyDescent="0.25">
      <c r="X8920" s="59">
        <v>8913</v>
      </c>
      <c r="Y8920" s="395">
        <f t="shared" si="141"/>
        <v>425</v>
      </c>
    </row>
    <row r="8921" spans="24:25" x14ac:dyDescent="0.25">
      <c r="X8921" s="59">
        <v>8914</v>
      </c>
      <c r="Y8921" s="395">
        <f t="shared" si="141"/>
        <v>425</v>
      </c>
    </row>
    <row r="8922" spans="24:25" x14ac:dyDescent="0.25">
      <c r="X8922" s="59">
        <v>8915</v>
      </c>
      <c r="Y8922" s="395">
        <f t="shared" si="141"/>
        <v>425</v>
      </c>
    </row>
    <row r="8923" spans="24:25" x14ac:dyDescent="0.25">
      <c r="X8923" s="59">
        <v>8916</v>
      </c>
      <c r="Y8923" s="395">
        <f t="shared" si="141"/>
        <v>425</v>
      </c>
    </row>
    <row r="8924" spans="24:25" x14ac:dyDescent="0.25">
      <c r="X8924" s="59">
        <v>8917</v>
      </c>
      <c r="Y8924" s="395">
        <f t="shared" si="141"/>
        <v>425</v>
      </c>
    </row>
    <row r="8925" spans="24:25" x14ac:dyDescent="0.25">
      <c r="X8925" s="59">
        <v>8918</v>
      </c>
      <c r="Y8925" s="395">
        <f t="shared" si="141"/>
        <v>425</v>
      </c>
    </row>
    <row r="8926" spans="24:25" x14ac:dyDescent="0.25">
      <c r="X8926" s="59">
        <v>8919</v>
      </c>
      <c r="Y8926" s="395">
        <f t="shared" si="141"/>
        <v>425</v>
      </c>
    </row>
    <row r="8927" spans="24:25" x14ac:dyDescent="0.25">
      <c r="X8927" s="59">
        <v>8920</v>
      </c>
      <c r="Y8927" s="395">
        <f t="shared" si="141"/>
        <v>425</v>
      </c>
    </row>
    <row r="8928" spans="24:25" x14ac:dyDescent="0.25">
      <c r="X8928" s="59">
        <v>8921</v>
      </c>
      <c r="Y8928" s="395">
        <f t="shared" si="141"/>
        <v>425</v>
      </c>
    </row>
    <row r="8929" spans="24:25" x14ac:dyDescent="0.25">
      <c r="X8929" s="59">
        <v>8922</v>
      </c>
      <c r="Y8929" s="395">
        <f t="shared" si="141"/>
        <v>425</v>
      </c>
    </row>
    <row r="8930" spans="24:25" x14ac:dyDescent="0.25">
      <c r="X8930" s="59">
        <v>8923</v>
      </c>
      <c r="Y8930" s="395">
        <f t="shared" si="141"/>
        <v>425</v>
      </c>
    </row>
    <row r="8931" spans="24:25" x14ac:dyDescent="0.25">
      <c r="X8931" s="59">
        <v>8924</v>
      </c>
      <c r="Y8931" s="395">
        <f t="shared" si="141"/>
        <v>425</v>
      </c>
    </row>
    <row r="8932" spans="24:25" x14ac:dyDescent="0.25">
      <c r="X8932" s="59">
        <v>8925</v>
      </c>
      <c r="Y8932" s="395">
        <f t="shared" si="141"/>
        <v>425</v>
      </c>
    </row>
    <row r="8933" spans="24:25" x14ac:dyDescent="0.25">
      <c r="X8933" s="59">
        <v>8926</v>
      </c>
      <c r="Y8933" s="395">
        <f t="shared" si="141"/>
        <v>425</v>
      </c>
    </row>
    <row r="8934" spans="24:25" x14ac:dyDescent="0.25">
      <c r="X8934" s="59">
        <v>8927</v>
      </c>
      <c r="Y8934" s="395">
        <f t="shared" si="141"/>
        <v>425</v>
      </c>
    </row>
    <row r="8935" spans="24:25" x14ac:dyDescent="0.25">
      <c r="X8935" s="59">
        <v>8928</v>
      </c>
      <c r="Y8935" s="395">
        <f t="shared" si="141"/>
        <v>425</v>
      </c>
    </row>
    <row r="8936" spans="24:25" x14ac:dyDescent="0.25">
      <c r="X8936" s="59">
        <v>8929</v>
      </c>
      <c r="Y8936" s="395">
        <f t="shared" si="141"/>
        <v>425</v>
      </c>
    </row>
    <row r="8937" spans="24:25" x14ac:dyDescent="0.25">
      <c r="X8937" s="59">
        <v>8930</v>
      </c>
      <c r="Y8937" s="395">
        <f t="shared" si="141"/>
        <v>425</v>
      </c>
    </row>
    <row r="8938" spans="24:25" x14ac:dyDescent="0.25">
      <c r="X8938" s="59">
        <v>8931</v>
      </c>
      <c r="Y8938" s="395">
        <f t="shared" si="141"/>
        <v>425</v>
      </c>
    </row>
    <row r="8939" spans="24:25" x14ac:dyDescent="0.25">
      <c r="X8939" s="59">
        <v>8932</v>
      </c>
      <c r="Y8939" s="395">
        <f t="shared" si="141"/>
        <v>425</v>
      </c>
    </row>
    <row r="8940" spans="24:25" x14ac:dyDescent="0.25">
      <c r="X8940" s="59">
        <v>8933</v>
      </c>
      <c r="Y8940" s="395">
        <f t="shared" si="141"/>
        <v>425</v>
      </c>
    </row>
    <row r="8941" spans="24:25" x14ac:dyDescent="0.25">
      <c r="X8941" s="59">
        <v>8934</v>
      </c>
      <c r="Y8941" s="395">
        <f t="shared" si="141"/>
        <v>425</v>
      </c>
    </row>
    <row r="8942" spans="24:25" x14ac:dyDescent="0.25">
      <c r="X8942" s="59">
        <v>8935</v>
      </c>
      <c r="Y8942" s="395">
        <f t="shared" si="141"/>
        <v>425</v>
      </c>
    </row>
    <row r="8943" spans="24:25" x14ac:dyDescent="0.25">
      <c r="X8943" s="59">
        <v>8936</v>
      </c>
      <c r="Y8943" s="395">
        <f t="shared" si="141"/>
        <v>425</v>
      </c>
    </row>
    <row r="8944" spans="24:25" x14ac:dyDescent="0.25">
      <c r="X8944" s="59">
        <v>8937</v>
      </c>
      <c r="Y8944" s="395">
        <f t="shared" si="141"/>
        <v>425</v>
      </c>
    </row>
    <row r="8945" spans="24:25" x14ac:dyDescent="0.25">
      <c r="X8945" s="59">
        <v>8938</v>
      </c>
      <c r="Y8945" s="395">
        <f t="shared" si="141"/>
        <v>425</v>
      </c>
    </row>
    <row r="8946" spans="24:25" x14ac:dyDescent="0.25">
      <c r="X8946" s="59">
        <v>8939</v>
      </c>
      <c r="Y8946" s="395">
        <f t="shared" si="141"/>
        <v>425</v>
      </c>
    </row>
    <row r="8947" spans="24:25" x14ac:dyDescent="0.25">
      <c r="X8947" s="59">
        <v>8940</v>
      </c>
      <c r="Y8947" s="395">
        <f t="shared" si="141"/>
        <v>425</v>
      </c>
    </row>
    <row r="8948" spans="24:25" x14ac:dyDescent="0.25">
      <c r="X8948" s="59">
        <v>8941</v>
      </c>
      <c r="Y8948" s="395">
        <f t="shared" si="141"/>
        <v>425</v>
      </c>
    </row>
    <row r="8949" spans="24:25" x14ac:dyDescent="0.25">
      <c r="X8949" s="59">
        <v>8942</v>
      </c>
      <c r="Y8949" s="395">
        <f t="shared" si="141"/>
        <v>425</v>
      </c>
    </row>
    <row r="8950" spans="24:25" x14ac:dyDescent="0.25">
      <c r="X8950" s="59">
        <v>8943</v>
      </c>
      <c r="Y8950" s="395">
        <f t="shared" si="141"/>
        <v>425</v>
      </c>
    </row>
    <row r="8951" spans="24:25" x14ac:dyDescent="0.25">
      <c r="X8951" s="59">
        <v>8944</v>
      </c>
      <c r="Y8951" s="395">
        <f t="shared" si="141"/>
        <v>425</v>
      </c>
    </row>
    <row r="8952" spans="24:25" x14ac:dyDescent="0.25">
      <c r="X8952" s="59">
        <v>8945</v>
      </c>
      <c r="Y8952" s="395">
        <f t="shared" si="141"/>
        <v>425</v>
      </c>
    </row>
    <row r="8953" spans="24:25" x14ac:dyDescent="0.25">
      <c r="X8953" s="59">
        <v>8946</v>
      </c>
      <c r="Y8953" s="395">
        <f t="shared" si="141"/>
        <v>425</v>
      </c>
    </row>
    <row r="8954" spans="24:25" x14ac:dyDescent="0.25">
      <c r="X8954" s="59">
        <v>8947</v>
      </c>
      <c r="Y8954" s="395">
        <f t="shared" si="141"/>
        <v>425</v>
      </c>
    </row>
    <row r="8955" spans="24:25" x14ac:dyDescent="0.25">
      <c r="X8955" s="59">
        <v>8948</v>
      </c>
      <c r="Y8955" s="395">
        <f t="shared" si="141"/>
        <v>425</v>
      </c>
    </row>
    <row r="8956" spans="24:25" x14ac:dyDescent="0.25">
      <c r="X8956" s="59">
        <v>8949</v>
      </c>
      <c r="Y8956" s="395">
        <f t="shared" si="141"/>
        <v>425</v>
      </c>
    </row>
    <row r="8957" spans="24:25" x14ac:dyDescent="0.25">
      <c r="X8957" s="59">
        <v>8950</v>
      </c>
      <c r="Y8957" s="395">
        <f t="shared" si="141"/>
        <v>425</v>
      </c>
    </row>
    <row r="8958" spans="24:25" x14ac:dyDescent="0.25">
      <c r="X8958" s="59">
        <v>8951</v>
      </c>
      <c r="Y8958" s="395">
        <f t="shared" si="141"/>
        <v>425</v>
      </c>
    </row>
    <row r="8959" spans="24:25" x14ac:dyDescent="0.25">
      <c r="X8959" s="59">
        <v>8952</v>
      </c>
      <c r="Y8959" s="395">
        <f t="shared" si="141"/>
        <v>425</v>
      </c>
    </row>
    <row r="8960" spans="24:25" x14ac:dyDescent="0.25">
      <c r="X8960" s="59">
        <v>8953</v>
      </c>
      <c r="Y8960" s="395">
        <f t="shared" si="141"/>
        <v>425</v>
      </c>
    </row>
    <row r="8961" spans="24:25" x14ac:dyDescent="0.25">
      <c r="X8961" s="59">
        <v>8954</v>
      </c>
      <c r="Y8961" s="395">
        <f t="shared" si="141"/>
        <v>425</v>
      </c>
    </row>
    <row r="8962" spans="24:25" x14ac:dyDescent="0.25">
      <c r="X8962" s="59">
        <v>8955</v>
      </c>
      <c r="Y8962" s="395">
        <f t="shared" si="141"/>
        <v>425</v>
      </c>
    </row>
    <row r="8963" spans="24:25" x14ac:dyDescent="0.25">
      <c r="X8963" s="59">
        <v>8956</v>
      </c>
      <c r="Y8963" s="395">
        <f t="shared" si="141"/>
        <v>425</v>
      </c>
    </row>
    <row r="8964" spans="24:25" x14ac:dyDescent="0.25">
      <c r="X8964" s="59">
        <v>8957</v>
      </c>
      <c r="Y8964" s="395">
        <f t="shared" si="141"/>
        <v>425</v>
      </c>
    </row>
    <row r="8965" spans="24:25" x14ac:dyDescent="0.25">
      <c r="X8965" s="59">
        <v>8958</v>
      </c>
      <c r="Y8965" s="395">
        <f t="shared" si="141"/>
        <v>425</v>
      </c>
    </row>
    <row r="8966" spans="24:25" x14ac:dyDescent="0.25">
      <c r="X8966" s="59">
        <v>8959</v>
      </c>
      <c r="Y8966" s="395">
        <f t="shared" si="141"/>
        <v>425</v>
      </c>
    </row>
    <row r="8967" spans="24:25" x14ac:dyDescent="0.25">
      <c r="X8967" s="59">
        <v>8960</v>
      </c>
      <c r="Y8967" s="395">
        <f t="shared" si="141"/>
        <v>425</v>
      </c>
    </row>
    <row r="8968" spans="24:25" x14ac:dyDescent="0.25">
      <c r="X8968" s="59">
        <v>8961</v>
      </c>
      <c r="Y8968" s="395">
        <f t="shared" si="141"/>
        <v>425</v>
      </c>
    </row>
    <row r="8969" spans="24:25" x14ac:dyDescent="0.25">
      <c r="X8969" s="59">
        <v>8962</v>
      </c>
      <c r="Y8969" s="395">
        <f t="shared" si="141"/>
        <v>425</v>
      </c>
    </row>
    <row r="8970" spans="24:25" x14ac:dyDescent="0.25">
      <c r="X8970" s="59">
        <v>8963</v>
      </c>
      <c r="Y8970" s="395">
        <f t="shared" si="141"/>
        <v>425</v>
      </c>
    </row>
    <row r="8971" spans="24:25" x14ac:dyDescent="0.25">
      <c r="X8971" s="59">
        <v>8964</v>
      </c>
      <c r="Y8971" s="395">
        <f t="shared" si="141"/>
        <v>425</v>
      </c>
    </row>
    <row r="8972" spans="24:25" x14ac:dyDescent="0.25">
      <c r="X8972" s="59">
        <v>8965</v>
      </c>
      <c r="Y8972" s="395">
        <f t="shared" si="141"/>
        <v>425</v>
      </c>
    </row>
    <row r="8973" spans="24:25" x14ac:dyDescent="0.25">
      <c r="X8973" s="59">
        <v>8966</v>
      </c>
      <c r="Y8973" s="395">
        <f t="shared" si="141"/>
        <v>425</v>
      </c>
    </row>
    <row r="8974" spans="24:25" x14ac:dyDescent="0.25">
      <c r="X8974" s="59">
        <v>8967</v>
      </c>
      <c r="Y8974" s="395">
        <f t="shared" si="141"/>
        <v>425</v>
      </c>
    </row>
    <row r="8975" spans="24:25" x14ac:dyDescent="0.25">
      <c r="X8975" s="59">
        <v>8968</v>
      </c>
      <c r="Y8975" s="395">
        <f t="shared" si="141"/>
        <v>425</v>
      </c>
    </row>
    <row r="8976" spans="24:25" x14ac:dyDescent="0.25">
      <c r="X8976" s="59">
        <v>8969</v>
      </c>
      <c r="Y8976" s="395">
        <f t="shared" si="141"/>
        <v>425</v>
      </c>
    </row>
    <row r="8977" spans="24:25" x14ac:dyDescent="0.25">
      <c r="X8977" s="59">
        <v>8970</v>
      </c>
      <c r="Y8977" s="395">
        <f t="shared" ref="Y8977:Y9040" si="142">$V$9</f>
        <v>425</v>
      </c>
    </row>
    <row r="8978" spans="24:25" x14ac:dyDescent="0.25">
      <c r="X8978" s="59">
        <v>8971</v>
      </c>
      <c r="Y8978" s="395">
        <f t="shared" si="142"/>
        <v>425</v>
      </c>
    </row>
    <row r="8979" spans="24:25" x14ac:dyDescent="0.25">
      <c r="X8979" s="59">
        <v>8972</v>
      </c>
      <c r="Y8979" s="395">
        <f t="shared" si="142"/>
        <v>425</v>
      </c>
    </row>
    <row r="8980" spans="24:25" x14ac:dyDescent="0.25">
      <c r="X8980" s="59">
        <v>8973</v>
      </c>
      <c r="Y8980" s="395">
        <f t="shared" si="142"/>
        <v>425</v>
      </c>
    </row>
    <row r="8981" spans="24:25" x14ac:dyDescent="0.25">
      <c r="X8981" s="59">
        <v>8974</v>
      </c>
      <c r="Y8981" s="395">
        <f t="shared" si="142"/>
        <v>425</v>
      </c>
    </row>
    <row r="8982" spans="24:25" x14ac:dyDescent="0.25">
      <c r="X8982" s="59">
        <v>8975</v>
      </c>
      <c r="Y8982" s="395">
        <f t="shared" si="142"/>
        <v>425</v>
      </c>
    </row>
    <row r="8983" spans="24:25" x14ac:dyDescent="0.25">
      <c r="X8983" s="59">
        <v>8976</v>
      </c>
      <c r="Y8983" s="395">
        <f t="shared" si="142"/>
        <v>425</v>
      </c>
    </row>
    <row r="8984" spans="24:25" x14ac:dyDescent="0.25">
      <c r="X8984" s="59">
        <v>8977</v>
      </c>
      <c r="Y8984" s="395">
        <f t="shared" si="142"/>
        <v>425</v>
      </c>
    </row>
    <row r="8985" spans="24:25" x14ac:dyDescent="0.25">
      <c r="X8985" s="59">
        <v>8978</v>
      </c>
      <c r="Y8985" s="395">
        <f t="shared" si="142"/>
        <v>425</v>
      </c>
    </row>
    <row r="8986" spans="24:25" x14ac:dyDescent="0.25">
      <c r="X8986" s="59">
        <v>8979</v>
      </c>
      <c r="Y8986" s="395">
        <f t="shared" si="142"/>
        <v>425</v>
      </c>
    </row>
    <row r="8987" spans="24:25" x14ac:dyDescent="0.25">
      <c r="X8987" s="59">
        <v>8980</v>
      </c>
      <c r="Y8987" s="395">
        <f t="shared" si="142"/>
        <v>425</v>
      </c>
    </row>
    <row r="8988" spans="24:25" x14ac:dyDescent="0.25">
      <c r="X8988" s="59">
        <v>8981</v>
      </c>
      <c r="Y8988" s="395">
        <f t="shared" si="142"/>
        <v>425</v>
      </c>
    </row>
    <row r="8989" spans="24:25" x14ac:dyDescent="0.25">
      <c r="X8989" s="59">
        <v>8982</v>
      </c>
      <c r="Y8989" s="395">
        <f t="shared" si="142"/>
        <v>425</v>
      </c>
    </row>
    <row r="8990" spans="24:25" x14ac:dyDescent="0.25">
      <c r="X8990" s="59">
        <v>8983</v>
      </c>
      <c r="Y8990" s="395">
        <f t="shared" si="142"/>
        <v>425</v>
      </c>
    </row>
    <row r="8991" spans="24:25" x14ac:dyDescent="0.25">
      <c r="X8991" s="59">
        <v>8984</v>
      </c>
      <c r="Y8991" s="395">
        <f t="shared" si="142"/>
        <v>425</v>
      </c>
    </row>
    <row r="8992" spans="24:25" x14ac:dyDescent="0.25">
      <c r="X8992" s="59">
        <v>8985</v>
      </c>
      <c r="Y8992" s="395">
        <f t="shared" si="142"/>
        <v>425</v>
      </c>
    </row>
    <row r="8993" spans="24:25" x14ac:dyDescent="0.25">
      <c r="X8993" s="59">
        <v>8986</v>
      </c>
      <c r="Y8993" s="395">
        <f t="shared" si="142"/>
        <v>425</v>
      </c>
    </row>
    <row r="8994" spans="24:25" x14ac:dyDescent="0.25">
      <c r="X8994" s="59">
        <v>8987</v>
      </c>
      <c r="Y8994" s="395">
        <f t="shared" si="142"/>
        <v>425</v>
      </c>
    </row>
    <row r="8995" spans="24:25" x14ac:dyDescent="0.25">
      <c r="X8995" s="59">
        <v>8988</v>
      </c>
      <c r="Y8995" s="395">
        <f t="shared" si="142"/>
        <v>425</v>
      </c>
    </row>
    <row r="8996" spans="24:25" x14ac:dyDescent="0.25">
      <c r="X8996" s="59">
        <v>8989</v>
      </c>
      <c r="Y8996" s="395">
        <f t="shared" si="142"/>
        <v>425</v>
      </c>
    </row>
    <row r="8997" spans="24:25" x14ac:dyDescent="0.25">
      <c r="X8997" s="59">
        <v>8990</v>
      </c>
      <c r="Y8997" s="395">
        <f t="shared" si="142"/>
        <v>425</v>
      </c>
    </row>
    <row r="8998" spans="24:25" x14ac:dyDescent="0.25">
      <c r="X8998" s="59">
        <v>8991</v>
      </c>
      <c r="Y8998" s="395">
        <f t="shared" si="142"/>
        <v>425</v>
      </c>
    </row>
    <row r="8999" spans="24:25" x14ac:dyDescent="0.25">
      <c r="X8999" s="59">
        <v>8992</v>
      </c>
      <c r="Y8999" s="395">
        <f t="shared" si="142"/>
        <v>425</v>
      </c>
    </row>
    <row r="9000" spans="24:25" x14ac:dyDescent="0.25">
      <c r="X9000" s="59">
        <v>8993</v>
      </c>
      <c r="Y9000" s="395">
        <f t="shared" si="142"/>
        <v>425</v>
      </c>
    </row>
    <row r="9001" spans="24:25" x14ac:dyDescent="0.25">
      <c r="X9001" s="59">
        <v>8994</v>
      </c>
      <c r="Y9001" s="395">
        <f t="shared" si="142"/>
        <v>425</v>
      </c>
    </row>
    <row r="9002" spans="24:25" x14ac:dyDescent="0.25">
      <c r="X9002" s="59">
        <v>8995</v>
      </c>
      <c r="Y9002" s="395">
        <f t="shared" si="142"/>
        <v>425</v>
      </c>
    </row>
    <row r="9003" spans="24:25" x14ac:dyDescent="0.25">
      <c r="X9003" s="59">
        <v>8996</v>
      </c>
      <c r="Y9003" s="395">
        <f t="shared" si="142"/>
        <v>425</v>
      </c>
    </row>
    <row r="9004" spans="24:25" x14ac:dyDescent="0.25">
      <c r="X9004" s="59">
        <v>8997</v>
      </c>
      <c r="Y9004" s="395">
        <f t="shared" si="142"/>
        <v>425</v>
      </c>
    </row>
    <row r="9005" spans="24:25" x14ac:dyDescent="0.25">
      <c r="X9005" s="59">
        <v>8998</v>
      </c>
      <c r="Y9005" s="395">
        <f t="shared" si="142"/>
        <v>425</v>
      </c>
    </row>
    <row r="9006" spans="24:25" x14ac:dyDescent="0.25">
      <c r="X9006" s="59">
        <v>8999</v>
      </c>
      <c r="Y9006" s="395">
        <f t="shared" si="142"/>
        <v>425</v>
      </c>
    </row>
    <row r="9007" spans="24:25" x14ac:dyDescent="0.25">
      <c r="X9007" s="59">
        <v>9000</v>
      </c>
      <c r="Y9007" s="395">
        <f t="shared" si="142"/>
        <v>425</v>
      </c>
    </row>
    <row r="9008" spans="24:25" x14ac:dyDescent="0.25">
      <c r="X9008" s="59">
        <v>9001</v>
      </c>
      <c r="Y9008" s="395">
        <f t="shared" si="142"/>
        <v>425</v>
      </c>
    </row>
    <row r="9009" spans="24:25" x14ac:dyDescent="0.25">
      <c r="X9009" s="59">
        <v>9002</v>
      </c>
      <c r="Y9009" s="395">
        <f t="shared" si="142"/>
        <v>425</v>
      </c>
    </row>
    <row r="9010" spans="24:25" x14ac:dyDescent="0.25">
      <c r="X9010" s="59">
        <v>9003</v>
      </c>
      <c r="Y9010" s="395">
        <f t="shared" si="142"/>
        <v>425</v>
      </c>
    </row>
    <row r="9011" spans="24:25" x14ac:dyDescent="0.25">
      <c r="X9011" s="59">
        <v>9004</v>
      </c>
      <c r="Y9011" s="395">
        <f t="shared" si="142"/>
        <v>425</v>
      </c>
    </row>
    <row r="9012" spans="24:25" x14ac:dyDescent="0.25">
      <c r="X9012" s="59">
        <v>9005</v>
      </c>
      <c r="Y9012" s="395">
        <f t="shared" si="142"/>
        <v>425</v>
      </c>
    </row>
    <row r="9013" spans="24:25" x14ac:dyDescent="0.25">
      <c r="X9013" s="59">
        <v>9006</v>
      </c>
      <c r="Y9013" s="395">
        <f t="shared" si="142"/>
        <v>425</v>
      </c>
    </row>
    <row r="9014" spans="24:25" x14ac:dyDescent="0.25">
      <c r="X9014" s="59">
        <v>9007</v>
      </c>
      <c r="Y9014" s="395">
        <f t="shared" si="142"/>
        <v>425</v>
      </c>
    </row>
    <row r="9015" spans="24:25" x14ac:dyDescent="0.25">
      <c r="X9015" s="59">
        <v>9008</v>
      </c>
      <c r="Y9015" s="395">
        <f t="shared" si="142"/>
        <v>425</v>
      </c>
    </row>
    <row r="9016" spans="24:25" x14ac:dyDescent="0.25">
      <c r="X9016" s="59">
        <v>9009</v>
      </c>
      <c r="Y9016" s="395">
        <f t="shared" si="142"/>
        <v>425</v>
      </c>
    </row>
    <row r="9017" spans="24:25" x14ac:dyDescent="0.25">
      <c r="X9017" s="59">
        <v>9010</v>
      </c>
      <c r="Y9017" s="395">
        <f t="shared" si="142"/>
        <v>425</v>
      </c>
    </row>
    <row r="9018" spans="24:25" x14ac:dyDescent="0.25">
      <c r="X9018" s="59">
        <v>9011</v>
      </c>
      <c r="Y9018" s="395">
        <f t="shared" si="142"/>
        <v>425</v>
      </c>
    </row>
    <row r="9019" spans="24:25" x14ac:dyDescent="0.25">
      <c r="X9019" s="59">
        <v>9012</v>
      </c>
      <c r="Y9019" s="395">
        <f t="shared" si="142"/>
        <v>425</v>
      </c>
    </row>
    <row r="9020" spans="24:25" x14ac:dyDescent="0.25">
      <c r="X9020" s="59">
        <v>9013</v>
      </c>
      <c r="Y9020" s="395">
        <f t="shared" si="142"/>
        <v>425</v>
      </c>
    </row>
    <row r="9021" spans="24:25" x14ac:dyDescent="0.25">
      <c r="X9021" s="59">
        <v>9014</v>
      </c>
      <c r="Y9021" s="395">
        <f t="shared" si="142"/>
        <v>425</v>
      </c>
    </row>
    <row r="9022" spans="24:25" x14ac:dyDescent="0.25">
      <c r="X9022" s="59">
        <v>9015</v>
      </c>
      <c r="Y9022" s="395">
        <f t="shared" si="142"/>
        <v>425</v>
      </c>
    </row>
    <row r="9023" spans="24:25" x14ac:dyDescent="0.25">
      <c r="X9023" s="59">
        <v>9016</v>
      </c>
      <c r="Y9023" s="395">
        <f t="shared" si="142"/>
        <v>425</v>
      </c>
    </row>
    <row r="9024" spans="24:25" x14ac:dyDescent="0.25">
      <c r="X9024" s="59">
        <v>9017</v>
      </c>
      <c r="Y9024" s="395">
        <f t="shared" si="142"/>
        <v>425</v>
      </c>
    </row>
    <row r="9025" spans="24:25" x14ac:dyDescent="0.25">
      <c r="X9025" s="59">
        <v>9018</v>
      </c>
      <c r="Y9025" s="395">
        <f t="shared" si="142"/>
        <v>425</v>
      </c>
    </row>
    <row r="9026" spans="24:25" x14ac:dyDescent="0.25">
      <c r="X9026" s="59">
        <v>9019</v>
      </c>
      <c r="Y9026" s="395">
        <f t="shared" si="142"/>
        <v>425</v>
      </c>
    </row>
    <row r="9027" spans="24:25" x14ac:dyDescent="0.25">
      <c r="X9027" s="59">
        <v>9020</v>
      </c>
      <c r="Y9027" s="395">
        <f t="shared" si="142"/>
        <v>425</v>
      </c>
    </row>
    <row r="9028" spans="24:25" x14ac:dyDescent="0.25">
      <c r="X9028" s="59">
        <v>9021</v>
      </c>
      <c r="Y9028" s="395">
        <f t="shared" si="142"/>
        <v>425</v>
      </c>
    </row>
    <row r="9029" spans="24:25" x14ac:dyDescent="0.25">
      <c r="X9029" s="59">
        <v>9022</v>
      </c>
      <c r="Y9029" s="395">
        <f t="shared" si="142"/>
        <v>425</v>
      </c>
    </row>
    <row r="9030" spans="24:25" x14ac:dyDescent="0.25">
      <c r="X9030" s="59">
        <v>9023</v>
      </c>
      <c r="Y9030" s="395">
        <f t="shared" si="142"/>
        <v>425</v>
      </c>
    </row>
    <row r="9031" spans="24:25" x14ac:dyDescent="0.25">
      <c r="X9031" s="59">
        <v>9024</v>
      </c>
      <c r="Y9031" s="395">
        <f t="shared" si="142"/>
        <v>425</v>
      </c>
    </row>
    <row r="9032" spans="24:25" x14ac:dyDescent="0.25">
      <c r="X9032" s="59">
        <v>9025</v>
      </c>
      <c r="Y9032" s="395">
        <f t="shared" si="142"/>
        <v>425</v>
      </c>
    </row>
    <row r="9033" spans="24:25" x14ac:dyDescent="0.25">
      <c r="X9033" s="59">
        <v>9026</v>
      </c>
      <c r="Y9033" s="395">
        <f t="shared" si="142"/>
        <v>425</v>
      </c>
    </row>
    <row r="9034" spans="24:25" x14ac:dyDescent="0.25">
      <c r="X9034" s="59">
        <v>9027</v>
      </c>
      <c r="Y9034" s="395">
        <f t="shared" si="142"/>
        <v>425</v>
      </c>
    </row>
    <row r="9035" spans="24:25" x14ac:dyDescent="0.25">
      <c r="X9035" s="59">
        <v>9028</v>
      </c>
      <c r="Y9035" s="395">
        <f t="shared" si="142"/>
        <v>425</v>
      </c>
    </row>
    <row r="9036" spans="24:25" x14ac:dyDescent="0.25">
      <c r="X9036" s="59">
        <v>9029</v>
      </c>
      <c r="Y9036" s="395">
        <f t="shared" si="142"/>
        <v>425</v>
      </c>
    </row>
    <row r="9037" spans="24:25" x14ac:dyDescent="0.25">
      <c r="X9037" s="59">
        <v>9030</v>
      </c>
      <c r="Y9037" s="395">
        <f t="shared" si="142"/>
        <v>425</v>
      </c>
    </row>
    <row r="9038" spans="24:25" x14ac:dyDescent="0.25">
      <c r="X9038" s="59">
        <v>9031</v>
      </c>
      <c r="Y9038" s="395">
        <f t="shared" si="142"/>
        <v>425</v>
      </c>
    </row>
    <row r="9039" spans="24:25" x14ac:dyDescent="0.25">
      <c r="X9039" s="59">
        <v>9032</v>
      </c>
      <c r="Y9039" s="395">
        <f t="shared" si="142"/>
        <v>425</v>
      </c>
    </row>
    <row r="9040" spans="24:25" x14ac:dyDescent="0.25">
      <c r="X9040" s="59">
        <v>9033</v>
      </c>
      <c r="Y9040" s="395">
        <f t="shared" si="142"/>
        <v>425</v>
      </c>
    </row>
    <row r="9041" spans="24:25" x14ac:dyDescent="0.25">
      <c r="X9041" s="59">
        <v>9034</v>
      </c>
      <c r="Y9041" s="395">
        <f t="shared" ref="Y9041:Y9104" si="143">$V$9</f>
        <v>425</v>
      </c>
    </row>
    <row r="9042" spans="24:25" x14ac:dyDescent="0.25">
      <c r="X9042" s="59">
        <v>9035</v>
      </c>
      <c r="Y9042" s="395">
        <f t="shared" si="143"/>
        <v>425</v>
      </c>
    </row>
    <row r="9043" spans="24:25" x14ac:dyDescent="0.25">
      <c r="X9043" s="59">
        <v>9036</v>
      </c>
      <c r="Y9043" s="395">
        <f t="shared" si="143"/>
        <v>425</v>
      </c>
    </row>
    <row r="9044" spans="24:25" x14ac:dyDescent="0.25">
      <c r="X9044" s="59">
        <v>9037</v>
      </c>
      <c r="Y9044" s="395">
        <f t="shared" si="143"/>
        <v>425</v>
      </c>
    </row>
    <row r="9045" spans="24:25" x14ac:dyDescent="0.25">
      <c r="X9045" s="59">
        <v>9038</v>
      </c>
      <c r="Y9045" s="395">
        <f t="shared" si="143"/>
        <v>425</v>
      </c>
    </row>
    <row r="9046" spans="24:25" x14ac:dyDescent="0.25">
      <c r="X9046" s="59">
        <v>9039</v>
      </c>
      <c r="Y9046" s="395">
        <f t="shared" si="143"/>
        <v>425</v>
      </c>
    </row>
    <row r="9047" spans="24:25" x14ac:dyDescent="0.25">
      <c r="X9047" s="59">
        <v>9040</v>
      </c>
      <c r="Y9047" s="395">
        <f t="shared" si="143"/>
        <v>425</v>
      </c>
    </row>
    <row r="9048" spans="24:25" x14ac:dyDescent="0.25">
      <c r="X9048" s="59">
        <v>9041</v>
      </c>
      <c r="Y9048" s="395">
        <f t="shared" si="143"/>
        <v>425</v>
      </c>
    </row>
    <row r="9049" spans="24:25" x14ac:dyDescent="0.25">
      <c r="X9049" s="59">
        <v>9042</v>
      </c>
      <c r="Y9049" s="395">
        <f t="shared" si="143"/>
        <v>425</v>
      </c>
    </row>
    <row r="9050" spans="24:25" x14ac:dyDescent="0.25">
      <c r="X9050" s="59">
        <v>9043</v>
      </c>
      <c r="Y9050" s="395">
        <f t="shared" si="143"/>
        <v>425</v>
      </c>
    </row>
    <row r="9051" spans="24:25" x14ac:dyDescent="0.25">
      <c r="X9051" s="59">
        <v>9044</v>
      </c>
      <c r="Y9051" s="395">
        <f t="shared" si="143"/>
        <v>425</v>
      </c>
    </row>
    <row r="9052" spans="24:25" x14ac:dyDescent="0.25">
      <c r="X9052" s="59">
        <v>9045</v>
      </c>
      <c r="Y9052" s="395">
        <f t="shared" si="143"/>
        <v>425</v>
      </c>
    </row>
    <row r="9053" spans="24:25" x14ac:dyDescent="0.25">
      <c r="X9053" s="59">
        <v>9046</v>
      </c>
      <c r="Y9053" s="395">
        <f t="shared" si="143"/>
        <v>425</v>
      </c>
    </row>
    <row r="9054" spans="24:25" x14ac:dyDescent="0.25">
      <c r="X9054" s="59">
        <v>9047</v>
      </c>
      <c r="Y9054" s="395">
        <f t="shared" si="143"/>
        <v>425</v>
      </c>
    </row>
    <row r="9055" spans="24:25" x14ac:dyDescent="0.25">
      <c r="X9055" s="59">
        <v>9048</v>
      </c>
      <c r="Y9055" s="395">
        <f t="shared" si="143"/>
        <v>425</v>
      </c>
    </row>
    <row r="9056" spans="24:25" x14ac:dyDescent="0.25">
      <c r="X9056" s="59">
        <v>9049</v>
      </c>
      <c r="Y9056" s="395">
        <f t="shared" si="143"/>
        <v>425</v>
      </c>
    </row>
    <row r="9057" spans="24:25" x14ac:dyDescent="0.25">
      <c r="X9057" s="59">
        <v>9050</v>
      </c>
      <c r="Y9057" s="395">
        <f t="shared" si="143"/>
        <v>425</v>
      </c>
    </row>
    <row r="9058" spans="24:25" x14ac:dyDescent="0.25">
      <c r="X9058" s="59">
        <v>9051</v>
      </c>
      <c r="Y9058" s="395">
        <f t="shared" si="143"/>
        <v>425</v>
      </c>
    </row>
    <row r="9059" spans="24:25" x14ac:dyDescent="0.25">
      <c r="X9059" s="59">
        <v>9052</v>
      </c>
      <c r="Y9059" s="395">
        <f t="shared" si="143"/>
        <v>425</v>
      </c>
    </row>
    <row r="9060" spans="24:25" x14ac:dyDescent="0.25">
      <c r="X9060" s="59">
        <v>9053</v>
      </c>
      <c r="Y9060" s="395">
        <f t="shared" si="143"/>
        <v>425</v>
      </c>
    </row>
    <row r="9061" spans="24:25" x14ac:dyDescent="0.25">
      <c r="X9061" s="59">
        <v>9054</v>
      </c>
      <c r="Y9061" s="395">
        <f t="shared" si="143"/>
        <v>425</v>
      </c>
    </row>
    <row r="9062" spans="24:25" x14ac:dyDescent="0.25">
      <c r="X9062" s="59">
        <v>9055</v>
      </c>
      <c r="Y9062" s="395">
        <f t="shared" si="143"/>
        <v>425</v>
      </c>
    </row>
    <row r="9063" spans="24:25" x14ac:dyDescent="0.25">
      <c r="X9063" s="59">
        <v>9056</v>
      </c>
      <c r="Y9063" s="395">
        <f t="shared" si="143"/>
        <v>425</v>
      </c>
    </row>
    <row r="9064" spans="24:25" x14ac:dyDescent="0.25">
      <c r="X9064" s="59">
        <v>9057</v>
      </c>
      <c r="Y9064" s="395">
        <f t="shared" si="143"/>
        <v>425</v>
      </c>
    </row>
    <row r="9065" spans="24:25" x14ac:dyDescent="0.25">
      <c r="X9065" s="59">
        <v>9058</v>
      </c>
      <c r="Y9065" s="395">
        <f t="shared" si="143"/>
        <v>425</v>
      </c>
    </row>
    <row r="9066" spans="24:25" x14ac:dyDescent="0.25">
      <c r="X9066" s="59">
        <v>9059</v>
      </c>
      <c r="Y9066" s="395">
        <f t="shared" si="143"/>
        <v>425</v>
      </c>
    </row>
    <row r="9067" spans="24:25" x14ac:dyDescent="0.25">
      <c r="X9067" s="59">
        <v>9060</v>
      </c>
      <c r="Y9067" s="395">
        <f t="shared" si="143"/>
        <v>425</v>
      </c>
    </row>
    <row r="9068" spans="24:25" x14ac:dyDescent="0.25">
      <c r="X9068" s="59">
        <v>9061</v>
      </c>
      <c r="Y9068" s="395">
        <f t="shared" si="143"/>
        <v>425</v>
      </c>
    </row>
    <row r="9069" spans="24:25" x14ac:dyDescent="0.25">
      <c r="X9069" s="59">
        <v>9062</v>
      </c>
      <c r="Y9069" s="395">
        <f t="shared" si="143"/>
        <v>425</v>
      </c>
    </row>
    <row r="9070" spans="24:25" x14ac:dyDescent="0.25">
      <c r="X9070" s="59">
        <v>9063</v>
      </c>
      <c r="Y9070" s="395">
        <f t="shared" si="143"/>
        <v>425</v>
      </c>
    </row>
    <row r="9071" spans="24:25" x14ac:dyDescent="0.25">
      <c r="X9071" s="59">
        <v>9064</v>
      </c>
      <c r="Y9071" s="395">
        <f t="shared" si="143"/>
        <v>425</v>
      </c>
    </row>
    <row r="9072" spans="24:25" x14ac:dyDescent="0.25">
      <c r="X9072" s="59">
        <v>9065</v>
      </c>
      <c r="Y9072" s="395">
        <f t="shared" si="143"/>
        <v>425</v>
      </c>
    </row>
    <row r="9073" spans="24:25" x14ac:dyDescent="0.25">
      <c r="X9073" s="59">
        <v>9066</v>
      </c>
      <c r="Y9073" s="395">
        <f t="shared" si="143"/>
        <v>425</v>
      </c>
    </row>
    <row r="9074" spans="24:25" x14ac:dyDescent="0.25">
      <c r="X9074" s="59">
        <v>9067</v>
      </c>
      <c r="Y9074" s="395">
        <f t="shared" si="143"/>
        <v>425</v>
      </c>
    </row>
    <row r="9075" spans="24:25" x14ac:dyDescent="0.25">
      <c r="X9075" s="59">
        <v>9068</v>
      </c>
      <c r="Y9075" s="395">
        <f t="shared" si="143"/>
        <v>425</v>
      </c>
    </row>
    <row r="9076" spans="24:25" x14ac:dyDescent="0.25">
      <c r="X9076" s="59">
        <v>9069</v>
      </c>
      <c r="Y9076" s="395">
        <f t="shared" si="143"/>
        <v>425</v>
      </c>
    </row>
    <row r="9077" spans="24:25" x14ac:dyDescent="0.25">
      <c r="X9077" s="59">
        <v>9070</v>
      </c>
      <c r="Y9077" s="395">
        <f t="shared" si="143"/>
        <v>425</v>
      </c>
    </row>
    <row r="9078" spans="24:25" x14ac:dyDescent="0.25">
      <c r="X9078" s="59">
        <v>9071</v>
      </c>
      <c r="Y9078" s="395">
        <f t="shared" si="143"/>
        <v>425</v>
      </c>
    </row>
    <row r="9079" spans="24:25" x14ac:dyDescent="0.25">
      <c r="X9079" s="59">
        <v>9072</v>
      </c>
      <c r="Y9079" s="395">
        <f t="shared" si="143"/>
        <v>425</v>
      </c>
    </row>
    <row r="9080" spans="24:25" x14ac:dyDescent="0.25">
      <c r="X9080" s="59">
        <v>9073</v>
      </c>
      <c r="Y9080" s="395">
        <f t="shared" si="143"/>
        <v>425</v>
      </c>
    </row>
    <row r="9081" spans="24:25" x14ac:dyDescent="0.25">
      <c r="X9081" s="59">
        <v>9074</v>
      </c>
      <c r="Y9081" s="395">
        <f t="shared" si="143"/>
        <v>425</v>
      </c>
    </row>
    <row r="9082" spans="24:25" x14ac:dyDescent="0.25">
      <c r="X9082" s="59">
        <v>9075</v>
      </c>
      <c r="Y9082" s="395">
        <f t="shared" si="143"/>
        <v>425</v>
      </c>
    </row>
    <row r="9083" spans="24:25" x14ac:dyDescent="0.25">
      <c r="X9083" s="59">
        <v>9076</v>
      </c>
      <c r="Y9083" s="395">
        <f t="shared" si="143"/>
        <v>425</v>
      </c>
    </row>
    <row r="9084" spans="24:25" x14ac:dyDescent="0.25">
      <c r="X9084" s="59">
        <v>9077</v>
      </c>
      <c r="Y9084" s="395">
        <f t="shared" si="143"/>
        <v>425</v>
      </c>
    </row>
    <row r="9085" spans="24:25" x14ac:dyDescent="0.25">
      <c r="X9085" s="59">
        <v>9078</v>
      </c>
      <c r="Y9085" s="395">
        <f t="shared" si="143"/>
        <v>425</v>
      </c>
    </row>
    <row r="9086" spans="24:25" x14ac:dyDescent="0.25">
      <c r="X9086" s="59">
        <v>9079</v>
      </c>
      <c r="Y9086" s="395">
        <f t="shared" si="143"/>
        <v>425</v>
      </c>
    </row>
    <row r="9087" spans="24:25" x14ac:dyDescent="0.25">
      <c r="X9087" s="59">
        <v>9080</v>
      </c>
      <c r="Y9087" s="395">
        <f t="shared" si="143"/>
        <v>425</v>
      </c>
    </row>
    <row r="9088" spans="24:25" x14ac:dyDescent="0.25">
      <c r="X9088" s="59">
        <v>9081</v>
      </c>
      <c r="Y9088" s="395">
        <f t="shared" si="143"/>
        <v>425</v>
      </c>
    </row>
    <row r="9089" spans="24:25" x14ac:dyDescent="0.25">
      <c r="X9089" s="59">
        <v>9082</v>
      </c>
      <c r="Y9089" s="395">
        <f t="shared" si="143"/>
        <v>425</v>
      </c>
    </row>
    <row r="9090" spans="24:25" x14ac:dyDescent="0.25">
      <c r="X9090" s="59">
        <v>9083</v>
      </c>
      <c r="Y9090" s="395">
        <f t="shared" si="143"/>
        <v>425</v>
      </c>
    </row>
    <row r="9091" spans="24:25" x14ac:dyDescent="0.25">
      <c r="X9091" s="59">
        <v>9084</v>
      </c>
      <c r="Y9091" s="395">
        <f t="shared" si="143"/>
        <v>425</v>
      </c>
    </row>
    <row r="9092" spans="24:25" x14ac:dyDescent="0.25">
      <c r="X9092" s="59">
        <v>9085</v>
      </c>
      <c r="Y9092" s="395">
        <f t="shared" si="143"/>
        <v>425</v>
      </c>
    </row>
    <row r="9093" spans="24:25" x14ac:dyDescent="0.25">
      <c r="X9093" s="59">
        <v>9086</v>
      </c>
      <c r="Y9093" s="395">
        <f t="shared" si="143"/>
        <v>425</v>
      </c>
    </row>
    <row r="9094" spans="24:25" x14ac:dyDescent="0.25">
      <c r="X9094" s="59">
        <v>9087</v>
      </c>
      <c r="Y9094" s="395">
        <f t="shared" si="143"/>
        <v>425</v>
      </c>
    </row>
    <row r="9095" spans="24:25" x14ac:dyDescent="0.25">
      <c r="X9095" s="59">
        <v>9088</v>
      </c>
      <c r="Y9095" s="395">
        <f t="shared" si="143"/>
        <v>425</v>
      </c>
    </row>
    <row r="9096" spans="24:25" x14ac:dyDescent="0.25">
      <c r="X9096" s="59">
        <v>9089</v>
      </c>
      <c r="Y9096" s="395">
        <f t="shared" si="143"/>
        <v>425</v>
      </c>
    </row>
    <row r="9097" spans="24:25" x14ac:dyDescent="0.25">
      <c r="X9097" s="59">
        <v>9090</v>
      </c>
      <c r="Y9097" s="395">
        <f t="shared" si="143"/>
        <v>425</v>
      </c>
    </row>
    <row r="9098" spans="24:25" x14ac:dyDescent="0.25">
      <c r="X9098" s="59">
        <v>9091</v>
      </c>
      <c r="Y9098" s="395">
        <f t="shared" si="143"/>
        <v>425</v>
      </c>
    </row>
    <row r="9099" spans="24:25" x14ac:dyDescent="0.25">
      <c r="X9099" s="59">
        <v>9092</v>
      </c>
      <c r="Y9099" s="395">
        <f t="shared" si="143"/>
        <v>425</v>
      </c>
    </row>
    <row r="9100" spans="24:25" x14ac:dyDescent="0.25">
      <c r="X9100" s="59">
        <v>9093</v>
      </c>
      <c r="Y9100" s="395">
        <f t="shared" si="143"/>
        <v>425</v>
      </c>
    </row>
    <row r="9101" spans="24:25" x14ac:dyDescent="0.25">
      <c r="X9101" s="59">
        <v>9094</v>
      </c>
      <c r="Y9101" s="395">
        <f t="shared" si="143"/>
        <v>425</v>
      </c>
    </row>
    <row r="9102" spans="24:25" x14ac:dyDescent="0.25">
      <c r="X9102" s="59">
        <v>9095</v>
      </c>
      <c r="Y9102" s="395">
        <f t="shared" si="143"/>
        <v>425</v>
      </c>
    </row>
    <row r="9103" spans="24:25" x14ac:dyDescent="0.25">
      <c r="X9103" s="59">
        <v>9096</v>
      </c>
      <c r="Y9103" s="395">
        <f t="shared" si="143"/>
        <v>425</v>
      </c>
    </row>
    <row r="9104" spans="24:25" x14ac:dyDescent="0.25">
      <c r="X9104" s="59">
        <v>9097</v>
      </c>
      <c r="Y9104" s="395">
        <f t="shared" si="143"/>
        <v>425</v>
      </c>
    </row>
    <row r="9105" spans="24:25" x14ac:dyDescent="0.25">
      <c r="X9105" s="59">
        <v>9098</v>
      </c>
      <c r="Y9105" s="395">
        <f t="shared" ref="Y9105:Y9168" si="144">$V$9</f>
        <v>425</v>
      </c>
    </row>
    <row r="9106" spans="24:25" x14ac:dyDescent="0.25">
      <c r="X9106" s="59">
        <v>9099</v>
      </c>
      <c r="Y9106" s="395">
        <f t="shared" si="144"/>
        <v>425</v>
      </c>
    </row>
    <row r="9107" spans="24:25" x14ac:dyDescent="0.25">
      <c r="X9107" s="59">
        <v>9100</v>
      </c>
      <c r="Y9107" s="395">
        <f t="shared" si="144"/>
        <v>425</v>
      </c>
    </row>
    <row r="9108" spans="24:25" x14ac:dyDescent="0.25">
      <c r="X9108" s="59">
        <v>9101</v>
      </c>
      <c r="Y9108" s="395">
        <f t="shared" si="144"/>
        <v>425</v>
      </c>
    </row>
    <row r="9109" spans="24:25" x14ac:dyDescent="0.25">
      <c r="X9109" s="59">
        <v>9102</v>
      </c>
      <c r="Y9109" s="395">
        <f t="shared" si="144"/>
        <v>425</v>
      </c>
    </row>
    <row r="9110" spans="24:25" x14ac:dyDescent="0.25">
      <c r="X9110" s="59">
        <v>9103</v>
      </c>
      <c r="Y9110" s="395">
        <f t="shared" si="144"/>
        <v>425</v>
      </c>
    </row>
    <row r="9111" spans="24:25" x14ac:dyDescent="0.25">
      <c r="X9111" s="59">
        <v>9104</v>
      </c>
      <c r="Y9111" s="395">
        <f t="shared" si="144"/>
        <v>425</v>
      </c>
    </row>
    <row r="9112" spans="24:25" x14ac:dyDescent="0.25">
      <c r="X9112" s="59">
        <v>9105</v>
      </c>
      <c r="Y9112" s="395">
        <f t="shared" si="144"/>
        <v>425</v>
      </c>
    </row>
    <row r="9113" spans="24:25" x14ac:dyDescent="0.25">
      <c r="X9113" s="59">
        <v>9106</v>
      </c>
      <c r="Y9113" s="395">
        <f t="shared" si="144"/>
        <v>425</v>
      </c>
    </row>
    <row r="9114" spans="24:25" x14ac:dyDescent="0.25">
      <c r="X9114" s="59">
        <v>9107</v>
      </c>
      <c r="Y9114" s="395">
        <f t="shared" si="144"/>
        <v>425</v>
      </c>
    </row>
    <row r="9115" spans="24:25" x14ac:dyDescent="0.25">
      <c r="X9115" s="59">
        <v>9108</v>
      </c>
      <c r="Y9115" s="395">
        <f t="shared" si="144"/>
        <v>425</v>
      </c>
    </row>
    <row r="9116" spans="24:25" x14ac:dyDescent="0.25">
      <c r="X9116" s="59">
        <v>9109</v>
      </c>
      <c r="Y9116" s="395">
        <f t="shared" si="144"/>
        <v>425</v>
      </c>
    </row>
    <row r="9117" spans="24:25" x14ac:dyDescent="0.25">
      <c r="X9117" s="59">
        <v>9110</v>
      </c>
      <c r="Y9117" s="395">
        <f t="shared" si="144"/>
        <v>425</v>
      </c>
    </row>
    <row r="9118" spans="24:25" x14ac:dyDescent="0.25">
      <c r="X9118" s="59">
        <v>9111</v>
      </c>
      <c r="Y9118" s="395">
        <f t="shared" si="144"/>
        <v>425</v>
      </c>
    </row>
    <row r="9119" spans="24:25" x14ac:dyDescent="0.25">
      <c r="X9119" s="59">
        <v>9112</v>
      </c>
      <c r="Y9119" s="395">
        <f t="shared" si="144"/>
        <v>425</v>
      </c>
    </row>
    <row r="9120" spans="24:25" x14ac:dyDescent="0.25">
      <c r="X9120" s="59">
        <v>9113</v>
      </c>
      <c r="Y9120" s="395">
        <f t="shared" si="144"/>
        <v>425</v>
      </c>
    </row>
    <row r="9121" spans="24:25" x14ac:dyDescent="0.25">
      <c r="X9121" s="59">
        <v>9114</v>
      </c>
      <c r="Y9121" s="395">
        <f t="shared" si="144"/>
        <v>425</v>
      </c>
    </row>
    <row r="9122" spans="24:25" x14ac:dyDescent="0.25">
      <c r="X9122" s="59">
        <v>9115</v>
      </c>
      <c r="Y9122" s="395">
        <f t="shared" si="144"/>
        <v>425</v>
      </c>
    </row>
    <row r="9123" spans="24:25" x14ac:dyDescent="0.25">
      <c r="X9123" s="59">
        <v>9116</v>
      </c>
      <c r="Y9123" s="395">
        <f t="shared" si="144"/>
        <v>425</v>
      </c>
    </row>
    <row r="9124" spans="24:25" x14ac:dyDescent="0.25">
      <c r="X9124" s="59">
        <v>9117</v>
      </c>
      <c r="Y9124" s="395">
        <f t="shared" si="144"/>
        <v>425</v>
      </c>
    </row>
    <row r="9125" spans="24:25" x14ac:dyDescent="0.25">
      <c r="X9125" s="59">
        <v>9118</v>
      </c>
      <c r="Y9125" s="395">
        <f t="shared" si="144"/>
        <v>425</v>
      </c>
    </row>
    <row r="9126" spans="24:25" x14ac:dyDescent="0.25">
      <c r="X9126" s="59">
        <v>9119</v>
      </c>
      <c r="Y9126" s="395">
        <f t="shared" si="144"/>
        <v>425</v>
      </c>
    </row>
    <row r="9127" spans="24:25" x14ac:dyDescent="0.25">
      <c r="X9127" s="59">
        <v>9120</v>
      </c>
      <c r="Y9127" s="395">
        <f t="shared" si="144"/>
        <v>425</v>
      </c>
    </row>
    <row r="9128" spans="24:25" x14ac:dyDescent="0.25">
      <c r="X9128" s="59">
        <v>9121</v>
      </c>
      <c r="Y9128" s="395">
        <f t="shared" si="144"/>
        <v>425</v>
      </c>
    </row>
    <row r="9129" spans="24:25" x14ac:dyDescent="0.25">
      <c r="X9129" s="59">
        <v>9122</v>
      </c>
      <c r="Y9129" s="395">
        <f t="shared" si="144"/>
        <v>425</v>
      </c>
    </row>
    <row r="9130" spans="24:25" x14ac:dyDescent="0.25">
      <c r="X9130" s="59">
        <v>9123</v>
      </c>
      <c r="Y9130" s="395">
        <f t="shared" si="144"/>
        <v>425</v>
      </c>
    </row>
    <row r="9131" spans="24:25" x14ac:dyDescent="0.25">
      <c r="X9131" s="59">
        <v>9124</v>
      </c>
      <c r="Y9131" s="395">
        <f t="shared" si="144"/>
        <v>425</v>
      </c>
    </row>
    <row r="9132" spans="24:25" x14ac:dyDescent="0.25">
      <c r="X9132" s="59">
        <v>9125</v>
      </c>
      <c r="Y9132" s="395">
        <f t="shared" si="144"/>
        <v>425</v>
      </c>
    </row>
    <row r="9133" spans="24:25" x14ac:dyDescent="0.25">
      <c r="X9133" s="59">
        <v>9126</v>
      </c>
      <c r="Y9133" s="395">
        <f t="shared" si="144"/>
        <v>425</v>
      </c>
    </row>
    <row r="9134" spans="24:25" x14ac:dyDescent="0.25">
      <c r="X9134" s="59">
        <v>9127</v>
      </c>
      <c r="Y9134" s="395">
        <f t="shared" si="144"/>
        <v>425</v>
      </c>
    </row>
    <row r="9135" spans="24:25" x14ac:dyDescent="0.25">
      <c r="X9135" s="59">
        <v>9128</v>
      </c>
      <c r="Y9135" s="395">
        <f t="shared" si="144"/>
        <v>425</v>
      </c>
    </row>
    <row r="9136" spans="24:25" x14ac:dyDescent="0.25">
      <c r="X9136" s="59">
        <v>9129</v>
      </c>
      <c r="Y9136" s="395">
        <f t="shared" si="144"/>
        <v>425</v>
      </c>
    </row>
    <row r="9137" spans="24:25" x14ac:dyDescent="0.25">
      <c r="X9137" s="59">
        <v>9130</v>
      </c>
      <c r="Y9137" s="395">
        <f t="shared" si="144"/>
        <v>425</v>
      </c>
    </row>
    <row r="9138" spans="24:25" x14ac:dyDescent="0.25">
      <c r="X9138" s="59">
        <v>9131</v>
      </c>
      <c r="Y9138" s="395">
        <f t="shared" si="144"/>
        <v>425</v>
      </c>
    </row>
    <row r="9139" spans="24:25" x14ac:dyDescent="0.25">
      <c r="X9139" s="59">
        <v>9132</v>
      </c>
      <c r="Y9139" s="395">
        <f t="shared" si="144"/>
        <v>425</v>
      </c>
    </row>
    <row r="9140" spans="24:25" x14ac:dyDescent="0.25">
      <c r="X9140" s="59">
        <v>9133</v>
      </c>
      <c r="Y9140" s="395">
        <f t="shared" si="144"/>
        <v>425</v>
      </c>
    </row>
    <row r="9141" spans="24:25" x14ac:dyDescent="0.25">
      <c r="X9141" s="59">
        <v>9134</v>
      </c>
      <c r="Y9141" s="395">
        <f t="shared" si="144"/>
        <v>425</v>
      </c>
    </row>
    <row r="9142" spans="24:25" x14ac:dyDescent="0.25">
      <c r="X9142" s="59">
        <v>9135</v>
      </c>
      <c r="Y9142" s="395">
        <f t="shared" si="144"/>
        <v>425</v>
      </c>
    </row>
    <row r="9143" spans="24:25" x14ac:dyDescent="0.25">
      <c r="X9143" s="59">
        <v>9136</v>
      </c>
      <c r="Y9143" s="395">
        <f t="shared" si="144"/>
        <v>425</v>
      </c>
    </row>
    <row r="9144" spans="24:25" x14ac:dyDescent="0.25">
      <c r="X9144" s="59">
        <v>9137</v>
      </c>
      <c r="Y9144" s="395">
        <f t="shared" si="144"/>
        <v>425</v>
      </c>
    </row>
    <row r="9145" spans="24:25" x14ac:dyDescent="0.25">
      <c r="X9145" s="59">
        <v>9138</v>
      </c>
      <c r="Y9145" s="395">
        <f t="shared" si="144"/>
        <v>425</v>
      </c>
    </row>
    <row r="9146" spans="24:25" x14ac:dyDescent="0.25">
      <c r="X9146" s="59">
        <v>9139</v>
      </c>
      <c r="Y9146" s="395">
        <f t="shared" si="144"/>
        <v>425</v>
      </c>
    </row>
    <row r="9147" spans="24:25" x14ac:dyDescent="0.25">
      <c r="X9147" s="59">
        <v>9140</v>
      </c>
      <c r="Y9147" s="395">
        <f t="shared" si="144"/>
        <v>425</v>
      </c>
    </row>
    <row r="9148" spans="24:25" x14ac:dyDescent="0.25">
      <c r="X9148" s="59">
        <v>9141</v>
      </c>
      <c r="Y9148" s="395">
        <f t="shared" si="144"/>
        <v>425</v>
      </c>
    </row>
    <row r="9149" spans="24:25" x14ac:dyDescent="0.25">
      <c r="X9149" s="59">
        <v>9142</v>
      </c>
      <c r="Y9149" s="395">
        <f t="shared" si="144"/>
        <v>425</v>
      </c>
    </row>
    <row r="9150" spans="24:25" x14ac:dyDescent="0.25">
      <c r="X9150" s="59">
        <v>9143</v>
      </c>
      <c r="Y9150" s="395">
        <f t="shared" si="144"/>
        <v>425</v>
      </c>
    </row>
    <row r="9151" spans="24:25" x14ac:dyDescent="0.25">
      <c r="X9151" s="59">
        <v>9144</v>
      </c>
      <c r="Y9151" s="395">
        <f t="shared" si="144"/>
        <v>425</v>
      </c>
    </row>
    <row r="9152" spans="24:25" x14ac:dyDescent="0.25">
      <c r="X9152" s="59">
        <v>9145</v>
      </c>
      <c r="Y9152" s="395">
        <f t="shared" si="144"/>
        <v>425</v>
      </c>
    </row>
    <row r="9153" spans="24:25" x14ac:dyDescent="0.25">
      <c r="X9153" s="59">
        <v>9146</v>
      </c>
      <c r="Y9153" s="395">
        <f t="shared" si="144"/>
        <v>425</v>
      </c>
    </row>
    <row r="9154" spans="24:25" x14ac:dyDescent="0.25">
      <c r="X9154" s="59">
        <v>9147</v>
      </c>
      <c r="Y9154" s="395">
        <f t="shared" si="144"/>
        <v>425</v>
      </c>
    </row>
    <row r="9155" spans="24:25" x14ac:dyDescent="0.25">
      <c r="X9155" s="59">
        <v>9148</v>
      </c>
      <c r="Y9155" s="395">
        <f t="shared" si="144"/>
        <v>425</v>
      </c>
    </row>
    <row r="9156" spans="24:25" x14ac:dyDescent="0.25">
      <c r="X9156" s="59">
        <v>9149</v>
      </c>
      <c r="Y9156" s="395">
        <f t="shared" si="144"/>
        <v>425</v>
      </c>
    </row>
    <row r="9157" spans="24:25" x14ac:dyDescent="0.25">
      <c r="X9157" s="59">
        <v>9150</v>
      </c>
      <c r="Y9157" s="395">
        <f t="shared" si="144"/>
        <v>425</v>
      </c>
    </row>
    <row r="9158" spans="24:25" x14ac:dyDescent="0.25">
      <c r="X9158" s="59">
        <v>9151</v>
      </c>
      <c r="Y9158" s="395">
        <f t="shared" si="144"/>
        <v>425</v>
      </c>
    </row>
    <row r="9159" spans="24:25" x14ac:dyDescent="0.25">
      <c r="X9159" s="59">
        <v>9152</v>
      </c>
      <c r="Y9159" s="395">
        <f t="shared" si="144"/>
        <v>425</v>
      </c>
    </row>
    <row r="9160" spans="24:25" x14ac:dyDescent="0.25">
      <c r="X9160" s="59">
        <v>9153</v>
      </c>
      <c r="Y9160" s="395">
        <f t="shared" si="144"/>
        <v>425</v>
      </c>
    </row>
    <row r="9161" spans="24:25" x14ac:dyDescent="0.25">
      <c r="X9161" s="59">
        <v>9154</v>
      </c>
      <c r="Y9161" s="395">
        <f t="shared" si="144"/>
        <v>425</v>
      </c>
    </row>
    <row r="9162" spans="24:25" x14ac:dyDescent="0.25">
      <c r="X9162" s="59">
        <v>9155</v>
      </c>
      <c r="Y9162" s="395">
        <f t="shared" si="144"/>
        <v>425</v>
      </c>
    </row>
    <row r="9163" spans="24:25" x14ac:dyDescent="0.25">
      <c r="X9163" s="59">
        <v>9156</v>
      </c>
      <c r="Y9163" s="395">
        <f t="shared" si="144"/>
        <v>425</v>
      </c>
    </row>
    <row r="9164" spans="24:25" x14ac:dyDescent="0.25">
      <c r="X9164" s="59">
        <v>9157</v>
      </c>
      <c r="Y9164" s="395">
        <f t="shared" si="144"/>
        <v>425</v>
      </c>
    </row>
    <row r="9165" spans="24:25" x14ac:dyDescent="0.25">
      <c r="X9165" s="59">
        <v>9158</v>
      </c>
      <c r="Y9165" s="395">
        <f t="shared" si="144"/>
        <v>425</v>
      </c>
    </row>
    <row r="9166" spans="24:25" x14ac:dyDescent="0.25">
      <c r="X9166" s="59">
        <v>9159</v>
      </c>
      <c r="Y9166" s="395">
        <f t="shared" si="144"/>
        <v>425</v>
      </c>
    </row>
    <row r="9167" spans="24:25" x14ac:dyDescent="0.25">
      <c r="X9167" s="59">
        <v>9160</v>
      </c>
      <c r="Y9167" s="395">
        <f t="shared" si="144"/>
        <v>425</v>
      </c>
    </row>
    <row r="9168" spans="24:25" x14ac:dyDescent="0.25">
      <c r="X9168" s="59">
        <v>9161</v>
      </c>
      <c r="Y9168" s="395">
        <f t="shared" si="144"/>
        <v>425</v>
      </c>
    </row>
    <row r="9169" spans="24:25" x14ac:dyDescent="0.25">
      <c r="X9169" s="59">
        <v>9162</v>
      </c>
      <c r="Y9169" s="395">
        <f t="shared" ref="Y9169:Y9232" si="145">$V$9</f>
        <v>425</v>
      </c>
    </row>
    <row r="9170" spans="24:25" x14ac:dyDescent="0.25">
      <c r="X9170" s="59">
        <v>9163</v>
      </c>
      <c r="Y9170" s="395">
        <f t="shared" si="145"/>
        <v>425</v>
      </c>
    </row>
    <row r="9171" spans="24:25" x14ac:dyDescent="0.25">
      <c r="X9171" s="59">
        <v>9164</v>
      </c>
      <c r="Y9171" s="395">
        <f t="shared" si="145"/>
        <v>425</v>
      </c>
    </row>
    <row r="9172" spans="24:25" x14ac:dyDescent="0.25">
      <c r="X9172" s="59">
        <v>9165</v>
      </c>
      <c r="Y9172" s="395">
        <f t="shared" si="145"/>
        <v>425</v>
      </c>
    </row>
    <row r="9173" spans="24:25" x14ac:dyDescent="0.25">
      <c r="X9173" s="59">
        <v>9166</v>
      </c>
      <c r="Y9173" s="395">
        <f t="shared" si="145"/>
        <v>425</v>
      </c>
    </row>
    <row r="9174" spans="24:25" x14ac:dyDescent="0.25">
      <c r="X9174" s="59">
        <v>9167</v>
      </c>
      <c r="Y9174" s="395">
        <f t="shared" si="145"/>
        <v>425</v>
      </c>
    </row>
    <row r="9175" spans="24:25" x14ac:dyDescent="0.25">
      <c r="X9175" s="59">
        <v>9168</v>
      </c>
      <c r="Y9175" s="395">
        <f t="shared" si="145"/>
        <v>425</v>
      </c>
    </row>
    <row r="9176" spans="24:25" x14ac:dyDescent="0.25">
      <c r="X9176" s="59">
        <v>9169</v>
      </c>
      <c r="Y9176" s="395">
        <f t="shared" si="145"/>
        <v>425</v>
      </c>
    </row>
    <row r="9177" spans="24:25" x14ac:dyDescent="0.25">
      <c r="X9177" s="59">
        <v>9170</v>
      </c>
      <c r="Y9177" s="395">
        <f t="shared" si="145"/>
        <v>425</v>
      </c>
    </row>
    <row r="9178" spans="24:25" x14ac:dyDescent="0.25">
      <c r="X9178" s="59">
        <v>9171</v>
      </c>
      <c r="Y9178" s="395">
        <f t="shared" si="145"/>
        <v>425</v>
      </c>
    </row>
    <row r="9179" spans="24:25" x14ac:dyDescent="0.25">
      <c r="X9179" s="59">
        <v>9172</v>
      </c>
      <c r="Y9179" s="395">
        <f t="shared" si="145"/>
        <v>425</v>
      </c>
    </row>
    <row r="9180" spans="24:25" x14ac:dyDescent="0.25">
      <c r="X9180" s="59">
        <v>9173</v>
      </c>
      <c r="Y9180" s="395">
        <f t="shared" si="145"/>
        <v>425</v>
      </c>
    </row>
    <row r="9181" spans="24:25" x14ac:dyDescent="0.25">
      <c r="X9181" s="59">
        <v>9174</v>
      </c>
      <c r="Y9181" s="395">
        <f t="shared" si="145"/>
        <v>425</v>
      </c>
    </row>
    <row r="9182" spans="24:25" x14ac:dyDescent="0.25">
      <c r="X9182" s="59">
        <v>9175</v>
      </c>
      <c r="Y9182" s="395">
        <f t="shared" si="145"/>
        <v>425</v>
      </c>
    </row>
    <row r="9183" spans="24:25" x14ac:dyDescent="0.25">
      <c r="X9183" s="59">
        <v>9176</v>
      </c>
      <c r="Y9183" s="395">
        <f t="shared" si="145"/>
        <v>425</v>
      </c>
    </row>
    <row r="9184" spans="24:25" x14ac:dyDescent="0.25">
      <c r="X9184" s="59">
        <v>9177</v>
      </c>
      <c r="Y9184" s="395">
        <f t="shared" si="145"/>
        <v>425</v>
      </c>
    </row>
    <row r="9185" spans="24:25" x14ac:dyDescent="0.25">
      <c r="X9185" s="59">
        <v>9178</v>
      </c>
      <c r="Y9185" s="395">
        <f t="shared" si="145"/>
        <v>425</v>
      </c>
    </row>
    <row r="9186" spans="24:25" x14ac:dyDescent="0.25">
      <c r="X9186" s="59">
        <v>9179</v>
      </c>
      <c r="Y9186" s="395">
        <f t="shared" si="145"/>
        <v>425</v>
      </c>
    </row>
    <row r="9187" spans="24:25" x14ac:dyDescent="0.25">
      <c r="X9187" s="59">
        <v>9180</v>
      </c>
      <c r="Y9187" s="395">
        <f t="shared" si="145"/>
        <v>425</v>
      </c>
    </row>
    <row r="9188" spans="24:25" x14ac:dyDescent="0.25">
      <c r="X9188" s="59">
        <v>9181</v>
      </c>
      <c r="Y9188" s="395">
        <f t="shared" si="145"/>
        <v>425</v>
      </c>
    </row>
    <row r="9189" spans="24:25" x14ac:dyDescent="0.25">
      <c r="X9189" s="59">
        <v>9182</v>
      </c>
      <c r="Y9189" s="395">
        <f t="shared" si="145"/>
        <v>425</v>
      </c>
    </row>
    <row r="9190" spans="24:25" x14ac:dyDescent="0.25">
      <c r="X9190" s="59">
        <v>9183</v>
      </c>
      <c r="Y9190" s="395">
        <f t="shared" si="145"/>
        <v>425</v>
      </c>
    </row>
    <row r="9191" spans="24:25" x14ac:dyDescent="0.25">
      <c r="X9191" s="59">
        <v>9184</v>
      </c>
      <c r="Y9191" s="395">
        <f t="shared" si="145"/>
        <v>425</v>
      </c>
    </row>
    <row r="9192" spans="24:25" x14ac:dyDescent="0.25">
      <c r="X9192" s="59">
        <v>9185</v>
      </c>
      <c r="Y9192" s="395">
        <f t="shared" si="145"/>
        <v>425</v>
      </c>
    </row>
    <row r="9193" spans="24:25" x14ac:dyDescent="0.25">
      <c r="X9193" s="59">
        <v>9186</v>
      </c>
      <c r="Y9193" s="395">
        <f t="shared" si="145"/>
        <v>425</v>
      </c>
    </row>
    <row r="9194" spans="24:25" x14ac:dyDescent="0.25">
      <c r="X9194" s="59">
        <v>9187</v>
      </c>
      <c r="Y9194" s="395">
        <f t="shared" si="145"/>
        <v>425</v>
      </c>
    </row>
    <row r="9195" spans="24:25" x14ac:dyDescent="0.25">
      <c r="X9195" s="59">
        <v>9188</v>
      </c>
      <c r="Y9195" s="395">
        <f t="shared" si="145"/>
        <v>425</v>
      </c>
    </row>
    <row r="9196" spans="24:25" x14ac:dyDescent="0.25">
      <c r="X9196" s="59">
        <v>9189</v>
      </c>
      <c r="Y9196" s="395">
        <f t="shared" si="145"/>
        <v>425</v>
      </c>
    </row>
    <row r="9197" spans="24:25" x14ac:dyDescent="0.25">
      <c r="X9197" s="59">
        <v>9190</v>
      </c>
      <c r="Y9197" s="395">
        <f t="shared" si="145"/>
        <v>425</v>
      </c>
    </row>
    <row r="9198" spans="24:25" x14ac:dyDescent="0.25">
      <c r="X9198" s="59">
        <v>9191</v>
      </c>
      <c r="Y9198" s="395">
        <f t="shared" si="145"/>
        <v>425</v>
      </c>
    </row>
    <row r="9199" spans="24:25" x14ac:dyDescent="0.25">
      <c r="X9199" s="59">
        <v>9192</v>
      </c>
      <c r="Y9199" s="395">
        <f t="shared" si="145"/>
        <v>425</v>
      </c>
    </row>
    <row r="9200" spans="24:25" x14ac:dyDescent="0.25">
      <c r="X9200" s="59">
        <v>9193</v>
      </c>
      <c r="Y9200" s="395">
        <f t="shared" si="145"/>
        <v>425</v>
      </c>
    </row>
    <row r="9201" spans="24:25" x14ac:dyDescent="0.25">
      <c r="X9201" s="59">
        <v>9194</v>
      </c>
      <c r="Y9201" s="395">
        <f t="shared" si="145"/>
        <v>425</v>
      </c>
    </row>
    <row r="9202" spans="24:25" x14ac:dyDescent="0.25">
      <c r="X9202" s="59">
        <v>9195</v>
      </c>
      <c r="Y9202" s="395">
        <f t="shared" si="145"/>
        <v>425</v>
      </c>
    </row>
    <row r="9203" spans="24:25" x14ac:dyDescent="0.25">
      <c r="X9203" s="59">
        <v>9196</v>
      </c>
      <c r="Y9203" s="395">
        <f t="shared" si="145"/>
        <v>425</v>
      </c>
    </row>
    <row r="9204" spans="24:25" x14ac:dyDescent="0.25">
      <c r="X9204" s="59">
        <v>9197</v>
      </c>
      <c r="Y9204" s="395">
        <f t="shared" si="145"/>
        <v>425</v>
      </c>
    </row>
    <row r="9205" spans="24:25" x14ac:dyDescent="0.25">
      <c r="X9205" s="59">
        <v>9198</v>
      </c>
      <c r="Y9205" s="395">
        <f t="shared" si="145"/>
        <v>425</v>
      </c>
    </row>
    <row r="9206" spans="24:25" x14ac:dyDescent="0.25">
      <c r="X9206" s="59">
        <v>9199</v>
      </c>
      <c r="Y9206" s="395">
        <f t="shared" si="145"/>
        <v>425</v>
      </c>
    </row>
    <row r="9207" spans="24:25" x14ac:dyDescent="0.25">
      <c r="X9207" s="59">
        <v>9200</v>
      </c>
      <c r="Y9207" s="395">
        <f t="shared" si="145"/>
        <v>425</v>
      </c>
    </row>
    <row r="9208" spans="24:25" x14ac:dyDescent="0.25">
      <c r="X9208" s="59">
        <v>9201</v>
      </c>
      <c r="Y9208" s="395">
        <f t="shared" si="145"/>
        <v>425</v>
      </c>
    </row>
    <row r="9209" spans="24:25" x14ac:dyDescent="0.25">
      <c r="X9209" s="59">
        <v>9202</v>
      </c>
      <c r="Y9209" s="395">
        <f t="shared" si="145"/>
        <v>425</v>
      </c>
    </row>
    <row r="9210" spans="24:25" x14ac:dyDescent="0.25">
      <c r="X9210" s="59">
        <v>9203</v>
      </c>
      <c r="Y9210" s="395">
        <f t="shared" si="145"/>
        <v>425</v>
      </c>
    </row>
    <row r="9211" spans="24:25" x14ac:dyDescent="0.25">
      <c r="X9211" s="59">
        <v>9204</v>
      </c>
      <c r="Y9211" s="395">
        <f t="shared" si="145"/>
        <v>425</v>
      </c>
    </row>
    <row r="9212" spans="24:25" x14ac:dyDescent="0.25">
      <c r="X9212" s="59">
        <v>9205</v>
      </c>
      <c r="Y9212" s="395">
        <f t="shared" si="145"/>
        <v>425</v>
      </c>
    </row>
    <row r="9213" spans="24:25" x14ac:dyDescent="0.25">
      <c r="X9213" s="59">
        <v>9206</v>
      </c>
      <c r="Y9213" s="395">
        <f t="shared" si="145"/>
        <v>425</v>
      </c>
    </row>
    <row r="9214" spans="24:25" x14ac:dyDescent="0.25">
      <c r="X9214" s="59">
        <v>9207</v>
      </c>
      <c r="Y9214" s="395">
        <f t="shared" si="145"/>
        <v>425</v>
      </c>
    </row>
    <row r="9215" spans="24:25" x14ac:dyDescent="0.25">
      <c r="X9215" s="59">
        <v>9208</v>
      </c>
      <c r="Y9215" s="395">
        <f t="shared" si="145"/>
        <v>425</v>
      </c>
    </row>
    <row r="9216" spans="24:25" x14ac:dyDescent="0.25">
      <c r="X9216" s="59">
        <v>9209</v>
      </c>
      <c r="Y9216" s="395">
        <f t="shared" si="145"/>
        <v>425</v>
      </c>
    </row>
    <row r="9217" spans="24:25" x14ac:dyDescent="0.25">
      <c r="X9217" s="59">
        <v>9210</v>
      </c>
      <c r="Y9217" s="395">
        <f t="shared" si="145"/>
        <v>425</v>
      </c>
    </row>
    <row r="9218" spans="24:25" x14ac:dyDescent="0.25">
      <c r="X9218" s="59">
        <v>9211</v>
      </c>
      <c r="Y9218" s="395">
        <f t="shared" si="145"/>
        <v>425</v>
      </c>
    </row>
    <row r="9219" spans="24:25" x14ac:dyDescent="0.25">
      <c r="X9219" s="59">
        <v>9212</v>
      </c>
      <c r="Y9219" s="395">
        <f t="shared" si="145"/>
        <v>425</v>
      </c>
    </row>
    <row r="9220" spans="24:25" x14ac:dyDescent="0.25">
      <c r="X9220" s="59">
        <v>9213</v>
      </c>
      <c r="Y9220" s="395">
        <f t="shared" si="145"/>
        <v>425</v>
      </c>
    </row>
    <row r="9221" spans="24:25" x14ac:dyDescent="0.25">
      <c r="X9221" s="59">
        <v>9214</v>
      </c>
      <c r="Y9221" s="395">
        <f t="shared" si="145"/>
        <v>425</v>
      </c>
    </row>
    <row r="9222" spans="24:25" x14ac:dyDescent="0.25">
      <c r="X9222" s="59">
        <v>9215</v>
      </c>
      <c r="Y9222" s="395">
        <f t="shared" si="145"/>
        <v>425</v>
      </c>
    </row>
    <row r="9223" spans="24:25" x14ac:dyDescent="0.25">
      <c r="X9223" s="59">
        <v>9216</v>
      </c>
      <c r="Y9223" s="395">
        <f t="shared" si="145"/>
        <v>425</v>
      </c>
    </row>
    <row r="9224" spans="24:25" x14ac:dyDescent="0.25">
      <c r="X9224" s="59">
        <v>9217</v>
      </c>
      <c r="Y9224" s="395">
        <f t="shared" si="145"/>
        <v>425</v>
      </c>
    </row>
    <row r="9225" spans="24:25" x14ac:dyDescent="0.25">
      <c r="X9225" s="59">
        <v>9218</v>
      </c>
      <c r="Y9225" s="395">
        <f t="shared" si="145"/>
        <v>425</v>
      </c>
    </row>
    <row r="9226" spans="24:25" x14ac:dyDescent="0.25">
      <c r="X9226" s="59">
        <v>9219</v>
      </c>
      <c r="Y9226" s="395">
        <f t="shared" si="145"/>
        <v>425</v>
      </c>
    </row>
    <row r="9227" spans="24:25" x14ac:dyDescent="0.25">
      <c r="X9227" s="59">
        <v>9220</v>
      </c>
      <c r="Y9227" s="395">
        <f t="shared" si="145"/>
        <v>425</v>
      </c>
    </row>
    <row r="9228" spans="24:25" x14ac:dyDescent="0.25">
      <c r="X9228" s="59">
        <v>9221</v>
      </c>
      <c r="Y9228" s="395">
        <f t="shared" si="145"/>
        <v>425</v>
      </c>
    </row>
    <row r="9229" spans="24:25" x14ac:dyDescent="0.25">
      <c r="X9229" s="59">
        <v>9222</v>
      </c>
      <c r="Y9229" s="395">
        <f t="shared" si="145"/>
        <v>425</v>
      </c>
    </row>
    <row r="9230" spans="24:25" x14ac:dyDescent="0.25">
      <c r="X9230" s="59">
        <v>9223</v>
      </c>
      <c r="Y9230" s="395">
        <f t="shared" si="145"/>
        <v>425</v>
      </c>
    </row>
    <row r="9231" spans="24:25" x14ac:dyDescent="0.25">
      <c r="X9231" s="59">
        <v>9224</v>
      </c>
      <c r="Y9231" s="395">
        <f t="shared" si="145"/>
        <v>425</v>
      </c>
    </row>
    <row r="9232" spans="24:25" x14ac:dyDescent="0.25">
      <c r="X9232" s="59">
        <v>9225</v>
      </c>
      <c r="Y9232" s="395">
        <f t="shared" si="145"/>
        <v>425</v>
      </c>
    </row>
    <row r="9233" spans="24:25" x14ac:dyDescent="0.25">
      <c r="X9233" s="59">
        <v>9226</v>
      </c>
      <c r="Y9233" s="395">
        <f t="shared" ref="Y9233:Y9296" si="146">$V$9</f>
        <v>425</v>
      </c>
    </row>
    <row r="9234" spans="24:25" x14ac:dyDescent="0.25">
      <c r="X9234" s="59">
        <v>9227</v>
      </c>
      <c r="Y9234" s="395">
        <f t="shared" si="146"/>
        <v>425</v>
      </c>
    </row>
    <row r="9235" spans="24:25" x14ac:dyDescent="0.25">
      <c r="X9235" s="59">
        <v>9228</v>
      </c>
      <c r="Y9235" s="395">
        <f t="shared" si="146"/>
        <v>425</v>
      </c>
    </row>
    <row r="9236" spans="24:25" x14ac:dyDescent="0.25">
      <c r="X9236" s="59">
        <v>9229</v>
      </c>
      <c r="Y9236" s="395">
        <f t="shared" si="146"/>
        <v>425</v>
      </c>
    </row>
    <row r="9237" spans="24:25" x14ac:dyDescent="0.25">
      <c r="X9237" s="59">
        <v>9230</v>
      </c>
      <c r="Y9237" s="395">
        <f t="shared" si="146"/>
        <v>425</v>
      </c>
    </row>
    <row r="9238" spans="24:25" x14ac:dyDescent="0.25">
      <c r="X9238" s="59">
        <v>9231</v>
      </c>
      <c r="Y9238" s="395">
        <f t="shared" si="146"/>
        <v>425</v>
      </c>
    </row>
    <row r="9239" spans="24:25" x14ac:dyDescent="0.25">
      <c r="X9239" s="59">
        <v>9232</v>
      </c>
      <c r="Y9239" s="395">
        <f t="shared" si="146"/>
        <v>425</v>
      </c>
    </row>
    <row r="9240" spans="24:25" x14ac:dyDescent="0.25">
      <c r="X9240" s="59">
        <v>9233</v>
      </c>
      <c r="Y9240" s="395">
        <f t="shared" si="146"/>
        <v>425</v>
      </c>
    </row>
    <row r="9241" spans="24:25" x14ac:dyDescent="0.25">
      <c r="X9241" s="59">
        <v>9234</v>
      </c>
      <c r="Y9241" s="395">
        <f t="shared" si="146"/>
        <v>425</v>
      </c>
    </row>
    <row r="9242" spans="24:25" x14ac:dyDescent="0.25">
      <c r="X9242" s="59">
        <v>9235</v>
      </c>
      <c r="Y9242" s="395">
        <f t="shared" si="146"/>
        <v>425</v>
      </c>
    </row>
    <row r="9243" spans="24:25" x14ac:dyDescent="0.25">
      <c r="X9243" s="59">
        <v>9236</v>
      </c>
      <c r="Y9243" s="395">
        <f t="shared" si="146"/>
        <v>425</v>
      </c>
    </row>
    <row r="9244" spans="24:25" x14ac:dyDescent="0.25">
      <c r="X9244" s="59">
        <v>9237</v>
      </c>
      <c r="Y9244" s="395">
        <f t="shared" si="146"/>
        <v>425</v>
      </c>
    </row>
    <row r="9245" spans="24:25" x14ac:dyDescent="0.25">
      <c r="X9245" s="59">
        <v>9238</v>
      </c>
      <c r="Y9245" s="395">
        <f t="shared" si="146"/>
        <v>425</v>
      </c>
    </row>
    <row r="9246" spans="24:25" x14ac:dyDescent="0.25">
      <c r="X9246" s="59">
        <v>9239</v>
      </c>
      <c r="Y9246" s="395">
        <f t="shared" si="146"/>
        <v>425</v>
      </c>
    </row>
    <row r="9247" spans="24:25" x14ac:dyDescent="0.25">
      <c r="X9247" s="59">
        <v>9240</v>
      </c>
      <c r="Y9247" s="395">
        <f t="shared" si="146"/>
        <v>425</v>
      </c>
    </row>
    <row r="9248" spans="24:25" x14ac:dyDescent="0.25">
      <c r="X9248" s="59">
        <v>9241</v>
      </c>
      <c r="Y9248" s="395">
        <f t="shared" si="146"/>
        <v>425</v>
      </c>
    </row>
    <row r="9249" spans="24:25" x14ac:dyDescent="0.25">
      <c r="X9249" s="59">
        <v>9242</v>
      </c>
      <c r="Y9249" s="395">
        <f t="shared" si="146"/>
        <v>425</v>
      </c>
    </row>
    <row r="9250" spans="24:25" x14ac:dyDescent="0.25">
      <c r="X9250" s="59">
        <v>9243</v>
      </c>
      <c r="Y9250" s="395">
        <f t="shared" si="146"/>
        <v>425</v>
      </c>
    </row>
    <row r="9251" spans="24:25" x14ac:dyDescent="0.25">
      <c r="X9251" s="59">
        <v>9244</v>
      </c>
      <c r="Y9251" s="395">
        <f t="shared" si="146"/>
        <v>425</v>
      </c>
    </row>
    <row r="9252" spans="24:25" x14ac:dyDescent="0.25">
      <c r="X9252" s="59">
        <v>9245</v>
      </c>
      <c r="Y9252" s="395">
        <f t="shared" si="146"/>
        <v>425</v>
      </c>
    </row>
    <row r="9253" spans="24:25" x14ac:dyDescent="0.25">
      <c r="X9253" s="59">
        <v>9246</v>
      </c>
      <c r="Y9253" s="395">
        <f t="shared" si="146"/>
        <v>425</v>
      </c>
    </row>
    <row r="9254" spans="24:25" x14ac:dyDescent="0.25">
      <c r="X9254" s="59">
        <v>9247</v>
      </c>
      <c r="Y9254" s="395">
        <f t="shared" si="146"/>
        <v>425</v>
      </c>
    </row>
    <row r="9255" spans="24:25" x14ac:dyDescent="0.25">
      <c r="X9255" s="59">
        <v>9248</v>
      </c>
      <c r="Y9255" s="395">
        <f t="shared" si="146"/>
        <v>425</v>
      </c>
    </row>
    <row r="9256" spans="24:25" x14ac:dyDescent="0.25">
      <c r="X9256" s="59">
        <v>9249</v>
      </c>
      <c r="Y9256" s="395">
        <f t="shared" si="146"/>
        <v>425</v>
      </c>
    </row>
    <row r="9257" spans="24:25" x14ac:dyDescent="0.25">
      <c r="X9257" s="59">
        <v>9250</v>
      </c>
      <c r="Y9257" s="395">
        <f t="shared" si="146"/>
        <v>425</v>
      </c>
    </row>
    <row r="9258" spans="24:25" x14ac:dyDescent="0.25">
      <c r="X9258" s="59">
        <v>9251</v>
      </c>
      <c r="Y9258" s="395">
        <f t="shared" si="146"/>
        <v>425</v>
      </c>
    </row>
    <row r="9259" spans="24:25" x14ac:dyDescent="0.25">
      <c r="X9259" s="59">
        <v>9252</v>
      </c>
      <c r="Y9259" s="395">
        <f t="shared" si="146"/>
        <v>425</v>
      </c>
    </row>
    <row r="9260" spans="24:25" x14ac:dyDescent="0.25">
      <c r="X9260" s="59">
        <v>9253</v>
      </c>
      <c r="Y9260" s="395">
        <f t="shared" si="146"/>
        <v>425</v>
      </c>
    </row>
    <row r="9261" spans="24:25" x14ac:dyDescent="0.25">
      <c r="X9261" s="59">
        <v>9254</v>
      </c>
      <c r="Y9261" s="395">
        <f t="shared" si="146"/>
        <v>425</v>
      </c>
    </row>
    <row r="9262" spans="24:25" x14ac:dyDescent="0.25">
      <c r="X9262" s="59">
        <v>9255</v>
      </c>
      <c r="Y9262" s="395">
        <f t="shared" si="146"/>
        <v>425</v>
      </c>
    </row>
    <row r="9263" spans="24:25" x14ac:dyDescent="0.25">
      <c r="X9263" s="59">
        <v>9256</v>
      </c>
      <c r="Y9263" s="395">
        <f t="shared" si="146"/>
        <v>425</v>
      </c>
    </row>
    <row r="9264" spans="24:25" x14ac:dyDescent="0.25">
      <c r="X9264" s="59">
        <v>9257</v>
      </c>
      <c r="Y9264" s="395">
        <f t="shared" si="146"/>
        <v>425</v>
      </c>
    </row>
    <row r="9265" spans="24:25" x14ac:dyDescent="0.25">
      <c r="X9265" s="59">
        <v>9258</v>
      </c>
      <c r="Y9265" s="395">
        <f t="shared" si="146"/>
        <v>425</v>
      </c>
    </row>
    <row r="9266" spans="24:25" x14ac:dyDescent="0.25">
      <c r="X9266" s="59">
        <v>9259</v>
      </c>
      <c r="Y9266" s="395">
        <f t="shared" si="146"/>
        <v>425</v>
      </c>
    </row>
    <row r="9267" spans="24:25" x14ac:dyDescent="0.25">
      <c r="X9267" s="59">
        <v>9260</v>
      </c>
      <c r="Y9267" s="395">
        <f t="shared" si="146"/>
        <v>425</v>
      </c>
    </row>
    <row r="9268" spans="24:25" x14ac:dyDescent="0.25">
      <c r="X9268" s="59">
        <v>9261</v>
      </c>
      <c r="Y9268" s="395">
        <f t="shared" si="146"/>
        <v>425</v>
      </c>
    </row>
    <row r="9269" spans="24:25" x14ac:dyDescent="0.25">
      <c r="X9269" s="59">
        <v>9262</v>
      </c>
      <c r="Y9269" s="395">
        <f t="shared" si="146"/>
        <v>425</v>
      </c>
    </row>
    <row r="9270" spans="24:25" x14ac:dyDescent="0.25">
      <c r="X9270" s="59">
        <v>9263</v>
      </c>
      <c r="Y9270" s="395">
        <f t="shared" si="146"/>
        <v>425</v>
      </c>
    </row>
    <row r="9271" spans="24:25" x14ac:dyDescent="0.25">
      <c r="X9271" s="59">
        <v>9264</v>
      </c>
      <c r="Y9271" s="395">
        <f t="shared" si="146"/>
        <v>425</v>
      </c>
    </row>
    <row r="9272" spans="24:25" x14ac:dyDescent="0.25">
      <c r="X9272" s="59">
        <v>9265</v>
      </c>
      <c r="Y9272" s="395">
        <f t="shared" si="146"/>
        <v>425</v>
      </c>
    </row>
    <row r="9273" spans="24:25" x14ac:dyDescent="0.25">
      <c r="X9273" s="59">
        <v>9266</v>
      </c>
      <c r="Y9273" s="395">
        <f t="shared" si="146"/>
        <v>425</v>
      </c>
    </row>
    <row r="9274" spans="24:25" x14ac:dyDescent="0.25">
      <c r="X9274" s="59">
        <v>9267</v>
      </c>
      <c r="Y9274" s="395">
        <f t="shared" si="146"/>
        <v>425</v>
      </c>
    </row>
    <row r="9275" spans="24:25" x14ac:dyDescent="0.25">
      <c r="X9275" s="59">
        <v>9268</v>
      </c>
      <c r="Y9275" s="395">
        <f t="shared" si="146"/>
        <v>425</v>
      </c>
    </row>
    <row r="9276" spans="24:25" x14ac:dyDescent="0.25">
      <c r="X9276" s="59">
        <v>9269</v>
      </c>
      <c r="Y9276" s="395">
        <f t="shared" si="146"/>
        <v>425</v>
      </c>
    </row>
    <row r="9277" spans="24:25" x14ac:dyDescent="0.25">
      <c r="X9277" s="59">
        <v>9270</v>
      </c>
      <c r="Y9277" s="395">
        <f t="shared" si="146"/>
        <v>425</v>
      </c>
    </row>
    <row r="9278" spans="24:25" x14ac:dyDescent="0.25">
      <c r="X9278" s="59">
        <v>9271</v>
      </c>
      <c r="Y9278" s="395">
        <f t="shared" si="146"/>
        <v>425</v>
      </c>
    </row>
    <row r="9279" spans="24:25" x14ac:dyDescent="0.25">
      <c r="X9279" s="59">
        <v>9272</v>
      </c>
      <c r="Y9279" s="395">
        <f t="shared" si="146"/>
        <v>425</v>
      </c>
    </row>
    <row r="9280" spans="24:25" x14ac:dyDescent="0.25">
      <c r="X9280" s="59">
        <v>9273</v>
      </c>
      <c r="Y9280" s="395">
        <f t="shared" si="146"/>
        <v>425</v>
      </c>
    </row>
    <row r="9281" spans="24:25" x14ac:dyDescent="0.25">
      <c r="X9281" s="59">
        <v>9274</v>
      </c>
      <c r="Y9281" s="395">
        <f t="shared" si="146"/>
        <v>425</v>
      </c>
    </row>
    <row r="9282" spans="24:25" x14ac:dyDescent="0.25">
      <c r="X9282" s="59">
        <v>9275</v>
      </c>
      <c r="Y9282" s="395">
        <f t="shared" si="146"/>
        <v>425</v>
      </c>
    </row>
    <row r="9283" spans="24:25" x14ac:dyDescent="0.25">
      <c r="X9283" s="59">
        <v>9276</v>
      </c>
      <c r="Y9283" s="395">
        <f t="shared" si="146"/>
        <v>425</v>
      </c>
    </row>
    <row r="9284" spans="24:25" x14ac:dyDescent="0.25">
      <c r="X9284" s="59">
        <v>9277</v>
      </c>
      <c r="Y9284" s="395">
        <f t="shared" si="146"/>
        <v>425</v>
      </c>
    </row>
    <row r="9285" spans="24:25" x14ac:dyDescent="0.25">
      <c r="X9285" s="59">
        <v>9278</v>
      </c>
      <c r="Y9285" s="395">
        <f t="shared" si="146"/>
        <v>425</v>
      </c>
    </row>
    <row r="9286" spans="24:25" x14ac:dyDescent="0.25">
      <c r="X9286" s="59">
        <v>9279</v>
      </c>
      <c r="Y9286" s="395">
        <f t="shared" si="146"/>
        <v>425</v>
      </c>
    </row>
    <row r="9287" spans="24:25" x14ac:dyDescent="0.25">
      <c r="X9287" s="59">
        <v>9280</v>
      </c>
      <c r="Y9287" s="395">
        <f t="shared" si="146"/>
        <v>425</v>
      </c>
    </row>
    <row r="9288" spans="24:25" x14ac:dyDescent="0.25">
      <c r="X9288" s="59">
        <v>9281</v>
      </c>
      <c r="Y9288" s="395">
        <f t="shared" si="146"/>
        <v>425</v>
      </c>
    </row>
    <row r="9289" spans="24:25" x14ac:dyDescent="0.25">
      <c r="X9289" s="59">
        <v>9282</v>
      </c>
      <c r="Y9289" s="395">
        <f t="shared" si="146"/>
        <v>425</v>
      </c>
    </row>
    <row r="9290" spans="24:25" x14ac:dyDescent="0.25">
      <c r="X9290" s="59">
        <v>9283</v>
      </c>
      <c r="Y9290" s="395">
        <f t="shared" si="146"/>
        <v>425</v>
      </c>
    </row>
    <row r="9291" spans="24:25" x14ac:dyDescent="0.25">
      <c r="X9291" s="59">
        <v>9284</v>
      </c>
      <c r="Y9291" s="395">
        <f t="shared" si="146"/>
        <v>425</v>
      </c>
    </row>
    <row r="9292" spans="24:25" x14ac:dyDescent="0.25">
      <c r="X9292" s="59">
        <v>9285</v>
      </c>
      <c r="Y9292" s="395">
        <f t="shared" si="146"/>
        <v>425</v>
      </c>
    </row>
    <row r="9293" spans="24:25" x14ac:dyDescent="0.25">
      <c r="X9293" s="59">
        <v>9286</v>
      </c>
      <c r="Y9293" s="395">
        <f t="shared" si="146"/>
        <v>425</v>
      </c>
    </row>
    <row r="9294" spans="24:25" x14ac:dyDescent="0.25">
      <c r="X9294" s="59">
        <v>9287</v>
      </c>
      <c r="Y9294" s="395">
        <f t="shared" si="146"/>
        <v>425</v>
      </c>
    </row>
    <row r="9295" spans="24:25" x14ac:dyDescent="0.25">
      <c r="X9295" s="59">
        <v>9288</v>
      </c>
      <c r="Y9295" s="395">
        <f t="shared" si="146"/>
        <v>425</v>
      </c>
    </row>
    <row r="9296" spans="24:25" x14ac:dyDescent="0.25">
      <c r="X9296" s="59">
        <v>9289</v>
      </c>
      <c r="Y9296" s="395">
        <f t="shared" si="146"/>
        <v>425</v>
      </c>
    </row>
    <row r="9297" spans="24:25" x14ac:dyDescent="0.25">
      <c r="X9297" s="59">
        <v>9290</v>
      </c>
      <c r="Y9297" s="395">
        <f t="shared" ref="Y9297:Y9360" si="147">$V$9</f>
        <v>425</v>
      </c>
    </row>
    <row r="9298" spans="24:25" x14ac:dyDescent="0.25">
      <c r="X9298" s="59">
        <v>9291</v>
      </c>
      <c r="Y9298" s="395">
        <f t="shared" si="147"/>
        <v>425</v>
      </c>
    </row>
    <row r="9299" spans="24:25" x14ac:dyDescent="0.25">
      <c r="X9299" s="59">
        <v>9292</v>
      </c>
      <c r="Y9299" s="395">
        <f t="shared" si="147"/>
        <v>425</v>
      </c>
    </row>
    <row r="9300" spans="24:25" x14ac:dyDescent="0.25">
      <c r="X9300" s="59">
        <v>9293</v>
      </c>
      <c r="Y9300" s="395">
        <f t="shared" si="147"/>
        <v>425</v>
      </c>
    </row>
    <row r="9301" spans="24:25" x14ac:dyDescent="0.25">
      <c r="X9301" s="59">
        <v>9294</v>
      </c>
      <c r="Y9301" s="395">
        <f t="shared" si="147"/>
        <v>425</v>
      </c>
    </row>
    <row r="9302" spans="24:25" x14ac:dyDescent="0.25">
      <c r="X9302" s="59">
        <v>9295</v>
      </c>
      <c r="Y9302" s="395">
        <f t="shared" si="147"/>
        <v>425</v>
      </c>
    </row>
    <row r="9303" spans="24:25" x14ac:dyDescent="0.25">
      <c r="X9303" s="59">
        <v>9296</v>
      </c>
      <c r="Y9303" s="395">
        <f t="shared" si="147"/>
        <v>425</v>
      </c>
    </row>
    <row r="9304" spans="24:25" x14ac:dyDescent="0.25">
      <c r="X9304" s="59">
        <v>9297</v>
      </c>
      <c r="Y9304" s="395">
        <f t="shared" si="147"/>
        <v>425</v>
      </c>
    </row>
    <row r="9305" spans="24:25" x14ac:dyDescent="0.25">
      <c r="X9305" s="59">
        <v>9298</v>
      </c>
      <c r="Y9305" s="395">
        <f t="shared" si="147"/>
        <v>425</v>
      </c>
    </row>
    <row r="9306" spans="24:25" x14ac:dyDescent="0.25">
      <c r="X9306" s="59">
        <v>9299</v>
      </c>
      <c r="Y9306" s="395">
        <f t="shared" si="147"/>
        <v>425</v>
      </c>
    </row>
    <row r="9307" spans="24:25" x14ac:dyDescent="0.25">
      <c r="X9307" s="59">
        <v>9300</v>
      </c>
      <c r="Y9307" s="395">
        <f t="shared" si="147"/>
        <v>425</v>
      </c>
    </row>
    <row r="9308" spans="24:25" x14ac:dyDescent="0.25">
      <c r="X9308" s="59">
        <v>9301</v>
      </c>
      <c r="Y9308" s="395">
        <f t="shared" si="147"/>
        <v>425</v>
      </c>
    </row>
    <row r="9309" spans="24:25" x14ac:dyDescent="0.25">
      <c r="X9309" s="59">
        <v>9302</v>
      </c>
      <c r="Y9309" s="395">
        <f t="shared" si="147"/>
        <v>425</v>
      </c>
    </row>
    <row r="9310" spans="24:25" x14ac:dyDescent="0.25">
      <c r="X9310" s="59">
        <v>9303</v>
      </c>
      <c r="Y9310" s="395">
        <f t="shared" si="147"/>
        <v>425</v>
      </c>
    </row>
    <row r="9311" spans="24:25" x14ac:dyDescent="0.25">
      <c r="X9311" s="59">
        <v>9304</v>
      </c>
      <c r="Y9311" s="395">
        <f t="shared" si="147"/>
        <v>425</v>
      </c>
    </row>
    <row r="9312" spans="24:25" x14ac:dyDescent="0.25">
      <c r="X9312" s="59">
        <v>9305</v>
      </c>
      <c r="Y9312" s="395">
        <f t="shared" si="147"/>
        <v>425</v>
      </c>
    </row>
    <row r="9313" spans="24:25" x14ac:dyDescent="0.25">
      <c r="X9313" s="59">
        <v>9306</v>
      </c>
      <c r="Y9313" s="395">
        <f t="shared" si="147"/>
        <v>425</v>
      </c>
    </row>
    <row r="9314" spans="24:25" x14ac:dyDescent="0.25">
      <c r="X9314" s="59">
        <v>9307</v>
      </c>
      <c r="Y9314" s="395">
        <f t="shared" si="147"/>
        <v>425</v>
      </c>
    </row>
    <row r="9315" spans="24:25" x14ac:dyDescent="0.25">
      <c r="X9315" s="59">
        <v>9308</v>
      </c>
      <c r="Y9315" s="395">
        <f t="shared" si="147"/>
        <v>425</v>
      </c>
    </row>
    <row r="9316" spans="24:25" x14ac:dyDescent="0.25">
      <c r="X9316" s="59">
        <v>9309</v>
      </c>
      <c r="Y9316" s="395">
        <f t="shared" si="147"/>
        <v>425</v>
      </c>
    </row>
    <row r="9317" spans="24:25" x14ac:dyDescent="0.25">
      <c r="X9317" s="59">
        <v>9310</v>
      </c>
      <c r="Y9317" s="395">
        <f t="shared" si="147"/>
        <v>425</v>
      </c>
    </row>
    <row r="9318" spans="24:25" x14ac:dyDescent="0.25">
      <c r="X9318" s="59">
        <v>9311</v>
      </c>
      <c r="Y9318" s="395">
        <f t="shared" si="147"/>
        <v>425</v>
      </c>
    </row>
    <row r="9319" spans="24:25" x14ac:dyDescent="0.25">
      <c r="X9319" s="59">
        <v>9312</v>
      </c>
      <c r="Y9319" s="395">
        <f t="shared" si="147"/>
        <v>425</v>
      </c>
    </row>
    <row r="9320" spans="24:25" x14ac:dyDescent="0.25">
      <c r="X9320" s="59">
        <v>9313</v>
      </c>
      <c r="Y9320" s="395">
        <f t="shared" si="147"/>
        <v>425</v>
      </c>
    </row>
    <row r="9321" spans="24:25" x14ac:dyDescent="0.25">
      <c r="X9321" s="59">
        <v>9314</v>
      </c>
      <c r="Y9321" s="395">
        <f t="shared" si="147"/>
        <v>425</v>
      </c>
    </row>
    <row r="9322" spans="24:25" x14ac:dyDescent="0.25">
      <c r="X9322" s="59">
        <v>9315</v>
      </c>
      <c r="Y9322" s="395">
        <f t="shared" si="147"/>
        <v>425</v>
      </c>
    </row>
    <row r="9323" spans="24:25" x14ac:dyDescent="0.25">
      <c r="X9323" s="59">
        <v>9316</v>
      </c>
      <c r="Y9323" s="395">
        <f t="shared" si="147"/>
        <v>425</v>
      </c>
    </row>
    <row r="9324" spans="24:25" x14ac:dyDescent="0.25">
      <c r="X9324" s="59">
        <v>9317</v>
      </c>
      <c r="Y9324" s="395">
        <f t="shared" si="147"/>
        <v>425</v>
      </c>
    </row>
    <row r="9325" spans="24:25" x14ac:dyDescent="0.25">
      <c r="X9325" s="59">
        <v>9318</v>
      </c>
      <c r="Y9325" s="395">
        <f t="shared" si="147"/>
        <v>425</v>
      </c>
    </row>
    <row r="9326" spans="24:25" x14ac:dyDescent="0.25">
      <c r="X9326" s="59">
        <v>9319</v>
      </c>
      <c r="Y9326" s="395">
        <f t="shared" si="147"/>
        <v>425</v>
      </c>
    </row>
    <row r="9327" spans="24:25" x14ac:dyDescent="0.25">
      <c r="X9327" s="59">
        <v>9320</v>
      </c>
      <c r="Y9327" s="395">
        <f t="shared" si="147"/>
        <v>425</v>
      </c>
    </row>
    <row r="9328" spans="24:25" x14ac:dyDescent="0.25">
      <c r="X9328" s="59">
        <v>9321</v>
      </c>
      <c r="Y9328" s="395">
        <f t="shared" si="147"/>
        <v>425</v>
      </c>
    </row>
    <row r="9329" spans="24:25" x14ac:dyDescent="0.25">
      <c r="X9329" s="59">
        <v>9322</v>
      </c>
      <c r="Y9329" s="395">
        <f t="shared" si="147"/>
        <v>425</v>
      </c>
    </row>
    <row r="9330" spans="24:25" x14ac:dyDescent="0.25">
      <c r="X9330" s="59">
        <v>9323</v>
      </c>
      <c r="Y9330" s="395">
        <f t="shared" si="147"/>
        <v>425</v>
      </c>
    </row>
    <row r="9331" spans="24:25" x14ac:dyDescent="0.25">
      <c r="X9331" s="59">
        <v>9324</v>
      </c>
      <c r="Y9331" s="395">
        <f t="shared" si="147"/>
        <v>425</v>
      </c>
    </row>
    <row r="9332" spans="24:25" x14ac:dyDescent="0.25">
      <c r="X9332" s="59">
        <v>9325</v>
      </c>
      <c r="Y9332" s="395">
        <f t="shared" si="147"/>
        <v>425</v>
      </c>
    </row>
    <row r="9333" spans="24:25" x14ac:dyDescent="0.25">
      <c r="X9333" s="59">
        <v>9326</v>
      </c>
      <c r="Y9333" s="395">
        <f t="shared" si="147"/>
        <v>425</v>
      </c>
    </row>
    <row r="9334" spans="24:25" x14ac:dyDescent="0.25">
      <c r="X9334" s="59">
        <v>9327</v>
      </c>
      <c r="Y9334" s="395">
        <f t="shared" si="147"/>
        <v>425</v>
      </c>
    </row>
    <row r="9335" spans="24:25" x14ac:dyDescent="0.25">
      <c r="X9335" s="59">
        <v>9328</v>
      </c>
      <c r="Y9335" s="395">
        <f t="shared" si="147"/>
        <v>425</v>
      </c>
    </row>
    <row r="9336" spans="24:25" x14ac:dyDescent="0.25">
      <c r="X9336" s="59">
        <v>9329</v>
      </c>
      <c r="Y9336" s="395">
        <f t="shared" si="147"/>
        <v>425</v>
      </c>
    </row>
    <row r="9337" spans="24:25" x14ac:dyDescent="0.25">
      <c r="X9337" s="59">
        <v>9330</v>
      </c>
      <c r="Y9337" s="395">
        <f t="shared" si="147"/>
        <v>425</v>
      </c>
    </row>
    <row r="9338" spans="24:25" x14ac:dyDescent="0.25">
      <c r="X9338" s="59">
        <v>9331</v>
      </c>
      <c r="Y9338" s="395">
        <f t="shared" si="147"/>
        <v>425</v>
      </c>
    </row>
    <row r="9339" spans="24:25" x14ac:dyDescent="0.25">
      <c r="X9339" s="59">
        <v>9332</v>
      </c>
      <c r="Y9339" s="395">
        <f t="shared" si="147"/>
        <v>425</v>
      </c>
    </row>
    <row r="9340" spans="24:25" x14ac:dyDescent="0.25">
      <c r="X9340" s="59">
        <v>9333</v>
      </c>
      <c r="Y9340" s="395">
        <f t="shared" si="147"/>
        <v>425</v>
      </c>
    </row>
    <row r="9341" spans="24:25" x14ac:dyDescent="0.25">
      <c r="X9341" s="59">
        <v>9334</v>
      </c>
      <c r="Y9341" s="395">
        <f t="shared" si="147"/>
        <v>425</v>
      </c>
    </row>
    <row r="9342" spans="24:25" x14ac:dyDescent="0.25">
      <c r="X9342" s="59">
        <v>9335</v>
      </c>
      <c r="Y9342" s="395">
        <f t="shared" si="147"/>
        <v>425</v>
      </c>
    </row>
    <row r="9343" spans="24:25" x14ac:dyDescent="0.25">
      <c r="X9343" s="59">
        <v>9336</v>
      </c>
      <c r="Y9343" s="395">
        <f t="shared" si="147"/>
        <v>425</v>
      </c>
    </row>
    <row r="9344" spans="24:25" x14ac:dyDescent="0.25">
      <c r="X9344" s="59">
        <v>9337</v>
      </c>
      <c r="Y9344" s="395">
        <f t="shared" si="147"/>
        <v>425</v>
      </c>
    </row>
    <row r="9345" spans="24:25" x14ac:dyDescent="0.25">
      <c r="X9345" s="59">
        <v>9338</v>
      </c>
      <c r="Y9345" s="395">
        <f t="shared" si="147"/>
        <v>425</v>
      </c>
    </row>
    <row r="9346" spans="24:25" x14ac:dyDescent="0.25">
      <c r="X9346" s="59">
        <v>9339</v>
      </c>
      <c r="Y9346" s="395">
        <f t="shared" si="147"/>
        <v>425</v>
      </c>
    </row>
    <row r="9347" spans="24:25" x14ac:dyDescent="0.25">
      <c r="X9347" s="59">
        <v>9340</v>
      </c>
      <c r="Y9347" s="395">
        <f t="shared" si="147"/>
        <v>425</v>
      </c>
    </row>
    <row r="9348" spans="24:25" x14ac:dyDescent="0.25">
      <c r="X9348" s="59">
        <v>9341</v>
      </c>
      <c r="Y9348" s="395">
        <f t="shared" si="147"/>
        <v>425</v>
      </c>
    </row>
    <row r="9349" spans="24:25" x14ac:dyDescent="0.25">
      <c r="X9349" s="59">
        <v>9342</v>
      </c>
      <c r="Y9349" s="395">
        <f t="shared" si="147"/>
        <v>425</v>
      </c>
    </row>
    <row r="9350" spans="24:25" x14ac:dyDescent="0.25">
      <c r="X9350" s="59">
        <v>9343</v>
      </c>
      <c r="Y9350" s="395">
        <f t="shared" si="147"/>
        <v>425</v>
      </c>
    </row>
    <row r="9351" spans="24:25" x14ac:dyDescent="0.25">
      <c r="X9351" s="59">
        <v>9344</v>
      </c>
      <c r="Y9351" s="395">
        <f t="shared" si="147"/>
        <v>425</v>
      </c>
    </row>
    <row r="9352" spans="24:25" x14ac:dyDescent="0.25">
      <c r="X9352" s="59">
        <v>9345</v>
      </c>
      <c r="Y9352" s="395">
        <f t="shared" si="147"/>
        <v>425</v>
      </c>
    </row>
    <row r="9353" spans="24:25" x14ac:dyDescent="0.25">
      <c r="X9353" s="59">
        <v>9346</v>
      </c>
      <c r="Y9353" s="395">
        <f t="shared" si="147"/>
        <v>425</v>
      </c>
    </row>
    <row r="9354" spans="24:25" x14ac:dyDescent="0.25">
      <c r="X9354" s="59">
        <v>9347</v>
      </c>
      <c r="Y9354" s="395">
        <f t="shared" si="147"/>
        <v>425</v>
      </c>
    </row>
    <row r="9355" spans="24:25" x14ac:dyDescent="0.25">
      <c r="X9355" s="59">
        <v>9348</v>
      </c>
      <c r="Y9355" s="395">
        <f t="shared" si="147"/>
        <v>425</v>
      </c>
    </row>
    <row r="9356" spans="24:25" x14ac:dyDescent="0.25">
      <c r="X9356" s="59">
        <v>9349</v>
      </c>
      <c r="Y9356" s="395">
        <f t="shared" si="147"/>
        <v>425</v>
      </c>
    </row>
    <row r="9357" spans="24:25" x14ac:dyDescent="0.25">
      <c r="X9357" s="59">
        <v>9350</v>
      </c>
      <c r="Y9357" s="395">
        <f t="shared" si="147"/>
        <v>425</v>
      </c>
    </row>
    <row r="9358" spans="24:25" x14ac:dyDescent="0.25">
      <c r="X9358" s="59">
        <v>9351</v>
      </c>
      <c r="Y9358" s="395">
        <f t="shared" si="147"/>
        <v>425</v>
      </c>
    </row>
    <row r="9359" spans="24:25" x14ac:dyDescent="0.25">
      <c r="X9359" s="59">
        <v>9352</v>
      </c>
      <c r="Y9359" s="395">
        <f t="shared" si="147"/>
        <v>425</v>
      </c>
    </row>
    <row r="9360" spans="24:25" x14ac:dyDescent="0.25">
      <c r="X9360" s="59">
        <v>9353</v>
      </c>
      <c r="Y9360" s="395">
        <f t="shared" si="147"/>
        <v>425</v>
      </c>
    </row>
    <row r="9361" spans="24:25" x14ac:dyDescent="0.25">
      <c r="X9361" s="59">
        <v>9354</v>
      </c>
      <c r="Y9361" s="395">
        <f t="shared" ref="Y9361:Y9424" si="148">$V$9</f>
        <v>425</v>
      </c>
    </row>
    <row r="9362" spans="24:25" x14ac:dyDescent="0.25">
      <c r="X9362" s="59">
        <v>9355</v>
      </c>
      <c r="Y9362" s="395">
        <f t="shared" si="148"/>
        <v>425</v>
      </c>
    </row>
    <row r="9363" spans="24:25" x14ac:dyDescent="0.25">
      <c r="X9363" s="59">
        <v>9356</v>
      </c>
      <c r="Y9363" s="395">
        <f t="shared" si="148"/>
        <v>425</v>
      </c>
    </row>
    <row r="9364" spans="24:25" x14ac:dyDescent="0.25">
      <c r="X9364" s="59">
        <v>9357</v>
      </c>
      <c r="Y9364" s="395">
        <f t="shared" si="148"/>
        <v>425</v>
      </c>
    </row>
    <row r="9365" spans="24:25" x14ac:dyDescent="0.25">
      <c r="X9365" s="59">
        <v>9358</v>
      </c>
      <c r="Y9365" s="395">
        <f t="shared" si="148"/>
        <v>425</v>
      </c>
    </row>
    <row r="9366" spans="24:25" x14ac:dyDescent="0.25">
      <c r="X9366" s="59">
        <v>9359</v>
      </c>
      <c r="Y9366" s="395">
        <f t="shared" si="148"/>
        <v>425</v>
      </c>
    </row>
    <row r="9367" spans="24:25" x14ac:dyDescent="0.25">
      <c r="X9367" s="59">
        <v>9360</v>
      </c>
      <c r="Y9367" s="395">
        <f t="shared" si="148"/>
        <v>425</v>
      </c>
    </row>
    <row r="9368" spans="24:25" x14ac:dyDescent="0.25">
      <c r="X9368" s="59">
        <v>9361</v>
      </c>
      <c r="Y9368" s="395">
        <f t="shared" si="148"/>
        <v>425</v>
      </c>
    </row>
    <row r="9369" spans="24:25" x14ac:dyDescent="0.25">
      <c r="X9369" s="59">
        <v>9362</v>
      </c>
      <c r="Y9369" s="395">
        <f t="shared" si="148"/>
        <v>425</v>
      </c>
    </row>
    <row r="9370" spans="24:25" x14ac:dyDescent="0.25">
      <c r="X9370" s="59">
        <v>9363</v>
      </c>
      <c r="Y9370" s="395">
        <f t="shared" si="148"/>
        <v>425</v>
      </c>
    </row>
    <row r="9371" spans="24:25" x14ac:dyDescent="0.25">
      <c r="X9371" s="59">
        <v>9364</v>
      </c>
      <c r="Y9371" s="395">
        <f t="shared" si="148"/>
        <v>425</v>
      </c>
    </row>
    <row r="9372" spans="24:25" x14ac:dyDescent="0.25">
      <c r="X9372" s="59">
        <v>9365</v>
      </c>
      <c r="Y9372" s="395">
        <f t="shared" si="148"/>
        <v>425</v>
      </c>
    </row>
    <row r="9373" spans="24:25" x14ac:dyDescent="0.25">
      <c r="X9373" s="59">
        <v>9366</v>
      </c>
      <c r="Y9373" s="395">
        <f t="shared" si="148"/>
        <v>425</v>
      </c>
    </row>
    <row r="9374" spans="24:25" x14ac:dyDescent="0.25">
      <c r="X9374" s="59">
        <v>9367</v>
      </c>
      <c r="Y9374" s="395">
        <f t="shared" si="148"/>
        <v>425</v>
      </c>
    </row>
    <row r="9375" spans="24:25" x14ac:dyDescent="0.25">
      <c r="X9375" s="59">
        <v>9368</v>
      </c>
      <c r="Y9375" s="395">
        <f t="shared" si="148"/>
        <v>425</v>
      </c>
    </row>
    <row r="9376" spans="24:25" x14ac:dyDescent="0.25">
      <c r="X9376" s="59">
        <v>9369</v>
      </c>
      <c r="Y9376" s="395">
        <f t="shared" si="148"/>
        <v>425</v>
      </c>
    </row>
    <row r="9377" spans="24:25" x14ac:dyDescent="0.25">
      <c r="X9377" s="59">
        <v>9370</v>
      </c>
      <c r="Y9377" s="395">
        <f t="shared" si="148"/>
        <v>425</v>
      </c>
    </row>
    <row r="9378" spans="24:25" x14ac:dyDescent="0.25">
      <c r="X9378" s="59">
        <v>9371</v>
      </c>
      <c r="Y9378" s="395">
        <f t="shared" si="148"/>
        <v>425</v>
      </c>
    </row>
    <row r="9379" spans="24:25" x14ac:dyDescent="0.25">
      <c r="X9379" s="59">
        <v>9372</v>
      </c>
      <c r="Y9379" s="395">
        <f t="shared" si="148"/>
        <v>425</v>
      </c>
    </row>
    <row r="9380" spans="24:25" x14ac:dyDescent="0.25">
      <c r="X9380" s="59">
        <v>9373</v>
      </c>
      <c r="Y9380" s="395">
        <f t="shared" si="148"/>
        <v>425</v>
      </c>
    </row>
    <row r="9381" spans="24:25" x14ac:dyDescent="0.25">
      <c r="X9381" s="59">
        <v>9374</v>
      </c>
      <c r="Y9381" s="395">
        <f t="shared" si="148"/>
        <v>425</v>
      </c>
    </row>
    <row r="9382" spans="24:25" x14ac:dyDescent="0.25">
      <c r="X9382" s="59">
        <v>9375</v>
      </c>
      <c r="Y9382" s="395">
        <f t="shared" si="148"/>
        <v>425</v>
      </c>
    </row>
    <row r="9383" spans="24:25" x14ac:dyDescent="0.25">
      <c r="X9383" s="59">
        <v>9376</v>
      </c>
      <c r="Y9383" s="395">
        <f t="shared" si="148"/>
        <v>425</v>
      </c>
    </row>
    <row r="9384" spans="24:25" x14ac:dyDescent="0.25">
      <c r="X9384" s="59">
        <v>9377</v>
      </c>
      <c r="Y9384" s="395">
        <f t="shared" si="148"/>
        <v>425</v>
      </c>
    </row>
    <row r="9385" spans="24:25" x14ac:dyDescent="0.25">
      <c r="X9385" s="59">
        <v>9378</v>
      </c>
      <c r="Y9385" s="395">
        <f t="shared" si="148"/>
        <v>425</v>
      </c>
    </row>
    <row r="9386" spans="24:25" x14ac:dyDescent="0.25">
      <c r="X9386" s="59">
        <v>9379</v>
      </c>
      <c r="Y9386" s="395">
        <f t="shared" si="148"/>
        <v>425</v>
      </c>
    </row>
    <row r="9387" spans="24:25" x14ac:dyDescent="0.25">
      <c r="X9387" s="59">
        <v>9380</v>
      </c>
      <c r="Y9387" s="395">
        <f t="shared" si="148"/>
        <v>425</v>
      </c>
    </row>
    <row r="9388" spans="24:25" x14ac:dyDescent="0.25">
      <c r="X9388" s="59">
        <v>9381</v>
      </c>
      <c r="Y9388" s="395">
        <f t="shared" si="148"/>
        <v>425</v>
      </c>
    </row>
    <row r="9389" spans="24:25" x14ac:dyDescent="0.25">
      <c r="X9389" s="59">
        <v>9382</v>
      </c>
      <c r="Y9389" s="395">
        <f t="shared" si="148"/>
        <v>425</v>
      </c>
    </row>
    <row r="9390" spans="24:25" x14ac:dyDescent="0.25">
      <c r="X9390" s="59">
        <v>9383</v>
      </c>
      <c r="Y9390" s="395">
        <f t="shared" si="148"/>
        <v>425</v>
      </c>
    </row>
    <row r="9391" spans="24:25" x14ac:dyDescent="0.25">
      <c r="X9391" s="59">
        <v>9384</v>
      </c>
      <c r="Y9391" s="395">
        <f t="shared" si="148"/>
        <v>425</v>
      </c>
    </row>
    <row r="9392" spans="24:25" x14ac:dyDescent="0.25">
      <c r="X9392" s="59">
        <v>9385</v>
      </c>
      <c r="Y9392" s="395">
        <f t="shared" si="148"/>
        <v>425</v>
      </c>
    </row>
    <row r="9393" spans="24:25" x14ac:dyDescent="0.25">
      <c r="X9393" s="59">
        <v>9386</v>
      </c>
      <c r="Y9393" s="395">
        <f t="shared" si="148"/>
        <v>425</v>
      </c>
    </row>
    <row r="9394" spans="24:25" x14ac:dyDescent="0.25">
      <c r="X9394" s="59">
        <v>9387</v>
      </c>
      <c r="Y9394" s="395">
        <f t="shared" si="148"/>
        <v>425</v>
      </c>
    </row>
    <row r="9395" spans="24:25" x14ac:dyDescent="0.25">
      <c r="X9395" s="59">
        <v>9388</v>
      </c>
      <c r="Y9395" s="395">
        <f t="shared" si="148"/>
        <v>425</v>
      </c>
    </row>
    <row r="9396" spans="24:25" x14ac:dyDescent="0.25">
      <c r="X9396" s="59">
        <v>9389</v>
      </c>
      <c r="Y9396" s="395">
        <f t="shared" si="148"/>
        <v>425</v>
      </c>
    </row>
    <row r="9397" spans="24:25" x14ac:dyDescent="0.25">
      <c r="X9397" s="59">
        <v>9390</v>
      </c>
      <c r="Y9397" s="395">
        <f t="shared" si="148"/>
        <v>425</v>
      </c>
    </row>
    <row r="9398" spans="24:25" x14ac:dyDescent="0.25">
      <c r="X9398" s="59">
        <v>9391</v>
      </c>
      <c r="Y9398" s="395">
        <f t="shared" si="148"/>
        <v>425</v>
      </c>
    </row>
    <row r="9399" spans="24:25" x14ac:dyDescent="0.25">
      <c r="X9399" s="59">
        <v>9392</v>
      </c>
      <c r="Y9399" s="395">
        <f t="shared" si="148"/>
        <v>425</v>
      </c>
    </row>
    <row r="9400" spans="24:25" x14ac:dyDescent="0.25">
      <c r="X9400" s="59">
        <v>9393</v>
      </c>
      <c r="Y9400" s="395">
        <f t="shared" si="148"/>
        <v>425</v>
      </c>
    </row>
    <row r="9401" spans="24:25" x14ac:dyDescent="0.25">
      <c r="X9401" s="59">
        <v>9394</v>
      </c>
      <c r="Y9401" s="395">
        <f t="shared" si="148"/>
        <v>425</v>
      </c>
    </row>
    <row r="9402" spans="24:25" x14ac:dyDescent="0.25">
      <c r="X9402" s="59">
        <v>9395</v>
      </c>
      <c r="Y9402" s="395">
        <f t="shared" si="148"/>
        <v>425</v>
      </c>
    </row>
    <row r="9403" spans="24:25" x14ac:dyDescent="0.25">
      <c r="X9403" s="59">
        <v>9396</v>
      </c>
      <c r="Y9403" s="395">
        <f t="shared" si="148"/>
        <v>425</v>
      </c>
    </row>
    <row r="9404" spans="24:25" x14ac:dyDescent="0.25">
      <c r="X9404" s="59">
        <v>9397</v>
      </c>
      <c r="Y9404" s="395">
        <f t="shared" si="148"/>
        <v>425</v>
      </c>
    </row>
    <row r="9405" spans="24:25" x14ac:dyDescent="0.25">
      <c r="X9405" s="59">
        <v>9398</v>
      </c>
      <c r="Y9405" s="395">
        <f t="shared" si="148"/>
        <v>425</v>
      </c>
    </row>
    <row r="9406" spans="24:25" x14ac:dyDescent="0.25">
      <c r="X9406" s="59">
        <v>9399</v>
      </c>
      <c r="Y9406" s="395">
        <f t="shared" si="148"/>
        <v>425</v>
      </c>
    </row>
    <row r="9407" spans="24:25" x14ac:dyDescent="0.25">
      <c r="X9407" s="59">
        <v>9400</v>
      </c>
      <c r="Y9407" s="395">
        <f t="shared" si="148"/>
        <v>425</v>
      </c>
    </row>
    <row r="9408" spans="24:25" x14ac:dyDescent="0.25">
      <c r="X9408" s="59">
        <v>9401</v>
      </c>
      <c r="Y9408" s="395">
        <f t="shared" si="148"/>
        <v>425</v>
      </c>
    </row>
    <row r="9409" spans="24:25" x14ac:dyDescent="0.25">
      <c r="X9409" s="59">
        <v>9402</v>
      </c>
      <c r="Y9409" s="395">
        <f t="shared" si="148"/>
        <v>425</v>
      </c>
    </row>
    <row r="9410" spans="24:25" x14ac:dyDescent="0.25">
      <c r="X9410" s="59">
        <v>9403</v>
      </c>
      <c r="Y9410" s="395">
        <f t="shared" si="148"/>
        <v>425</v>
      </c>
    </row>
    <row r="9411" spans="24:25" x14ac:dyDescent="0.25">
      <c r="X9411" s="59">
        <v>9404</v>
      </c>
      <c r="Y9411" s="395">
        <f t="shared" si="148"/>
        <v>425</v>
      </c>
    </row>
    <row r="9412" spans="24:25" x14ac:dyDescent="0.25">
      <c r="X9412" s="59">
        <v>9405</v>
      </c>
      <c r="Y9412" s="395">
        <f t="shared" si="148"/>
        <v>425</v>
      </c>
    </row>
    <row r="9413" spans="24:25" x14ac:dyDescent="0.25">
      <c r="X9413" s="59">
        <v>9406</v>
      </c>
      <c r="Y9413" s="395">
        <f t="shared" si="148"/>
        <v>425</v>
      </c>
    </row>
    <row r="9414" spans="24:25" x14ac:dyDescent="0.25">
      <c r="X9414" s="59">
        <v>9407</v>
      </c>
      <c r="Y9414" s="395">
        <f t="shared" si="148"/>
        <v>425</v>
      </c>
    </row>
    <row r="9415" spans="24:25" x14ac:dyDescent="0.25">
      <c r="X9415" s="59">
        <v>9408</v>
      </c>
      <c r="Y9415" s="395">
        <f t="shared" si="148"/>
        <v>425</v>
      </c>
    </row>
    <row r="9416" spans="24:25" x14ac:dyDescent="0.25">
      <c r="X9416" s="59">
        <v>9409</v>
      </c>
      <c r="Y9416" s="395">
        <f t="shared" si="148"/>
        <v>425</v>
      </c>
    </row>
    <row r="9417" spans="24:25" x14ac:dyDescent="0.25">
      <c r="X9417" s="59">
        <v>9410</v>
      </c>
      <c r="Y9417" s="395">
        <f t="shared" si="148"/>
        <v>425</v>
      </c>
    </row>
    <row r="9418" spans="24:25" x14ac:dyDescent="0.25">
      <c r="X9418" s="59">
        <v>9411</v>
      </c>
      <c r="Y9418" s="395">
        <f t="shared" si="148"/>
        <v>425</v>
      </c>
    </row>
    <row r="9419" spans="24:25" x14ac:dyDescent="0.25">
      <c r="X9419" s="59">
        <v>9412</v>
      </c>
      <c r="Y9419" s="395">
        <f t="shared" si="148"/>
        <v>425</v>
      </c>
    </row>
    <row r="9420" spans="24:25" x14ac:dyDescent="0.25">
      <c r="X9420" s="59">
        <v>9413</v>
      </c>
      <c r="Y9420" s="395">
        <f t="shared" si="148"/>
        <v>425</v>
      </c>
    </row>
    <row r="9421" spans="24:25" x14ac:dyDescent="0.25">
      <c r="X9421" s="59">
        <v>9414</v>
      </c>
      <c r="Y9421" s="395">
        <f t="shared" si="148"/>
        <v>425</v>
      </c>
    </row>
    <row r="9422" spans="24:25" x14ac:dyDescent="0.25">
      <c r="X9422" s="59">
        <v>9415</v>
      </c>
      <c r="Y9422" s="395">
        <f t="shared" si="148"/>
        <v>425</v>
      </c>
    </row>
    <row r="9423" spans="24:25" x14ac:dyDescent="0.25">
      <c r="X9423" s="59">
        <v>9416</v>
      </c>
      <c r="Y9423" s="395">
        <f t="shared" si="148"/>
        <v>425</v>
      </c>
    </row>
    <row r="9424" spans="24:25" x14ac:dyDescent="0.25">
      <c r="X9424" s="59">
        <v>9417</v>
      </c>
      <c r="Y9424" s="395">
        <f t="shared" si="148"/>
        <v>425</v>
      </c>
    </row>
    <row r="9425" spans="24:25" x14ac:dyDescent="0.25">
      <c r="X9425" s="59">
        <v>9418</v>
      </c>
      <c r="Y9425" s="395">
        <f t="shared" ref="Y9425:Y9488" si="149">$V$9</f>
        <v>425</v>
      </c>
    </row>
    <row r="9426" spans="24:25" x14ac:dyDescent="0.25">
      <c r="X9426" s="59">
        <v>9419</v>
      </c>
      <c r="Y9426" s="395">
        <f t="shared" si="149"/>
        <v>425</v>
      </c>
    </row>
    <row r="9427" spans="24:25" x14ac:dyDescent="0.25">
      <c r="X9427" s="59">
        <v>9420</v>
      </c>
      <c r="Y9427" s="395">
        <f t="shared" si="149"/>
        <v>425</v>
      </c>
    </row>
    <row r="9428" spans="24:25" x14ac:dyDescent="0.25">
      <c r="X9428" s="59">
        <v>9421</v>
      </c>
      <c r="Y9428" s="395">
        <f t="shared" si="149"/>
        <v>425</v>
      </c>
    </row>
    <row r="9429" spans="24:25" x14ac:dyDescent="0.25">
      <c r="X9429" s="59">
        <v>9422</v>
      </c>
      <c r="Y9429" s="395">
        <f t="shared" si="149"/>
        <v>425</v>
      </c>
    </row>
    <row r="9430" spans="24:25" x14ac:dyDescent="0.25">
      <c r="X9430" s="59">
        <v>9423</v>
      </c>
      <c r="Y9430" s="395">
        <f t="shared" si="149"/>
        <v>425</v>
      </c>
    </row>
    <row r="9431" spans="24:25" x14ac:dyDescent="0.25">
      <c r="X9431" s="59">
        <v>9424</v>
      </c>
      <c r="Y9431" s="395">
        <f t="shared" si="149"/>
        <v>425</v>
      </c>
    </row>
    <row r="9432" spans="24:25" x14ac:dyDescent="0.25">
      <c r="X9432" s="59">
        <v>9425</v>
      </c>
      <c r="Y9432" s="395">
        <f t="shared" si="149"/>
        <v>425</v>
      </c>
    </row>
    <row r="9433" spans="24:25" x14ac:dyDescent="0.25">
      <c r="X9433" s="59">
        <v>9426</v>
      </c>
      <c r="Y9433" s="395">
        <f t="shared" si="149"/>
        <v>425</v>
      </c>
    </row>
    <row r="9434" spans="24:25" x14ac:dyDescent="0.25">
      <c r="X9434" s="59">
        <v>9427</v>
      </c>
      <c r="Y9434" s="395">
        <f t="shared" si="149"/>
        <v>425</v>
      </c>
    </row>
    <row r="9435" spans="24:25" x14ac:dyDescent="0.25">
      <c r="X9435" s="59">
        <v>9428</v>
      </c>
      <c r="Y9435" s="395">
        <f t="shared" si="149"/>
        <v>425</v>
      </c>
    </row>
    <row r="9436" spans="24:25" x14ac:dyDescent="0.25">
      <c r="X9436" s="59">
        <v>9429</v>
      </c>
      <c r="Y9436" s="395">
        <f t="shared" si="149"/>
        <v>425</v>
      </c>
    </row>
    <row r="9437" spans="24:25" x14ac:dyDescent="0.25">
      <c r="X9437" s="59">
        <v>9430</v>
      </c>
      <c r="Y9437" s="395">
        <f t="shared" si="149"/>
        <v>425</v>
      </c>
    </row>
    <row r="9438" spans="24:25" x14ac:dyDescent="0.25">
      <c r="X9438" s="59">
        <v>9431</v>
      </c>
      <c r="Y9438" s="395">
        <f t="shared" si="149"/>
        <v>425</v>
      </c>
    </row>
    <row r="9439" spans="24:25" x14ac:dyDescent="0.25">
      <c r="X9439" s="59">
        <v>9432</v>
      </c>
      <c r="Y9439" s="395">
        <f t="shared" si="149"/>
        <v>425</v>
      </c>
    </row>
    <row r="9440" spans="24:25" x14ac:dyDescent="0.25">
      <c r="X9440" s="59">
        <v>9433</v>
      </c>
      <c r="Y9440" s="395">
        <f t="shared" si="149"/>
        <v>425</v>
      </c>
    </row>
    <row r="9441" spans="24:25" x14ac:dyDescent="0.25">
      <c r="X9441" s="59">
        <v>9434</v>
      </c>
      <c r="Y9441" s="395">
        <f t="shared" si="149"/>
        <v>425</v>
      </c>
    </row>
    <row r="9442" spans="24:25" x14ac:dyDescent="0.25">
      <c r="X9442" s="59">
        <v>9435</v>
      </c>
      <c r="Y9442" s="395">
        <f t="shared" si="149"/>
        <v>425</v>
      </c>
    </row>
    <row r="9443" spans="24:25" x14ac:dyDescent="0.25">
      <c r="X9443" s="59">
        <v>9436</v>
      </c>
      <c r="Y9443" s="395">
        <f t="shared" si="149"/>
        <v>425</v>
      </c>
    </row>
    <row r="9444" spans="24:25" x14ac:dyDescent="0.25">
      <c r="X9444" s="59">
        <v>9437</v>
      </c>
      <c r="Y9444" s="395">
        <f t="shared" si="149"/>
        <v>425</v>
      </c>
    </row>
    <row r="9445" spans="24:25" x14ac:dyDescent="0.25">
      <c r="X9445" s="59">
        <v>9438</v>
      </c>
      <c r="Y9445" s="395">
        <f t="shared" si="149"/>
        <v>425</v>
      </c>
    </row>
    <row r="9446" spans="24:25" x14ac:dyDescent="0.25">
      <c r="X9446" s="59">
        <v>9439</v>
      </c>
      <c r="Y9446" s="395">
        <f t="shared" si="149"/>
        <v>425</v>
      </c>
    </row>
    <row r="9447" spans="24:25" x14ac:dyDescent="0.25">
      <c r="X9447" s="59">
        <v>9440</v>
      </c>
      <c r="Y9447" s="395">
        <f t="shared" si="149"/>
        <v>425</v>
      </c>
    </row>
    <row r="9448" spans="24:25" x14ac:dyDescent="0.25">
      <c r="X9448" s="59">
        <v>9441</v>
      </c>
      <c r="Y9448" s="395">
        <f t="shared" si="149"/>
        <v>425</v>
      </c>
    </row>
    <row r="9449" spans="24:25" x14ac:dyDescent="0.25">
      <c r="X9449" s="59">
        <v>9442</v>
      </c>
      <c r="Y9449" s="395">
        <f t="shared" si="149"/>
        <v>425</v>
      </c>
    </row>
    <row r="9450" spans="24:25" x14ac:dyDescent="0.25">
      <c r="X9450" s="59">
        <v>9443</v>
      </c>
      <c r="Y9450" s="395">
        <f t="shared" si="149"/>
        <v>425</v>
      </c>
    </row>
    <row r="9451" spans="24:25" x14ac:dyDescent="0.25">
      <c r="X9451" s="59">
        <v>9444</v>
      </c>
      <c r="Y9451" s="395">
        <f t="shared" si="149"/>
        <v>425</v>
      </c>
    </row>
    <row r="9452" spans="24:25" x14ac:dyDescent="0.25">
      <c r="X9452" s="59">
        <v>9445</v>
      </c>
      <c r="Y9452" s="395">
        <f t="shared" si="149"/>
        <v>425</v>
      </c>
    </row>
    <row r="9453" spans="24:25" x14ac:dyDescent="0.25">
      <c r="X9453" s="59">
        <v>9446</v>
      </c>
      <c r="Y9453" s="395">
        <f t="shared" si="149"/>
        <v>425</v>
      </c>
    </row>
    <row r="9454" spans="24:25" x14ac:dyDescent="0.25">
      <c r="X9454" s="59">
        <v>9447</v>
      </c>
      <c r="Y9454" s="395">
        <f t="shared" si="149"/>
        <v>425</v>
      </c>
    </row>
    <row r="9455" spans="24:25" x14ac:dyDescent="0.25">
      <c r="X9455" s="59">
        <v>9448</v>
      </c>
      <c r="Y9455" s="395">
        <f t="shared" si="149"/>
        <v>425</v>
      </c>
    </row>
    <row r="9456" spans="24:25" x14ac:dyDescent="0.25">
      <c r="X9456" s="59">
        <v>9449</v>
      </c>
      <c r="Y9456" s="395">
        <f t="shared" si="149"/>
        <v>425</v>
      </c>
    </row>
    <row r="9457" spans="24:25" x14ac:dyDescent="0.25">
      <c r="X9457" s="59">
        <v>9450</v>
      </c>
      <c r="Y9457" s="395">
        <f t="shared" si="149"/>
        <v>425</v>
      </c>
    </row>
    <row r="9458" spans="24:25" x14ac:dyDescent="0.25">
      <c r="X9458" s="59">
        <v>9451</v>
      </c>
      <c r="Y9458" s="395">
        <f t="shared" si="149"/>
        <v>425</v>
      </c>
    </row>
    <row r="9459" spans="24:25" x14ac:dyDescent="0.25">
      <c r="X9459" s="59">
        <v>9452</v>
      </c>
      <c r="Y9459" s="395">
        <f t="shared" si="149"/>
        <v>425</v>
      </c>
    </row>
    <row r="9460" spans="24:25" x14ac:dyDescent="0.25">
      <c r="X9460" s="59">
        <v>9453</v>
      </c>
      <c r="Y9460" s="395">
        <f t="shared" si="149"/>
        <v>425</v>
      </c>
    </row>
    <row r="9461" spans="24:25" x14ac:dyDescent="0.25">
      <c r="X9461" s="59">
        <v>9454</v>
      </c>
      <c r="Y9461" s="395">
        <f t="shared" si="149"/>
        <v>425</v>
      </c>
    </row>
    <row r="9462" spans="24:25" x14ac:dyDescent="0.25">
      <c r="X9462" s="59">
        <v>9455</v>
      </c>
      <c r="Y9462" s="395">
        <f t="shared" si="149"/>
        <v>425</v>
      </c>
    </row>
    <row r="9463" spans="24:25" x14ac:dyDescent="0.25">
      <c r="X9463" s="59">
        <v>9456</v>
      </c>
      <c r="Y9463" s="395">
        <f t="shared" si="149"/>
        <v>425</v>
      </c>
    </row>
    <row r="9464" spans="24:25" x14ac:dyDescent="0.25">
      <c r="X9464" s="59">
        <v>9457</v>
      </c>
      <c r="Y9464" s="395">
        <f t="shared" si="149"/>
        <v>425</v>
      </c>
    </row>
    <row r="9465" spans="24:25" x14ac:dyDescent="0.25">
      <c r="X9465" s="59">
        <v>9458</v>
      </c>
      <c r="Y9465" s="395">
        <f t="shared" si="149"/>
        <v>425</v>
      </c>
    </row>
    <row r="9466" spans="24:25" x14ac:dyDescent="0.25">
      <c r="X9466" s="59">
        <v>9459</v>
      </c>
      <c r="Y9466" s="395">
        <f t="shared" si="149"/>
        <v>425</v>
      </c>
    </row>
    <row r="9467" spans="24:25" x14ac:dyDescent="0.25">
      <c r="X9467" s="59">
        <v>9460</v>
      </c>
      <c r="Y9467" s="395">
        <f t="shared" si="149"/>
        <v>425</v>
      </c>
    </row>
    <row r="9468" spans="24:25" x14ac:dyDescent="0.25">
      <c r="X9468" s="59">
        <v>9461</v>
      </c>
      <c r="Y9468" s="395">
        <f t="shared" si="149"/>
        <v>425</v>
      </c>
    </row>
    <row r="9469" spans="24:25" x14ac:dyDescent="0.25">
      <c r="X9469" s="59">
        <v>9462</v>
      </c>
      <c r="Y9469" s="395">
        <f t="shared" si="149"/>
        <v>425</v>
      </c>
    </row>
    <row r="9470" spans="24:25" x14ac:dyDescent="0.25">
      <c r="X9470" s="59">
        <v>9463</v>
      </c>
      <c r="Y9470" s="395">
        <f t="shared" si="149"/>
        <v>425</v>
      </c>
    </row>
    <row r="9471" spans="24:25" x14ac:dyDescent="0.25">
      <c r="X9471" s="59">
        <v>9464</v>
      </c>
      <c r="Y9471" s="395">
        <f t="shared" si="149"/>
        <v>425</v>
      </c>
    </row>
    <row r="9472" spans="24:25" x14ac:dyDescent="0.25">
      <c r="X9472" s="59">
        <v>9465</v>
      </c>
      <c r="Y9472" s="395">
        <f t="shared" si="149"/>
        <v>425</v>
      </c>
    </row>
    <row r="9473" spans="24:25" x14ac:dyDescent="0.25">
      <c r="X9473" s="59">
        <v>9466</v>
      </c>
      <c r="Y9473" s="395">
        <f t="shared" si="149"/>
        <v>425</v>
      </c>
    </row>
    <row r="9474" spans="24:25" x14ac:dyDescent="0.25">
      <c r="X9474" s="59">
        <v>9467</v>
      </c>
      <c r="Y9474" s="395">
        <f t="shared" si="149"/>
        <v>425</v>
      </c>
    </row>
    <row r="9475" spans="24:25" x14ac:dyDescent="0.25">
      <c r="X9475" s="59">
        <v>9468</v>
      </c>
      <c r="Y9475" s="395">
        <f t="shared" si="149"/>
        <v>425</v>
      </c>
    </row>
    <row r="9476" spans="24:25" x14ac:dyDescent="0.25">
      <c r="X9476" s="59">
        <v>9469</v>
      </c>
      <c r="Y9476" s="395">
        <f t="shared" si="149"/>
        <v>425</v>
      </c>
    </row>
    <row r="9477" spans="24:25" x14ac:dyDescent="0.25">
      <c r="X9477" s="59">
        <v>9470</v>
      </c>
      <c r="Y9477" s="395">
        <f t="shared" si="149"/>
        <v>425</v>
      </c>
    </row>
    <row r="9478" spans="24:25" x14ac:dyDescent="0.25">
      <c r="X9478" s="59">
        <v>9471</v>
      </c>
      <c r="Y9478" s="395">
        <f t="shared" si="149"/>
        <v>425</v>
      </c>
    </row>
    <row r="9479" spans="24:25" x14ac:dyDescent="0.25">
      <c r="X9479" s="59">
        <v>9472</v>
      </c>
      <c r="Y9479" s="395">
        <f t="shared" si="149"/>
        <v>425</v>
      </c>
    </row>
    <row r="9480" spans="24:25" x14ac:dyDescent="0.25">
      <c r="X9480" s="59">
        <v>9473</v>
      </c>
      <c r="Y9480" s="395">
        <f t="shared" si="149"/>
        <v>425</v>
      </c>
    </row>
    <row r="9481" spans="24:25" x14ac:dyDescent="0.25">
      <c r="X9481" s="59">
        <v>9474</v>
      </c>
      <c r="Y9481" s="395">
        <f t="shared" si="149"/>
        <v>425</v>
      </c>
    </row>
    <row r="9482" spans="24:25" x14ac:dyDescent="0.25">
      <c r="X9482" s="59">
        <v>9475</v>
      </c>
      <c r="Y9482" s="395">
        <f t="shared" si="149"/>
        <v>425</v>
      </c>
    </row>
    <row r="9483" spans="24:25" x14ac:dyDescent="0.25">
      <c r="X9483" s="59">
        <v>9476</v>
      </c>
      <c r="Y9483" s="395">
        <f t="shared" si="149"/>
        <v>425</v>
      </c>
    </row>
    <row r="9484" spans="24:25" x14ac:dyDescent="0.25">
      <c r="X9484" s="59">
        <v>9477</v>
      </c>
      <c r="Y9484" s="395">
        <f t="shared" si="149"/>
        <v>425</v>
      </c>
    </row>
    <row r="9485" spans="24:25" x14ac:dyDescent="0.25">
      <c r="X9485" s="59">
        <v>9478</v>
      </c>
      <c r="Y9485" s="395">
        <f t="shared" si="149"/>
        <v>425</v>
      </c>
    </row>
    <row r="9486" spans="24:25" x14ac:dyDescent="0.25">
      <c r="X9486" s="59">
        <v>9479</v>
      </c>
      <c r="Y9486" s="395">
        <f t="shared" si="149"/>
        <v>425</v>
      </c>
    </row>
    <row r="9487" spans="24:25" x14ac:dyDescent="0.25">
      <c r="X9487" s="59">
        <v>9480</v>
      </c>
      <c r="Y9487" s="395">
        <f t="shared" si="149"/>
        <v>425</v>
      </c>
    </row>
    <row r="9488" spans="24:25" x14ac:dyDescent="0.25">
      <c r="X9488" s="59">
        <v>9481</v>
      </c>
      <c r="Y9488" s="395">
        <f t="shared" si="149"/>
        <v>425</v>
      </c>
    </row>
    <row r="9489" spans="24:25" x14ac:dyDescent="0.25">
      <c r="X9489" s="59">
        <v>9482</v>
      </c>
      <c r="Y9489" s="395">
        <f t="shared" ref="Y9489:Y9552" si="150">$V$9</f>
        <v>425</v>
      </c>
    </row>
    <row r="9490" spans="24:25" x14ac:dyDescent="0.25">
      <c r="X9490" s="59">
        <v>9483</v>
      </c>
      <c r="Y9490" s="395">
        <f t="shared" si="150"/>
        <v>425</v>
      </c>
    </row>
    <row r="9491" spans="24:25" x14ac:dyDescent="0.25">
      <c r="X9491" s="59">
        <v>9484</v>
      </c>
      <c r="Y9491" s="395">
        <f t="shared" si="150"/>
        <v>425</v>
      </c>
    </row>
    <row r="9492" spans="24:25" x14ac:dyDescent="0.25">
      <c r="X9492" s="59">
        <v>9485</v>
      </c>
      <c r="Y9492" s="395">
        <f t="shared" si="150"/>
        <v>425</v>
      </c>
    </row>
    <row r="9493" spans="24:25" x14ac:dyDescent="0.25">
      <c r="X9493" s="59">
        <v>9486</v>
      </c>
      <c r="Y9493" s="395">
        <f t="shared" si="150"/>
        <v>425</v>
      </c>
    </row>
    <row r="9494" spans="24:25" x14ac:dyDescent="0.25">
      <c r="X9494" s="59">
        <v>9487</v>
      </c>
      <c r="Y9494" s="395">
        <f t="shared" si="150"/>
        <v>425</v>
      </c>
    </row>
    <row r="9495" spans="24:25" x14ac:dyDescent="0.25">
      <c r="X9495" s="59">
        <v>9488</v>
      </c>
      <c r="Y9495" s="395">
        <f t="shared" si="150"/>
        <v>425</v>
      </c>
    </row>
    <row r="9496" spans="24:25" x14ac:dyDescent="0.25">
      <c r="X9496" s="59">
        <v>9489</v>
      </c>
      <c r="Y9496" s="395">
        <f t="shared" si="150"/>
        <v>425</v>
      </c>
    </row>
    <row r="9497" spans="24:25" x14ac:dyDescent="0.25">
      <c r="X9497" s="59">
        <v>9490</v>
      </c>
      <c r="Y9497" s="395">
        <f t="shared" si="150"/>
        <v>425</v>
      </c>
    </row>
    <row r="9498" spans="24:25" x14ac:dyDescent="0.25">
      <c r="X9498" s="59">
        <v>9491</v>
      </c>
      <c r="Y9498" s="395">
        <f t="shared" si="150"/>
        <v>425</v>
      </c>
    </row>
    <row r="9499" spans="24:25" x14ac:dyDescent="0.25">
      <c r="X9499" s="59">
        <v>9492</v>
      </c>
      <c r="Y9499" s="395">
        <f t="shared" si="150"/>
        <v>425</v>
      </c>
    </row>
    <row r="9500" spans="24:25" x14ac:dyDescent="0.25">
      <c r="X9500" s="59">
        <v>9493</v>
      </c>
      <c r="Y9500" s="395">
        <f t="shared" si="150"/>
        <v>425</v>
      </c>
    </row>
    <row r="9501" spans="24:25" x14ac:dyDescent="0.25">
      <c r="X9501" s="59">
        <v>9494</v>
      </c>
      <c r="Y9501" s="395">
        <f t="shared" si="150"/>
        <v>425</v>
      </c>
    </row>
    <row r="9502" spans="24:25" x14ac:dyDescent="0.25">
      <c r="X9502" s="59">
        <v>9495</v>
      </c>
      <c r="Y9502" s="395">
        <f t="shared" si="150"/>
        <v>425</v>
      </c>
    </row>
    <row r="9503" spans="24:25" x14ac:dyDescent="0.25">
      <c r="X9503" s="59">
        <v>9496</v>
      </c>
      <c r="Y9503" s="395">
        <f t="shared" si="150"/>
        <v>425</v>
      </c>
    </row>
    <row r="9504" spans="24:25" x14ac:dyDescent="0.25">
      <c r="X9504" s="59">
        <v>9497</v>
      </c>
      <c r="Y9504" s="395">
        <f t="shared" si="150"/>
        <v>425</v>
      </c>
    </row>
    <row r="9505" spans="24:25" x14ac:dyDescent="0.25">
      <c r="X9505" s="59">
        <v>9498</v>
      </c>
      <c r="Y9505" s="395">
        <f t="shared" si="150"/>
        <v>425</v>
      </c>
    </row>
    <row r="9506" spans="24:25" x14ac:dyDescent="0.25">
      <c r="X9506" s="59">
        <v>9499</v>
      </c>
      <c r="Y9506" s="395">
        <f t="shared" si="150"/>
        <v>425</v>
      </c>
    </row>
    <row r="9507" spans="24:25" x14ac:dyDescent="0.25">
      <c r="X9507" s="59">
        <v>9500</v>
      </c>
      <c r="Y9507" s="395">
        <f t="shared" si="150"/>
        <v>425</v>
      </c>
    </row>
    <row r="9508" spans="24:25" x14ac:dyDescent="0.25">
      <c r="X9508" s="59">
        <v>9501</v>
      </c>
      <c r="Y9508" s="395">
        <f t="shared" si="150"/>
        <v>425</v>
      </c>
    </row>
    <row r="9509" spans="24:25" x14ac:dyDescent="0.25">
      <c r="X9509" s="59">
        <v>9502</v>
      </c>
      <c r="Y9509" s="395">
        <f t="shared" si="150"/>
        <v>425</v>
      </c>
    </row>
    <row r="9510" spans="24:25" x14ac:dyDescent="0.25">
      <c r="X9510" s="59">
        <v>9503</v>
      </c>
      <c r="Y9510" s="395">
        <f t="shared" si="150"/>
        <v>425</v>
      </c>
    </row>
    <row r="9511" spans="24:25" x14ac:dyDescent="0.25">
      <c r="X9511" s="59">
        <v>9504</v>
      </c>
      <c r="Y9511" s="395">
        <f t="shared" si="150"/>
        <v>425</v>
      </c>
    </row>
    <row r="9512" spans="24:25" x14ac:dyDescent="0.25">
      <c r="X9512" s="59">
        <v>9505</v>
      </c>
      <c r="Y9512" s="395">
        <f t="shared" si="150"/>
        <v>425</v>
      </c>
    </row>
    <row r="9513" spans="24:25" x14ac:dyDescent="0.25">
      <c r="X9513" s="59">
        <v>9506</v>
      </c>
      <c r="Y9513" s="395">
        <f t="shared" si="150"/>
        <v>425</v>
      </c>
    </row>
    <row r="9514" spans="24:25" x14ac:dyDescent="0.25">
      <c r="X9514" s="59">
        <v>9507</v>
      </c>
      <c r="Y9514" s="395">
        <f t="shared" si="150"/>
        <v>425</v>
      </c>
    </row>
    <row r="9515" spans="24:25" x14ac:dyDescent="0.25">
      <c r="X9515" s="59">
        <v>9508</v>
      </c>
      <c r="Y9515" s="395">
        <f t="shared" si="150"/>
        <v>425</v>
      </c>
    </row>
    <row r="9516" spans="24:25" x14ac:dyDescent="0.25">
      <c r="X9516" s="59">
        <v>9509</v>
      </c>
      <c r="Y9516" s="395">
        <f t="shared" si="150"/>
        <v>425</v>
      </c>
    </row>
    <row r="9517" spans="24:25" x14ac:dyDescent="0.25">
      <c r="X9517" s="59">
        <v>9510</v>
      </c>
      <c r="Y9517" s="395">
        <f t="shared" si="150"/>
        <v>425</v>
      </c>
    </row>
    <row r="9518" spans="24:25" x14ac:dyDescent="0.25">
      <c r="X9518" s="59">
        <v>9511</v>
      </c>
      <c r="Y9518" s="395">
        <f t="shared" si="150"/>
        <v>425</v>
      </c>
    </row>
    <row r="9519" spans="24:25" x14ac:dyDescent="0.25">
      <c r="X9519" s="59">
        <v>9512</v>
      </c>
      <c r="Y9519" s="395">
        <f t="shared" si="150"/>
        <v>425</v>
      </c>
    </row>
    <row r="9520" spans="24:25" x14ac:dyDescent="0.25">
      <c r="X9520" s="59">
        <v>9513</v>
      </c>
      <c r="Y9520" s="395">
        <f t="shared" si="150"/>
        <v>425</v>
      </c>
    </row>
    <row r="9521" spans="24:25" x14ac:dyDescent="0.25">
      <c r="X9521" s="59">
        <v>9514</v>
      </c>
      <c r="Y9521" s="395">
        <f t="shared" si="150"/>
        <v>425</v>
      </c>
    </row>
    <row r="9522" spans="24:25" x14ac:dyDescent="0.25">
      <c r="X9522" s="59">
        <v>9515</v>
      </c>
      <c r="Y9522" s="395">
        <f t="shared" si="150"/>
        <v>425</v>
      </c>
    </row>
    <row r="9523" spans="24:25" x14ac:dyDescent="0.25">
      <c r="X9523" s="59">
        <v>9516</v>
      </c>
      <c r="Y9523" s="395">
        <f t="shared" si="150"/>
        <v>425</v>
      </c>
    </row>
    <row r="9524" spans="24:25" x14ac:dyDescent="0.25">
      <c r="X9524" s="59">
        <v>9517</v>
      </c>
      <c r="Y9524" s="395">
        <f t="shared" si="150"/>
        <v>425</v>
      </c>
    </row>
    <row r="9525" spans="24:25" x14ac:dyDescent="0.25">
      <c r="X9525" s="59">
        <v>9518</v>
      </c>
      <c r="Y9525" s="395">
        <f t="shared" si="150"/>
        <v>425</v>
      </c>
    </row>
    <row r="9526" spans="24:25" x14ac:dyDescent="0.25">
      <c r="X9526" s="59">
        <v>9519</v>
      </c>
      <c r="Y9526" s="395">
        <f t="shared" si="150"/>
        <v>425</v>
      </c>
    </row>
    <row r="9527" spans="24:25" x14ac:dyDescent="0.25">
      <c r="X9527" s="59">
        <v>9520</v>
      </c>
      <c r="Y9527" s="395">
        <f t="shared" si="150"/>
        <v>425</v>
      </c>
    </row>
    <row r="9528" spans="24:25" x14ac:dyDescent="0.25">
      <c r="X9528" s="59">
        <v>9521</v>
      </c>
      <c r="Y9528" s="395">
        <f t="shared" si="150"/>
        <v>425</v>
      </c>
    </row>
    <row r="9529" spans="24:25" x14ac:dyDescent="0.25">
      <c r="X9529" s="59">
        <v>9522</v>
      </c>
      <c r="Y9529" s="395">
        <f t="shared" si="150"/>
        <v>425</v>
      </c>
    </row>
    <row r="9530" spans="24:25" x14ac:dyDescent="0.25">
      <c r="X9530" s="59">
        <v>9523</v>
      </c>
      <c r="Y9530" s="395">
        <f t="shared" si="150"/>
        <v>425</v>
      </c>
    </row>
    <row r="9531" spans="24:25" x14ac:dyDescent="0.25">
      <c r="X9531" s="59">
        <v>9524</v>
      </c>
      <c r="Y9531" s="395">
        <f t="shared" si="150"/>
        <v>425</v>
      </c>
    </row>
    <row r="9532" spans="24:25" x14ac:dyDescent="0.25">
      <c r="X9532" s="59">
        <v>9525</v>
      </c>
      <c r="Y9532" s="395">
        <f t="shared" si="150"/>
        <v>425</v>
      </c>
    </row>
    <row r="9533" spans="24:25" x14ac:dyDescent="0.25">
      <c r="X9533" s="59">
        <v>9526</v>
      </c>
      <c r="Y9533" s="395">
        <f t="shared" si="150"/>
        <v>425</v>
      </c>
    </row>
    <row r="9534" spans="24:25" x14ac:dyDescent="0.25">
      <c r="X9534" s="59">
        <v>9527</v>
      </c>
      <c r="Y9534" s="395">
        <f t="shared" si="150"/>
        <v>425</v>
      </c>
    </row>
    <row r="9535" spans="24:25" x14ac:dyDescent="0.25">
      <c r="X9535" s="59">
        <v>9528</v>
      </c>
      <c r="Y9535" s="395">
        <f t="shared" si="150"/>
        <v>425</v>
      </c>
    </row>
    <row r="9536" spans="24:25" x14ac:dyDescent="0.25">
      <c r="X9536" s="59">
        <v>9529</v>
      </c>
      <c r="Y9536" s="395">
        <f t="shared" si="150"/>
        <v>425</v>
      </c>
    </row>
    <row r="9537" spans="24:25" x14ac:dyDescent="0.25">
      <c r="X9537" s="59">
        <v>9530</v>
      </c>
      <c r="Y9537" s="395">
        <f t="shared" si="150"/>
        <v>425</v>
      </c>
    </row>
    <row r="9538" spans="24:25" x14ac:dyDescent="0.25">
      <c r="X9538" s="59">
        <v>9531</v>
      </c>
      <c r="Y9538" s="395">
        <f t="shared" si="150"/>
        <v>425</v>
      </c>
    </row>
    <row r="9539" spans="24:25" x14ac:dyDescent="0.25">
      <c r="X9539" s="59">
        <v>9532</v>
      </c>
      <c r="Y9539" s="395">
        <f t="shared" si="150"/>
        <v>425</v>
      </c>
    </row>
    <row r="9540" spans="24:25" x14ac:dyDescent="0.25">
      <c r="X9540" s="59">
        <v>9533</v>
      </c>
      <c r="Y9540" s="395">
        <f t="shared" si="150"/>
        <v>425</v>
      </c>
    </row>
    <row r="9541" spans="24:25" x14ac:dyDescent="0.25">
      <c r="X9541" s="59">
        <v>9534</v>
      </c>
      <c r="Y9541" s="395">
        <f t="shared" si="150"/>
        <v>425</v>
      </c>
    </row>
    <row r="9542" spans="24:25" x14ac:dyDescent="0.25">
      <c r="X9542" s="59">
        <v>9535</v>
      </c>
      <c r="Y9542" s="395">
        <f t="shared" si="150"/>
        <v>425</v>
      </c>
    </row>
    <row r="9543" spans="24:25" x14ac:dyDescent="0.25">
      <c r="X9543" s="59">
        <v>9536</v>
      </c>
      <c r="Y9543" s="395">
        <f t="shared" si="150"/>
        <v>425</v>
      </c>
    </row>
    <row r="9544" spans="24:25" x14ac:dyDescent="0.25">
      <c r="X9544" s="59">
        <v>9537</v>
      </c>
      <c r="Y9544" s="395">
        <f t="shared" si="150"/>
        <v>425</v>
      </c>
    </row>
    <row r="9545" spans="24:25" x14ac:dyDescent="0.25">
      <c r="X9545" s="59">
        <v>9538</v>
      </c>
      <c r="Y9545" s="395">
        <f t="shared" si="150"/>
        <v>425</v>
      </c>
    </row>
    <row r="9546" spans="24:25" x14ac:dyDescent="0.25">
      <c r="X9546" s="59">
        <v>9539</v>
      </c>
      <c r="Y9546" s="395">
        <f t="shared" si="150"/>
        <v>425</v>
      </c>
    </row>
    <row r="9547" spans="24:25" x14ac:dyDescent="0.25">
      <c r="X9547" s="59">
        <v>9540</v>
      </c>
      <c r="Y9547" s="395">
        <f t="shared" si="150"/>
        <v>425</v>
      </c>
    </row>
    <row r="9548" spans="24:25" x14ac:dyDescent="0.25">
      <c r="X9548" s="59">
        <v>9541</v>
      </c>
      <c r="Y9548" s="395">
        <f t="shared" si="150"/>
        <v>425</v>
      </c>
    </row>
    <row r="9549" spans="24:25" x14ac:dyDescent="0.25">
      <c r="X9549" s="59">
        <v>9542</v>
      </c>
      <c r="Y9549" s="395">
        <f t="shared" si="150"/>
        <v>425</v>
      </c>
    </row>
    <row r="9550" spans="24:25" x14ac:dyDescent="0.25">
      <c r="X9550" s="59">
        <v>9543</v>
      </c>
      <c r="Y9550" s="395">
        <f t="shared" si="150"/>
        <v>425</v>
      </c>
    </row>
    <row r="9551" spans="24:25" x14ac:dyDescent="0.25">
      <c r="X9551" s="59">
        <v>9544</v>
      </c>
      <c r="Y9551" s="395">
        <f t="shared" si="150"/>
        <v>425</v>
      </c>
    </row>
    <row r="9552" spans="24:25" x14ac:dyDescent="0.25">
      <c r="X9552" s="59">
        <v>9545</v>
      </c>
      <c r="Y9552" s="395">
        <f t="shared" si="150"/>
        <v>425</v>
      </c>
    </row>
    <row r="9553" spans="24:25" x14ac:dyDescent="0.25">
      <c r="X9553" s="59">
        <v>9546</v>
      </c>
      <c r="Y9553" s="395">
        <f t="shared" ref="Y9553:Y9616" si="151">$V$9</f>
        <v>425</v>
      </c>
    </row>
    <row r="9554" spans="24:25" x14ac:dyDescent="0.25">
      <c r="X9554" s="59">
        <v>9547</v>
      </c>
      <c r="Y9554" s="395">
        <f t="shared" si="151"/>
        <v>425</v>
      </c>
    </row>
    <row r="9555" spans="24:25" x14ac:dyDescent="0.25">
      <c r="X9555" s="59">
        <v>9548</v>
      </c>
      <c r="Y9555" s="395">
        <f t="shared" si="151"/>
        <v>425</v>
      </c>
    </row>
    <row r="9556" spans="24:25" x14ac:dyDescent="0.25">
      <c r="X9556" s="59">
        <v>9549</v>
      </c>
      <c r="Y9556" s="395">
        <f t="shared" si="151"/>
        <v>425</v>
      </c>
    </row>
    <row r="9557" spans="24:25" x14ac:dyDescent="0.25">
      <c r="X9557" s="59">
        <v>9550</v>
      </c>
      <c r="Y9557" s="395">
        <f t="shared" si="151"/>
        <v>425</v>
      </c>
    </row>
    <row r="9558" spans="24:25" x14ac:dyDescent="0.25">
      <c r="X9558" s="59">
        <v>9551</v>
      </c>
      <c r="Y9558" s="395">
        <f t="shared" si="151"/>
        <v>425</v>
      </c>
    </row>
    <row r="9559" spans="24:25" x14ac:dyDescent="0.25">
      <c r="X9559" s="59">
        <v>9552</v>
      </c>
      <c r="Y9559" s="395">
        <f t="shared" si="151"/>
        <v>425</v>
      </c>
    </row>
    <row r="9560" spans="24:25" x14ac:dyDescent="0.25">
      <c r="X9560" s="59">
        <v>9553</v>
      </c>
      <c r="Y9560" s="395">
        <f t="shared" si="151"/>
        <v>425</v>
      </c>
    </row>
    <row r="9561" spans="24:25" x14ac:dyDescent="0.25">
      <c r="X9561" s="59">
        <v>9554</v>
      </c>
      <c r="Y9561" s="395">
        <f t="shared" si="151"/>
        <v>425</v>
      </c>
    </row>
    <row r="9562" spans="24:25" x14ac:dyDescent="0.25">
      <c r="X9562" s="59">
        <v>9555</v>
      </c>
      <c r="Y9562" s="395">
        <f t="shared" si="151"/>
        <v>425</v>
      </c>
    </row>
    <row r="9563" spans="24:25" x14ac:dyDescent="0.25">
      <c r="X9563" s="59">
        <v>9556</v>
      </c>
      <c r="Y9563" s="395">
        <f t="shared" si="151"/>
        <v>425</v>
      </c>
    </row>
    <row r="9564" spans="24:25" x14ac:dyDescent="0.25">
      <c r="X9564" s="59">
        <v>9557</v>
      </c>
      <c r="Y9564" s="395">
        <f t="shared" si="151"/>
        <v>425</v>
      </c>
    </row>
    <row r="9565" spans="24:25" x14ac:dyDescent="0.25">
      <c r="X9565" s="59">
        <v>9558</v>
      </c>
      <c r="Y9565" s="395">
        <f t="shared" si="151"/>
        <v>425</v>
      </c>
    </row>
    <row r="9566" spans="24:25" x14ac:dyDescent="0.25">
      <c r="X9566" s="59">
        <v>9559</v>
      </c>
      <c r="Y9566" s="395">
        <f t="shared" si="151"/>
        <v>425</v>
      </c>
    </row>
    <row r="9567" spans="24:25" x14ac:dyDescent="0.25">
      <c r="X9567" s="59">
        <v>9560</v>
      </c>
      <c r="Y9567" s="395">
        <f t="shared" si="151"/>
        <v>425</v>
      </c>
    </row>
    <row r="9568" spans="24:25" x14ac:dyDescent="0.25">
      <c r="X9568" s="59">
        <v>9561</v>
      </c>
      <c r="Y9568" s="395">
        <f t="shared" si="151"/>
        <v>425</v>
      </c>
    </row>
    <row r="9569" spans="24:25" x14ac:dyDescent="0.25">
      <c r="X9569" s="59">
        <v>9562</v>
      </c>
      <c r="Y9569" s="395">
        <f t="shared" si="151"/>
        <v>425</v>
      </c>
    </row>
    <row r="9570" spans="24:25" x14ac:dyDescent="0.25">
      <c r="X9570" s="59">
        <v>9563</v>
      </c>
      <c r="Y9570" s="395">
        <f t="shared" si="151"/>
        <v>425</v>
      </c>
    </row>
    <row r="9571" spans="24:25" x14ac:dyDescent="0.25">
      <c r="X9571" s="59">
        <v>9564</v>
      </c>
      <c r="Y9571" s="395">
        <f t="shared" si="151"/>
        <v>425</v>
      </c>
    </row>
    <row r="9572" spans="24:25" x14ac:dyDescent="0.25">
      <c r="X9572" s="59">
        <v>9565</v>
      </c>
      <c r="Y9572" s="395">
        <f t="shared" si="151"/>
        <v>425</v>
      </c>
    </row>
    <row r="9573" spans="24:25" x14ac:dyDescent="0.25">
      <c r="X9573" s="59">
        <v>9566</v>
      </c>
      <c r="Y9573" s="395">
        <f t="shared" si="151"/>
        <v>425</v>
      </c>
    </row>
    <row r="9574" spans="24:25" x14ac:dyDescent="0.25">
      <c r="X9574" s="59">
        <v>9567</v>
      </c>
      <c r="Y9574" s="395">
        <f t="shared" si="151"/>
        <v>425</v>
      </c>
    </row>
    <row r="9575" spans="24:25" x14ac:dyDescent="0.25">
      <c r="X9575" s="59">
        <v>9568</v>
      </c>
      <c r="Y9575" s="395">
        <f t="shared" si="151"/>
        <v>425</v>
      </c>
    </row>
    <row r="9576" spans="24:25" x14ac:dyDescent="0.25">
      <c r="X9576" s="59">
        <v>9569</v>
      </c>
      <c r="Y9576" s="395">
        <f t="shared" si="151"/>
        <v>425</v>
      </c>
    </row>
    <row r="9577" spans="24:25" x14ac:dyDescent="0.25">
      <c r="X9577" s="59">
        <v>9570</v>
      </c>
      <c r="Y9577" s="395">
        <f t="shared" si="151"/>
        <v>425</v>
      </c>
    </row>
    <row r="9578" spans="24:25" x14ac:dyDescent="0.25">
      <c r="X9578" s="59">
        <v>9571</v>
      </c>
      <c r="Y9578" s="395">
        <f t="shared" si="151"/>
        <v>425</v>
      </c>
    </row>
    <row r="9579" spans="24:25" x14ac:dyDescent="0.25">
      <c r="X9579" s="59">
        <v>9572</v>
      </c>
      <c r="Y9579" s="395">
        <f t="shared" si="151"/>
        <v>425</v>
      </c>
    </row>
    <row r="9580" spans="24:25" x14ac:dyDescent="0.25">
      <c r="X9580" s="59">
        <v>9573</v>
      </c>
      <c r="Y9580" s="395">
        <f t="shared" si="151"/>
        <v>425</v>
      </c>
    </row>
    <row r="9581" spans="24:25" x14ac:dyDescent="0.25">
      <c r="X9581" s="59">
        <v>9574</v>
      </c>
      <c r="Y9581" s="395">
        <f t="shared" si="151"/>
        <v>425</v>
      </c>
    </row>
    <row r="9582" spans="24:25" x14ac:dyDescent="0.25">
      <c r="X9582" s="59">
        <v>9575</v>
      </c>
      <c r="Y9582" s="395">
        <f t="shared" si="151"/>
        <v>425</v>
      </c>
    </row>
    <row r="9583" spans="24:25" x14ac:dyDescent="0.25">
      <c r="X9583" s="59">
        <v>9576</v>
      </c>
      <c r="Y9583" s="395">
        <f t="shared" si="151"/>
        <v>425</v>
      </c>
    </row>
    <row r="9584" spans="24:25" x14ac:dyDescent="0.25">
      <c r="X9584" s="59">
        <v>9577</v>
      </c>
      <c r="Y9584" s="395">
        <f t="shared" si="151"/>
        <v>425</v>
      </c>
    </row>
    <row r="9585" spans="24:25" x14ac:dyDescent="0.25">
      <c r="X9585" s="59">
        <v>9578</v>
      </c>
      <c r="Y9585" s="395">
        <f t="shared" si="151"/>
        <v>425</v>
      </c>
    </row>
    <row r="9586" spans="24:25" x14ac:dyDescent="0.25">
      <c r="X9586" s="59">
        <v>9579</v>
      </c>
      <c r="Y9586" s="395">
        <f t="shared" si="151"/>
        <v>425</v>
      </c>
    </row>
    <row r="9587" spans="24:25" x14ac:dyDescent="0.25">
      <c r="X9587" s="59">
        <v>9580</v>
      </c>
      <c r="Y9587" s="395">
        <f t="shared" si="151"/>
        <v>425</v>
      </c>
    </row>
    <row r="9588" spans="24:25" x14ac:dyDescent="0.25">
      <c r="X9588" s="59">
        <v>9581</v>
      </c>
      <c r="Y9588" s="395">
        <f t="shared" si="151"/>
        <v>425</v>
      </c>
    </row>
    <row r="9589" spans="24:25" x14ac:dyDescent="0.25">
      <c r="X9589" s="59">
        <v>9582</v>
      </c>
      <c r="Y9589" s="395">
        <f t="shared" si="151"/>
        <v>425</v>
      </c>
    </row>
    <row r="9590" spans="24:25" x14ac:dyDescent="0.25">
      <c r="X9590" s="59">
        <v>9583</v>
      </c>
      <c r="Y9590" s="395">
        <f t="shared" si="151"/>
        <v>425</v>
      </c>
    </row>
    <row r="9591" spans="24:25" x14ac:dyDescent="0.25">
      <c r="X9591" s="59">
        <v>9584</v>
      </c>
      <c r="Y9591" s="395">
        <f t="shared" si="151"/>
        <v>425</v>
      </c>
    </row>
    <row r="9592" spans="24:25" x14ac:dyDescent="0.25">
      <c r="X9592" s="59">
        <v>9585</v>
      </c>
      <c r="Y9592" s="395">
        <f t="shared" si="151"/>
        <v>425</v>
      </c>
    </row>
    <row r="9593" spans="24:25" x14ac:dyDescent="0.25">
      <c r="X9593" s="59">
        <v>9586</v>
      </c>
      <c r="Y9593" s="395">
        <f t="shared" si="151"/>
        <v>425</v>
      </c>
    </row>
    <row r="9594" spans="24:25" x14ac:dyDescent="0.25">
      <c r="X9594" s="59">
        <v>9587</v>
      </c>
      <c r="Y9594" s="395">
        <f t="shared" si="151"/>
        <v>425</v>
      </c>
    </row>
    <row r="9595" spans="24:25" x14ac:dyDescent="0.25">
      <c r="X9595" s="59">
        <v>9588</v>
      </c>
      <c r="Y9595" s="395">
        <f t="shared" si="151"/>
        <v>425</v>
      </c>
    </row>
    <row r="9596" spans="24:25" x14ac:dyDescent="0.25">
      <c r="X9596" s="59">
        <v>9589</v>
      </c>
      <c r="Y9596" s="395">
        <f t="shared" si="151"/>
        <v>425</v>
      </c>
    </row>
    <row r="9597" spans="24:25" x14ac:dyDescent="0.25">
      <c r="X9597" s="59">
        <v>9590</v>
      </c>
      <c r="Y9597" s="395">
        <f t="shared" si="151"/>
        <v>425</v>
      </c>
    </row>
    <row r="9598" spans="24:25" x14ac:dyDescent="0.25">
      <c r="X9598" s="59">
        <v>9591</v>
      </c>
      <c r="Y9598" s="395">
        <f t="shared" si="151"/>
        <v>425</v>
      </c>
    </row>
    <row r="9599" spans="24:25" x14ac:dyDescent="0.25">
      <c r="X9599" s="59">
        <v>9592</v>
      </c>
      <c r="Y9599" s="395">
        <f t="shared" si="151"/>
        <v>425</v>
      </c>
    </row>
    <row r="9600" spans="24:25" x14ac:dyDescent="0.25">
      <c r="X9600" s="59">
        <v>9593</v>
      </c>
      <c r="Y9600" s="395">
        <f t="shared" si="151"/>
        <v>425</v>
      </c>
    </row>
    <row r="9601" spans="24:25" x14ac:dyDescent="0.25">
      <c r="X9601" s="59">
        <v>9594</v>
      </c>
      <c r="Y9601" s="395">
        <f t="shared" si="151"/>
        <v>425</v>
      </c>
    </row>
    <row r="9602" spans="24:25" x14ac:dyDescent="0.25">
      <c r="X9602" s="59">
        <v>9595</v>
      </c>
      <c r="Y9602" s="395">
        <f t="shared" si="151"/>
        <v>425</v>
      </c>
    </row>
    <row r="9603" spans="24:25" x14ac:dyDescent="0.25">
      <c r="X9603" s="59">
        <v>9596</v>
      </c>
      <c r="Y9603" s="395">
        <f t="shared" si="151"/>
        <v>425</v>
      </c>
    </row>
    <row r="9604" spans="24:25" x14ac:dyDescent="0.25">
      <c r="X9604" s="59">
        <v>9597</v>
      </c>
      <c r="Y9604" s="395">
        <f t="shared" si="151"/>
        <v>425</v>
      </c>
    </row>
    <row r="9605" spans="24:25" x14ac:dyDescent="0.25">
      <c r="X9605" s="59">
        <v>9598</v>
      </c>
      <c r="Y9605" s="395">
        <f t="shared" si="151"/>
        <v>425</v>
      </c>
    </row>
    <row r="9606" spans="24:25" x14ac:dyDescent="0.25">
      <c r="X9606" s="59">
        <v>9599</v>
      </c>
      <c r="Y9606" s="395">
        <f t="shared" si="151"/>
        <v>425</v>
      </c>
    </row>
    <row r="9607" spans="24:25" x14ac:dyDescent="0.25">
      <c r="X9607" s="59">
        <v>9600</v>
      </c>
      <c r="Y9607" s="395">
        <f t="shared" si="151"/>
        <v>425</v>
      </c>
    </row>
    <row r="9608" spans="24:25" x14ac:dyDescent="0.25">
      <c r="X9608" s="59">
        <v>9601</v>
      </c>
      <c r="Y9608" s="395">
        <f t="shared" si="151"/>
        <v>425</v>
      </c>
    </row>
    <row r="9609" spans="24:25" x14ac:dyDescent="0.25">
      <c r="X9609" s="59">
        <v>9602</v>
      </c>
      <c r="Y9609" s="395">
        <f t="shared" si="151"/>
        <v>425</v>
      </c>
    </row>
    <row r="9610" spans="24:25" x14ac:dyDescent="0.25">
      <c r="X9610" s="59">
        <v>9603</v>
      </c>
      <c r="Y9610" s="395">
        <f t="shared" si="151"/>
        <v>425</v>
      </c>
    </row>
    <row r="9611" spans="24:25" x14ac:dyDescent="0.25">
      <c r="X9611" s="59">
        <v>9604</v>
      </c>
      <c r="Y9611" s="395">
        <f t="shared" si="151"/>
        <v>425</v>
      </c>
    </row>
    <row r="9612" spans="24:25" x14ac:dyDescent="0.25">
      <c r="X9612" s="59">
        <v>9605</v>
      </c>
      <c r="Y9612" s="395">
        <f t="shared" si="151"/>
        <v>425</v>
      </c>
    </row>
    <row r="9613" spans="24:25" x14ac:dyDescent="0.25">
      <c r="X9613" s="59">
        <v>9606</v>
      </c>
      <c r="Y9613" s="395">
        <f t="shared" si="151"/>
        <v>425</v>
      </c>
    </row>
    <row r="9614" spans="24:25" x14ac:dyDescent="0.25">
      <c r="X9614" s="59">
        <v>9607</v>
      </c>
      <c r="Y9614" s="395">
        <f t="shared" si="151"/>
        <v>425</v>
      </c>
    </row>
    <row r="9615" spans="24:25" x14ac:dyDescent="0.25">
      <c r="X9615" s="59">
        <v>9608</v>
      </c>
      <c r="Y9615" s="395">
        <f t="shared" si="151"/>
        <v>425</v>
      </c>
    </row>
    <row r="9616" spans="24:25" x14ac:dyDescent="0.25">
      <c r="X9616" s="59">
        <v>9609</v>
      </c>
      <c r="Y9616" s="395">
        <f t="shared" si="151"/>
        <v>425</v>
      </c>
    </row>
    <row r="9617" spans="24:25" x14ac:dyDescent="0.25">
      <c r="X9617" s="59">
        <v>9610</v>
      </c>
      <c r="Y9617" s="395">
        <f t="shared" ref="Y9617:Y9680" si="152">$V$9</f>
        <v>425</v>
      </c>
    </row>
    <row r="9618" spans="24:25" x14ac:dyDescent="0.25">
      <c r="X9618" s="59">
        <v>9611</v>
      </c>
      <c r="Y9618" s="395">
        <f t="shared" si="152"/>
        <v>425</v>
      </c>
    </row>
    <row r="9619" spans="24:25" x14ac:dyDescent="0.25">
      <c r="X9619" s="59">
        <v>9612</v>
      </c>
      <c r="Y9619" s="395">
        <f t="shared" si="152"/>
        <v>425</v>
      </c>
    </row>
    <row r="9620" spans="24:25" x14ac:dyDescent="0.25">
      <c r="X9620" s="59">
        <v>9613</v>
      </c>
      <c r="Y9620" s="395">
        <f t="shared" si="152"/>
        <v>425</v>
      </c>
    </row>
    <row r="9621" spans="24:25" x14ac:dyDescent="0.25">
      <c r="X9621" s="59">
        <v>9614</v>
      </c>
      <c r="Y9621" s="395">
        <f t="shared" si="152"/>
        <v>425</v>
      </c>
    </row>
    <row r="9622" spans="24:25" x14ac:dyDescent="0.25">
      <c r="X9622" s="59">
        <v>9615</v>
      </c>
      <c r="Y9622" s="395">
        <f t="shared" si="152"/>
        <v>425</v>
      </c>
    </row>
    <row r="9623" spans="24:25" x14ac:dyDescent="0.25">
      <c r="X9623" s="59">
        <v>9616</v>
      </c>
      <c r="Y9623" s="395">
        <f t="shared" si="152"/>
        <v>425</v>
      </c>
    </row>
    <row r="9624" spans="24:25" x14ac:dyDescent="0.25">
      <c r="X9624" s="59">
        <v>9617</v>
      </c>
      <c r="Y9624" s="395">
        <f t="shared" si="152"/>
        <v>425</v>
      </c>
    </row>
    <row r="9625" spans="24:25" x14ac:dyDescent="0.25">
      <c r="X9625" s="59">
        <v>9618</v>
      </c>
      <c r="Y9625" s="395">
        <f t="shared" si="152"/>
        <v>425</v>
      </c>
    </row>
    <row r="9626" spans="24:25" x14ac:dyDescent="0.25">
      <c r="X9626" s="59">
        <v>9619</v>
      </c>
      <c r="Y9626" s="395">
        <f t="shared" si="152"/>
        <v>425</v>
      </c>
    </row>
    <row r="9627" spans="24:25" x14ac:dyDescent="0.25">
      <c r="X9627" s="59">
        <v>9620</v>
      </c>
      <c r="Y9627" s="395">
        <f t="shared" si="152"/>
        <v>425</v>
      </c>
    </row>
    <row r="9628" spans="24:25" x14ac:dyDescent="0.25">
      <c r="X9628" s="59">
        <v>9621</v>
      </c>
      <c r="Y9628" s="395">
        <f t="shared" si="152"/>
        <v>425</v>
      </c>
    </row>
    <row r="9629" spans="24:25" x14ac:dyDescent="0.25">
      <c r="X9629" s="59">
        <v>9622</v>
      </c>
      <c r="Y9629" s="395">
        <f t="shared" si="152"/>
        <v>425</v>
      </c>
    </row>
    <row r="9630" spans="24:25" x14ac:dyDescent="0.25">
      <c r="X9630" s="59">
        <v>9623</v>
      </c>
      <c r="Y9630" s="395">
        <f t="shared" si="152"/>
        <v>425</v>
      </c>
    </row>
    <row r="9631" spans="24:25" x14ac:dyDescent="0.25">
      <c r="X9631" s="59">
        <v>9624</v>
      </c>
      <c r="Y9631" s="395">
        <f t="shared" si="152"/>
        <v>425</v>
      </c>
    </row>
    <row r="9632" spans="24:25" x14ac:dyDescent="0.25">
      <c r="X9632" s="59">
        <v>9625</v>
      </c>
      <c r="Y9632" s="395">
        <f t="shared" si="152"/>
        <v>425</v>
      </c>
    </row>
    <row r="9633" spans="24:25" x14ac:dyDescent="0.25">
      <c r="X9633" s="59">
        <v>9626</v>
      </c>
      <c r="Y9633" s="395">
        <f t="shared" si="152"/>
        <v>425</v>
      </c>
    </row>
    <row r="9634" spans="24:25" x14ac:dyDescent="0.25">
      <c r="X9634" s="59">
        <v>9627</v>
      </c>
      <c r="Y9634" s="395">
        <f t="shared" si="152"/>
        <v>425</v>
      </c>
    </row>
    <row r="9635" spans="24:25" x14ac:dyDescent="0.25">
      <c r="X9635" s="59">
        <v>9628</v>
      </c>
      <c r="Y9635" s="395">
        <f t="shared" si="152"/>
        <v>425</v>
      </c>
    </row>
    <row r="9636" spans="24:25" x14ac:dyDescent="0.25">
      <c r="X9636" s="59">
        <v>9629</v>
      </c>
      <c r="Y9636" s="395">
        <f t="shared" si="152"/>
        <v>425</v>
      </c>
    </row>
    <row r="9637" spans="24:25" x14ac:dyDescent="0.25">
      <c r="X9637" s="59">
        <v>9630</v>
      </c>
      <c r="Y9637" s="395">
        <f t="shared" si="152"/>
        <v>425</v>
      </c>
    </row>
    <row r="9638" spans="24:25" x14ac:dyDescent="0.25">
      <c r="X9638" s="59">
        <v>9631</v>
      </c>
      <c r="Y9638" s="395">
        <f t="shared" si="152"/>
        <v>425</v>
      </c>
    </row>
    <row r="9639" spans="24:25" x14ac:dyDescent="0.25">
      <c r="X9639" s="59">
        <v>9632</v>
      </c>
      <c r="Y9639" s="395">
        <f t="shared" si="152"/>
        <v>425</v>
      </c>
    </row>
    <row r="9640" spans="24:25" x14ac:dyDescent="0.25">
      <c r="X9640" s="59">
        <v>9633</v>
      </c>
      <c r="Y9640" s="395">
        <f t="shared" si="152"/>
        <v>425</v>
      </c>
    </row>
    <row r="9641" spans="24:25" x14ac:dyDescent="0.25">
      <c r="X9641" s="59">
        <v>9634</v>
      </c>
      <c r="Y9641" s="395">
        <f t="shared" si="152"/>
        <v>425</v>
      </c>
    </row>
    <row r="9642" spans="24:25" x14ac:dyDescent="0.25">
      <c r="X9642" s="59">
        <v>9635</v>
      </c>
      <c r="Y9642" s="395">
        <f t="shared" si="152"/>
        <v>425</v>
      </c>
    </row>
    <row r="9643" spans="24:25" x14ac:dyDescent="0.25">
      <c r="X9643" s="59">
        <v>9636</v>
      </c>
      <c r="Y9643" s="395">
        <f t="shared" si="152"/>
        <v>425</v>
      </c>
    </row>
    <row r="9644" spans="24:25" x14ac:dyDescent="0.25">
      <c r="X9644" s="59">
        <v>9637</v>
      </c>
      <c r="Y9644" s="395">
        <f t="shared" si="152"/>
        <v>425</v>
      </c>
    </row>
    <row r="9645" spans="24:25" x14ac:dyDescent="0.25">
      <c r="X9645" s="59">
        <v>9638</v>
      </c>
      <c r="Y9645" s="395">
        <f t="shared" si="152"/>
        <v>425</v>
      </c>
    </row>
    <row r="9646" spans="24:25" x14ac:dyDescent="0.25">
      <c r="X9646" s="59">
        <v>9639</v>
      </c>
      <c r="Y9646" s="395">
        <f t="shared" si="152"/>
        <v>425</v>
      </c>
    </row>
    <row r="9647" spans="24:25" x14ac:dyDescent="0.25">
      <c r="X9647" s="59">
        <v>9640</v>
      </c>
      <c r="Y9647" s="395">
        <f t="shared" si="152"/>
        <v>425</v>
      </c>
    </row>
    <row r="9648" spans="24:25" x14ac:dyDescent="0.25">
      <c r="X9648" s="59">
        <v>9641</v>
      </c>
      <c r="Y9648" s="395">
        <f t="shared" si="152"/>
        <v>425</v>
      </c>
    </row>
    <row r="9649" spans="24:25" x14ac:dyDescent="0.25">
      <c r="X9649" s="59">
        <v>9642</v>
      </c>
      <c r="Y9649" s="395">
        <f t="shared" si="152"/>
        <v>425</v>
      </c>
    </row>
    <row r="9650" spans="24:25" x14ac:dyDescent="0.25">
      <c r="X9650" s="59">
        <v>9643</v>
      </c>
      <c r="Y9650" s="395">
        <f t="shared" si="152"/>
        <v>425</v>
      </c>
    </row>
    <row r="9651" spans="24:25" x14ac:dyDescent="0.25">
      <c r="X9651" s="59">
        <v>9644</v>
      </c>
      <c r="Y9651" s="395">
        <f t="shared" si="152"/>
        <v>425</v>
      </c>
    </row>
    <row r="9652" spans="24:25" x14ac:dyDescent="0.25">
      <c r="X9652" s="59">
        <v>9645</v>
      </c>
      <c r="Y9652" s="395">
        <f t="shared" si="152"/>
        <v>425</v>
      </c>
    </row>
    <row r="9653" spans="24:25" x14ac:dyDescent="0.25">
      <c r="X9653" s="59">
        <v>9646</v>
      </c>
      <c r="Y9653" s="395">
        <f t="shared" si="152"/>
        <v>425</v>
      </c>
    </row>
    <row r="9654" spans="24:25" x14ac:dyDescent="0.25">
      <c r="X9654" s="59">
        <v>9647</v>
      </c>
      <c r="Y9654" s="395">
        <f t="shared" si="152"/>
        <v>425</v>
      </c>
    </row>
    <row r="9655" spans="24:25" x14ac:dyDescent="0.25">
      <c r="X9655" s="59">
        <v>9648</v>
      </c>
      <c r="Y9655" s="395">
        <f t="shared" si="152"/>
        <v>425</v>
      </c>
    </row>
    <row r="9656" spans="24:25" x14ac:dyDescent="0.25">
      <c r="X9656" s="59">
        <v>9649</v>
      </c>
      <c r="Y9656" s="395">
        <f t="shared" si="152"/>
        <v>425</v>
      </c>
    </row>
    <row r="9657" spans="24:25" x14ac:dyDescent="0.25">
      <c r="X9657" s="59">
        <v>9650</v>
      </c>
      <c r="Y9657" s="395">
        <f t="shared" si="152"/>
        <v>425</v>
      </c>
    </row>
    <row r="9658" spans="24:25" x14ac:dyDescent="0.25">
      <c r="X9658" s="59">
        <v>9651</v>
      </c>
      <c r="Y9658" s="395">
        <f t="shared" si="152"/>
        <v>425</v>
      </c>
    </row>
    <row r="9659" spans="24:25" x14ac:dyDescent="0.25">
      <c r="X9659" s="59">
        <v>9652</v>
      </c>
      <c r="Y9659" s="395">
        <f t="shared" si="152"/>
        <v>425</v>
      </c>
    </row>
    <row r="9660" spans="24:25" x14ac:dyDescent="0.25">
      <c r="X9660" s="59">
        <v>9653</v>
      </c>
      <c r="Y9660" s="395">
        <f t="shared" si="152"/>
        <v>425</v>
      </c>
    </row>
    <row r="9661" spans="24:25" x14ac:dyDescent="0.25">
      <c r="X9661" s="59">
        <v>9654</v>
      </c>
      <c r="Y9661" s="395">
        <f t="shared" si="152"/>
        <v>425</v>
      </c>
    </row>
    <row r="9662" spans="24:25" x14ac:dyDescent="0.25">
      <c r="X9662" s="59">
        <v>9655</v>
      </c>
      <c r="Y9662" s="395">
        <f t="shared" si="152"/>
        <v>425</v>
      </c>
    </row>
    <row r="9663" spans="24:25" x14ac:dyDescent="0.25">
      <c r="X9663" s="59">
        <v>9656</v>
      </c>
      <c r="Y9663" s="395">
        <f t="shared" si="152"/>
        <v>425</v>
      </c>
    </row>
    <row r="9664" spans="24:25" x14ac:dyDescent="0.25">
      <c r="X9664" s="59">
        <v>9657</v>
      </c>
      <c r="Y9664" s="395">
        <f t="shared" si="152"/>
        <v>425</v>
      </c>
    </row>
    <row r="9665" spans="24:25" x14ac:dyDescent="0.25">
      <c r="X9665" s="59">
        <v>9658</v>
      </c>
      <c r="Y9665" s="395">
        <f t="shared" si="152"/>
        <v>425</v>
      </c>
    </row>
    <row r="9666" spans="24:25" x14ac:dyDescent="0.25">
      <c r="X9666" s="59">
        <v>9659</v>
      </c>
      <c r="Y9666" s="395">
        <f t="shared" si="152"/>
        <v>425</v>
      </c>
    </row>
    <row r="9667" spans="24:25" x14ac:dyDescent="0.25">
      <c r="X9667" s="59">
        <v>9660</v>
      </c>
      <c r="Y9667" s="395">
        <f t="shared" si="152"/>
        <v>425</v>
      </c>
    </row>
    <row r="9668" spans="24:25" x14ac:dyDescent="0.25">
      <c r="X9668" s="59">
        <v>9661</v>
      </c>
      <c r="Y9668" s="395">
        <f t="shared" si="152"/>
        <v>425</v>
      </c>
    </row>
    <row r="9669" spans="24:25" x14ac:dyDescent="0.25">
      <c r="X9669" s="59">
        <v>9662</v>
      </c>
      <c r="Y9669" s="395">
        <f t="shared" si="152"/>
        <v>425</v>
      </c>
    </row>
    <row r="9670" spans="24:25" x14ac:dyDescent="0.25">
      <c r="X9670" s="59">
        <v>9663</v>
      </c>
      <c r="Y9670" s="395">
        <f t="shared" si="152"/>
        <v>425</v>
      </c>
    </row>
    <row r="9671" spans="24:25" x14ac:dyDescent="0.25">
      <c r="X9671" s="59">
        <v>9664</v>
      </c>
      <c r="Y9671" s="395">
        <f t="shared" si="152"/>
        <v>425</v>
      </c>
    </row>
    <row r="9672" spans="24:25" x14ac:dyDescent="0.25">
      <c r="X9672" s="59">
        <v>9665</v>
      </c>
      <c r="Y9672" s="395">
        <f t="shared" si="152"/>
        <v>425</v>
      </c>
    </row>
    <row r="9673" spans="24:25" x14ac:dyDescent="0.25">
      <c r="X9673" s="59">
        <v>9666</v>
      </c>
      <c r="Y9673" s="395">
        <f t="shared" si="152"/>
        <v>425</v>
      </c>
    </row>
    <row r="9674" spans="24:25" x14ac:dyDescent="0.25">
      <c r="X9674" s="59">
        <v>9667</v>
      </c>
      <c r="Y9674" s="395">
        <f t="shared" si="152"/>
        <v>425</v>
      </c>
    </row>
    <row r="9675" spans="24:25" x14ac:dyDescent="0.25">
      <c r="X9675" s="59">
        <v>9668</v>
      </c>
      <c r="Y9675" s="395">
        <f t="shared" si="152"/>
        <v>425</v>
      </c>
    </row>
    <row r="9676" spans="24:25" x14ac:dyDescent="0.25">
      <c r="X9676" s="59">
        <v>9669</v>
      </c>
      <c r="Y9676" s="395">
        <f t="shared" si="152"/>
        <v>425</v>
      </c>
    </row>
    <row r="9677" spans="24:25" x14ac:dyDescent="0.25">
      <c r="X9677" s="59">
        <v>9670</v>
      </c>
      <c r="Y9677" s="395">
        <f t="shared" si="152"/>
        <v>425</v>
      </c>
    </row>
    <row r="9678" spans="24:25" x14ac:dyDescent="0.25">
      <c r="X9678" s="59">
        <v>9671</v>
      </c>
      <c r="Y9678" s="395">
        <f t="shared" si="152"/>
        <v>425</v>
      </c>
    </row>
    <row r="9679" spans="24:25" x14ac:dyDescent="0.25">
      <c r="X9679" s="59">
        <v>9672</v>
      </c>
      <c r="Y9679" s="395">
        <f t="shared" si="152"/>
        <v>425</v>
      </c>
    </row>
    <row r="9680" spans="24:25" x14ac:dyDescent="0.25">
      <c r="X9680" s="59">
        <v>9673</v>
      </c>
      <c r="Y9680" s="395">
        <f t="shared" si="152"/>
        <v>425</v>
      </c>
    </row>
    <row r="9681" spans="24:25" x14ac:dyDescent="0.25">
      <c r="X9681" s="59">
        <v>9674</v>
      </c>
      <c r="Y9681" s="395">
        <f t="shared" ref="Y9681:Y9744" si="153">$V$9</f>
        <v>425</v>
      </c>
    </row>
    <row r="9682" spans="24:25" x14ac:dyDescent="0.25">
      <c r="X9682" s="59">
        <v>9675</v>
      </c>
      <c r="Y9682" s="395">
        <f t="shared" si="153"/>
        <v>425</v>
      </c>
    </row>
    <row r="9683" spans="24:25" x14ac:dyDescent="0.25">
      <c r="X9683" s="59">
        <v>9676</v>
      </c>
      <c r="Y9683" s="395">
        <f t="shared" si="153"/>
        <v>425</v>
      </c>
    </row>
    <row r="9684" spans="24:25" x14ac:dyDescent="0.25">
      <c r="X9684" s="59">
        <v>9677</v>
      </c>
      <c r="Y9684" s="395">
        <f t="shared" si="153"/>
        <v>425</v>
      </c>
    </row>
    <row r="9685" spans="24:25" x14ac:dyDescent="0.25">
      <c r="X9685" s="59">
        <v>9678</v>
      </c>
      <c r="Y9685" s="395">
        <f t="shared" si="153"/>
        <v>425</v>
      </c>
    </row>
    <row r="9686" spans="24:25" x14ac:dyDescent="0.25">
      <c r="X9686" s="59">
        <v>9679</v>
      </c>
      <c r="Y9686" s="395">
        <f t="shared" si="153"/>
        <v>425</v>
      </c>
    </row>
    <row r="9687" spans="24:25" x14ac:dyDescent="0.25">
      <c r="X9687" s="59">
        <v>9680</v>
      </c>
      <c r="Y9687" s="395">
        <f t="shared" si="153"/>
        <v>425</v>
      </c>
    </row>
    <row r="9688" spans="24:25" x14ac:dyDescent="0.25">
      <c r="X9688" s="59">
        <v>9681</v>
      </c>
      <c r="Y9688" s="395">
        <f t="shared" si="153"/>
        <v>425</v>
      </c>
    </row>
    <row r="9689" spans="24:25" x14ac:dyDescent="0.25">
      <c r="X9689" s="59">
        <v>9682</v>
      </c>
      <c r="Y9689" s="395">
        <f t="shared" si="153"/>
        <v>425</v>
      </c>
    </row>
    <row r="9690" spans="24:25" x14ac:dyDescent="0.25">
      <c r="X9690" s="59">
        <v>9683</v>
      </c>
      <c r="Y9690" s="395">
        <f t="shared" si="153"/>
        <v>425</v>
      </c>
    </row>
    <row r="9691" spans="24:25" x14ac:dyDescent="0.25">
      <c r="X9691" s="59">
        <v>9684</v>
      </c>
      <c r="Y9691" s="395">
        <f t="shared" si="153"/>
        <v>425</v>
      </c>
    </row>
    <row r="9692" spans="24:25" x14ac:dyDescent="0.25">
      <c r="X9692" s="59">
        <v>9685</v>
      </c>
      <c r="Y9692" s="395">
        <f t="shared" si="153"/>
        <v>425</v>
      </c>
    </row>
    <row r="9693" spans="24:25" x14ac:dyDescent="0.25">
      <c r="X9693" s="59">
        <v>9686</v>
      </c>
      <c r="Y9693" s="395">
        <f t="shared" si="153"/>
        <v>425</v>
      </c>
    </row>
    <row r="9694" spans="24:25" x14ac:dyDescent="0.25">
      <c r="X9694" s="59">
        <v>9687</v>
      </c>
      <c r="Y9694" s="395">
        <f t="shared" si="153"/>
        <v>425</v>
      </c>
    </row>
    <row r="9695" spans="24:25" x14ac:dyDescent="0.25">
      <c r="X9695" s="59">
        <v>9688</v>
      </c>
      <c r="Y9695" s="395">
        <f t="shared" si="153"/>
        <v>425</v>
      </c>
    </row>
    <row r="9696" spans="24:25" x14ac:dyDescent="0.25">
      <c r="X9696" s="59">
        <v>9689</v>
      </c>
      <c r="Y9696" s="395">
        <f t="shared" si="153"/>
        <v>425</v>
      </c>
    </row>
    <row r="9697" spans="24:25" x14ac:dyDescent="0.25">
      <c r="X9697" s="59">
        <v>9690</v>
      </c>
      <c r="Y9697" s="395">
        <f t="shared" si="153"/>
        <v>425</v>
      </c>
    </row>
    <row r="9698" spans="24:25" x14ac:dyDescent="0.25">
      <c r="X9698" s="59">
        <v>9691</v>
      </c>
      <c r="Y9698" s="395">
        <f t="shared" si="153"/>
        <v>425</v>
      </c>
    </row>
    <row r="9699" spans="24:25" x14ac:dyDescent="0.25">
      <c r="X9699" s="59">
        <v>9692</v>
      </c>
      <c r="Y9699" s="395">
        <f t="shared" si="153"/>
        <v>425</v>
      </c>
    </row>
    <row r="9700" spans="24:25" x14ac:dyDescent="0.25">
      <c r="X9700" s="59">
        <v>9693</v>
      </c>
      <c r="Y9700" s="395">
        <f t="shared" si="153"/>
        <v>425</v>
      </c>
    </row>
    <row r="9701" spans="24:25" x14ac:dyDescent="0.25">
      <c r="X9701" s="59">
        <v>9694</v>
      </c>
      <c r="Y9701" s="395">
        <f t="shared" si="153"/>
        <v>425</v>
      </c>
    </row>
    <row r="9702" spans="24:25" x14ac:dyDescent="0.25">
      <c r="X9702" s="59">
        <v>9695</v>
      </c>
      <c r="Y9702" s="395">
        <f t="shared" si="153"/>
        <v>425</v>
      </c>
    </row>
    <row r="9703" spans="24:25" x14ac:dyDescent="0.25">
      <c r="X9703" s="59">
        <v>9696</v>
      </c>
      <c r="Y9703" s="395">
        <f t="shared" si="153"/>
        <v>425</v>
      </c>
    </row>
    <row r="9704" spans="24:25" x14ac:dyDescent="0.25">
      <c r="X9704" s="59">
        <v>9697</v>
      </c>
      <c r="Y9704" s="395">
        <f t="shared" si="153"/>
        <v>425</v>
      </c>
    </row>
    <row r="9705" spans="24:25" x14ac:dyDescent="0.25">
      <c r="X9705" s="59">
        <v>9698</v>
      </c>
      <c r="Y9705" s="395">
        <f t="shared" si="153"/>
        <v>425</v>
      </c>
    </row>
    <row r="9706" spans="24:25" x14ac:dyDescent="0.25">
      <c r="X9706" s="59">
        <v>9699</v>
      </c>
      <c r="Y9706" s="395">
        <f t="shared" si="153"/>
        <v>425</v>
      </c>
    </row>
    <row r="9707" spans="24:25" x14ac:dyDescent="0.25">
      <c r="X9707" s="59">
        <v>9700</v>
      </c>
      <c r="Y9707" s="395">
        <f t="shared" si="153"/>
        <v>425</v>
      </c>
    </row>
    <row r="9708" spans="24:25" x14ac:dyDescent="0.25">
      <c r="X9708" s="59">
        <v>9701</v>
      </c>
      <c r="Y9708" s="395">
        <f t="shared" si="153"/>
        <v>425</v>
      </c>
    </row>
    <row r="9709" spans="24:25" x14ac:dyDescent="0.25">
      <c r="X9709" s="59">
        <v>9702</v>
      </c>
      <c r="Y9709" s="395">
        <f t="shared" si="153"/>
        <v>425</v>
      </c>
    </row>
    <row r="9710" spans="24:25" x14ac:dyDescent="0.25">
      <c r="X9710" s="59">
        <v>9703</v>
      </c>
      <c r="Y9710" s="395">
        <f t="shared" si="153"/>
        <v>425</v>
      </c>
    </row>
    <row r="9711" spans="24:25" x14ac:dyDescent="0.25">
      <c r="X9711" s="59">
        <v>9704</v>
      </c>
      <c r="Y9711" s="395">
        <f t="shared" si="153"/>
        <v>425</v>
      </c>
    </row>
    <row r="9712" spans="24:25" x14ac:dyDescent="0.25">
      <c r="X9712" s="59">
        <v>9705</v>
      </c>
      <c r="Y9712" s="395">
        <f t="shared" si="153"/>
        <v>425</v>
      </c>
    </row>
    <row r="9713" spans="24:25" x14ac:dyDescent="0.25">
      <c r="X9713" s="59">
        <v>9706</v>
      </c>
      <c r="Y9713" s="395">
        <f t="shared" si="153"/>
        <v>425</v>
      </c>
    </row>
    <row r="9714" spans="24:25" x14ac:dyDescent="0.25">
      <c r="X9714" s="59">
        <v>9707</v>
      </c>
      <c r="Y9714" s="395">
        <f t="shared" si="153"/>
        <v>425</v>
      </c>
    </row>
    <row r="9715" spans="24:25" x14ac:dyDescent="0.25">
      <c r="X9715" s="59">
        <v>9708</v>
      </c>
      <c r="Y9715" s="395">
        <f t="shared" si="153"/>
        <v>425</v>
      </c>
    </row>
    <row r="9716" spans="24:25" x14ac:dyDescent="0.25">
      <c r="X9716" s="59">
        <v>9709</v>
      </c>
      <c r="Y9716" s="395">
        <f t="shared" si="153"/>
        <v>425</v>
      </c>
    </row>
    <row r="9717" spans="24:25" x14ac:dyDescent="0.25">
      <c r="X9717" s="59">
        <v>9710</v>
      </c>
      <c r="Y9717" s="395">
        <f t="shared" si="153"/>
        <v>425</v>
      </c>
    </row>
    <row r="9718" spans="24:25" x14ac:dyDescent="0.25">
      <c r="X9718" s="59">
        <v>9711</v>
      </c>
      <c r="Y9718" s="395">
        <f t="shared" si="153"/>
        <v>425</v>
      </c>
    </row>
    <row r="9719" spans="24:25" x14ac:dyDescent="0.25">
      <c r="X9719" s="59">
        <v>9712</v>
      </c>
      <c r="Y9719" s="395">
        <f t="shared" si="153"/>
        <v>425</v>
      </c>
    </row>
    <row r="9720" spans="24:25" x14ac:dyDescent="0.25">
      <c r="X9720" s="59">
        <v>9713</v>
      </c>
      <c r="Y9720" s="395">
        <f t="shared" si="153"/>
        <v>425</v>
      </c>
    </row>
    <row r="9721" spans="24:25" x14ac:dyDescent="0.25">
      <c r="X9721" s="59">
        <v>9714</v>
      </c>
      <c r="Y9721" s="395">
        <f t="shared" si="153"/>
        <v>425</v>
      </c>
    </row>
    <row r="9722" spans="24:25" x14ac:dyDescent="0.25">
      <c r="X9722" s="59">
        <v>9715</v>
      </c>
      <c r="Y9722" s="395">
        <f t="shared" si="153"/>
        <v>425</v>
      </c>
    </row>
    <row r="9723" spans="24:25" x14ac:dyDescent="0.25">
      <c r="X9723" s="59">
        <v>9716</v>
      </c>
      <c r="Y9723" s="395">
        <f t="shared" si="153"/>
        <v>425</v>
      </c>
    </row>
    <row r="9724" spans="24:25" x14ac:dyDescent="0.25">
      <c r="X9724" s="59">
        <v>9717</v>
      </c>
      <c r="Y9724" s="395">
        <f t="shared" si="153"/>
        <v>425</v>
      </c>
    </row>
    <row r="9725" spans="24:25" x14ac:dyDescent="0.25">
      <c r="X9725" s="59">
        <v>9718</v>
      </c>
      <c r="Y9725" s="395">
        <f t="shared" si="153"/>
        <v>425</v>
      </c>
    </row>
    <row r="9726" spans="24:25" x14ac:dyDescent="0.25">
      <c r="X9726" s="59">
        <v>9719</v>
      </c>
      <c r="Y9726" s="395">
        <f t="shared" si="153"/>
        <v>425</v>
      </c>
    </row>
    <row r="9727" spans="24:25" x14ac:dyDescent="0.25">
      <c r="X9727" s="59">
        <v>9720</v>
      </c>
      <c r="Y9727" s="395">
        <f t="shared" si="153"/>
        <v>425</v>
      </c>
    </row>
    <row r="9728" spans="24:25" x14ac:dyDescent="0.25">
      <c r="X9728" s="59">
        <v>9721</v>
      </c>
      <c r="Y9728" s="395">
        <f t="shared" si="153"/>
        <v>425</v>
      </c>
    </row>
    <row r="9729" spans="24:25" x14ac:dyDescent="0.25">
      <c r="X9729" s="59">
        <v>9722</v>
      </c>
      <c r="Y9729" s="395">
        <f t="shared" si="153"/>
        <v>425</v>
      </c>
    </row>
    <row r="9730" spans="24:25" x14ac:dyDescent="0.25">
      <c r="X9730" s="59">
        <v>9723</v>
      </c>
      <c r="Y9730" s="395">
        <f t="shared" si="153"/>
        <v>425</v>
      </c>
    </row>
    <row r="9731" spans="24:25" x14ac:dyDescent="0.25">
      <c r="X9731" s="59">
        <v>9724</v>
      </c>
      <c r="Y9731" s="395">
        <f t="shared" si="153"/>
        <v>425</v>
      </c>
    </row>
    <row r="9732" spans="24:25" x14ac:dyDescent="0.25">
      <c r="X9732" s="59">
        <v>9725</v>
      </c>
      <c r="Y9732" s="395">
        <f t="shared" si="153"/>
        <v>425</v>
      </c>
    </row>
    <row r="9733" spans="24:25" x14ac:dyDescent="0.25">
      <c r="X9733" s="59">
        <v>9726</v>
      </c>
      <c r="Y9733" s="395">
        <f t="shared" si="153"/>
        <v>425</v>
      </c>
    </row>
    <row r="9734" spans="24:25" x14ac:dyDescent="0.25">
      <c r="X9734" s="59">
        <v>9727</v>
      </c>
      <c r="Y9734" s="395">
        <f t="shared" si="153"/>
        <v>425</v>
      </c>
    </row>
    <row r="9735" spans="24:25" x14ac:dyDescent="0.25">
      <c r="X9735" s="59">
        <v>9728</v>
      </c>
      <c r="Y9735" s="395">
        <f t="shared" si="153"/>
        <v>425</v>
      </c>
    </row>
    <row r="9736" spans="24:25" x14ac:dyDescent="0.25">
      <c r="X9736" s="59">
        <v>9729</v>
      </c>
      <c r="Y9736" s="395">
        <f t="shared" si="153"/>
        <v>425</v>
      </c>
    </row>
    <row r="9737" spans="24:25" x14ac:dyDescent="0.25">
      <c r="X9737" s="59">
        <v>9730</v>
      </c>
      <c r="Y9737" s="395">
        <f t="shared" si="153"/>
        <v>425</v>
      </c>
    </row>
    <row r="9738" spans="24:25" x14ac:dyDescent="0.25">
      <c r="X9738" s="59">
        <v>9731</v>
      </c>
      <c r="Y9738" s="395">
        <f t="shared" si="153"/>
        <v>425</v>
      </c>
    </row>
    <row r="9739" spans="24:25" x14ac:dyDescent="0.25">
      <c r="X9739" s="59">
        <v>9732</v>
      </c>
      <c r="Y9739" s="395">
        <f t="shared" si="153"/>
        <v>425</v>
      </c>
    </row>
    <row r="9740" spans="24:25" x14ac:dyDescent="0.25">
      <c r="X9740" s="59">
        <v>9733</v>
      </c>
      <c r="Y9740" s="395">
        <f t="shared" si="153"/>
        <v>425</v>
      </c>
    </row>
    <row r="9741" spans="24:25" x14ac:dyDescent="0.25">
      <c r="X9741" s="59">
        <v>9734</v>
      </c>
      <c r="Y9741" s="395">
        <f t="shared" si="153"/>
        <v>425</v>
      </c>
    </row>
    <row r="9742" spans="24:25" x14ac:dyDescent="0.25">
      <c r="X9742" s="59">
        <v>9735</v>
      </c>
      <c r="Y9742" s="395">
        <f t="shared" si="153"/>
        <v>425</v>
      </c>
    </row>
    <row r="9743" spans="24:25" x14ac:dyDescent="0.25">
      <c r="X9743" s="59">
        <v>9736</v>
      </c>
      <c r="Y9743" s="395">
        <f t="shared" si="153"/>
        <v>425</v>
      </c>
    </row>
    <row r="9744" spans="24:25" x14ac:dyDescent="0.25">
      <c r="X9744" s="59">
        <v>9737</v>
      </c>
      <c r="Y9744" s="395">
        <f t="shared" si="153"/>
        <v>425</v>
      </c>
    </row>
    <row r="9745" spans="24:25" x14ac:dyDescent="0.25">
      <c r="X9745" s="59">
        <v>9738</v>
      </c>
      <c r="Y9745" s="395">
        <f t="shared" ref="Y9745:Y9808" si="154">$V$9</f>
        <v>425</v>
      </c>
    </row>
    <row r="9746" spans="24:25" x14ac:dyDescent="0.25">
      <c r="X9746" s="59">
        <v>9739</v>
      </c>
      <c r="Y9746" s="395">
        <f t="shared" si="154"/>
        <v>425</v>
      </c>
    </row>
    <row r="9747" spans="24:25" x14ac:dyDescent="0.25">
      <c r="X9747" s="59">
        <v>9740</v>
      </c>
      <c r="Y9747" s="395">
        <f t="shared" si="154"/>
        <v>425</v>
      </c>
    </row>
    <row r="9748" spans="24:25" x14ac:dyDescent="0.25">
      <c r="X9748" s="59">
        <v>9741</v>
      </c>
      <c r="Y9748" s="395">
        <f t="shared" si="154"/>
        <v>425</v>
      </c>
    </row>
    <row r="9749" spans="24:25" x14ac:dyDescent="0.25">
      <c r="X9749" s="59">
        <v>9742</v>
      </c>
      <c r="Y9749" s="395">
        <f t="shared" si="154"/>
        <v>425</v>
      </c>
    </row>
    <row r="9750" spans="24:25" x14ac:dyDescent="0.25">
      <c r="X9750" s="59">
        <v>9743</v>
      </c>
      <c r="Y9750" s="395">
        <f t="shared" si="154"/>
        <v>425</v>
      </c>
    </row>
    <row r="9751" spans="24:25" x14ac:dyDescent="0.25">
      <c r="X9751" s="59">
        <v>9744</v>
      </c>
      <c r="Y9751" s="395">
        <f t="shared" si="154"/>
        <v>425</v>
      </c>
    </row>
    <row r="9752" spans="24:25" x14ac:dyDescent="0.25">
      <c r="X9752" s="59">
        <v>9745</v>
      </c>
      <c r="Y9752" s="395">
        <f t="shared" si="154"/>
        <v>425</v>
      </c>
    </row>
    <row r="9753" spans="24:25" x14ac:dyDescent="0.25">
      <c r="X9753" s="59">
        <v>9746</v>
      </c>
      <c r="Y9753" s="395">
        <f t="shared" si="154"/>
        <v>425</v>
      </c>
    </row>
    <row r="9754" spans="24:25" x14ac:dyDescent="0.25">
      <c r="X9754" s="59">
        <v>9747</v>
      </c>
      <c r="Y9754" s="395">
        <f t="shared" si="154"/>
        <v>425</v>
      </c>
    </row>
    <row r="9755" spans="24:25" x14ac:dyDescent="0.25">
      <c r="X9755" s="59">
        <v>9748</v>
      </c>
      <c r="Y9755" s="395">
        <f t="shared" si="154"/>
        <v>425</v>
      </c>
    </row>
    <row r="9756" spans="24:25" x14ac:dyDescent="0.25">
      <c r="X9756" s="59">
        <v>9749</v>
      </c>
      <c r="Y9756" s="395">
        <f t="shared" si="154"/>
        <v>425</v>
      </c>
    </row>
    <row r="9757" spans="24:25" x14ac:dyDescent="0.25">
      <c r="X9757" s="59">
        <v>9750</v>
      </c>
      <c r="Y9757" s="395">
        <f t="shared" si="154"/>
        <v>425</v>
      </c>
    </row>
    <row r="9758" spans="24:25" x14ac:dyDescent="0.25">
      <c r="X9758" s="59">
        <v>9751</v>
      </c>
      <c r="Y9758" s="395">
        <f t="shared" si="154"/>
        <v>425</v>
      </c>
    </row>
    <row r="9759" spans="24:25" x14ac:dyDescent="0.25">
      <c r="X9759" s="59">
        <v>9752</v>
      </c>
      <c r="Y9759" s="395">
        <f t="shared" si="154"/>
        <v>425</v>
      </c>
    </row>
    <row r="9760" spans="24:25" x14ac:dyDescent="0.25">
      <c r="X9760" s="59">
        <v>9753</v>
      </c>
      <c r="Y9760" s="395">
        <f t="shared" si="154"/>
        <v>425</v>
      </c>
    </row>
    <row r="9761" spans="24:25" x14ac:dyDescent="0.25">
      <c r="X9761" s="59">
        <v>9754</v>
      </c>
      <c r="Y9761" s="395">
        <f t="shared" si="154"/>
        <v>425</v>
      </c>
    </row>
    <row r="9762" spans="24:25" x14ac:dyDescent="0.25">
      <c r="X9762" s="59">
        <v>9755</v>
      </c>
      <c r="Y9762" s="395">
        <f t="shared" si="154"/>
        <v>425</v>
      </c>
    </row>
    <row r="9763" spans="24:25" x14ac:dyDescent="0.25">
      <c r="X9763" s="59">
        <v>9756</v>
      </c>
      <c r="Y9763" s="395">
        <f t="shared" si="154"/>
        <v>425</v>
      </c>
    </row>
    <row r="9764" spans="24:25" x14ac:dyDescent="0.25">
      <c r="X9764" s="59">
        <v>9757</v>
      </c>
      <c r="Y9764" s="395">
        <f t="shared" si="154"/>
        <v>425</v>
      </c>
    </row>
    <row r="9765" spans="24:25" x14ac:dyDescent="0.25">
      <c r="X9765" s="59">
        <v>9758</v>
      </c>
      <c r="Y9765" s="395">
        <f t="shared" si="154"/>
        <v>425</v>
      </c>
    </row>
    <row r="9766" spans="24:25" x14ac:dyDescent="0.25">
      <c r="X9766" s="59">
        <v>9759</v>
      </c>
      <c r="Y9766" s="395">
        <f t="shared" si="154"/>
        <v>425</v>
      </c>
    </row>
    <row r="9767" spans="24:25" x14ac:dyDescent="0.25">
      <c r="X9767" s="59">
        <v>9760</v>
      </c>
      <c r="Y9767" s="395">
        <f t="shared" si="154"/>
        <v>425</v>
      </c>
    </row>
    <row r="9768" spans="24:25" x14ac:dyDescent="0.25">
      <c r="X9768" s="59">
        <v>9761</v>
      </c>
      <c r="Y9768" s="395">
        <f t="shared" si="154"/>
        <v>425</v>
      </c>
    </row>
    <row r="9769" spans="24:25" x14ac:dyDescent="0.25">
      <c r="X9769" s="59">
        <v>9762</v>
      </c>
      <c r="Y9769" s="395">
        <f t="shared" si="154"/>
        <v>425</v>
      </c>
    </row>
    <row r="9770" spans="24:25" x14ac:dyDescent="0.25">
      <c r="X9770" s="59">
        <v>9763</v>
      </c>
      <c r="Y9770" s="395">
        <f t="shared" si="154"/>
        <v>425</v>
      </c>
    </row>
    <row r="9771" spans="24:25" x14ac:dyDescent="0.25">
      <c r="X9771" s="59">
        <v>9764</v>
      </c>
      <c r="Y9771" s="395">
        <f t="shared" si="154"/>
        <v>425</v>
      </c>
    </row>
    <row r="9772" spans="24:25" x14ac:dyDescent="0.25">
      <c r="X9772" s="59">
        <v>9765</v>
      </c>
      <c r="Y9772" s="395">
        <f t="shared" si="154"/>
        <v>425</v>
      </c>
    </row>
    <row r="9773" spans="24:25" x14ac:dyDescent="0.25">
      <c r="X9773" s="59">
        <v>9766</v>
      </c>
      <c r="Y9773" s="395">
        <f t="shared" si="154"/>
        <v>425</v>
      </c>
    </row>
    <row r="9774" spans="24:25" x14ac:dyDescent="0.25">
      <c r="X9774" s="59">
        <v>9767</v>
      </c>
      <c r="Y9774" s="395">
        <f t="shared" si="154"/>
        <v>425</v>
      </c>
    </row>
    <row r="9775" spans="24:25" x14ac:dyDescent="0.25">
      <c r="X9775" s="59">
        <v>9768</v>
      </c>
      <c r="Y9775" s="395">
        <f t="shared" si="154"/>
        <v>425</v>
      </c>
    </row>
    <row r="9776" spans="24:25" x14ac:dyDescent="0.25">
      <c r="X9776" s="59">
        <v>9769</v>
      </c>
      <c r="Y9776" s="395">
        <f t="shared" si="154"/>
        <v>425</v>
      </c>
    </row>
    <row r="9777" spans="24:25" x14ac:dyDescent="0.25">
      <c r="X9777" s="59">
        <v>9770</v>
      </c>
      <c r="Y9777" s="395">
        <f t="shared" si="154"/>
        <v>425</v>
      </c>
    </row>
    <row r="9778" spans="24:25" x14ac:dyDescent="0.25">
      <c r="X9778" s="59">
        <v>9771</v>
      </c>
      <c r="Y9778" s="395">
        <f t="shared" si="154"/>
        <v>425</v>
      </c>
    </row>
    <row r="9779" spans="24:25" x14ac:dyDescent="0.25">
      <c r="X9779" s="59">
        <v>9772</v>
      </c>
      <c r="Y9779" s="395">
        <f t="shared" si="154"/>
        <v>425</v>
      </c>
    </row>
    <row r="9780" spans="24:25" x14ac:dyDescent="0.25">
      <c r="X9780" s="59">
        <v>9773</v>
      </c>
      <c r="Y9780" s="395">
        <f t="shared" si="154"/>
        <v>425</v>
      </c>
    </row>
    <row r="9781" spans="24:25" x14ac:dyDescent="0.25">
      <c r="X9781" s="59">
        <v>9774</v>
      </c>
      <c r="Y9781" s="395">
        <f t="shared" si="154"/>
        <v>425</v>
      </c>
    </row>
    <row r="9782" spans="24:25" x14ac:dyDescent="0.25">
      <c r="X9782" s="59">
        <v>9775</v>
      </c>
      <c r="Y9782" s="395">
        <f t="shared" si="154"/>
        <v>425</v>
      </c>
    </row>
    <row r="9783" spans="24:25" x14ac:dyDescent="0.25">
      <c r="X9783" s="59">
        <v>9776</v>
      </c>
      <c r="Y9783" s="395">
        <f t="shared" si="154"/>
        <v>425</v>
      </c>
    </row>
    <row r="9784" spans="24:25" x14ac:dyDescent="0.25">
      <c r="X9784" s="59">
        <v>9777</v>
      </c>
      <c r="Y9784" s="395">
        <f t="shared" si="154"/>
        <v>425</v>
      </c>
    </row>
    <row r="9785" spans="24:25" x14ac:dyDescent="0.25">
      <c r="X9785" s="59">
        <v>9778</v>
      </c>
      <c r="Y9785" s="395">
        <f t="shared" si="154"/>
        <v>425</v>
      </c>
    </row>
    <row r="9786" spans="24:25" x14ac:dyDescent="0.25">
      <c r="X9786" s="59">
        <v>9779</v>
      </c>
      <c r="Y9786" s="395">
        <f t="shared" si="154"/>
        <v>425</v>
      </c>
    </row>
    <row r="9787" spans="24:25" x14ac:dyDescent="0.25">
      <c r="X9787" s="59">
        <v>9780</v>
      </c>
      <c r="Y9787" s="395">
        <f t="shared" si="154"/>
        <v>425</v>
      </c>
    </row>
    <row r="9788" spans="24:25" x14ac:dyDescent="0.25">
      <c r="X9788" s="59">
        <v>9781</v>
      </c>
      <c r="Y9788" s="395">
        <f t="shared" si="154"/>
        <v>425</v>
      </c>
    </row>
    <row r="9789" spans="24:25" x14ac:dyDescent="0.25">
      <c r="X9789" s="59">
        <v>9782</v>
      </c>
      <c r="Y9789" s="395">
        <f t="shared" si="154"/>
        <v>425</v>
      </c>
    </row>
    <row r="9790" spans="24:25" x14ac:dyDescent="0.25">
      <c r="X9790" s="59">
        <v>9783</v>
      </c>
      <c r="Y9790" s="395">
        <f t="shared" si="154"/>
        <v>425</v>
      </c>
    </row>
    <row r="9791" spans="24:25" x14ac:dyDescent="0.25">
      <c r="X9791" s="59">
        <v>9784</v>
      </c>
      <c r="Y9791" s="395">
        <f t="shared" si="154"/>
        <v>425</v>
      </c>
    </row>
    <row r="9792" spans="24:25" x14ac:dyDescent="0.25">
      <c r="X9792" s="59">
        <v>9785</v>
      </c>
      <c r="Y9792" s="395">
        <f t="shared" si="154"/>
        <v>425</v>
      </c>
    </row>
    <row r="9793" spans="24:25" x14ac:dyDescent="0.25">
      <c r="X9793" s="59">
        <v>9786</v>
      </c>
      <c r="Y9793" s="395">
        <f t="shared" si="154"/>
        <v>425</v>
      </c>
    </row>
    <row r="9794" spans="24:25" x14ac:dyDescent="0.25">
      <c r="X9794" s="59">
        <v>9787</v>
      </c>
      <c r="Y9794" s="395">
        <f t="shared" si="154"/>
        <v>425</v>
      </c>
    </row>
    <row r="9795" spans="24:25" x14ac:dyDescent="0.25">
      <c r="X9795" s="59">
        <v>9788</v>
      </c>
      <c r="Y9795" s="395">
        <f t="shared" si="154"/>
        <v>425</v>
      </c>
    </row>
    <row r="9796" spans="24:25" x14ac:dyDescent="0.25">
      <c r="X9796" s="59">
        <v>9789</v>
      </c>
      <c r="Y9796" s="395">
        <f t="shared" si="154"/>
        <v>425</v>
      </c>
    </row>
    <row r="9797" spans="24:25" x14ac:dyDescent="0.25">
      <c r="X9797" s="59">
        <v>9790</v>
      </c>
      <c r="Y9797" s="395">
        <f t="shared" si="154"/>
        <v>425</v>
      </c>
    </row>
    <row r="9798" spans="24:25" x14ac:dyDescent="0.25">
      <c r="X9798" s="59">
        <v>9791</v>
      </c>
      <c r="Y9798" s="395">
        <f t="shared" si="154"/>
        <v>425</v>
      </c>
    </row>
    <row r="9799" spans="24:25" x14ac:dyDescent="0.25">
      <c r="X9799" s="59">
        <v>9792</v>
      </c>
      <c r="Y9799" s="395">
        <f t="shared" si="154"/>
        <v>425</v>
      </c>
    </row>
    <row r="9800" spans="24:25" x14ac:dyDescent="0.25">
      <c r="X9800" s="59">
        <v>9793</v>
      </c>
      <c r="Y9800" s="395">
        <f t="shared" si="154"/>
        <v>425</v>
      </c>
    </row>
    <row r="9801" spans="24:25" x14ac:dyDescent="0.25">
      <c r="X9801" s="59">
        <v>9794</v>
      </c>
      <c r="Y9801" s="395">
        <f t="shared" si="154"/>
        <v>425</v>
      </c>
    </row>
    <row r="9802" spans="24:25" x14ac:dyDescent="0.25">
      <c r="X9802" s="59">
        <v>9795</v>
      </c>
      <c r="Y9802" s="395">
        <f t="shared" si="154"/>
        <v>425</v>
      </c>
    </row>
    <row r="9803" spans="24:25" x14ac:dyDescent="0.25">
      <c r="X9803" s="59">
        <v>9796</v>
      </c>
      <c r="Y9803" s="395">
        <f t="shared" si="154"/>
        <v>425</v>
      </c>
    </row>
    <row r="9804" spans="24:25" x14ac:dyDescent="0.25">
      <c r="X9804" s="59">
        <v>9797</v>
      </c>
      <c r="Y9804" s="395">
        <f t="shared" si="154"/>
        <v>425</v>
      </c>
    </row>
    <row r="9805" spans="24:25" x14ac:dyDescent="0.25">
      <c r="X9805" s="59">
        <v>9798</v>
      </c>
      <c r="Y9805" s="395">
        <f t="shared" si="154"/>
        <v>425</v>
      </c>
    </row>
    <row r="9806" spans="24:25" x14ac:dyDescent="0.25">
      <c r="X9806" s="59">
        <v>9799</v>
      </c>
      <c r="Y9806" s="395">
        <f t="shared" si="154"/>
        <v>425</v>
      </c>
    </row>
    <row r="9807" spans="24:25" x14ac:dyDescent="0.25">
      <c r="X9807" s="59">
        <v>9800</v>
      </c>
      <c r="Y9807" s="395">
        <f t="shared" si="154"/>
        <v>425</v>
      </c>
    </row>
    <row r="9808" spans="24:25" x14ac:dyDescent="0.25">
      <c r="X9808" s="59">
        <v>9801</v>
      </c>
      <c r="Y9808" s="395">
        <f t="shared" si="154"/>
        <v>425</v>
      </c>
    </row>
    <row r="9809" spans="24:25" x14ac:dyDescent="0.25">
      <c r="X9809" s="59">
        <v>9802</v>
      </c>
      <c r="Y9809" s="395">
        <f t="shared" ref="Y9809:Y9872" si="155">$V$9</f>
        <v>425</v>
      </c>
    </row>
    <row r="9810" spans="24:25" x14ac:dyDescent="0.25">
      <c r="X9810" s="59">
        <v>9803</v>
      </c>
      <c r="Y9810" s="395">
        <f t="shared" si="155"/>
        <v>425</v>
      </c>
    </row>
    <row r="9811" spans="24:25" x14ac:dyDescent="0.25">
      <c r="X9811" s="59">
        <v>9804</v>
      </c>
      <c r="Y9811" s="395">
        <f t="shared" si="155"/>
        <v>425</v>
      </c>
    </row>
    <row r="9812" spans="24:25" x14ac:dyDescent="0.25">
      <c r="X9812" s="59">
        <v>9805</v>
      </c>
      <c r="Y9812" s="395">
        <f t="shared" si="155"/>
        <v>425</v>
      </c>
    </row>
    <row r="9813" spans="24:25" x14ac:dyDescent="0.25">
      <c r="X9813" s="59">
        <v>9806</v>
      </c>
      <c r="Y9813" s="395">
        <f t="shared" si="155"/>
        <v>425</v>
      </c>
    </row>
    <row r="9814" spans="24:25" x14ac:dyDescent="0.25">
      <c r="X9814" s="59">
        <v>9807</v>
      </c>
      <c r="Y9814" s="395">
        <f t="shared" si="155"/>
        <v>425</v>
      </c>
    </row>
    <row r="9815" spans="24:25" x14ac:dyDescent="0.25">
      <c r="X9815" s="59">
        <v>9808</v>
      </c>
      <c r="Y9815" s="395">
        <f t="shared" si="155"/>
        <v>425</v>
      </c>
    </row>
    <row r="9816" spans="24:25" x14ac:dyDescent="0.25">
      <c r="X9816" s="59">
        <v>9809</v>
      </c>
      <c r="Y9816" s="395">
        <f t="shared" si="155"/>
        <v>425</v>
      </c>
    </row>
    <row r="9817" spans="24:25" x14ac:dyDescent="0.25">
      <c r="X9817" s="59">
        <v>9810</v>
      </c>
      <c r="Y9817" s="395">
        <f t="shared" si="155"/>
        <v>425</v>
      </c>
    </row>
    <row r="9818" spans="24:25" x14ac:dyDescent="0.25">
      <c r="X9818" s="59">
        <v>9811</v>
      </c>
      <c r="Y9818" s="395">
        <f t="shared" si="155"/>
        <v>425</v>
      </c>
    </row>
    <row r="9819" spans="24:25" x14ac:dyDescent="0.25">
      <c r="X9819" s="59">
        <v>9812</v>
      </c>
      <c r="Y9819" s="395">
        <f t="shared" si="155"/>
        <v>425</v>
      </c>
    </row>
    <row r="9820" spans="24:25" x14ac:dyDescent="0.25">
      <c r="X9820" s="59">
        <v>9813</v>
      </c>
      <c r="Y9820" s="395">
        <f t="shared" si="155"/>
        <v>425</v>
      </c>
    </row>
    <row r="9821" spans="24:25" x14ac:dyDescent="0.25">
      <c r="X9821" s="59">
        <v>9814</v>
      </c>
      <c r="Y9821" s="395">
        <f t="shared" si="155"/>
        <v>425</v>
      </c>
    </row>
    <row r="9822" spans="24:25" x14ac:dyDescent="0.25">
      <c r="X9822" s="59">
        <v>9815</v>
      </c>
      <c r="Y9822" s="395">
        <f t="shared" si="155"/>
        <v>425</v>
      </c>
    </row>
    <row r="9823" spans="24:25" x14ac:dyDescent="0.25">
      <c r="X9823" s="59">
        <v>9816</v>
      </c>
      <c r="Y9823" s="395">
        <f t="shared" si="155"/>
        <v>425</v>
      </c>
    </row>
    <row r="9824" spans="24:25" x14ac:dyDescent="0.25">
      <c r="X9824" s="59">
        <v>9817</v>
      </c>
      <c r="Y9824" s="395">
        <f t="shared" si="155"/>
        <v>425</v>
      </c>
    </row>
    <row r="9825" spans="24:25" x14ac:dyDescent="0.25">
      <c r="X9825" s="59">
        <v>9818</v>
      </c>
      <c r="Y9825" s="395">
        <f t="shared" si="155"/>
        <v>425</v>
      </c>
    </row>
    <row r="9826" spans="24:25" x14ac:dyDescent="0.25">
      <c r="X9826" s="59">
        <v>9819</v>
      </c>
      <c r="Y9826" s="395">
        <f t="shared" si="155"/>
        <v>425</v>
      </c>
    </row>
    <row r="9827" spans="24:25" x14ac:dyDescent="0.25">
      <c r="X9827" s="59">
        <v>9820</v>
      </c>
      <c r="Y9827" s="395">
        <f t="shared" si="155"/>
        <v>425</v>
      </c>
    </row>
    <row r="9828" spans="24:25" x14ac:dyDescent="0.25">
      <c r="X9828" s="59">
        <v>9821</v>
      </c>
      <c r="Y9828" s="395">
        <f t="shared" si="155"/>
        <v>425</v>
      </c>
    </row>
    <row r="9829" spans="24:25" x14ac:dyDescent="0.25">
      <c r="X9829" s="59">
        <v>9822</v>
      </c>
      <c r="Y9829" s="395">
        <f t="shared" si="155"/>
        <v>425</v>
      </c>
    </row>
    <row r="9830" spans="24:25" x14ac:dyDescent="0.25">
      <c r="X9830" s="59">
        <v>9823</v>
      </c>
      <c r="Y9830" s="395">
        <f t="shared" si="155"/>
        <v>425</v>
      </c>
    </row>
    <row r="9831" spans="24:25" x14ac:dyDescent="0.25">
      <c r="X9831" s="59">
        <v>9824</v>
      </c>
      <c r="Y9831" s="395">
        <f t="shared" si="155"/>
        <v>425</v>
      </c>
    </row>
    <row r="9832" spans="24:25" x14ac:dyDescent="0.25">
      <c r="X9832" s="59">
        <v>9825</v>
      </c>
      <c r="Y9832" s="395">
        <f t="shared" si="155"/>
        <v>425</v>
      </c>
    </row>
    <row r="9833" spans="24:25" x14ac:dyDescent="0.25">
      <c r="X9833" s="59">
        <v>9826</v>
      </c>
      <c r="Y9833" s="395">
        <f t="shared" si="155"/>
        <v>425</v>
      </c>
    </row>
    <row r="9834" spans="24:25" x14ac:dyDescent="0.25">
      <c r="X9834" s="59">
        <v>9827</v>
      </c>
      <c r="Y9834" s="395">
        <f t="shared" si="155"/>
        <v>425</v>
      </c>
    </row>
    <row r="9835" spans="24:25" x14ac:dyDescent="0.25">
      <c r="X9835" s="59">
        <v>9828</v>
      </c>
      <c r="Y9835" s="395">
        <f t="shared" si="155"/>
        <v>425</v>
      </c>
    </row>
    <row r="9836" spans="24:25" x14ac:dyDescent="0.25">
      <c r="X9836" s="59">
        <v>9829</v>
      </c>
      <c r="Y9836" s="395">
        <f t="shared" si="155"/>
        <v>425</v>
      </c>
    </row>
    <row r="9837" spans="24:25" x14ac:dyDescent="0.25">
      <c r="X9837" s="59">
        <v>9830</v>
      </c>
      <c r="Y9837" s="395">
        <f t="shared" si="155"/>
        <v>425</v>
      </c>
    </row>
    <row r="9838" spans="24:25" x14ac:dyDescent="0.25">
      <c r="X9838" s="59">
        <v>9831</v>
      </c>
      <c r="Y9838" s="395">
        <f t="shared" si="155"/>
        <v>425</v>
      </c>
    </row>
    <row r="9839" spans="24:25" x14ac:dyDescent="0.25">
      <c r="X9839" s="59">
        <v>9832</v>
      </c>
      <c r="Y9839" s="395">
        <f t="shared" si="155"/>
        <v>425</v>
      </c>
    </row>
    <row r="9840" spans="24:25" x14ac:dyDescent="0.25">
      <c r="X9840" s="59">
        <v>9833</v>
      </c>
      <c r="Y9840" s="395">
        <f t="shared" si="155"/>
        <v>425</v>
      </c>
    </row>
    <row r="9841" spans="24:25" x14ac:dyDescent="0.25">
      <c r="X9841" s="59">
        <v>9834</v>
      </c>
      <c r="Y9841" s="395">
        <f t="shared" si="155"/>
        <v>425</v>
      </c>
    </row>
    <row r="9842" spans="24:25" x14ac:dyDescent="0.25">
      <c r="X9842" s="59">
        <v>9835</v>
      </c>
      <c r="Y9842" s="395">
        <f t="shared" si="155"/>
        <v>425</v>
      </c>
    </row>
    <row r="9843" spans="24:25" x14ac:dyDescent="0.25">
      <c r="X9843" s="59">
        <v>9836</v>
      </c>
      <c r="Y9843" s="395">
        <f t="shared" si="155"/>
        <v>425</v>
      </c>
    </row>
    <row r="9844" spans="24:25" x14ac:dyDescent="0.25">
      <c r="X9844" s="59">
        <v>9837</v>
      </c>
      <c r="Y9844" s="395">
        <f t="shared" si="155"/>
        <v>425</v>
      </c>
    </row>
    <row r="9845" spans="24:25" x14ac:dyDescent="0.25">
      <c r="X9845" s="59">
        <v>9838</v>
      </c>
      <c r="Y9845" s="395">
        <f t="shared" si="155"/>
        <v>425</v>
      </c>
    </row>
    <row r="9846" spans="24:25" x14ac:dyDescent="0.25">
      <c r="X9846" s="59">
        <v>9839</v>
      </c>
      <c r="Y9846" s="395">
        <f t="shared" si="155"/>
        <v>425</v>
      </c>
    </row>
    <row r="9847" spans="24:25" x14ac:dyDescent="0.25">
      <c r="X9847" s="59">
        <v>9840</v>
      </c>
      <c r="Y9847" s="395">
        <f t="shared" si="155"/>
        <v>425</v>
      </c>
    </row>
    <row r="9848" spans="24:25" x14ac:dyDescent="0.25">
      <c r="X9848" s="59">
        <v>9841</v>
      </c>
      <c r="Y9848" s="395">
        <f t="shared" si="155"/>
        <v>425</v>
      </c>
    </row>
    <row r="9849" spans="24:25" x14ac:dyDescent="0.25">
      <c r="X9849" s="59">
        <v>9842</v>
      </c>
      <c r="Y9849" s="395">
        <f t="shared" si="155"/>
        <v>425</v>
      </c>
    </row>
    <row r="9850" spans="24:25" x14ac:dyDescent="0.25">
      <c r="X9850" s="59">
        <v>9843</v>
      </c>
      <c r="Y9850" s="395">
        <f t="shared" si="155"/>
        <v>425</v>
      </c>
    </row>
    <row r="9851" spans="24:25" x14ac:dyDescent="0.25">
      <c r="X9851" s="59">
        <v>9844</v>
      </c>
      <c r="Y9851" s="395">
        <f t="shared" si="155"/>
        <v>425</v>
      </c>
    </row>
    <row r="9852" spans="24:25" x14ac:dyDescent="0.25">
      <c r="X9852" s="59">
        <v>9845</v>
      </c>
      <c r="Y9852" s="395">
        <f t="shared" si="155"/>
        <v>425</v>
      </c>
    </row>
    <row r="9853" spans="24:25" x14ac:dyDescent="0.25">
      <c r="X9853" s="59">
        <v>9846</v>
      </c>
      <c r="Y9853" s="395">
        <f t="shared" si="155"/>
        <v>425</v>
      </c>
    </row>
    <row r="9854" spans="24:25" x14ac:dyDescent="0.25">
      <c r="X9854" s="59">
        <v>9847</v>
      </c>
      <c r="Y9854" s="395">
        <f t="shared" si="155"/>
        <v>425</v>
      </c>
    </row>
    <row r="9855" spans="24:25" x14ac:dyDescent="0.25">
      <c r="X9855" s="59">
        <v>9848</v>
      </c>
      <c r="Y9855" s="395">
        <f t="shared" si="155"/>
        <v>425</v>
      </c>
    </row>
    <row r="9856" spans="24:25" x14ac:dyDescent="0.25">
      <c r="X9856" s="59">
        <v>9849</v>
      </c>
      <c r="Y9856" s="395">
        <f t="shared" si="155"/>
        <v>425</v>
      </c>
    </row>
    <row r="9857" spans="24:25" x14ac:dyDescent="0.25">
      <c r="X9857" s="59">
        <v>9850</v>
      </c>
      <c r="Y9857" s="395">
        <f t="shared" si="155"/>
        <v>425</v>
      </c>
    </row>
    <row r="9858" spans="24:25" x14ac:dyDescent="0.25">
      <c r="X9858" s="59">
        <v>9851</v>
      </c>
      <c r="Y9858" s="395">
        <f t="shared" si="155"/>
        <v>425</v>
      </c>
    </row>
    <row r="9859" spans="24:25" x14ac:dyDescent="0.25">
      <c r="X9859" s="59">
        <v>9852</v>
      </c>
      <c r="Y9859" s="395">
        <f t="shared" si="155"/>
        <v>425</v>
      </c>
    </row>
    <row r="9860" spans="24:25" x14ac:dyDescent="0.25">
      <c r="X9860" s="59">
        <v>9853</v>
      </c>
      <c r="Y9860" s="395">
        <f t="shared" si="155"/>
        <v>425</v>
      </c>
    </row>
    <row r="9861" spans="24:25" x14ac:dyDescent="0.25">
      <c r="X9861" s="59">
        <v>9854</v>
      </c>
      <c r="Y9861" s="395">
        <f t="shared" si="155"/>
        <v>425</v>
      </c>
    </row>
    <row r="9862" spans="24:25" x14ac:dyDescent="0.25">
      <c r="X9862" s="59">
        <v>9855</v>
      </c>
      <c r="Y9862" s="395">
        <f t="shared" si="155"/>
        <v>425</v>
      </c>
    </row>
    <row r="9863" spans="24:25" x14ac:dyDescent="0.25">
      <c r="X9863" s="59">
        <v>9856</v>
      </c>
      <c r="Y9863" s="395">
        <f t="shared" si="155"/>
        <v>425</v>
      </c>
    </row>
    <row r="9864" spans="24:25" x14ac:dyDescent="0.25">
      <c r="X9864" s="59">
        <v>9857</v>
      </c>
      <c r="Y9864" s="395">
        <f t="shared" si="155"/>
        <v>425</v>
      </c>
    </row>
    <row r="9865" spans="24:25" x14ac:dyDescent="0.25">
      <c r="X9865" s="59">
        <v>9858</v>
      </c>
      <c r="Y9865" s="395">
        <f t="shared" si="155"/>
        <v>425</v>
      </c>
    </row>
    <row r="9866" spans="24:25" x14ac:dyDescent="0.25">
      <c r="X9866" s="59">
        <v>9859</v>
      </c>
      <c r="Y9866" s="395">
        <f t="shared" si="155"/>
        <v>425</v>
      </c>
    </row>
    <row r="9867" spans="24:25" x14ac:dyDescent="0.25">
      <c r="X9867" s="59">
        <v>9860</v>
      </c>
      <c r="Y9867" s="395">
        <f t="shared" si="155"/>
        <v>425</v>
      </c>
    </row>
    <row r="9868" spans="24:25" x14ac:dyDescent="0.25">
      <c r="X9868" s="59">
        <v>9861</v>
      </c>
      <c r="Y9868" s="395">
        <f t="shared" si="155"/>
        <v>425</v>
      </c>
    </row>
    <row r="9869" spans="24:25" x14ac:dyDescent="0.25">
      <c r="X9869" s="59">
        <v>9862</v>
      </c>
      <c r="Y9869" s="395">
        <f t="shared" si="155"/>
        <v>425</v>
      </c>
    </row>
    <row r="9870" spans="24:25" x14ac:dyDescent="0.25">
      <c r="X9870" s="59">
        <v>9863</v>
      </c>
      <c r="Y9870" s="395">
        <f t="shared" si="155"/>
        <v>425</v>
      </c>
    </row>
    <row r="9871" spans="24:25" x14ac:dyDescent="0.25">
      <c r="X9871" s="59">
        <v>9864</v>
      </c>
      <c r="Y9871" s="395">
        <f t="shared" si="155"/>
        <v>425</v>
      </c>
    </row>
    <row r="9872" spans="24:25" x14ac:dyDescent="0.25">
      <c r="X9872" s="59">
        <v>9865</v>
      </c>
      <c r="Y9872" s="395">
        <f t="shared" si="155"/>
        <v>425</v>
      </c>
    </row>
    <row r="9873" spans="24:25" x14ac:dyDescent="0.25">
      <c r="X9873" s="59">
        <v>9866</v>
      </c>
      <c r="Y9873" s="395">
        <f t="shared" ref="Y9873:Y9936" si="156">$V$9</f>
        <v>425</v>
      </c>
    </row>
    <row r="9874" spans="24:25" x14ac:dyDescent="0.25">
      <c r="X9874" s="59">
        <v>9867</v>
      </c>
      <c r="Y9874" s="395">
        <f t="shared" si="156"/>
        <v>425</v>
      </c>
    </row>
    <row r="9875" spans="24:25" x14ac:dyDescent="0.25">
      <c r="X9875" s="59">
        <v>9868</v>
      </c>
      <c r="Y9875" s="395">
        <f t="shared" si="156"/>
        <v>425</v>
      </c>
    </row>
    <row r="9876" spans="24:25" x14ac:dyDescent="0.25">
      <c r="X9876" s="59">
        <v>9869</v>
      </c>
      <c r="Y9876" s="395">
        <f t="shared" si="156"/>
        <v>425</v>
      </c>
    </row>
    <row r="9877" spans="24:25" x14ac:dyDescent="0.25">
      <c r="X9877" s="59">
        <v>9870</v>
      </c>
      <c r="Y9877" s="395">
        <f t="shared" si="156"/>
        <v>425</v>
      </c>
    </row>
    <row r="9878" spans="24:25" x14ac:dyDescent="0.25">
      <c r="X9878" s="59">
        <v>9871</v>
      </c>
      <c r="Y9878" s="395">
        <f t="shared" si="156"/>
        <v>425</v>
      </c>
    </row>
    <row r="9879" spans="24:25" x14ac:dyDescent="0.25">
      <c r="X9879" s="59">
        <v>9872</v>
      </c>
      <c r="Y9879" s="395">
        <f t="shared" si="156"/>
        <v>425</v>
      </c>
    </row>
    <row r="9880" spans="24:25" x14ac:dyDescent="0.25">
      <c r="X9880" s="59">
        <v>9873</v>
      </c>
      <c r="Y9880" s="395">
        <f t="shared" si="156"/>
        <v>425</v>
      </c>
    </row>
    <row r="9881" spans="24:25" x14ac:dyDescent="0.25">
      <c r="X9881" s="59">
        <v>9874</v>
      </c>
      <c r="Y9881" s="395">
        <f t="shared" si="156"/>
        <v>425</v>
      </c>
    </row>
    <row r="9882" spans="24:25" x14ac:dyDescent="0.25">
      <c r="X9882" s="59">
        <v>9875</v>
      </c>
      <c r="Y9882" s="395">
        <f t="shared" si="156"/>
        <v>425</v>
      </c>
    </row>
    <row r="9883" spans="24:25" x14ac:dyDescent="0.25">
      <c r="X9883" s="59">
        <v>9876</v>
      </c>
      <c r="Y9883" s="395">
        <f t="shared" si="156"/>
        <v>425</v>
      </c>
    </row>
    <row r="9884" spans="24:25" x14ac:dyDescent="0.25">
      <c r="X9884" s="59">
        <v>9877</v>
      </c>
      <c r="Y9884" s="395">
        <f t="shared" si="156"/>
        <v>425</v>
      </c>
    </row>
    <row r="9885" spans="24:25" x14ac:dyDescent="0.25">
      <c r="X9885" s="59">
        <v>9878</v>
      </c>
      <c r="Y9885" s="395">
        <f t="shared" si="156"/>
        <v>425</v>
      </c>
    </row>
    <row r="9886" spans="24:25" x14ac:dyDescent="0.25">
      <c r="X9886" s="59">
        <v>9879</v>
      </c>
      <c r="Y9886" s="395">
        <f t="shared" si="156"/>
        <v>425</v>
      </c>
    </row>
    <row r="9887" spans="24:25" x14ac:dyDescent="0.25">
      <c r="X9887" s="59">
        <v>9880</v>
      </c>
      <c r="Y9887" s="395">
        <f t="shared" si="156"/>
        <v>425</v>
      </c>
    </row>
    <row r="9888" spans="24:25" x14ac:dyDescent="0.25">
      <c r="X9888" s="59">
        <v>9881</v>
      </c>
      <c r="Y9888" s="395">
        <f t="shared" si="156"/>
        <v>425</v>
      </c>
    </row>
    <row r="9889" spans="24:25" x14ac:dyDescent="0.25">
      <c r="X9889" s="59">
        <v>9882</v>
      </c>
      <c r="Y9889" s="395">
        <f t="shared" si="156"/>
        <v>425</v>
      </c>
    </row>
    <row r="9890" spans="24:25" x14ac:dyDescent="0.25">
      <c r="X9890" s="59">
        <v>9883</v>
      </c>
      <c r="Y9890" s="395">
        <f t="shared" si="156"/>
        <v>425</v>
      </c>
    </row>
    <row r="9891" spans="24:25" x14ac:dyDescent="0.25">
      <c r="X9891" s="59">
        <v>9884</v>
      </c>
      <c r="Y9891" s="395">
        <f t="shared" si="156"/>
        <v>425</v>
      </c>
    </row>
    <row r="9892" spans="24:25" x14ac:dyDescent="0.25">
      <c r="X9892" s="59">
        <v>9885</v>
      </c>
      <c r="Y9892" s="395">
        <f t="shared" si="156"/>
        <v>425</v>
      </c>
    </row>
    <row r="9893" spans="24:25" x14ac:dyDescent="0.25">
      <c r="X9893" s="59">
        <v>9886</v>
      </c>
      <c r="Y9893" s="395">
        <f t="shared" si="156"/>
        <v>425</v>
      </c>
    </row>
    <row r="9894" spans="24:25" x14ac:dyDescent="0.25">
      <c r="X9894" s="59">
        <v>9887</v>
      </c>
      <c r="Y9894" s="395">
        <f t="shared" si="156"/>
        <v>425</v>
      </c>
    </row>
    <row r="9895" spans="24:25" x14ac:dyDescent="0.25">
      <c r="X9895" s="59">
        <v>9888</v>
      </c>
      <c r="Y9895" s="395">
        <f t="shared" si="156"/>
        <v>425</v>
      </c>
    </row>
    <row r="9896" spans="24:25" x14ac:dyDescent="0.25">
      <c r="X9896" s="59">
        <v>9889</v>
      </c>
      <c r="Y9896" s="395">
        <f t="shared" si="156"/>
        <v>425</v>
      </c>
    </row>
    <row r="9897" spans="24:25" x14ac:dyDescent="0.25">
      <c r="X9897" s="59">
        <v>9890</v>
      </c>
      <c r="Y9897" s="395">
        <f t="shared" si="156"/>
        <v>425</v>
      </c>
    </row>
    <row r="9898" spans="24:25" x14ac:dyDescent="0.25">
      <c r="X9898" s="59">
        <v>9891</v>
      </c>
      <c r="Y9898" s="395">
        <f t="shared" si="156"/>
        <v>425</v>
      </c>
    </row>
    <row r="9899" spans="24:25" x14ac:dyDescent="0.25">
      <c r="X9899" s="59">
        <v>9892</v>
      </c>
      <c r="Y9899" s="395">
        <f t="shared" si="156"/>
        <v>425</v>
      </c>
    </row>
    <row r="9900" spans="24:25" x14ac:dyDescent="0.25">
      <c r="X9900" s="59">
        <v>9893</v>
      </c>
      <c r="Y9900" s="395">
        <f t="shared" si="156"/>
        <v>425</v>
      </c>
    </row>
    <row r="9901" spans="24:25" x14ac:dyDescent="0.25">
      <c r="X9901" s="59">
        <v>9894</v>
      </c>
      <c r="Y9901" s="395">
        <f t="shared" si="156"/>
        <v>425</v>
      </c>
    </row>
    <row r="9902" spans="24:25" x14ac:dyDescent="0.25">
      <c r="X9902" s="59">
        <v>9895</v>
      </c>
      <c r="Y9902" s="395">
        <f t="shared" si="156"/>
        <v>425</v>
      </c>
    </row>
    <row r="9903" spans="24:25" x14ac:dyDescent="0.25">
      <c r="X9903" s="59">
        <v>9896</v>
      </c>
      <c r="Y9903" s="395">
        <f t="shared" si="156"/>
        <v>425</v>
      </c>
    </row>
    <row r="9904" spans="24:25" x14ac:dyDescent="0.25">
      <c r="X9904" s="59">
        <v>9897</v>
      </c>
      <c r="Y9904" s="395">
        <f t="shared" si="156"/>
        <v>425</v>
      </c>
    </row>
    <row r="9905" spans="24:25" x14ac:dyDescent="0.25">
      <c r="X9905" s="59">
        <v>9898</v>
      </c>
      <c r="Y9905" s="395">
        <f t="shared" si="156"/>
        <v>425</v>
      </c>
    </row>
    <row r="9906" spans="24:25" x14ac:dyDescent="0.25">
      <c r="X9906" s="59">
        <v>9899</v>
      </c>
      <c r="Y9906" s="395">
        <f t="shared" si="156"/>
        <v>425</v>
      </c>
    </row>
    <row r="9907" spans="24:25" x14ac:dyDescent="0.25">
      <c r="X9907" s="59">
        <v>9900</v>
      </c>
      <c r="Y9907" s="395">
        <f t="shared" si="156"/>
        <v>425</v>
      </c>
    </row>
    <row r="9908" spans="24:25" x14ac:dyDescent="0.25">
      <c r="X9908" s="59">
        <v>9901</v>
      </c>
      <c r="Y9908" s="395">
        <f t="shared" si="156"/>
        <v>425</v>
      </c>
    </row>
    <row r="9909" spans="24:25" x14ac:dyDescent="0.25">
      <c r="X9909" s="59">
        <v>9902</v>
      </c>
      <c r="Y9909" s="395">
        <f t="shared" si="156"/>
        <v>425</v>
      </c>
    </row>
    <row r="9910" spans="24:25" x14ac:dyDescent="0.25">
      <c r="X9910" s="59">
        <v>9903</v>
      </c>
      <c r="Y9910" s="395">
        <f t="shared" si="156"/>
        <v>425</v>
      </c>
    </row>
    <row r="9911" spans="24:25" x14ac:dyDescent="0.25">
      <c r="X9911" s="59">
        <v>9904</v>
      </c>
      <c r="Y9911" s="395">
        <f t="shared" si="156"/>
        <v>425</v>
      </c>
    </row>
    <row r="9912" spans="24:25" x14ac:dyDescent="0.25">
      <c r="X9912" s="59">
        <v>9905</v>
      </c>
      <c r="Y9912" s="395">
        <f t="shared" si="156"/>
        <v>425</v>
      </c>
    </row>
    <row r="9913" spans="24:25" x14ac:dyDescent="0.25">
      <c r="X9913" s="59">
        <v>9906</v>
      </c>
      <c r="Y9913" s="395">
        <f t="shared" si="156"/>
        <v>425</v>
      </c>
    </row>
    <row r="9914" spans="24:25" x14ac:dyDescent="0.25">
      <c r="X9914" s="59">
        <v>9907</v>
      </c>
      <c r="Y9914" s="395">
        <f t="shared" si="156"/>
        <v>425</v>
      </c>
    </row>
    <row r="9915" spans="24:25" x14ac:dyDescent="0.25">
      <c r="X9915" s="59">
        <v>9908</v>
      </c>
      <c r="Y9915" s="395">
        <f t="shared" si="156"/>
        <v>425</v>
      </c>
    </row>
    <row r="9916" spans="24:25" x14ac:dyDescent="0.25">
      <c r="X9916" s="59">
        <v>9909</v>
      </c>
      <c r="Y9916" s="395">
        <f t="shared" si="156"/>
        <v>425</v>
      </c>
    </row>
    <row r="9917" spans="24:25" x14ac:dyDescent="0.25">
      <c r="X9917" s="59">
        <v>9910</v>
      </c>
      <c r="Y9917" s="395">
        <f t="shared" si="156"/>
        <v>425</v>
      </c>
    </row>
    <row r="9918" spans="24:25" x14ac:dyDescent="0.25">
      <c r="X9918" s="59">
        <v>9911</v>
      </c>
      <c r="Y9918" s="395">
        <f t="shared" si="156"/>
        <v>425</v>
      </c>
    </row>
    <row r="9919" spans="24:25" x14ac:dyDescent="0.25">
      <c r="X9919" s="59">
        <v>9912</v>
      </c>
      <c r="Y9919" s="395">
        <f t="shared" si="156"/>
        <v>425</v>
      </c>
    </row>
    <row r="9920" spans="24:25" x14ac:dyDescent="0.25">
      <c r="X9920" s="59">
        <v>9913</v>
      </c>
      <c r="Y9920" s="395">
        <f t="shared" si="156"/>
        <v>425</v>
      </c>
    </row>
    <row r="9921" spans="24:25" x14ac:dyDescent="0.25">
      <c r="X9921" s="59">
        <v>9914</v>
      </c>
      <c r="Y9921" s="395">
        <f t="shared" si="156"/>
        <v>425</v>
      </c>
    </row>
    <row r="9922" spans="24:25" x14ac:dyDescent="0.25">
      <c r="X9922" s="59">
        <v>9915</v>
      </c>
      <c r="Y9922" s="395">
        <f t="shared" si="156"/>
        <v>425</v>
      </c>
    </row>
    <row r="9923" spans="24:25" x14ac:dyDescent="0.25">
      <c r="X9923" s="59">
        <v>9916</v>
      </c>
      <c r="Y9923" s="395">
        <f t="shared" si="156"/>
        <v>425</v>
      </c>
    </row>
    <row r="9924" spans="24:25" x14ac:dyDescent="0.25">
      <c r="X9924" s="59">
        <v>9917</v>
      </c>
      <c r="Y9924" s="395">
        <f t="shared" si="156"/>
        <v>425</v>
      </c>
    </row>
    <row r="9925" spans="24:25" x14ac:dyDescent="0.25">
      <c r="X9925" s="59">
        <v>9918</v>
      </c>
      <c r="Y9925" s="395">
        <f t="shared" si="156"/>
        <v>425</v>
      </c>
    </row>
    <row r="9926" spans="24:25" x14ac:dyDescent="0.25">
      <c r="X9926" s="59">
        <v>9919</v>
      </c>
      <c r="Y9926" s="395">
        <f t="shared" si="156"/>
        <v>425</v>
      </c>
    </row>
    <row r="9927" spans="24:25" x14ac:dyDescent="0.25">
      <c r="X9927" s="59">
        <v>9920</v>
      </c>
      <c r="Y9927" s="395">
        <f t="shared" si="156"/>
        <v>425</v>
      </c>
    </row>
    <row r="9928" spans="24:25" x14ac:dyDescent="0.25">
      <c r="X9928" s="59">
        <v>9921</v>
      </c>
      <c r="Y9928" s="395">
        <f t="shared" si="156"/>
        <v>425</v>
      </c>
    </row>
    <row r="9929" spans="24:25" x14ac:dyDescent="0.25">
      <c r="X9929" s="59">
        <v>9922</v>
      </c>
      <c r="Y9929" s="395">
        <f t="shared" si="156"/>
        <v>425</v>
      </c>
    </row>
    <row r="9930" spans="24:25" x14ac:dyDescent="0.25">
      <c r="X9930" s="59">
        <v>9923</v>
      </c>
      <c r="Y9930" s="395">
        <f t="shared" si="156"/>
        <v>425</v>
      </c>
    </row>
    <row r="9931" spans="24:25" x14ac:dyDescent="0.25">
      <c r="X9931" s="59">
        <v>9924</v>
      </c>
      <c r="Y9931" s="395">
        <f t="shared" si="156"/>
        <v>425</v>
      </c>
    </row>
    <row r="9932" spans="24:25" x14ac:dyDescent="0.25">
      <c r="X9932" s="59">
        <v>9925</v>
      </c>
      <c r="Y9932" s="395">
        <f t="shared" si="156"/>
        <v>425</v>
      </c>
    </row>
    <row r="9933" spans="24:25" x14ac:dyDescent="0.25">
      <c r="X9933" s="59">
        <v>9926</v>
      </c>
      <c r="Y9933" s="395">
        <f t="shared" si="156"/>
        <v>425</v>
      </c>
    </row>
    <row r="9934" spans="24:25" x14ac:dyDescent="0.25">
      <c r="X9934" s="59">
        <v>9927</v>
      </c>
      <c r="Y9934" s="395">
        <f t="shared" si="156"/>
        <v>425</v>
      </c>
    </row>
    <row r="9935" spans="24:25" x14ac:dyDescent="0.25">
      <c r="X9935" s="59">
        <v>9928</v>
      </c>
      <c r="Y9935" s="395">
        <f t="shared" si="156"/>
        <v>425</v>
      </c>
    </row>
    <row r="9936" spans="24:25" x14ac:dyDescent="0.25">
      <c r="X9936" s="59">
        <v>9929</v>
      </c>
      <c r="Y9936" s="395">
        <f t="shared" si="156"/>
        <v>425</v>
      </c>
    </row>
    <row r="9937" spans="24:25" x14ac:dyDescent="0.25">
      <c r="X9937" s="59">
        <v>9930</v>
      </c>
      <c r="Y9937" s="395">
        <f t="shared" ref="Y9937:Y10000" si="157">$V$9</f>
        <v>425</v>
      </c>
    </row>
    <row r="9938" spans="24:25" x14ac:dyDescent="0.25">
      <c r="X9938" s="59">
        <v>9931</v>
      </c>
      <c r="Y9938" s="395">
        <f t="shared" si="157"/>
        <v>425</v>
      </c>
    </row>
    <row r="9939" spans="24:25" x14ac:dyDescent="0.25">
      <c r="X9939" s="59">
        <v>9932</v>
      </c>
      <c r="Y9939" s="395">
        <f t="shared" si="157"/>
        <v>425</v>
      </c>
    </row>
    <row r="9940" spans="24:25" x14ac:dyDescent="0.25">
      <c r="X9940" s="59">
        <v>9933</v>
      </c>
      <c r="Y9940" s="395">
        <f t="shared" si="157"/>
        <v>425</v>
      </c>
    </row>
    <row r="9941" spans="24:25" x14ac:dyDescent="0.25">
      <c r="X9941" s="59">
        <v>9934</v>
      </c>
      <c r="Y9941" s="395">
        <f t="shared" si="157"/>
        <v>425</v>
      </c>
    </row>
    <row r="9942" spans="24:25" x14ac:dyDescent="0.25">
      <c r="X9942" s="59">
        <v>9935</v>
      </c>
      <c r="Y9942" s="395">
        <f t="shared" si="157"/>
        <v>425</v>
      </c>
    </row>
    <row r="9943" spans="24:25" x14ac:dyDescent="0.25">
      <c r="X9943" s="59">
        <v>9936</v>
      </c>
      <c r="Y9943" s="395">
        <f t="shared" si="157"/>
        <v>425</v>
      </c>
    </row>
    <row r="9944" spans="24:25" x14ac:dyDescent="0.25">
      <c r="X9944" s="59">
        <v>9937</v>
      </c>
      <c r="Y9944" s="395">
        <f t="shared" si="157"/>
        <v>425</v>
      </c>
    </row>
    <row r="9945" spans="24:25" x14ac:dyDescent="0.25">
      <c r="X9945" s="59">
        <v>9938</v>
      </c>
      <c r="Y9945" s="395">
        <f t="shared" si="157"/>
        <v>425</v>
      </c>
    </row>
    <row r="9946" spans="24:25" x14ac:dyDescent="0.25">
      <c r="X9946" s="59">
        <v>9939</v>
      </c>
      <c r="Y9946" s="395">
        <f t="shared" si="157"/>
        <v>425</v>
      </c>
    </row>
    <row r="9947" spans="24:25" x14ac:dyDescent="0.25">
      <c r="X9947" s="59">
        <v>9940</v>
      </c>
      <c r="Y9947" s="395">
        <f t="shared" si="157"/>
        <v>425</v>
      </c>
    </row>
    <row r="9948" spans="24:25" x14ac:dyDescent="0.25">
      <c r="X9948" s="59">
        <v>9941</v>
      </c>
      <c r="Y9948" s="395">
        <f t="shared" si="157"/>
        <v>425</v>
      </c>
    </row>
    <row r="9949" spans="24:25" x14ac:dyDescent="0.25">
      <c r="X9949" s="59">
        <v>9942</v>
      </c>
      <c r="Y9949" s="395">
        <f t="shared" si="157"/>
        <v>425</v>
      </c>
    </row>
    <row r="9950" spans="24:25" x14ac:dyDescent="0.25">
      <c r="X9950" s="59">
        <v>9943</v>
      </c>
      <c r="Y9950" s="395">
        <f t="shared" si="157"/>
        <v>425</v>
      </c>
    </row>
    <row r="9951" spans="24:25" x14ac:dyDescent="0.25">
      <c r="X9951" s="59">
        <v>9944</v>
      </c>
      <c r="Y9951" s="395">
        <f t="shared" si="157"/>
        <v>425</v>
      </c>
    </row>
    <row r="9952" spans="24:25" x14ac:dyDescent="0.25">
      <c r="X9952" s="59">
        <v>9945</v>
      </c>
      <c r="Y9952" s="395">
        <f t="shared" si="157"/>
        <v>425</v>
      </c>
    </row>
    <row r="9953" spans="24:25" x14ac:dyDescent="0.25">
      <c r="X9953" s="59">
        <v>9946</v>
      </c>
      <c r="Y9953" s="395">
        <f t="shared" si="157"/>
        <v>425</v>
      </c>
    </row>
    <row r="9954" spans="24:25" x14ac:dyDescent="0.25">
      <c r="X9954" s="59">
        <v>9947</v>
      </c>
      <c r="Y9954" s="395">
        <f t="shared" si="157"/>
        <v>425</v>
      </c>
    </row>
    <row r="9955" spans="24:25" x14ac:dyDescent="0.25">
      <c r="X9955" s="59">
        <v>9948</v>
      </c>
      <c r="Y9955" s="395">
        <f t="shared" si="157"/>
        <v>425</v>
      </c>
    </row>
    <row r="9956" spans="24:25" x14ac:dyDescent="0.25">
      <c r="X9956" s="59">
        <v>9949</v>
      </c>
      <c r="Y9956" s="395">
        <f t="shared" si="157"/>
        <v>425</v>
      </c>
    </row>
    <row r="9957" spans="24:25" x14ac:dyDescent="0.25">
      <c r="X9957" s="59">
        <v>9950</v>
      </c>
      <c r="Y9957" s="395">
        <f t="shared" si="157"/>
        <v>425</v>
      </c>
    </row>
    <row r="9958" spans="24:25" x14ac:dyDescent="0.25">
      <c r="X9958" s="59">
        <v>9951</v>
      </c>
      <c r="Y9958" s="395">
        <f t="shared" si="157"/>
        <v>425</v>
      </c>
    </row>
    <row r="9959" spans="24:25" x14ac:dyDescent="0.25">
      <c r="X9959" s="59">
        <v>9952</v>
      </c>
      <c r="Y9959" s="395">
        <f t="shared" si="157"/>
        <v>425</v>
      </c>
    </row>
    <row r="9960" spans="24:25" x14ac:dyDescent="0.25">
      <c r="X9960" s="59">
        <v>9953</v>
      </c>
      <c r="Y9960" s="395">
        <f t="shared" si="157"/>
        <v>425</v>
      </c>
    </row>
    <row r="9961" spans="24:25" x14ac:dyDescent="0.25">
      <c r="X9961" s="59">
        <v>9954</v>
      </c>
      <c r="Y9961" s="395">
        <f t="shared" si="157"/>
        <v>425</v>
      </c>
    </row>
    <row r="9962" spans="24:25" x14ac:dyDescent="0.25">
      <c r="X9962" s="59">
        <v>9955</v>
      </c>
      <c r="Y9962" s="395">
        <f t="shared" si="157"/>
        <v>425</v>
      </c>
    </row>
    <row r="9963" spans="24:25" x14ac:dyDescent="0.25">
      <c r="X9963" s="59">
        <v>9956</v>
      </c>
      <c r="Y9963" s="395">
        <f t="shared" si="157"/>
        <v>425</v>
      </c>
    </row>
    <row r="9964" spans="24:25" x14ac:dyDescent="0.25">
      <c r="X9964" s="59">
        <v>9957</v>
      </c>
      <c r="Y9964" s="395">
        <f t="shared" si="157"/>
        <v>425</v>
      </c>
    </row>
    <row r="9965" spans="24:25" x14ac:dyDescent="0.25">
      <c r="X9965" s="59">
        <v>9958</v>
      </c>
      <c r="Y9965" s="395">
        <f t="shared" si="157"/>
        <v>425</v>
      </c>
    </row>
    <row r="9966" spans="24:25" x14ac:dyDescent="0.25">
      <c r="X9966" s="59">
        <v>9959</v>
      </c>
      <c r="Y9966" s="395">
        <f t="shared" si="157"/>
        <v>425</v>
      </c>
    </row>
    <row r="9967" spans="24:25" x14ac:dyDescent="0.25">
      <c r="X9967" s="59">
        <v>9960</v>
      </c>
      <c r="Y9967" s="395">
        <f t="shared" si="157"/>
        <v>425</v>
      </c>
    </row>
    <row r="9968" spans="24:25" x14ac:dyDescent="0.25">
      <c r="X9968" s="59">
        <v>9961</v>
      </c>
      <c r="Y9968" s="395">
        <f t="shared" si="157"/>
        <v>425</v>
      </c>
    </row>
    <row r="9969" spans="24:25" x14ac:dyDescent="0.25">
      <c r="X9969" s="59">
        <v>9962</v>
      </c>
      <c r="Y9969" s="395">
        <f t="shared" si="157"/>
        <v>425</v>
      </c>
    </row>
    <row r="9970" spans="24:25" x14ac:dyDescent="0.25">
      <c r="X9970" s="59">
        <v>9963</v>
      </c>
      <c r="Y9970" s="395">
        <f t="shared" si="157"/>
        <v>425</v>
      </c>
    </row>
    <row r="9971" spans="24:25" x14ac:dyDescent="0.25">
      <c r="X9971" s="59">
        <v>9964</v>
      </c>
      <c r="Y9971" s="395">
        <f t="shared" si="157"/>
        <v>425</v>
      </c>
    </row>
    <row r="9972" spans="24:25" x14ac:dyDescent="0.25">
      <c r="X9972" s="59">
        <v>9965</v>
      </c>
      <c r="Y9972" s="395">
        <f t="shared" si="157"/>
        <v>425</v>
      </c>
    </row>
    <row r="9973" spans="24:25" x14ac:dyDescent="0.25">
      <c r="X9973" s="59">
        <v>9966</v>
      </c>
      <c r="Y9973" s="395">
        <f t="shared" si="157"/>
        <v>425</v>
      </c>
    </row>
    <row r="9974" spans="24:25" x14ac:dyDescent="0.25">
      <c r="X9974" s="59">
        <v>9967</v>
      </c>
      <c r="Y9974" s="395">
        <f t="shared" si="157"/>
        <v>425</v>
      </c>
    </row>
    <row r="9975" spans="24:25" x14ac:dyDescent="0.25">
      <c r="X9975" s="59">
        <v>9968</v>
      </c>
      <c r="Y9975" s="395">
        <f t="shared" si="157"/>
        <v>425</v>
      </c>
    </row>
    <row r="9976" spans="24:25" x14ac:dyDescent="0.25">
      <c r="X9976" s="59">
        <v>9969</v>
      </c>
      <c r="Y9976" s="395">
        <f t="shared" si="157"/>
        <v>425</v>
      </c>
    </row>
    <row r="9977" spans="24:25" x14ac:dyDescent="0.25">
      <c r="X9977" s="59">
        <v>9970</v>
      </c>
      <c r="Y9977" s="395">
        <f t="shared" si="157"/>
        <v>425</v>
      </c>
    </row>
    <row r="9978" spans="24:25" x14ac:dyDescent="0.25">
      <c r="X9978" s="59">
        <v>9971</v>
      </c>
      <c r="Y9978" s="395">
        <f t="shared" si="157"/>
        <v>425</v>
      </c>
    </row>
    <row r="9979" spans="24:25" x14ac:dyDescent="0.25">
      <c r="X9979" s="59">
        <v>9972</v>
      </c>
      <c r="Y9979" s="395">
        <f t="shared" si="157"/>
        <v>425</v>
      </c>
    </row>
    <row r="9980" spans="24:25" x14ac:dyDescent="0.25">
      <c r="X9980" s="59">
        <v>9973</v>
      </c>
      <c r="Y9980" s="395">
        <f t="shared" si="157"/>
        <v>425</v>
      </c>
    </row>
    <row r="9981" spans="24:25" x14ac:dyDescent="0.25">
      <c r="X9981" s="59">
        <v>9974</v>
      </c>
      <c r="Y9981" s="395">
        <f t="shared" si="157"/>
        <v>425</v>
      </c>
    </row>
    <row r="9982" spans="24:25" x14ac:dyDescent="0.25">
      <c r="X9982" s="59">
        <v>9975</v>
      </c>
      <c r="Y9982" s="395">
        <f t="shared" si="157"/>
        <v>425</v>
      </c>
    </row>
    <row r="9983" spans="24:25" x14ac:dyDescent="0.25">
      <c r="X9983" s="59">
        <v>9976</v>
      </c>
      <c r="Y9983" s="395">
        <f t="shared" si="157"/>
        <v>425</v>
      </c>
    </row>
    <row r="9984" spans="24:25" x14ac:dyDescent="0.25">
      <c r="X9984" s="59">
        <v>9977</v>
      </c>
      <c r="Y9984" s="395">
        <f t="shared" si="157"/>
        <v>425</v>
      </c>
    </row>
    <row r="9985" spans="24:25" x14ac:dyDescent="0.25">
      <c r="X9985" s="59">
        <v>9978</v>
      </c>
      <c r="Y9985" s="395">
        <f t="shared" si="157"/>
        <v>425</v>
      </c>
    </row>
    <row r="9986" spans="24:25" x14ac:dyDescent="0.25">
      <c r="X9986" s="59">
        <v>9979</v>
      </c>
      <c r="Y9986" s="395">
        <f t="shared" si="157"/>
        <v>425</v>
      </c>
    </row>
    <row r="9987" spans="24:25" x14ac:dyDescent="0.25">
      <c r="X9987" s="59">
        <v>9980</v>
      </c>
      <c r="Y9987" s="395">
        <f t="shared" si="157"/>
        <v>425</v>
      </c>
    </row>
    <row r="9988" spans="24:25" x14ac:dyDescent="0.25">
      <c r="X9988" s="59">
        <v>9981</v>
      </c>
      <c r="Y9988" s="395">
        <f t="shared" si="157"/>
        <v>425</v>
      </c>
    </row>
    <row r="9989" spans="24:25" x14ac:dyDescent="0.25">
      <c r="X9989" s="59">
        <v>9982</v>
      </c>
      <c r="Y9989" s="395">
        <f t="shared" si="157"/>
        <v>425</v>
      </c>
    </row>
    <row r="9990" spans="24:25" x14ac:dyDescent="0.25">
      <c r="X9990" s="59">
        <v>9983</v>
      </c>
      <c r="Y9990" s="395">
        <f t="shared" si="157"/>
        <v>425</v>
      </c>
    </row>
    <row r="9991" spans="24:25" x14ac:dyDescent="0.25">
      <c r="X9991" s="59">
        <v>9984</v>
      </c>
      <c r="Y9991" s="395">
        <f t="shared" si="157"/>
        <v>425</v>
      </c>
    </row>
    <row r="9992" spans="24:25" x14ac:dyDescent="0.25">
      <c r="X9992" s="59">
        <v>9985</v>
      </c>
      <c r="Y9992" s="395">
        <f t="shared" si="157"/>
        <v>425</v>
      </c>
    </row>
    <row r="9993" spans="24:25" x14ac:dyDescent="0.25">
      <c r="X9993" s="59">
        <v>9986</v>
      </c>
      <c r="Y9993" s="395">
        <f t="shared" si="157"/>
        <v>425</v>
      </c>
    </row>
    <row r="9994" spans="24:25" x14ac:dyDescent="0.25">
      <c r="X9994" s="59">
        <v>9987</v>
      </c>
      <c r="Y9994" s="395">
        <f t="shared" si="157"/>
        <v>425</v>
      </c>
    </row>
    <row r="9995" spans="24:25" x14ac:dyDescent="0.25">
      <c r="X9995" s="59">
        <v>9988</v>
      </c>
      <c r="Y9995" s="395">
        <f t="shared" si="157"/>
        <v>425</v>
      </c>
    </row>
    <row r="9996" spans="24:25" x14ac:dyDescent="0.25">
      <c r="X9996" s="59">
        <v>9989</v>
      </c>
      <c r="Y9996" s="395">
        <f t="shared" si="157"/>
        <v>425</v>
      </c>
    </row>
    <row r="9997" spans="24:25" x14ac:dyDescent="0.25">
      <c r="X9997" s="59">
        <v>9990</v>
      </c>
      <c r="Y9997" s="395">
        <f t="shared" si="157"/>
        <v>425</v>
      </c>
    </row>
    <row r="9998" spans="24:25" x14ac:dyDescent="0.25">
      <c r="X9998" s="59">
        <v>9991</v>
      </c>
      <c r="Y9998" s="395">
        <f t="shared" si="157"/>
        <v>425</v>
      </c>
    </row>
    <row r="9999" spans="24:25" x14ac:dyDescent="0.25">
      <c r="X9999" s="59">
        <v>9992</v>
      </c>
      <c r="Y9999" s="395">
        <f t="shared" si="157"/>
        <v>425</v>
      </c>
    </row>
    <row r="10000" spans="24:25" x14ac:dyDescent="0.25">
      <c r="X10000" s="59">
        <v>9993</v>
      </c>
      <c r="Y10000" s="395">
        <f t="shared" si="157"/>
        <v>425</v>
      </c>
    </row>
    <row r="10001" spans="24:25" x14ac:dyDescent="0.25">
      <c r="X10001" s="59">
        <v>9994</v>
      </c>
      <c r="Y10001" s="395">
        <f t="shared" ref="Y10001:Y10007" si="158">$V$9</f>
        <v>425</v>
      </c>
    </row>
    <row r="10002" spans="24:25" x14ac:dyDescent="0.25">
      <c r="X10002" s="59">
        <v>9995</v>
      </c>
      <c r="Y10002" s="395">
        <f t="shared" si="158"/>
        <v>425</v>
      </c>
    </row>
    <row r="10003" spans="24:25" x14ac:dyDescent="0.25">
      <c r="X10003" s="59">
        <v>9996</v>
      </c>
      <c r="Y10003" s="395">
        <f t="shared" si="158"/>
        <v>425</v>
      </c>
    </row>
    <row r="10004" spans="24:25" x14ac:dyDescent="0.25">
      <c r="X10004" s="59">
        <v>9997</v>
      </c>
      <c r="Y10004" s="395">
        <f t="shared" si="158"/>
        <v>425</v>
      </c>
    </row>
    <row r="10005" spans="24:25" x14ac:dyDescent="0.25">
      <c r="X10005" s="59">
        <v>9998</v>
      </c>
      <c r="Y10005" s="395">
        <f t="shared" si="158"/>
        <v>425</v>
      </c>
    </row>
    <row r="10006" spans="24:25" x14ac:dyDescent="0.25">
      <c r="X10006" s="59">
        <v>9999</v>
      </c>
      <c r="Y10006" s="395">
        <f t="shared" si="158"/>
        <v>425</v>
      </c>
    </row>
    <row r="10007" spans="24:25" x14ac:dyDescent="0.25">
      <c r="X10007" s="59">
        <v>10000</v>
      </c>
      <c r="Y10007" s="395">
        <f t="shared" si="158"/>
        <v>425</v>
      </c>
    </row>
    <row r="10008" spans="24:25" x14ac:dyDescent="0.25">
      <c r="X10008" s="59">
        <v>10001</v>
      </c>
      <c r="Y10008" t="str">
        <f>V10</f>
        <v>vanaf €500,-</v>
      </c>
    </row>
  </sheetData>
  <sortState xmlns:xlrd2="http://schemas.microsoft.com/office/spreadsheetml/2017/richdata2" ref="B2:B14">
    <sortCondition ref="B2:B14"/>
  </sortState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889" r:id="rId4" name="List Box 1">
              <controlPr defaultSize="0" autoLine="0" autoPict="0">
                <anchor moveWithCells="1">
                  <from>
                    <xdr:col>4</xdr:col>
                    <xdr:colOff>533400</xdr:colOff>
                    <xdr:row>1</xdr:row>
                    <xdr:rowOff>66675</xdr:rowOff>
                  </from>
                  <to>
                    <xdr:col>6</xdr:col>
                    <xdr:colOff>228600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1973-03E0-41D7-9F53-FB04C3DBE2F9}">
  <sheetPr>
    <tabColor rgb="FFC2E76B"/>
    <pageSetUpPr fitToPage="1"/>
  </sheetPr>
  <dimension ref="A2:O55"/>
  <sheetViews>
    <sheetView showGridLines="0" showZeros="0" zoomScaleNormal="100" workbookViewId="0">
      <selection activeCell="F12" sqref="F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3,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t Kienholt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Leeuwenhoekstraat 85</v>
      </c>
      <c r="C5" s="243"/>
      <c r="D5" s="243"/>
      <c r="E5" s="248"/>
      <c r="F5" s="245"/>
      <c r="G5" s="249" t="s">
        <v>18</v>
      </c>
      <c r="H5" s="369">
        <v>3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Hoogeveen</v>
      </c>
      <c r="C6" s="251"/>
      <c r="D6" s="251"/>
      <c r="E6" s="252"/>
      <c r="F6" s="253"/>
      <c r="G6" s="254" t="s">
        <v>19</v>
      </c>
      <c r="H6" s="255" t="str">
        <f>CONCATENATE(H5,"a")</f>
        <v>3a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+MAX('3a'!I6:I200)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'3a'!L200/'3a'!M200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('3a'!M200*Offertetarief)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x14ac:dyDescent="0.25">
      <c r="A15" s="231" t="str">
        <f>+'Normen en kosten'!G1</f>
        <v>Kosten additionele werkzaamheden</v>
      </c>
      <c r="E15" s="232" t="s">
        <v>13</v>
      </c>
      <c r="F15" s="232" t="s">
        <v>80</v>
      </c>
      <c r="G15" s="232" t="s">
        <v>22</v>
      </c>
      <c r="H15" s="232" t="s">
        <v>23</v>
      </c>
      <c r="I15" s="232" t="s">
        <v>126</v>
      </c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GETPIVOTDATA("m2",'3a'!$H$207,"Cat.","G")</f>
        <v>50.6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GETPIVOTDATA("m2",'3a'!$A$207,"vloerafwerking","Linoleum")</f>
        <v>880.60000000000014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880.60000000000014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880.60000000000014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>
        <f>GETPIVOTDATA("m2",'3a'!$A$207,"vloerafwerking","Tapijt")</f>
        <v>55.7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393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393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166.44</v>
      </c>
      <c r="F24" s="318">
        <f>+'Normen en kosten'!I11</f>
        <v>0</v>
      </c>
      <c r="G24" s="318">
        <f t="shared" si="0"/>
        <v>0</v>
      </c>
      <c r="H24" s="161">
        <v>2</v>
      </c>
      <c r="I24" s="319"/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>
        <v>174</v>
      </c>
      <c r="F26" s="318">
        <f>+'Normen en kosten'!I13</f>
        <v>0</v>
      </c>
      <c r="G26" s="318">
        <f t="shared" si="0"/>
        <v>0</v>
      </c>
      <c r="H26" s="161">
        <v>1</v>
      </c>
      <c r="I26" s="319">
        <f t="shared" si="1"/>
        <v>0</v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/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29.25" customHeight="1" x14ac:dyDescent="0.25">
      <c r="A34" s="449"/>
      <c r="B34" s="450"/>
      <c r="C34" s="451"/>
      <c r="D34" s="170"/>
      <c r="E34" s="419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/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>
        <f>VLOOKUP($H$5,'Kosten VSR (her)controles'!$A$5:$BB$54,35,0)</f>
        <v>0</v>
      </c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>
        <f>VLOOKUP($H$5,'Kosten VSR (her)controles'!$A$5:$BB$54,35,0)</f>
        <v>0</v>
      </c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(her)controles'!H7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7">
    <mergeCell ref="A19:D19"/>
    <mergeCell ref="A20:D20"/>
    <mergeCell ref="A34:C34"/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</mergeCells>
  <conditionalFormatting sqref="I13:I14">
    <cfRule type="cellIs" dxfId="34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8A82-C7C0-4047-BF54-02F5490239C0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+MAX('48a'!I5:I199)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'48a'!L200/'48a'!M200</f>
        <v>#N/A</v>
      </c>
      <c r="G11" s="126">
        <v>1</v>
      </c>
      <c r="H11" s="123" t="e">
        <f>('48a'!M200*Offertetarief)*(1/G11)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GETPIVOTDATA("m2",'48a'!$H$205,"Cat.","G")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GETPIVOTDATA("m2",'48a'!$A$205,"vloerafwerking","Linoleum")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GETPIVOTDATA("m2",'48a'!$A$205,"vloerafwerking","Tapijt")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457B-2E5F-45B5-84F8-6BF708E06ECA}">
  <sheetPr>
    <tabColor rgb="FF9F9289"/>
  </sheetPr>
  <dimension ref="A1:DM250"/>
  <sheetViews>
    <sheetView zoomScaleNormal="100" workbookViewId="0">
      <pane ySplit="4" topLeftCell="A194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(her)controles'!A52</f>
        <v>48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792B2D2-1B3C-4222-A7E6-4002F1F3E935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038ED40-622F-41E6-B96E-07157555A47A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D7A82253-D12F-4238-824F-46875054B912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BA0A-43E6-41CF-A49A-3D5DEB99C753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+MAX('49a'!I5:I199)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'49a'!L200/'49a'!M200</f>
        <v>#N/A</v>
      </c>
      <c r="G11" s="126">
        <v>1</v>
      </c>
      <c r="H11" s="123" t="e">
        <f>('49a'!M200*Offertetarief)*(1/G11)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GETPIVOTDATA("m2",'49a'!$H$205,"Cat.","G")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GETPIVOTDATA("m2",'49a'!$A$205,"vloerafwerking","Linoleum")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GETPIVOTDATA("m2",'49a'!$A$205,"vloerafwerking","Tapijt")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7E18-5675-4D32-A2F8-57DBD02691AC}">
  <sheetPr>
    <tabColor rgb="FF9F9289"/>
  </sheetPr>
  <dimension ref="A1:DM250"/>
  <sheetViews>
    <sheetView zoomScaleNormal="100" workbookViewId="0">
      <pane ySplit="4" topLeftCell="A197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(her)controles'!A53</f>
        <v>49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3619AD7-166B-486F-9D12-ED3C28A5E96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39D9ACE-A057-42B9-A499-FD452A40045C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E4E5F7D5-D2C0-47C6-9175-3D2272DFBB27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E641-14A0-41A5-9ACB-05EF33840E35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+MAX('50a'!I5:I199)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'50a'!L200/'50a'!M200</f>
        <v>#N/A</v>
      </c>
      <c r="G11" s="126">
        <v>1</v>
      </c>
      <c r="H11" s="123" t="e">
        <f>('50a'!M200*Offertetarief)*(1/G11)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GETPIVOTDATA("m2",'50a'!$H$205,"Cat.","G")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GETPIVOTDATA("m2",'50a'!$A$205,"vloerafwerking","Linoleum")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GETPIVOTDATA("m2",'50a'!$A$205,"vloerafwerking","Tapijt")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6D6A-9C15-4BC5-BCEB-C103E0D0085E}">
  <sheetPr>
    <tabColor rgb="FF9F9289"/>
  </sheetPr>
  <dimension ref="A1:DM250"/>
  <sheetViews>
    <sheetView zoomScaleNormal="100" workbookViewId="0">
      <pane ySplit="4" topLeftCell="A5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6.4257812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(her)controles'!A54</f>
        <v>50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0" t="s">
        <v>170</v>
      </c>
      <c r="B205" s="380" t="s">
        <v>173</v>
      </c>
      <c r="C205" s="140"/>
      <c r="D205"/>
      <c r="E205" s="59"/>
      <c r="F205" s="59"/>
      <c r="H205" s="364" t="s">
        <v>170</v>
      </c>
      <c r="I205" s="380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82" t="s">
        <v>172</v>
      </c>
      <c r="B207" s="381"/>
      <c r="C207" s="142"/>
      <c r="D207"/>
      <c r="E207" s="59"/>
      <c r="F207" s="59"/>
      <c r="H207" s="365" t="s">
        <v>172</v>
      </c>
      <c r="I207" s="381"/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038930-0C5D-40C1-9FFB-923AB5792B6C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04FA4E5-D5F8-4870-9245-532AF27E0B88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7625BCD5-79A8-4638-B352-056745198B66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52">
    <tabColor rgb="FF173583"/>
  </sheetPr>
  <dimension ref="A1:XFB56"/>
  <sheetViews>
    <sheetView showGridLines="0" showZeros="0" zoomScaleNormal="100" workbookViewId="0">
      <selection activeCell="C55" sqref="C55"/>
    </sheetView>
  </sheetViews>
  <sheetFormatPr defaultColWidth="9.140625" defaultRowHeight="15" zeroHeight="1" x14ac:dyDescent="0.25"/>
  <cols>
    <col min="1" max="1" width="5.5703125" style="335" bestFit="1" customWidth="1"/>
    <col min="2" max="2" width="27.28515625" style="169" customWidth="1"/>
    <col min="3" max="3" width="12.7109375" style="169" customWidth="1"/>
    <col min="4" max="4" width="13.28515625" style="169" bestFit="1" customWidth="1"/>
    <col min="5" max="5" width="16.140625" style="169" customWidth="1"/>
    <col min="6" max="6" width="19.7109375" style="169" customWidth="1"/>
    <col min="7" max="7" width="16.7109375" style="169" customWidth="1"/>
    <col min="8" max="8" width="2.7109375" style="169" customWidth="1"/>
    <col min="9" max="9" width="4" style="169" hidden="1" customWidth="1"/>
    <col min="10" max="15" width="9.140625" style="169" hidden="1" customWidth="1"/>
    <col min="16" max="16" width="15.28515625" style="169" hidden="1" customWidth="1"/>
    <col min="17" max="73" width="9.140625" style="169" hidden="1" customWidth="1"/>
    <col min="74" max="74" width="17.7109375" style="169" hidden="1" customWidth="1"/>
    <col min="75" max="75" width="17.140625" style="169" hidden="1" customWidth="1"/>
    <col min="76" max="16374" width="0" style="169" hidden="1" customWidth="1"/>
    <col min="16375" max="16375" width="20.42578125" style="169" hidden="1" customWidth="1"/>
    <col min="16376" max="16377" width="0" style="169" hidden="1" customWidth="1"/>
    <col min="16378" max="16378" width="20.42578125" style="169" hidden="1" customWidth="1"/>
    <col min="16379" max="16379" width="0" style="169" hidden="1" customWidth="1"/>
    <col min="16380" max="16380" width="20.42578125" style="169" hidden="1" customWidth="1"/>
    <col min="16381" max="16382" width="0" style="169" hidden="1" customWidth="1"/>
    <col min="16383" max="16384" width="20.42578125" style="169" hidden="1" customWidth="1"/>
  </cols>
  <sheetData>
    <row r="1" spans="1:105" x14ac:dyDescent="0.25"/>
    <row r="2" spans="1:105" ht="23.25" x14ac:dyDescent="0.35">
      <c r="C2" s="206" t="str">
        <f>basisgegevens!A2</f>
        <v>Stichting BijeenSMO2021-S1407</v>
      </c>
      <c r="D2" s="287"/>
      <c r="E2" s="206"/>
      <c r="F2" s="206"/>
      <c r="G2" s="168"/>
      <c r="DA2" s="169" t="s">
        <v>95</v>
      </c>
    </row>
    <row r="3" spans="1:105" ht="23.25" x14ac:dyDescent="0.35">
      <c r="D3" s="288"/>
    </row>
    <row r="4" spans="1:105" s="289" customFormat="1" ht="30" customHeight="1" x14ac:dyDescent="0.25">
      <c r="A4" s="336"/>
      <c r="B4" s="290" t="s">
        <v>84</v>
      </c>
      <c r="C4" s="290" t="s">
        <v>79</v>
      </c>
      <c r="D4" s="290" t="s">
        <v>78</v>
      </c>
      <c r="E4" s="290" t="s">
        <v>147</v>
      </c>
      <c r="F4" s="290" t="s">
        <v>20</v>
      </c>
      <c r="G4" s="290" t="s">
        <v>94</v>
      </c>
      <c r="H4" s="291"/>
    </row>
    <row r="5" spans="1:105" x14ac:dyDescent="0.25">
      <c r="A5" s="335">
        <v>1</v>
      </c>
      <c r="B5" s="286" t="str">
        <f>'Kosten VSR (her)controles'!C5</f>
        <v>OBS De Zandloper</v>
      </c>
      <c r="C5" s="337">
        <f>'1'!$H$13/12</f>
        <v>0</v>
      </c>
      <c r="D5" s="337">
        <f>C5*12</f>
        <v>0</v>
      </c>
      <c r="E5" s="337">
        <f>'1'!$I$31</f>
        <v>0</v>
      </c>
      <c r="F5" s="337">
        <f>'1'!$I$45</f>
        <v>0</v>
      </c>
      <c r="G5" s="337">
        <f>'1'!$I$47</f>
        <v>0</v>
      </c>
      <c r="H5" s="222"/>
    </row>
    <row r="6" spans="1:105" x14ac:dyDescent="0.25">
      <c r="A6" s="335">
        <v>2</v>
      </c>
      <c r="B6" s="286" t="str">
        <f>'Kosten VSR (her)controles'!C6</f>
        <v>OBS Villa Kakelbont</v>
      </c>
      <c r="C6" s="337">
        <f>'2'!$H$13/12</f>
        <v>0</v>
      </c>
      <c r="D6" s="337">
        <f t="shared" ref="D6:D54" si="0">C6*12</f>
        <v>0</v>
      </c>
      <c r="E6" s="337">
        <f>'2'!$I$31</f>
        <v>0</v>
      </c>
      <c r="F6" s="337">
        <f>'2'!$I$47</f>
        <v>0</v>
      </c>
      <c r="G6" s="337">
        <f>'2'!$I$49</f>
        <v>0</v>
      </c>
      <c r="H6" s="222"/>
    </row>
    <row r="7" spans="1:105" x14ac:dyDescent="0.25">
      <c r="A7" s="335">
        <v>3</v>
      </c>
      <c r="B7" s="286" t="str">
        <f>'Kosten VSR (her)controles'!C7</f>
        <v>t Kienholt</v>
      </c>
      <c r="C7" s="337">
        <f>'3'!$H$13/12</f>
        <v>0</v>
      </c>
      <c r="D7" s="337">
        <f t="shared" si="0"/>
        <v>0</v>
      </c>
      <c r="E7" s="337">
        <f>'3'!$I$31</f>
        <v>0</v>
      </c>
      <c r="F7" s="337">
        <f>'3'!$I$45</f>
        <v>0</v>
      </c>
      <c r="G7" s="337">
        <f>'3'!H13+'3'!I31+'3'!I45</f>
        <v>0</v>
      </c>
      <c r="H7" s="222"/>
    </row>
    <row r="8" spans="1:105" x14ac:dyDescent="0.25">
      <c r="A8" s="335">
        <v>4</v>
      </c>
      <c r="B8" s="286" t="str">
        <f>'Kosten VSR (her)controles'!C8</f>
        <v>OBS De Posthoorn</v>
      </c>
      <c r="C8" s="337">
        <f>'4'!$H$13/12</f>
        <v>0</v>
      </c>
      <c r="D8" s="337">
        <f t="shared" si="0"/>
        <v>0</v>
      </c>
      <c r="E8" s="337">
        <f>'4'!$I$31</f>
        <v>0</v>
      </c>
      <c r="F8" s="337">
        <f>'4'!$I$45</f>
        <v>0</v>
      </c>
      <c r="G8" s="337">
        <f>'4'!$I$47</f>
        <v>0</v>
      </c>
      <c r="H8" s="222"/>
    </row>
    <row r="9" spans="1:105" x14ac:dyDescent="0.25">
      <c r="A9" s="335">
        <v>5</v>
      </c>
      <c r="B9" s="286" t="str">
        <f>'Kosten VSR (her)controles'!C9</f>
        <v>OBS De Schuthoek Locatie Booyenverlaat</v>
      </c>
      <c r="C9" s="337">
        <f>'5'!$H$13/12</f>
        <v>0</v>
      </c>
      <c r="D9" s="337">
        <f t="shared" si="0"/>
        <v>0</v>
      </c>
      <c r="E9" s="337">
        <f>'5'!$I$31</f>
        <v>0</v>
      </c>
      <c r="F9" s="337">
        <f>'5'!$I$45</f>
        <v>0</v>
      </c>
      <c r="G9" s="337">
        <f>'5'!$I$47</f>
        <v>0</v>
      </c>
      <c r="H9" s="222"/>
    </row>
    <row r="10" spans="1:105" x14ac:dyDescent="0.25">
      <c r="A10" s="335">
        <v>6</v>
      </c>
      <c r="B10" s="286" t="str">
        <f>'Kosten VSR (her)controles'!C10</f>
        <v>OBS de Oostenbrink</v>
      </c>
      <c r="C10" s="337">
        <f>'6'!H13/12</f>
        <v>0</v>
      </c>
      <c r="D10" s="337">
        <f t="shared" si="0"/>
        <v>0</v>
      </c>
      <c r="E10" s="337">
        <f>'6'!$I$31</f>
        <v>0</v>
      </c>
      <c r="F10" s="337">
        <f>'6'!$I$45</f>
        <v>0</v>
      </c>
      <c r="G10" s="337">
        <f>'6'!$I$47</f>
        <v>0</v>
      </c>
      <c r="H10" s="222"/>
    </row>
    <row r="11" spans="1:105" x14ac:dyDescent="0.25">
      <c r="A11" s="335">
        <v>7</v>
      </c>
      <c r="B11" s="286" t="str">
        <f>'Kosten VSR (her)controles'!C11</f>
        <v>OBS Vogelvlucht</v>
      </c>
      <c r="C11" s="337">
        <f>'7'!H13/12</f>
        <v>0</v>
      </c>
      <c r="D11" s="337">
        <f t="shared" si="0"/>
        <v>0</v>
      </c>
      <c r="E11" s="337">
        <f>'7'!$I$31</f>
        <v>0</v>
      </c>
      <c r="F11" s="337">
        <f>'7'!$I$45</f>
        <v>0</v>
      </c>
      <c r="G11" s="337">
        <f>'7'!$I$47</f>
        <v>0</v>
      </c>
      <c r="H11" s="222"/>
    </row>
    <row r="12" spans="1:105" x14ac:dyDescent="0.25">
      <c r="A12" s="335">
        <v>8</v>
      </c>
      <c r="B12" s="286" t="str">
        <f>'Kosten VSR (her)controles'!C12</f>
        <v>OBS Tiendeveen</v>
      </c>
      <c r="C12" s="337">
        <f>'8'!H13/12</f>
        <v>0</v>
      </c>
      <c r="D12" s="337">
        <f t="shared" si="0"/>
        <v>0</v>
      </c>
      <c r="E12" s="337">
        <f>'8'!$I$31</f>
        <v>0</v>
      </c>
      <c r="F12" s="337">
        <f>'8'!$I$45</f>
        <v>0</v>
      </c>
      <c r="G12" s="337">
        <f>'8'!$I$47</f>
        <v>0</v>
      </c>
      <c r="H12" s="222"/>
    </row>
    <row r="13" spans="1:105" x14ac:dyDescent="0.25">
      <c r="A13" s="335">
        <v>9</v>
      </c>
      <c r="B13" s="286" t="str">
        <f>'Kosten VSR (her)controles'!C13</f>
        <v>OBS De Driesprong</v>
      </c>
      <c r="C13" s="337">
        <f>'9'!$H$13/12</f>
        <v>0</v>
      </c>
      <c r="D13" s="337">
        <f t="shared" si="0"/>
        <v>0</v>
      </c>
      <c r="E13" s="337">
        <f>'9'!$I$31</f>
        <v>0</v>
      </c>
      <c r="F13" s="337">
        <f>'9'!$I$45</f>
        <v>0</v>
      </c>
      <c r="G13" s="337">
        <f>'9'!$I$47</f>
        <v>0</v>
      </c>
      <c r="H13" s="222"/>
    </row>
    <row r="14" spans="1:105" x14ac:dyDescent="0.25">
      <c r="A14" s="335">
        <v>10</v>
      </c>
      <c r="B14" s="286" t="str">
        <f>'Kosten VSR (her)controles'!C14</f>
        <v>'T Rastholt</v>
      </c>
      <c r="C14" s="337">
        <f>'10'!$H$13/12</f>
        <v>0</v>
      </c>
      <c r="D14" s="337">
        <f t="shared" si="0"/>
        <v>0</v>
      </c>
      <c r="E14" s="337">
        <f>'10'!$I$31</f>
        <v>0</v>
      </c>
      <c r="F14" s="337">
        <f>'10'!$I$45</f>
        <v>0</v>
      </c>
      <c r="G14" s="337">
        <f>'10'!$I$47</f>
        <v>0</v>
      </c>
      <c r="H14" s="222"/>
    </row>
    <row r="15" spans="1:105" x14ac:dyDescent="0.25">
      <c r="A15" s="335">
        <v>11</v>
      </c>
      <c r="B15" s="286" t="str">
        <f>'Kosten VSR (her)controles'!C15</f>
        <v>Kantoor st. Bijeen/SWV</v>
      </c>
      <c r="C15" s="337">
        <f>'11'!H13/12</f>
        <v>0</v>
      </c>
      <c r="D15" s="337">
        <f t="shared" si="0"/>
        <v>0</v>
      </c>
      <c r="E15" s="337">
        <f>'11'!$I$31</f>
        <v>0</v>
      </c>
      <c r="F15" s="337">
        <f>'11'!$I$45</f>
        <v>0</v>
      </c>
      <c r="G15" s="337">
        <f>'11'!$I$47</f>
        <v>0</v>
      </c>
      <c r="H15" s="222"/>
    </row>
    <row r="16" spans="1:105" x14ac:dyDescent="0.25">
      <c r="A16" s="335">
        <v>12</v>
      </c>
      <c r="B16" s="286" t="str">
        <f>'Kosten VSR (her)controles'!C16</f>
        <v>Kienderwijs</v>
      </c>
      <c r="C16" s="337">
        <f>'12'!H13/12</f>
        <v>0</v>
      </c>
      <c r="D16" s="337">
        <f t="shared" si="0"/>
        <v>0</v>
      </c>
      <c r="E16" s="337">
        <f>'12'!$I$31</f>
        <v>0</v>
      </c>
      <c r="F16" s="337">
        <f>'12'!$I$45</f>
        <v>0</v>
      </c>
      <c r="G16" s="337">
        <f>'12'!$I$47</f>
        <v>0</v>
      </c>
      <c r="H16" s="222"/>
    </row>
    <row r="17" spans="1:8" hidden="1" x14ac:dyDescent="0.25">
      <c r="A17" s="335">
        <v>13</v>
      </c>
      <c r="B17" s="286">
        <f>'Kosten VSR (her)controles'!C17</f>
        <v>0</v>
      </c>
      <c r="C17" s="337" t="e">
        <f>'13'!$H$12/12</f>
        <v>#N/A</v>
      </c>
      <c r="D17" s="337" t="e">
        <f t="shared" si="0"/>
        <v>#N/A</v>
      </c>
      <c r="E17" s="337">
        <f>'13'!$I$30</f>
        <v>0</v>
      </c>
      <c r="F17" s="337">
        <f>'13'!$I$44</f>
        <v>0</v>
      </c>
      <c r="G17" s="337" t="e">
        <f>'13'!$I$46</f>
        <v>#N/A</v>
      </c>
      <c r="H17" s="222"/>
    </row>
    <row r="18" spans="1:8" hidden="1" x14ac:dyDescent="0.25">
      <c r="A18" s="335">
        <v>14</v>
      </c>
      <c r="B18" s="286">
        <f>'Kosten VSR (her)controles'!C18</f>
        <v>0</v>
      </c>
      <c r="C18" s="337" t="e">
        <f>'14'!$H$12/12</f>
        <v>#N/A</v>
      </c>
      <c r="D18" s="337" t="e">
        <f t="shared" si="0"/>
        <v>#N/A</v>
      </c>
      <c r="E18" s="337">
        <f>'14'!$I$30</f>
        <v>0</v>
      </c>
      <c r="F18" s="337">
        <f>'14'!$I$44</f>
        <v>0</v>
      </c>
      <c r="G18" s="337" t="e">
        <f>'14'!$I$46</f>
        <v>#N/A</v>
      </c>
      <c r="H18" s="222"/>
    </row>
    <row r="19" spans="1:8" hidden="1" x14ac:dyDescent="0.25">
      <c r="A19" s="335">
        <v>15</v>
      </c>
      <c r="B19" s="286">
        <f>'Kosten VSR (her)controles'!C19</f>
        <v>0</v>
      </c>
      <c r="C19" s="337" t="e">
        <f>'15'!$H$12/12</f>
        <v>#N/A</v>
      </c>
      <c r="D19" s="337" t="e">
        <f t="shared" si="0"/>
        <v>#N/A</v>
      </c>
      <c r="E19" s="337">
        <f>'15'!$I$30</f>
        <v>0</v>
      </c>
      <c r="F19" s="337">
        <f>'15'!$I$44</f>
        <v>0</v>
      </c>
      <c r="G19" s="337" t="e">
        <f>'15'!$I$46</f>
        <v>#N/A</v>
      </c>
      <c r="H19" s="222"/>
    </row>
    <row r="20" spans="1:8" hidden="1" x14ac:dyDescent="0.25">
      <c r="A20" s="335">
        <v>16</v>
      </c>
      <c r="B20" s="286">
        <f>'Kosten VSR (her)controles'!C20</f>
        <v>0</v>
      </c>
      <c r="C20" s="337" t="e">
        <f>'16'!$H$12/12</f>
        <v>#N/A</v>
      </c>
      <c r="D20" s="337" t="e">
        <f t="shared" si="0"/>
        <v>#N/A</v>
      </c>
      <c r="E20" s="337">
        <f>'16'!$I$30</f>
        <v>0</v>
      </c>
      <c r="F20" s="337">
        <f>'16'!$I$44</f>
        <v>0</v>
      </c>
      <c r="G20" s="337" t="e">
        <f>'16'!$I$46</f>
        <v>#N/A</v>
      </c>
      <c r="H20" s="222"/>
    </row>
    <row r="21" spans="1:8" hidden="1" x14ac:dyDescent="0.25">
      <c r="A21" s="335">
        <v>17</v>
      </c>
      <c r="B21" s="286">
        <f>'Kosten VSR (her)controles'!C21</f>
        <v>0</v>
      </c>
      <c r="C21" s="337" t="e">
        <f>'17'!$H$12/12</f>
        <v>#N/A</v>
      </c>
      <c r="D21" s="337" t="e">
        <f t="shared" si="0"/>
        <v>#N/A</v>
      </c>
      <c r="E21" s="337">
        <f>'17'!$I$30</f>
        <v>0</v>
      </c>
      <c r="F21" s="337">
        <f>'17'!$I$44</f>
        <v>0</v>
      </c>
      <c r="G21" s="337" t="e">
        <f>'17'!$I$46</f>
        <v>#N/A</v>
      </c>
      <c r="H21" s="222"/>
    </row>
    <row r="22" spans="1:8" hidden="1" x14ac:dyDescent="0.25">
      <c r="A22" s="335">
        <v>18</v>
      </c>
      <c r="B22" s="286">
        <f>'Kosten VSR (her)controles'!C22</f>
        <v>0</v>
      </c>
      <c r="C22" s="337" t="e">
        <f>'18'!$H$12/12</f>
        <v>#N/A</v>
      </c>
      <c r="D22" s="337" t="e">
        <f t="shared" si="0"/>
        <v>#N/A</v>
      </c>
      <c r="E22" s="337">
        <f>'18'!$I$30</f>
        <v>0</v>
      </c>
      <c r="F22" s="337">
        <f>'18'!$I$44</f>
        <v>0</v>
      </c>
      <c r="G22" s="337" t="e">
        <f>'18'!$I$46</f>
        <v>#N/A</v>
      </c>
      <c r="H22" s="222"/>
    </row>
    <row r="23" spans="1:8" hidden="1" x14ac:dyDescent="0.25">
      <c r="A23" s="335">
        <v>19</v>
      </c>
      <c r="B23" s="286">
        <f>'Kosten VSR (her)controles'!C23</f>
        <v>0</v>
      </c>
      <c r="C23" s="337" t="e">
        <f>'19'!$H$12/12</f>
        <v>#N/A</v>
      </c>
      <c r="D23" s="337" t="e">
        <f t="shared" si="0"/>
        <v>#N/A</v>
      </c>
      <c r="E23" s="337">
        <f>'19'!$I$30</f>
        <v>0</v>
      </c>
      <c r="F23" s="337">
        <f>'19'!$I$44</f>
        <v>0</v>
      </c>
      <c r="G23" s="337" t="e">
        <f>'19'!$I$46</f>
        <v>#N/A</v>
      </c>
      <c r="H23" s="222"/>
    </row>
    <row r="24" spans="1:8" hidden="1" x14ac:dyDescent="0.25">
      <c r="A24" s="335">
        <v>20</v>
      </c>
      <c r="B24" s="286">
        <f>'Kosten VSR (her)controles'!C24</f>
        <v>0</v>
      </c>
      <c r="C24" s="337" t="e">
        <f>'20'!$H$12/12</f>
        <v>#N/A</v>
      </c>
      <c r="D24" s="337" t="e">
        <f t="shared" si="0"/>
        <v>#N/A</v>
      </c>
      <c r="E24" s="337">
        <f>'20'!$I$30</f>
        <v>0</v>
      </c>
      <c r="F24" s="337">
        <f>'20'!$I$44</f>
        <v>0</v>
      </c>
      <c r="G24" s="337" t="e">
        <f>'20'!$I$46</f>
        <v>#N/A</v>
      </c>
      <c r="H24" s="222"/>
    </row>
    <row r="25" spans="1:8" hidden="1" x14ac:dyDescent="0.25">
      <c r="A25" s="335">
        <v>21</v>
      </c>
      <c r="B25" s="286">
        <f>'Kosten VSR (her)controles'!C25</f>
        <v>0</v>
      </c>
      <c r="C25" s="337" t="e">
        <f>'21'!$H$12/12</f>
        <v>#N/A</v>
      </c>
      <c r="D25" s="337" t="e">
        <f t="shared" si="0"/>
        <v>#N/A</v>
      </c>
      <c r="E25" s="337">
        <f>'21'!$I$30</f>
        <v>0</v>
      </c>
      <c r="F25" s="337">
        <f>'21'!$I$44</f>
        <v>0</v>
      </c>
      <c r="G25" s="337" t="e">
        <f>'21'!$I$46</f>
        <v>#N/A</v>
      </c>
      <c r="H25" s="222"/>
    </row>
    <row r="26" spans="1:8" hidden="1" x14ac:dyDescent="0.25">
      <c r="A26" s="335">
        <v>22</v>
      </c>
      <c r="B26" s="286">
        <f>'Kosten VSR (her)controles'!C26</f>
        <v>0</v>
      </c>
      <c r="C26" s="337" t="e">
        <f>'22'!$H$12/12</f>
        <v>#N/A</v>
      </c>
      <c r="D26" s="337" t="e">
        <f t="shared" si="0"/>
        <v>#N/A</v>
      </c>
      <c r="E26" s="337">
        <f>'22'!$I$30</f>
        <v>0</v>
      </c>
      <c r="F26" s="337">
        <f>'22'!$I$44</f>
        <v>0</v>
      </c>
      <c r="G26" s="337" t="e">
        <f>'22'!$I$46</f>
        <v>#N/A</v>
      </c>
      <c r="H26" s="222"/>
    </row>
    <row r="27" spans="1:8" hidden="1" x14ac:dyDescent="0.25">
      <c r="A27" s="335">
        <v>23</v>
      </c>
      <c r="B27" s="286">
        <f>'Kosten VSR (her)controles'!C27</f>
        <v>0</v>
      </c>
      <c r="C27" s="337" t="e">
        <f>'23'!$H$12/12</f>
        <v>#N/A</v>
      </c>
      <c r="D27" s="337" t="e">
        <f t="shared" si="0"/>
        <v>#N/A</v>
      </c>
      <c r="E27" s="337">
        <f>'23'!$I$30</f>
        <v>0</v>
      </c>
      <c r="F27" s="337">
        <f>'23'!$I$44</f>
        <v>0</v>
      </c>
      <c r="G27" s="337" t="e">
        <f>'23'!$I$46</f>
        <v>#N/A</v>
      </c>
      <c r="H27" s="222"/>
    </row>
    <row r="28" spans="1:8" hidden="1" x14ac:dyDescent="0.25">
      <c r="A28" s="335">
        <v>24</v>
      </c>
      <c r="B28" s="286">
        <f>'Kosten VSR (her)controles'!C28</f>
        <v>0</v>
      </c>
      <c r="C28" s="337" t="e">
        <f>'24'!$H$12/12</f>
        <v>#N/A</v>
      </c>
      <c r="D28" s="337" t="e">
        <f t="shared" si="0"/>
        <v>#N/A</v>
      </c>
      <c r="E28" s="337">
        <f>'24'!$I$30</f>
        <v>0</v>
      </c>
      <c r="F28" s="337">
        <f>'24'!$I$44</f>
        <v>0</v>
      </c>
      <c r="G28" s="337" t="e">
        <f>'24'!$I$46</f>
        <v>#N/A</v>
      </c>
      <c r="H28" s="222"/>
    </row>
    <row r="29" spans="1:8" hidden="1" x14ac:dyDescent="0.25">
      <c r="A29" s="335">
        <v>25</v>
      </c>
      <c r="B29" s="286">
        <f>'Kosten VSR (her)controles'!C29</f>
        <v>0</v>
      </c>
      <c r="C29" s="337" t="e">
        <f>'25'!$H$12/12</f>
        <v>#N/A</v>
      </c>
      <c r="D29" s="337" t="e">
        <f t="shared" si="0"/>
        <v>#N/A</v>
      </c>
      <c r="E29" s="337">
        <f>'25'!$I$30</f>
        <v>0</v>
      </c>
      <c r="F29" s="337">
        <f>'25'!$I$44</f>
        <v>0</v>
      </c>
      <c r="G29" s="337" t="e">
        <f>'25'!$I$46</f>
        <v>#N/A</v>
      </c>
      <c r="H29" s="222"/>
    </row>
    <row r="30" spans="1:8" hidden="1" x14ac:dyDescent="0.25">
      <c r="A30" s="335">
        <v>26</v>
      </c>
      <c r="B30" s="286">
        <f>'Kosten VSR (her)controles'!C30</f>
        <v>0</v>
      </c>
      <c r="C30" s="337" t="e">
        <f>'26'!$H$12/12</f>
        <v>#N/A</v>
      </c>
      <c r="D30" s="337" t="e">
        <f t="shared" si="0"/>
        <v>#N/A</v>
      </c>
      <c r="E30" s="337">
        <f>'26'!$I$30</f>
        <v>0</v>
      </c>
      <c r="F30" s="337">
        <f>'26'!$I$44</f>
        <v>0</v>
      </c>
      <c r="G30" s="337" t="e">
        <f>'26'!$I$46</f>
        <v>#N/A</v>
      </c>
      <c r="H30" s="222"/>
    </row>
    <row r="31" spans="1:8" hidden="1" x14ac:dyDescent="0.25">
      <c r="A31" s="335">
        <v>27</v>
      </c>
      <c r="B31" s="286">
        <f>'Kosten VSR (her)controles'!C31</f>
        <v>0</v>
      </c>
      <c r="C31" s="337" t="e">
        <f>'27'!$H$12/12</f>
        <v>#N/A</v>
      </c>
      <c r="D31" s="337" t="e">
        <f t="shared" si="0"/>
        <v>#N/A</v>
      </c>
      <c r="E31" s="337">
        <f>'27'!$I$30</f>
        <v>0</v>
      </c>
      <c r="F31" s="337">
        <f>'27'!$I$44</f>
        <v>0</v>
      </c>
      <c r="G31" s="337" t="e">
        <f>'27'!$I$46</f>
        <v>#N/A</v>
      </c>
      <c r="H31" s="222"/>
    </row>
    <row r="32" spans="1:8" hidden="1" x14ac:dyDescent="0.25">
      <c r="A32" s="335">
        <v>28</v>
      </c>
      <c r="B32" s="286">
        <f>'Kosten VSR (her)controles'!C32</f>
        <v>0</v>
      </c>
      <c r="C32" s="337" t="e">
        <f>'28'!$H$12/12</f>
        <v>#N/A</v>
      </c>
      <c r="D32" s="337" t="e">
        <f t="shared" si="0"/>
        <v>#N/A</v>
      </c>
      <c r="E32" s="337">
        <f>'28'!$I$30</f>
        <v>0</v>
      </c>
      <c r="F32" s="337">
        <f>'28'!$I$44</f>
        <v>0</v>
      </c>
      <c r="G32" s="337" t="e">
        <f>'28'!$I$46</f>
        <v>#N/A</v>
      </c>
      <c r="H32" s="222"/>
    </row>
    <row r="33" spans="1:8" hidden="1" x14ac:dyDescent="0.25">
      <c r="A33" s="335">
        <v>29</v>
      </c>
      <c r="B33" s="286">
        <f>'Kosten VSR (her)controles'!C33</f>
        <v>0</v>
      </c>
      <c r="C33" s="337" t="e">
        <f>'29'!$H$12/12</f>
        <v>#N/A</v>
      </c>
      <c r="D33" s="337" t="e">
        <f t="shared" si="0"/>
        <v>#N/A</v>
      </c>
      <c r="E33" s="337">
        <f>'29'!$I$30</f>
        <v>0</v>
      </c>
      <c r="F33" s="337">
        <f>'29'!$I$44</f>
        <v>0</v>
      </c>
      <c r="G33" s="337" t="e">
        <f>'29'!$I$46</f>
        <v>#N/A</v>
      </c>
      <c r="H33" s="222"/>
    </row>
    <row r="34" spans="1:8" hidden="1" x14ac:dyDescent="0.25">
      <c r="A34" s="335">
        <v>30</v>
      </c>
      <c r="B34" s="286">
        <f>'Kosten VSR (her)controles'!C34</f>
        <v>0</v>
      </c>
      <c r="C34" s="337" t="e">
        <f>'30'!$H$12/12</f>
        <v>#N/A</v>
      </c>
      <c r="D34" s="337" t="e">
        <f t="shared" si="0"/>
        <v>#N/A</v>
      </c>
      <c r="E34" s="337">
        <f>'30'!$I$30</f>
        <v>0</v>
      </c>
      <c r="F34" s="337">
        <f>'30'!$I$44</f>
        <v>0</v>
      </c>
      <c r="G34" s="337" t="e">
        <f>'30'!$I$46</f>
        <v>#N/A</v>
      </c>
      <c r="H34" s="222"/>
    </row>
    <row r="35" spans="1:8" hidden="1" x14ac:dyDescent="0.25">
      <c r="A35" s="335">
        <v>31</v>
      </c>
      <c r="B35" s="286">
        <f>'Kosten VSR (her)controles'!C35</f>
        <v>0</v>
      </c>
      <c r="C35" s="337" t="e">
        <f>'31'!$H$12/12</f>
        <v>#N/A</v>
      </c>
      <c r="D35" s="337" t="e">
        <f t="shared" si="0"/>
        <v>#N/A</v>
      </c>
      <c r="E35" s="337">
        <f>'31'!$I$30</f>
        <v>0</v>
      </c>
      <c r="F35" s="337">
        <f>'31'!$I$44</f>
        <v>0</v>
      </c>
      <c r="G35" s="337" t="e">
        <f>'31'!$I$46</f>
        <v>#N/A</v>
      </c>
      <c r="H35" s="222"/>
    </row>
    <row r="36" spans="1:8" hidden="1" x14ac:dyDescent="0.25">
      <c r="A36" s="335">
        <v>32</v>
      </c>
      <c r="B36" s="286">
        <f>'Kosten VSR (her)controles'!C36</f>
        <v>0</v>
      </c>
      <c r="C36" s="337" t="e">
        <f>'32'!$H$12/12</f>
        <v>#N/A</v>
      </c>
      <c r="D36" s="337" t="e">
        <f t="shared" si="0"/>
        <v>#N/A</v>
      </c>
      <c r="E36" s="337">
        <f>'32'!$I$30</f>
        <v>0</v>
      </c>
      <c r="F36" s="337">
        <f>'32'!$I$44</f>
        <v>0</v>
      </c>
      <c r="G36" s="337" t="e">
        <f>'32'!$I$46</f>
        <v>#N/A</v>
      </c>
      <c r="H36" s="222"/>
    </row>
    <row r="37" spans="1:8" hidden="1" x14ac:dyDescent="0.25">
      <c r="A37" s="335">
        <v>33</v>
      </c>
      <c r="B37" s="286">
        <f>'Kosten VSR (her)controles'!C37</f>
        <v>0</v>
      </c>
      <c r="C37" s="337" t="e">
        <f>'33'!$H$12/12</f>
        <v>#N/A</v>
      </c>
      <c r="D37" s="337" t="e">
        <f t="shared" si="0"/>
        <v>#N/A</v>
      </c>
      <c r="E37" s="337">
        <f>'33'!$I$30</f>
        <v>0</v>
      </c>
      <c r="F37" s="337">
        <f>'33'!$I$44</f>
        <v>0</v>
      </c>
      <c r="G37" s="337" t="e">
        <f>'33'!$I$46</f>
        <v>#N/A</v>
      </c>
      <c r="H37" s="222"/>
    </row>
    <row r="38" spans="1:8" hidden="1" x14ac:dyDescent="0.25">
      <c r="A38" s="335">
        <v>34</v>
      </c>
      <c r="B38" s="286">
        <f>'Kosten VSR (her)controles'!C38</f>
        <v>0</v>
      </c>
      <c r="C38" s="337" t="e">
        <f>'34'!$H$12/12</f>
        <v>#N/A</v>
      </c>
      <c r="D38" s="337" t="e">
        <f t="shared" si="0"/>
        <v>#N/A</v>
      </c>
      <c r="E38" s="337">
        <f>'34'!$I$30</f>
        <v>0</v>
      </c>
      <c r="F38" s="337">
        <f>'34'!$I$44</f>
        <v>0</v>
      </c>
      <c r="G38" s="337" t="e">
        <f>'34'!$I$46</f>
        <v>#N/A</v>
      </c>
      <c r="H38" s="222"/>
    </row>
    <row r="39" spans="1:8" hidden="1" x14ac:dyDescent="0.25">
      <c r="A39" s="335">
        <v>35</v>
      </c>
      <c r="B39" s="286">
        <f>'Kosten VSR (her)controles'!C39</f>
        <v>0</v>
      </c>
      <c r="C39" s="337" t="e">
        <f>'35'!$H$12/12</f>
        <v>#N/A</v>
      </c>
      <c r="D39" s="337" t="e">
        <f t="shared" si="0"/>
        <v>#N/A</v>
      </c>
      <c r="E39" s="337">
        <f>'35'!$I$30</f>
        <v>0</v>
      </c>
      <c r="F39" s="337">
        <f>'35'!$I$44</f>
        <v>0</v>
      </c>
      <c r="G39" s="337" t="e">
        <f>'35'!$I$46</f>
        <v>#N/A</v>
      </c>
      <c r="H39" s="222"/>
    </row>
    <row r="40" spans="1:8" hidden="1" x14ac:dyDescent="0.25">
      <c r="A40" s="335">
        <v>36</v>
      </c>
      <c r="B40" s="286">
        <f>'Kosten VSR (her)controles'!C40</f>
        <v>0</v>
      </c>
      <c r="C40" s="337" t="e">
        <f>'36'!$H$12/12</f>
        <v>#N/A</v>
      </c>
      <c r="D40" s="337" t="e">
        <f t="shared" si="0"/>
        <v>#N/A</v>
      </c>
      <c r="E40" s="337">
        <f>'36'!$I$30</f>
        <v>0</v>
      </c>
      <c r="F40" s="337">
        <f>'36'!$I$44</f>
        <v>0</v>
      </c>
      <c r="G40" s="337" t="e">
        <f>'36'!$I$46</f>
        <v>#N/A</v>
      </c>
      <c r="H40" s="222"/>
    </row>
    <row r="41" spans="1:8" hidden="1" x14ac:dyDescent="0.25">
      <c r="A41" s="335">
        <v>37</v>
      </c>
      <c r="B41" s="286">
        <f>'Kosten VSR (her)controles'!C41</f>
        <v>0</v>
      </c>
      <c r="C41" s="337" t="e">
        <f>'37'!$H$12/12</f>
        <v>#N/A</v>
      </c>
      <c r="D41" s="337" t="e">
        <f t="shared" si="0"/>
        <v>#N/A</v>
      </c>
      <c r="E41" s="337">
        <f>'37'!$I$30</f>
        <v>0</v>
      </c>
      <c r="F41" s="337">
        <f>'37'!$I$44</f>
        <v>0</v>
      </c>
      <c r="G41" s="337" t="e">
        <f>'37'!$I$46</f>
        <v>#N/A</v>
      </c>
      <c r="H41" s="222"/>
    </row>
    <row r="42" spans="1:8" hidden="1" x14ac:dyDescent="0.25">
      <c r="A42" s="335">
        <v>38</v>
      </c>
      <c r="B42" s="286">
        <f>'Kosten VSR (her)controles'!C42</f>
        <v>0</v>
      </c>
      <c r="C42" s="337" t="e">
        <f>'38'!$H$12/12</f>
        <v>#N/A</v>
      </c>
      <c r="D42" s="337" t="e">
        <f t="shared" si="0"/>
        <v>#N/A</v>
      </c>
      <c r="E42" s="337">
        <f>'38'!$I$30</f>
        <v>0</v>
      </c>
      <c r="F42" s="337">
        <f>'38'!$I$44</f>
        <v>0</v>
      </c>
      <c r="G42" s="337" t="e">
        <f>'38'!$I$46</f>
        <v>#N/A</v>
      </c>
      <c r="H42" s="222"/>
    </row>
    <row r="43" spans="1:8" hidden="1" x14ac:dyDescent="0.25">
      <c r="A43" s="335">
        <v>39</v>
      </c>
      <c r="B43" s="286">
        <f>'Kosten VSR (her)controles'!C43</f>
        <v>0</v>
      </c>
      <c r="C43" s="337" t="e">
        <f>'39'!$H$12/12</f>
        <v>#N/A</v>
      </c>
      <c r="D43" s="337" t="e">
        <f t="shared" si="0"/>
        <v>#N/A</v>
      </c>
      <c r="E43" s="337">
        <f>'39'!$I$30</f>
        <v>0</v>
      </c>
      <c r="F43" s="337">
        <f>'39'!$I$44</f>
        <v>0</v>
      </c>
      <c r="G43" s="337" t="e">
        <f>'39'!$I$46</f>
        <v>#N/A</v>
      </c>
      <c r="H43" s="222"/>
    </row>
    <row r="44" spans="1:8" hidden="1" x14ac:dyDescent="0.25">
      <c r="A44" s="335">
        <v>40</v>
      </c>
      <c r="B44" s="286">
        <f>'Kosten VSR (her)controles'!C44</f>
        <v>0</v>
      </c>
      <c r="C44" s="337" t="e">
        <f>'40'!$H$12/12</f>
        <v>#N/A</v>
      </c>
      <c r="D44" s="337" t="e">
        <f t="shared" si="0"/>
        <v>#N/A</v>
      </c>
      <c r="E44" s="337">
        <f>'40'!$I$30</f>
        <v>0</v>
      </c>
      <c r="F44" s="337">
        <f>'40'!$I$44</f>
        <v>0</v>
      </c>
      <c r="G44" s="337" t="e">
        <f>'40'!$I$46</f>
        <v>#N/A</v>
      </c>
      <c r="H44" s="222"/>
    </row>
    <row r="45" spans="1:8" hidden="1" x14ac:dyDescent="0.25">
      <c r="A45" s="335">
        <v>41</v>
      </c>
      <c r="B45" s="286">
        <f>'Kosten VSR (her)controles'!C45</f>
        <v>0</v>
      </c>
      <c r="C45" s="337" t="e">
        <f>'41'!$H$12/12</f>
        <v>#N/A</v>
      </c>
      <c r="D45" s="337" t="e">
        <f t="shared" si="0"/>
        <v>#N/A</v>
      </c>
      <c r="E45" s="337">
        <f>'41'!$I$30</f>
        <v>0</v>
      </c>
      <c r="F45" s="337">
        <f>'41'!$I$44</f>
        <v>0</v>
      </c>
      <c r="G45" s="337" t="e">
        <f>'41'!$I$46</f>
        <v>#N/A</v>
      </c>
      <c r="H45" s="222"/>
    </row>
    <row r="46" spans="1:8" hidden="1" x14ac:dyDescent="0.25">
      <c r="A46" s="335">
        <v>42</v>
      </c>
      <c r="B46" s="286">
        <f>'Kosten VSR (her)controles'!C46</f>
        <v>0</v>
      </c>
      <c r="C46" s="337" t="e">
        <f>'42'!$H$12/12</f>
        <v>#N/A</v>
      </c>
      <c r="D46" s="337" t="e">
        <f t="shared" si="0"/>
        <v>#N/A</v>
      </c>
      <c r="E46" s="337">
        <f>'42'!$I$30</f>
        <v>0</v>
      </c>
      <c r="F46" s="337">
        <f>'42'!$I$44</f>
        <v>0</v>
      </c>
      <c r="G46" s="337" t="e">
        <f>'42'!$I$46</f>
        <v>#N/A</v>
      </c>
      <c r="H46" s="222"/>
    </row>
    <row r="47" spans="1:8" hidden="1" x14ac:dyDescent="0.25">
      <c r="A47" s="335">
        <v>43</v>
      </c>
      <c r="B47" s="286">
        <f>'Kosten VSR (her)controles'!C47</f>
        <v>0</v>
      </c>
      <c r="C47" s="337" t="e">
        <f>'43'!$H$12/12</f>
        <v>#N/A</v>
      </c>
      <c r="D47" s="337" t="e">
        <f t="shared" si="0"/>
        <v>#N/A</v>
      </c>
      <c r="E47" s="337">
        <f>'43'!$I$30</f>
        <v>0</v>
      </c>
      <c r="F47" s="337">
        <f>'43'!$I$44</f>
        <v>0</v>
      </c>
      <c r="G47" s="337" t="e">
        <f>'43'!$I$46</f>
        <v>#N/A</v>
      </c>
      <c r="H47" s="222"/>
    </row>
    <row r="48" spans="1:8" hidden="1" x14ac:dyDescent="0.25">
      <c r="A48" s="335">
        <v>44</v>
      </c>
      <c r="B48" s="286">
        <f>'Kosten VSR (her)controles'!C48</f>
        <v>0</v>
      </c>
      <c r="C48" s="337" t="e">
        <f>'44'!$H$12/12</f>
        <v>#N/A</v>
      </c>
      <c r="D48" s="337" t="e">
        <f t="shared" si="0"/>
        <v>#N/A</v>
      </c>
      <c r="E48" s="337">
        <f>'44'!$I$30</f>
        <v>0</v>
      </c>
      <c r="F48" s="337">
        <f>'44'!$I$44</f>
        <v>0</v>
      </c>
      <c r="G48" s="337" t="e">
        <f>'44'!$I$46</f>
        <v>#N/A</v>
      </c>
      <c r="H48" s="222"/>
    </row>
    <row r="49" spans="1:8" hidden="1" x14ac:dyDescent="0.25">
      <c r="A49" s="335">
        <v>45</v>
      </c>
      <c r="B49" s="286">
        <f>'Kosten VSR (her)controles'!C49</f>
        <v>0</v>
      </c>
      <c r="C49" s="337" t="e">
        <f>'45'!$H$12/12</f>
        <v>#N/A</v>
      </c>
      <c r="D49" s="337" t="e">
        <f t="shared" si="0"/>
        <v>#N/A</v>
      </c>
      <c r="E49" s="337">
        <f>'45'!$I$30</f>
        <v>0</v>
      </c>
      <c r="F49" s="337">
        <f>'45'!$I$44</f>
        <v>0</v>
      </c>
      <c r="G49" s="337" t="e">
        <f>'45'!$I$46</f>
        <v>#N/A</v>
      </c>
      <c r="H49" s="222"/>
    </row>
    <row r="50" spans="1:8" hidden="1" x14ac:dyDescent="0.25">
      <c r="A50" s="335">
        <v>46</v>
      </c>
      <c r="B50" s="286">
        <f>'Kosten VSR (her)controles'!C50</f>
        <v>0</v>
      </c>
      <c r="C50" s="337" t="e">
        <f>'46'!$H$12/12</f>
        <v>#N/A</v>
      </c>
      <c r="D50" s="337" t="e">
        <f t="shared" si="0"/>
        <v>#N/A</v>
      </c>
      <c r="E50" s="337">
        <f>'46'!$I$30</f>
        <v>0</v>
      </c>
      <c r="F50" s="337">
        <f>'46'!$I$44</f>
        <v>0</v>
      </c>
      <c r="G50" s="337" t="e">
        <f>'46'!$I$46</f>
        <v>#N/A</v>
      </c>
      <c r="H50" s="222"/>
    </row>
    <row r="51" spans="1:8" hidden="1" x14ac:dyDescent="0.25">
      <c r="A51" s="335">
        <v>47</v>
      </c>
      <c r="B51" s="286">
        <f>'Kosten VSR (her)controles'!C51</f>
        <v>0</v>
      </c>
      <c r="C51" s="337" t="e">
        <f>'47'!$H$12/12</f>
        <v>#N/A</v>
      </c>
      <c r="D51" s="337" t="e">
        <f t="shared" si="0"/>
        <v>#N/A</v>
      </c>
      <c r="E51" s="337">
        <f>'47'!$I$30</f>
        <v>0</v>
      </c>
      <c r="F51" s="337">
        <f>'47'!$I$44</f>
        <v>0</v>
      </c>
      <c r="G51" s="337" t="e">
        <f>'47'!$I$46</f>
        <v>#N/A</v>
      </c>
      <c r="H51" s="222"/>
    </row>
    <row r="52" spans="1:8" hidden="1" x14ac:dyDescent="0.25">
      <c r="A52" s="335">
        <v>48</v>
      </c>
      <c r="B52" s="286">
        <f>'Kosten VSR (her)controles'!C52</f>
        <v>0</v>
      </c>
      <c r="C52" s="337" t="e">
        <f>'48'!$H$12/12</f>
        <v>#N/A</v>
      </c>
      <c r="D52" s="337" t="e">
        <f t="shared" si="0"/>
        <v>#N/A</v>
      </c>
      <c r="E52" s="337">
        <f>'48'!$I$30</f>
        <v>0</v>
      </c>
      <c r="F52" s="337">
        <f>'48'!$I$44</f>
        <v>0</v>
      </c>
      <c r="G52" s="337" t="e">
        <f>'48'!$I$46</f>
        <v>#N/A</v>
      </c>
      <c r="H52" s="222"/>
    </row>
    <row r="53" spans="1:8" hidden="1" x14ac:dyDescent="0.25">
      <c r="A53" s="335">
        <v>49</v>
      </c>
      <c r="B53" s="286">
        <f>'Kosten VSR (her)controles'!C53</f>
        <v>0</v>
      </c>
      <c r="C53" s="337" t="e">
        <f>'49'!$H$12/12</f>
        <v>#N/A</v>
      </c>
      <c r="D53" s="337" t="e">
        <f t="shared" si="0"/>
        <v>#N/A</v>
      </c>
      <c r="E53" s="337">
        <f>'49'!$I$30</f>
        <v>0</v>
      </c>
      <c r="F53" s="337">
        <f>'49'!$I$44</f>
        <v>0</v>
      </c>
      <c r="G53" s="337" t="e">
        <f>'49'!$I$46</f>
        <v>#N/A</v>
      </c>
      <c r="H53" s="222"/>
    </row>
    <row r="54" spans="1:8" hidden="1" x14ac:dyDescent="0.25">
      <c r="A54" s="335">
        <v>50</v>
      </c>
      <c r="B54" s="286">
        <f>'Kosten VSR (her)controles'!C54</f>
        <v>0</v>
      </c>
      <c r="C54" s="337" t="e">
        <f>'50'!$H$12/12</f>
        <v>#N/A</v>
      </c>
      <c r="D54" s="337" t="e">
        <f t="shared" si="0"/>
        <v>#N/A</v>
      </c>
      <c r="E54" s="337">
        <f>'50'!$I$30</f>
        <v>0</v>
      </c>
      <c r="F54" s="337">
        <f>'50'!$I$44</f>
        <v>0</v>
      </c>
      <c r="G54" s="337" t="e">
        <f>'50'!$I$46</f>
        <v>#N/A</v>
      </c>
      <c r="H54" s="222"/>
    </row>
    <row r="55" spans="1:8" ht="15.75" thickBot="1" x14ac:dyDescent="0.3">
      <c r="B55" s="341" t="s">
        <v>239</v>
      </c>
      <c r="C55" s="338">
        <f>SUM(C5:C16)</f>
        <v>0</v>
      </c>
      <c r="D55" s="338">
        <f>SUM(D5:D16)</f>
        <v>0</v>
      </c>
      <c r="E55" s="338">
        <f>SUM(E5:E16)</f>
        <v>0</v>
      </c>
      <c r="F55" s="338">
        <f>SUM(F5:F16)</f>
        <v>0</v>
      </c>
      <c r="G55" s="339">
        <f>SUM(G5:G16)</f>
        <v>0</v>
      </c>
      <c r="H55" s="222"/>
    </row>
    <row r="56" spans="1:8" ht="15.75" thickTop="1" x14ac:dyDescent="0.25"/>
  </sheetData>
  <pageMargins left="0.70866141732283472" right="0.70866141732283472" top="0.94488188976377963" bottom="0.74803149606299213" header="0.31496062992125984" footer="0.31496062992125984"/>
  <pageSetup paperSize="9" scale="60" orientation="landscape" r:id="rId1"/>
  <headerFooter>
    <oddHeader>&amp;L&amp;G</oddHeader>
  </headerFooter>
  <colBreaks count="1" manualBreakCount="1">
    <brk id="8" max="1048575" man="1"/>
  </colBreaks>
  <legacyDrawingHF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65"/>
  <dimension ref="A3:K37"/>
  <sheetViews>
    <sheetView topLeftCell="A3" zoomScaleNormal="100" workbookViewId="0">
      <selection activeCell="A4" sqref="A4"/>
    </sheetView>
  </sheetViews>
  <sheetFormatPr defaultRowHeight="15" x14ac:dyDescent="0.25"/>
  <cols>
    <col min="2" max="2" width="11.7109375" style="1" customWidth="1"/>
    <col min="3" max="3" width="16.7109375" style="50" customWidth="1"/>
    <col min="4" max="4" width="20.140625" style="50" customWidth="1"/>
    <col min="5" max="5" width="62.42578125" bestFit="1" customWidth="1"/>
    <col min="6" max="6" width="81.7109375" customWidth="1"/>
    <col min="7" max="7" width="17.140625" style="15" customWidth="1"/>
    <col min="8" max="8" width="18" style="15" customWidth="1"/>
    <col min="9" max="9" width="12.140625" bestFit="1" customWidth="1"/>
    <col min="10" max="10" width="28.28515625" bestFit="1" customWidth="1"/>
  </cols>
  <sheetData>
    <row r="3" spans="1:11" ht="24.75" customHeight="1" x14ac:dyDescent="0.4">
      <c r="A3" s="481" t="s">
        <v>240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</row>
    <row r="5" spans="1:11" s="49" customFormat="1" ht="28.5" customHeight="1" x14ac:dyDescent="0.25">
      <c r="A5" s="144" t="s">
        <v>86</v>
      </c>
      <c r="B5" s="144" t="s">
        <v>93</v>
      </c>
      <c r="C5" s="144" t="s">
        <v>87</v>
      </c>
      <c r="D5" s="144" t="s">
        <v>88</v>
      </c>
      <c r="E5" s="144" t="s">
        <v>89</v>
      </c>
      <c r="F5" s="144" t="s">
        <v>90</v>
      </c>
      <c r="G5" s="144" t="s">
        <v>91</v>
      </c>
      <c r="H5" s="144" t="s">
        <v>92</v>
      </c>
      <c r="I5" s="144" t="s">
        <v>111</v>
      </c>
      <c r="J5" s="144" t="s">
        <v>227</v>
      </c>
    </row>
    <row r="6" spans="1:11" x14ac:dyDescent="0.25">
      <c r="E6" s="59"/>
    </row>
    <row r="7" spans="1:11" x14ac:dyDescent="0.25">
      <c r="E7" s="59"/>
      <c r="F7" s="79"/>
    </row>
    <row r="8" spans="1:11" x14ac:dyDescent="0.25">
      <c r="E8" s="59"/>
      <c r="F8" s="79"/>
    </row>
    <row r="9" spans="1:11" x14ac:dyDescent="0.25">
      <c r="E9" s="59"/>
    </row>
    <row r="10" spans="1:11" x14ac:dyDescent="0.25">
      <c r="E10" s="59"/>
    </row>
    <row r="11" spans="1:11" x14ac:dyDescent="0.25">
      <c r="E11" s="59"/>
    </row>
    <row r="12" spans="1:11" x14ac:dyDescent="0.25">
      <c r="E12" s="59"/>
    </row>
    <row r="13" spans="1:11" x14ac:dyDescent="0.25">
      <c r="E13" s="59"/>
    </row>
    <row r="14" spans="1:11" x14ac:dyDescent="0.25">
      <c r="E14" s="59"/>
    </row>
    <row r="15" spans="1:11" x14ac:dyDescent="0.25">
      <c r="E15" s="59"/>
    </row>
    <row r="16" spans="1:11" x14ac:dyDescent="0.25">
      <c r="E16" s="59"/>
    </row>
    <row r="17" spans="2:9" x14ac:dyDescent="0.25">
      <c r="E17" s="59"/>
      <c r="F17" s="79"/>
    </row>
    <row r="18" spans="2:9" x14ac:dyDescent="0.25">
      <c r="E18" s="59"/>
      <c r="F18" s="79"/>
    </row>
    <row r="19" spans="2:9" x14ac:dyDescent="0.25">
      <c r="E19" s="59"/>
    </row>
    <row r="20" spans="2:9" x14ac:dyDescent="0.25">
      <c r="E20" s="59"/>
    </row>
    <row r="21" spans="2:9" x14ac:dyDescent="0.25">
      <c r="E21" s="59"/>
    </row>
    <row r="22" spans="2:9" x14ac:dyDescent="0.25">
      <c r="E22" s="59"/>
    </row>
    <row r="23" spans="2:9" s="59" customFormat="1" x14ac:dyDescent="0.25">
      <c r="B23" s="60"/>
      <c r="C23" s="50"/>
      <c r="D23" s="50"/>
      <c r="G23" s="64"/>
      <c r="H23" s="71"/>
      <c r="I23" s="71"/>
    </row>
    <row r="24" spans="2:9" x14ac:dyDescent="0.25">
      <c r="F24" s="69"/>
      <c r="I24" s="70"/>
    </row>
    <row r="25" spans="2:9" x14ac:dyDescent="0.25">
      <c r="E25" s="59"/>
      <c r="I25" s="70"/>
    </row>
    <row r="26" spans="2:9" x14ac:dyDescent="0.25">
      <c r="E26" s="59"/>
      <c r="I26" s="70"/>
    </row>
    <row r="27" spans="2:9" x14ac:dyDescent="0.25">
      <c r="E27" s="59"/>
      <c r="I27" s="70"/>
    </row>
    <row r="28" spans="2:9" x14ac:dyDescent="0.25">
      <c r="I28" s="70"/>
    </row>
    <row r="29" spans="2:9" x14ac:dyDescent="0.25">
      <c r="I29" s="70"/>
    </row>
    <row r="30" spans="2:9" x14ac:dyDescent="0.25">
      <c r="E30" s="59"/>
      <c r="I30" s="70"/>
    </row>
    <row r="31" spans="2:9" x14ac:dyDescent="0.25">
      <c r="E31" s="59"/>
      <c r="I31" s="70"/>
    </row>
    <row r="32" spans="2:9" x14ac:dyDescent="0.25">
      <c r="E32" s="59"/>
      <c r="I32" s="70"/>
    </row>
    <row r="33" spans="5:9" x14ac:dyDescent="0.25">
      <c r="E33" s="59"/>
      <c r="I33" s="70"/>
    </row>
    <row r="34" spans="5:9" x14ac:dyDescent="0.25">
      <c r="E34" s="59"/>
      <c r="H34" s="64"/>
      <c r="I34" s="70"/>
    </row>
    <row r="35" spans="5:9" x14ac:dyDescent="0.25">
      <c r="E35" s="59"/>
    </row>
    <row r="36" spans="5:9" x14ac:dyDescent="0.25">
      <c r="E36" s="59"/>
    </row>
    <row r="37" spans="5:9" x14ac:dyDescent="0.25">
      <c r="E37" s="59"/>
    </row>
  </sheetData>
  <mergeCells count="1">
    <mergeCell ref="A3:K3"/>
  </mergeCells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60D3-9BED-4439-984F-404FC3C0779C}">
  <dimension ref="A1:K45"/>
  <sheetViews>
    <sheetView workbookViewId="0">
      <selection activeCell="A4" sqref="A4"/>
    </sheetView>
  </sheetViews>
  <sheetFormatPr defaultRowHeight="15" x14ac:dyDescent="0.25"/>
  <cols>
    <col min="1" max="1" width="15.28515625" style="59" bestFit="1" customWidth="1"/>
    <col min="2" max="2" width="28.5703125" style="59" customWidth="1"/>
    <col min="3" max="3" width="10.5703125" style="59" bestFit="1" customWidth="1"/>
    <col min="4" max="4" width="18.140625" style="59" customWidth="1"/>
    <col min="5" max="5" width="35.28515625" style="59" customWidth="1"/>
    <col min="6" max="6" width="17.85546875" style="59" bestFit="1" customWidth="1"/>
    <col min="7" max="7" width="20" style="59" bestFit="1" customWidth="1"/>
    <col min="8" max="8" width="12.140625" style="59" customWidth="1"/>
    <col min="9" max="9" width="22.28515625" style="59" customWidth="1"/>
    <col min="10" max="10" width="23" style="59" customWidth="1"/>
    <col min="11" max="11" width="27.7109375" style="59" customWidth="1"/>
    <col min="12" max="16384" width="9.140625" style="59"/>
  </cols>
  <sheetData>
    <row r="1" spans="1:11" ht="26.25" x14ac:dyDescent="0.4">
      <c r="A1" s="481" t="s">
        <v>228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</row>
    <row r="2" spans="1:11" x14ac:dyDescent="0.25">
      <c r="B2" s="60"/>
      <c r="C2" s="60"/>
      <c r="D2" s="50"/>
      <c r="E2" s="50"/>
      <c r="F2" s="50"/>
      <c r="G2" s="50"/>
      <c r="H2" s="50"/>
      <c r="K2" s="64"/>
    </row>
    <row r="3" spans="1:11" ht="30" x14ac:dyDescent="0.25">
      <c r="A3" s="144" t="s">
        <v>229</v>
      </c>
      <c r="B3" s="144" t="s">
        <v>84</v>
      </c>
      <c r="C3" s="144" t="s">
        <v>230</v>
      </c>
      <c r="D3" s="144" t="s">
        <v>231</v>
      </c>
      <c r="E3" s="144" t="s">
        <v>232</v>
      </c>
      <c r="F3" s="144" t="s">
        <v>233</v>
      </c>
      <c r="G3" s="144" t="s">
        <v>234</v>
      </c>
      <c r="H3" s="144" t="s">
        <v>111</v>
      </c>
      <c r="I3" s="144" t="s">
        <v>235</v>
      </c>
      <c r="J3" s="145" t="s">
        <v>236</v>
      </c>
      <c r="K3" s="144" t="s">
        <v>237</v>
      </c>
    </row>
    <row r="4" spans="1:11" x14ac:dyDescent="0.25">
      <c r="A4" s="7"/>
      <c r="B4" s="66"/>
      <c r="C4" s="66"/>
      <c r="D4" s="146"/>
      <c r="E4" s="146"/>
      <c r="F4" s="146"/>
      <c r="G4" s="146"/>
      <c r="H4" s="146"/>
      <c r="I4" s="7"/>
      <c r="J4" s="7"/>
      <c r="K4" s="11"/>
    </row>
    <row r="5" spans="1:11" x14ac:dyDescent="0.25">
      <c r="A5" s="7"/>
      <c r="B5" s="66"/>
      <c r="C5" s="66"/>
      <c r="D5" s="146"/>
      <c r="E5" s="146"/>
      <c r="F5" s="146"/>
      <c r="G5" s="146"/>
      <c r="H5" s="146"/>
      <c r="I5" s="7"/>
      <c r="J5" s="7"/>
      <c r="K5" s="11"/>
    </row>
    <row r="6" spans="1:11" x14ac:dyDescent="0.25">
      <c r="A6" s="7"/>
      <c r="B6" s="66"/>
      <c r="C6" s="66"/>
      <c r="D6" s="146"/>
      <c r="E6" s="146"/>
      <c r="F6" s="146"/>
      <c r="G6" s="146"/>
      <c r="H6" s="146"/>
      <c r="I6" s="7"/>
      <c r="J6" s="7"/>
      <c r="K6" s="11"/>
    </row>
    <row r="7" spans="1:11" x14ac:dyDescent="0.25">
      <c r="A7" s="7"/>
      <c r="B7" s="66"/>
      <c r="C7" s="66"/>
      <c r="D7" s="146"/>
      <c r="E7" s="146"/>
      <c r="F7" s="146"/>
      <c r="G7" s="146"/>
      <c r="H7" s="146"/>
      <c r="I7" s="7"/>
      <c r="J7" s="147"/>
      <c r="K7" s="11"/>
    </row>
    <row r="8" spans="1:11" x14ac:dyDescent="0.25">
      <c r="A8" s="7"/>
      <c r="B8" s="66"/>
      <c r="C8" s="66"/>
      <c r="D8" s="146"/>
      <c r="E8" s="146"/>
      <c r="F8" s="146"/>
      <c r="G8" s="146"/>
      <c r="H8" s="146"/>
      <c r="I8" s="7"/>
      <c r="J8" s="147"/>
      <c r="K8" s="11"/>
    </row>
    <row r="9" spans="1:11" x14ac:dyDescent="0.25">
      <c r="A9" s="7"/>
      <c r="B9" s="66"/>
      <c r="C9" s="66"/>
      <c r="D9" s="146"/>
      <c r="E9" s="146"/>
      <c r="F9" s="146"/>
      <c r="G9" s="146"/>
      <c r="H9" s="146"/>
      <c r="I9" s="7"/>
      <c r="J9" s="147"/>
      <c r="K9" s="11"/>
    </row>
    <row r="10" spans="1:11" x14ac:dyDescent="0.25">
      <c r="A10" s="7"/>
      <c r="B10" s="66"/>
      <c r="C10" s="66"/>
      <c r="D10" s="146"/>
      <c r="E10" s="146"/>
      <c r="F10" s="146"/>
      <c r="G10" s="146"/>
      <c r="H10" s="146"/>
      <c r="I10" s="7"/>
      <c r="J10" s="147"/>
      <c r="K10" s="11"/>
    </row>
    <row r="11" spans="1:11" x14ac:dyDescent="0.25">
      <c r="A11" s="7"/>
      <c r="B11" s="66"/>
      <c r="C11" s="66"/>
      <c r="D11" s="146"/>
      <c r="E11" s="146"/>
      <c r="F11" s="146"/>
      <c r="G11" s="146"/>
      <c r="H11" s="146"/>
      <c r="I11" s="7"/>
      <c r="J11" s="147"/>
      <c r="K11" s="11"/>
    </row>
    <row r="12" spans="1:11" x14ac:dyDescent="0.25">
      <c r="A12" s="7"/>
      <c r="B12" s="66"/>
      <c r="C12" s="66"/>
      <c r="D12" s="146"/>
      <c r="E12" s="146"/>
      <c r="F12" s="146"/>
      <c r="G12" s="146"/>
      <c r="H12" s="146"/>
      <c r="I12" s="7"/>
      <c r="J12" s="147"/>
      <c r="K12" s="11"/>
    </row>
    <row r="13" spans="1:11" x14ac:dyDescent="0.25">
      <c r="A13" s="7"/>
      <c r="B13" s="66"/>
      <c r="C13" s="66"/>
      <c r="D13" s="146"/>
      <c r="E13" s="146"/>
      <c r="F13" s="146"/>
      <c r="G13" s="146"/>
      <c r="H13" s="146"/>
      <c r="I13" s="7"/>
      <c r="J13" s="147"/>
      <c r="K13" s="11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</sheetData>
  <mergeCells count="1">
    <mergeCell ref="A1:K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11"/>
  <sheetViews>
    <sheetView topLeftCell="A475" zoomScale="120" zoomScaleNormal="120" workbookViewId="0">
      <selection activeCell="A4" sqref="A4"/>
    </sheetView>
  </sheetViews>
  <sheetFormatPr defaultColWidth="9.140625" defaultRowHeight="15" x14ac:dyDescent="0.25"/>
  <cols>
    <col min="1" max="1" width="42.7109375" style="59" customWidth="1"/>
    <col min="2" max="2" width="10.5703125" style="59" customWidth="1"/>
    <col min="3" max="5" width="13.28515625" style="59" customWidth="1"/>
    <col min="6" max="6" width="10" style="59" customWidth="1"/>
    <col min="7" max="15" width="13.28515625" style="59" customWidth="1"/>
    <col min="16" max="16" width="12.140625" style="59" bestFit="1" customWidth="1"/>
    <col min="17" max="16384" width="9.140625" style="59"/>
  </cols>
  <sheetData>
    <row r="1" spans="1:16" ht="45" x14ac:dyDescent="0.25">
      <c r="A1" s="137" t="s">
        <v>84</v>
      </c>
      <c r="B1" s="138" t="s">
        <v>108</v>
      </c>
      <c r="C1" s="139" t="s">
        <v>238</v>
      </c>
      <c r="D1" s="137" t="s">
        <v>96</v>
      </c>
      <c r="E1" s="137" t="s">
        <v>97</v>
      </c>
      <c r="F1" s="137" t="s">
        <v>98</v>
      </c>
      <c r="G1" s="137" t="s">
        <v>99</v>
      </c>
      <c r="H1" s="137" t="s">
        <v>100</v>
      </c>
      <c r="I1" s="137" t="s">
        <v>101</v>
      </c>
      <c r="J1" s="137" t="s">
        <v>102</v>
      </c>
      <c r="K1" s="137" t="s">
        <v>103</v>
      </c>
      <c r="L1" s="137" t="s">
        <v>104</v>
      </c>
      <c r="M1" s="137" t="s">
        <v>105</v>
      </c>
      <c r="N1" s="137" t="s">
        <v>106</v>
      </c>
      <c r="O1" s="137" t="s">
        <v>107</v>
      </c>
      <c r="P1" s="73"/>
    </row>
    <row r="2" spans="1:16" x14ac:dyDescent="0.25">
      <c r="A2" s="74" t="str">
        <f>Totaalblad!B5</f>
        <v>OBS De Zandloper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3"/>
    </row>
    <row r="3" spans="1:16" x14ac:dyDescent="0.25">
      <c r="A3" s="75" t="str">
        <f>'1'!A11</f>
        <v>Regulier schoonmaakonderhoud</v>
      </c>
      <c r="B3" s="66">
        <v>12</v>
      </c>
      <c r="C3" s="76">
        <f>'1'!H13</f>
        <v>0</v>
      </c>
      <c r="D3" s="68"/>
      <c r="E3" s="68"/>
      <c r="F3" s="68"/>
      <c r="G3" s="72"/>
      <c r="H3" s="68"/>
      <c r="I3" s="68"/>
      <c r="J3" s="68"/>
      <c r="K3" s="68"/>
      <c r="L3" s="68"/>
      <c r="M3" s="68"/>
      <c r="N3" s="68"/>
      <c r="O3" s="68"/>
      <c r="P3" s="73"/>
    </row>
    <row r="4" spans="1:16" x14ac:dyDescent="0.25">
      <c r="A4" s="74" t="s">
        <v>109</v>
      </c>
      <c r="B4" s="74"/>
      <c r="C4" s="74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3"/>
    </row>
    <row r="5" spans="1:16" x14ac:dyDescent="0.25">
      <c r="A5" s="65" t="str">
        <f>'Normen en kosten'!$G$9</f>
        <v>Wassen buitengevelglas</v>
      </c>
      <c r="B5" s="149">
        <f>'1'!H22</f>
        <v>2</v>
      </c>
      <c r="C5" s="76">
        <f>'1'!G22</f>
        <v>0</v>
      </c>
      <c r="D5" s="68"/>
      <c r="E5" s="68"/>
      <c r="F5" s="68"/>
      <c r="G5" s="72"/>
      <c r="H5" s="68"/>
      <c r="I5" s="68"/>
      <c r="J5" s="68"/>
      <c r="K5" s="68"/>
      <c r="L5" s="68"/>
      <c r="M5" s="68"/>
      <c r="N5" s="68"/>
      <c r="O5" s="68"/>
      <c r="P5" s="73"/>
    </row>
    <row r="6" spans="1:16" x14ac:dyDescent="0.25">
      <c r="A6" s="65" t="str">
        <f>'Normen en kosten'!$G$10</f>
        <v>Wassen binnengevelglas</v>
      </c>
      <c r="B6" s="149">
        <f>'1'!H23</f>
        <v>2</v>
      </c>
      <c r="C6" s="76">
        <f>'1'!G23</f>
        <v>0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73"/>
    </row>
    <row r="7" spans="1:16" x14ac:dyDescent="0.25">
      <c r="A7" s="65" t="str">
        <f>'Normen en kosten'!$G$11</f>
        <v>Wassen separatieglas  1)</v>
      </c>
      <c r="B7" s="149">
        <f>'1'!H24</f>
        <v>2</v>
      </c>
      <c r="C7" s="76">
        <f>'1'!G24</f>
        <v>0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73"/>
    </row>
    <row r="8" spans="1:16" x14ac:dyDescent="0.25">
      <c r="A8" s="74" t="s">
        <v>110</v>
      </c>
      <c r="B8" s="74"/>
      <c r="C8" s="74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3"/>
    </row>
    <row r="9" spans="1:16" x14ac:dyDescent="0.25">
      <c r="A9" s="148" t="str">
        <f>'Normen en kosten'!$G$4</f>
        <v>Topstrippen en topcoaten linoleum</v>
      </c>
      <c r="B9" s="66">
        <f>'1'!H17</f>
        <v>0.5</v>
      </c>
      <c r="C9" s="76">
        <f>'1'!G17</f>
        <v>0</v>
      </c>
      <c r="D9" s="68"/>
      <c r="E9" s="68"/>
      <c r="F9" s="68"/>
      <c r="G9" s="147"/>
      <c r="H9" s="68"/>
      <c r="I9" s="68"/>
      <c r="J9" s="68"/>
      <c r="K9" s="68"/>
      <c r="L9" s="68"/>
      <c r="M9" s="68"/>
      <c r="N9" s="68"/>
      <c r="O9" s="68"/>
      <c r="P9" s="73"/>
    </row>
    <row r="10" spans="1:16" x14ac:dyDescent="0.25">
      <c r="A10" s="47" t="str">
        <f>'Normen en kosten'!$G$5</f>
        <v>Recoaten linoleum</v>
      </c>
      <c r="B10" s="66" t="str">
        <f>'1'!H18</f>
        <v>op afroep</v>
      </c>
      <c r="C10" s="76">
        <f>'1'!G18</f>
        <v>0</v>
      </c>
      <c r="D10" s="68"/>
      <c r="E10" s="68"/>
      <c r="F10" s="68"/>
      <c r="G10" s="147"/>
      <c r="H10" s="68"/>
      <c r="I10" s="68"/>
      <c r="J10" s="68"/>
      <c r="K10" s="68"/>
      <c r="L10" s="68"/>
      <c r="M10" s="68"/>
      <c r="N10" s="68"/>
      <c r="O10" s="68"/>
      <c r="P10" s="73"/>
    </row>
    <row r="11" spans="1:16" x14ac:dyDescent="0.25">
      <c r="A11" s="47" t="str">
        <f>'Normen en kosten'!$G$6</f>
        <v>Volsprayen linoleum</v>
      </c>
      <c r="B11" s="66">
        <f>'1'!H19</f>
        <v>0.5</v>
      </c>
      <c r="C11" s="76">
        <f>'1'!G19</f>
        <v>0</v>
      </c>
      <c r="D11" s="68"/>
      <c r="E11" s="68"/>
      <c r="F11" s="68"/>
      <c r="G11" s="147"/>
      <c r="H11" s="68"/>
      <c r="I11" s="68"/>
      <c r="J11" s="68"/>
      <c r="K11" s="68"/>
      <c r="L11" s="68"/>
      <c r="M11" s="68"/>
      <c r="N11" s="68"/>
      <c r="O11" s="68"/>
      <c r="P11" s="73"/>
    </row>
    <row r="12" spans="1:16" x14ac:dyDescent="0.25">
      <c r="A12" s="47" t="str">
        <f>'Normen en kosten'!$G$7</f>
        <v>Tapijtreinigen</v>
      </c>
      <c r="B12" s="66">
        <f>'1'!H20</f>
        <v>0</v>
      </c>
      <c r="C12" s="76">
        <f>'1'!G20</f>
        <v>0</v>
      </c>
      <c r="D12" s="68"/>
      <c r="E12" s="68"/>
      <c r="F12" s="68"/>
      <c r="G12" s="147"/>
      <c r="H12" s="68"/>
      <c r="I12" s="68"/>
      <c r="J12" s="68"/>
      <c r="K12" s="68"/>
      <c r="L12" s="68"/>
      <c r="M12" s="68"/>
      <c r="N12" s="68"/>
      <c r="O12" s="68"/>
      <c r="P12" s="73"/>
    </row>
    <row r="13" spans="1:16" x14ac:dyDescent="0.25">
      <c r="A13" s="74" t="s">
        <v>20</v>
      </c>
      <c r="B13" s="74"/>
      <c r="C13" s="74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3"/>
    </row>
    <row r="14" spans="1:16" x14ac:dyDescent="0.25">
      <c r="A14" s="65" t="str">
        <f>'Normen en kosten'!$G$3</f>
        <v>Dieptereiniging</v>
      </c>
      <c r="B14" s="149" t="str">
        <f>'1'!$H$16</f>
        <v>op afroep</v>
      </c>
      <c r="C14" s="76">
        <f>'1'!$G$16</f>
        <v>0</v>
      </c>
      <c r="D14" s="68"/>
      <c r="E14" s="68"/>
      <c r="F14" s="68"/>
      <c r="G14" s="147"/>
      <c r="H14" s="68"/>
      <c r="I14" s="68"/>
      <c r="J14" s="68"/>
      <c r="K14" s="68"/>
      <c r="L14" s="68"/>
      <c r="M14" s="68"/>
      <c r="N14" s="68"/>
      <c r="O14" s="68"/>
      <c r="P14" s="73"/>
    </row>
    <row r="15" spans="1:16" x14ac:dyDescent="0.25">
      <c r="A15" s="65">
        <f>'1'!A34</f>
        <v>0</v>
      </c>
      <c r="B15" s="66">
        <f>'1'!H34</f>
        <v>0</v>
      </c>
      <c r="C15" s="76" t="str">
        <f>'1'!G34</f>
        <v/>
      </c>
      <c r="D15" s="68"/>
      <c r="E15" s="68"/>
      <c r="F15" s="68"/>
      <c r="G15" s="147"/>
      <c r="H15" s="68"/>
      <c r="I15" s="68"/>
      <c r="J15" s="68"/>
      <c r="K15" s="68"/>
      <c r="L15" s="68"/>
      <c r="M15" s="68"/>
      <c r="N15" s="68"/>
      <c r="O15" s="68"/>
      <c r="P15" s="73"/>
    </row>
    <row r="16" spans="1:16" x14ac:dyDescent="0.25">
      <c r="A16" s="65">
        <f>'1'!A35</f>
        <v>0</v>
      </c>
      <c r="B16" s="66">
        <f>'1'!H35</f>
        <v>0</v>
      </c>
      <c r="C16" s="76" t="str">
        <f>'1'!G35</f>
        <v/>
      </c>
      <c r="D16" s="68"/>
      <c r="E16" s="68"/>
      <c r="F16" s="68"/>
      <c r="G16" s="147"/>
      <c r="H16" s="68"/>
      <c r="I16" s="68"/>
      <c r="J16" s="68"/>
      <c r="K16" s="68"/>
      <c r="L16" s="68"/>
      <c r="M16" s="68"/>
      <c r="N16" s="68"/>
      <c r="O16" s="68"/>
      <c r="P16" s="73"/>
    </row>
    <row r="17" spans="1:15" x14ac:dyDescent="0.25">
      <c r="A17" s="7">
        <f>'1'!A36</f>
        <v>0</v>
      </c>
      <c r="B17" s="66">
        <f>'1'!H36</f>
        <v>0</v>
      </c>
      <c r="C17" s="76" t="str">
        <f>'1'!G36</f>
        <v/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65">
        <f>'1'!A37</f>
        <v>0</v>
      </c>
      <c r="B18" s="66">
        <f>'1'!H37</f>
        <v>0</v>
      </c>
      <c r="C18" s="76" t="str">
        <f>'1'!G37</f>
        <v/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7">
        <f>'1'!A38</f>
        <v>0</v>
      </c>
      <c r="B19" s="66">
        <f>'1'!H38</f>
        <v>0</v>
      </c>
      <c r="C19" s="76" t="str">
        <f>'1'!G38</f>
        <v/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65">
        <f>'1'!A39</f>
        <v>0</v>
      </c>
      <c r="B20" s="66">
        <f>'1'!H39</f>
        <v>0</v>
      </c>
      <c r="C20" s="76" t="str">
        <f>'1'!G39</f>
        <v/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7">
        <f>'1'!A40</f>
        <v>0</v>
      </c>
      <c r="B21" s="66">
        <f>'1'!H40</f>
        <v>0</v>
      </c>
      <c r="C21" s="76" t="str">
        <f>'1'!G40</f>
        <v/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65">
        <f>'1'!A41</f>
        <v>0</v>
      </c>
      <c r="B22" s="66">
        <f>'1'!H41</f>
        <v>0</v>
      </c>
      <c r="C22" s="76" t="str">
        <f>'1'!G41</f>
        <v/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7">
        <f>'1'!A42</f>
        <v>0</v>
      </c>
      <c r="B23" s="66">
        <f>'1'!H42</f>
        <v>0</v>
      </c>
      <c r="C23" s="76" t="str">
        <f>'1'!G42</f>
        <v/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65">
        <f>'1'!A43</f>
        <v>0</v>
      </c>
      <c r="B24" s="66">
        <f>'1'!H43</f>
        <v>0</v>
      </c>
      <c r="C24" s="76" t="str">
        <f>'1'!G43</f>
        <v/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7">
        <f>'1'!A44</f>
        <v>0</v>
      </c>
      <c r="B25" s="66">
        <f>'1'!H44</f>
        <v>0</v>
      </c>
      <c r="C25" s="76">
        <f>'1'!G44</f>
        <v>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7" spans="1:15" ht="45" x14ac:dyDescent="0.25">
      <c r="A27" s="137" t="s">
        <v>84</v>
      </c>
      <c r="B27" s="138" t="s">
        <v>108</v>
      </c>
      <c r="C27" s="139" t="s">
        <v>238</v>
      </c>
      <c r="D27" s="137" t="s">
        <v>96</v>
      </c>
      <c r="E27" s="137" t="s">
        <v>97</v>
      </c>
      <c r="F27" s="137" t="s">
        <v>98</v>
      </c>
      <c r="G27" s="137" t="s">
        <v>99</v>
      </c>
      <c r="H27" s="137" t="s">
        <v>100</v>
      </c>
      <c r="I27" s="137" t="s">
        <v>101</v>
      </c>
      <c r="J27" s="137" t="s">
        <v>102</v>
      </c>
      <c r="K27" s="137" t="s">
        <v>103</v>
      </c>
      <c r="L27" s="137" t="s">
        <v>104</v>
      </c>
      <c r="M27" s="137" t="s">
        <v>105</v>
      </c>
      <c r="N27" s="137" t="s">
        <v>106</v>
      </c>
      <c r="O27" s="137" t="s">
        <v>107</v>
      </c>
    </row>
    <row r="28" spans="1:15" x14ac:dyDescent="0.25">
      <c r="A28" s="74" t="str">
        <f>Totaalblad!B6</f>
        <v>OBS Villa Kakelbont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</row>
    <row r="29" spans="1:15" x14ac:dyDescent="0.25">
      <c r="A29" s="75" t="str">
        <f>'2'!A11</f>
        <v>Regulier schoonmaakonderhoud</v>
      </c>
      <c r="B29" s="66">
        <v>12</v>
      </c>
      <c r="C29" s="76">
        <f>'2'!H12</f>
        <v>0</v>
      </c>
      <c r="D29" s="68"/>
      <c r="E29" s="68"/>
      <c r="F29" s="68"/>
      <c r="G29" s="79"/>
      <c r="H29" s="68"/>
      <c r="I29" s="68"/>
      <c r="J29" s="68"/>
      <c r="K29" s="68"/>
      <c r="L29" s="68"/>
      <c r="M29" s="68"/>
      <c r="N29" s="68"/>
      <c r="O29" s="68"/>
    </row>
    <row r="30" spans="1:15" x14ac:dyDescent="0.25">
      <c r="A30" s="74" t="s">
        <v>109</v>
      </c>
      <c r="B30" s="74"/>
      <c r="C30" s="74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15" x14ac:dyDescent="0.25">
      <c r="A31" s="65" t="str">
        <f>'Normen en kosten'!$G$9</f>
        <v>Wassen buitengevelglas</v>
      </c>
      <c r="B31" s="149">
        <f>'2'!$H$22</f>
        <v>2</v>
      </c>
      <c r="C31" s="76">
        <f>'2'!$G$22</f>
        <v>0</v>
      </c>
      <c r="D31" s="68"/>
      <c r="E31" s="68"/>
      <c r="F31" s="68"/>
      <c r="G31" s="79"/>
      <c r="H31" s="68"/>
      <c r="I31" s="68"/>
      <c r="J31" s="68"/>
      <c r="K31" s="68"/>
      <c r="L31" s="68"/>
      <c r="M31" s="68"/>
      <c r="N31" s="68"/>
      <c r="O31" s="68"/>
    </row>
    <row r="32" spans="1:15" x14ac:dyDescent="0.25">
      <c r="A32" s="65" t="str">
        <f>'Normen en kosten'!$G$10</f>
        <v>Wassen binnengevelglas</v>
      </c>
      <c r="B32" s="149">
        <f>'2'!$H$23</f>
        <v>2</v>
      </c>
      <c r="C32" s="76">
        <f>'2'!$G$23</f>
        <v>0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</row>
    <row r="33" spans="1:16" x14ac:dyDescent="0.25">
      <c r="A33" s="65" t="str">
        <f>'Normen en kosten'!$G$11</f>
        <v>Wassen separatieglas  1)</v>
      </c>
      <c r="B33" s="149">
        <f>'2'!$H$24</f>
        <v>2</v>
      </c>
      <c r="C33" s="76">
        <f>'2'!$G$24</f>
        <v>0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</row>
    <row r="34" spans="1:16" x14ac:dyDescent="0.25">
      <c r="A34" s="74" t="s">
        <v>110</v>
      </c>
      <c r="B34" s="74"/>
      <c r="C34" s="74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1:16" x14ac:dyDescent="0.25">
      <c r="A35" s="148" t="str">
        <f>'Normen en kosten'!$G$4</f>
        <v>Topstrippen en topcoaten linoleum</v>
      </c>
      <c r="B35" s="66">
        <f>'2'!$H$17</f>
        <v>0</v>
      </c>
      <c r="C35" s="76">
        <f>'2'!$G$17</f>
        <v>0</v>
      </c>
      <c r="D35" s="68"/>
      <c r="E35" s="68"/>
      <c r="F35" s="68"/>
      <c r="G35" s="147"/>
      <c r="H35" s="68"/>
      <c r="I35" s="68"/>
      <c r="J35" s="68"/>
      <c r="K35" s="68"/>
      <c r="L35" s="68"/>
      <c r="M35" s="68"/>
      <c r="N35" s="68"/>
      <c r="O35" s="68"/>
    </row>
    <row r="36" spans="1:16" x14ac:dyDescent="0.25">
      <c r="A36" s="47" t="str">
        <f>'Normen en kosten'!$G$5</f>
        <v>Recoaten linoleum</v>
      </c>
      <c r="B36" s="66">
        <f>'2'!$H$18</f>
        <v>0</v>
      </c>
      <c r="C36" s="76">
        <f>'2'!$G$18</f>
        <v>0</v>
      </c>
      <c r="D36" s="68"/>
      <c r="E36" s="68"/>
      <c r="F36" s="68"/>
      <c r="G36" s="147"/>
      <c r="H36" s="68"/>
      <c r="I36" s="68"/>
      <c r="J36" s="68"/>
      <c r="K36" s="68"/>
      <c r="L36" s="68"/>
      <c r="M36" s="68"/>
      <c r="N36" s="68"/>
      <c r="O36" s="68"/>
    </row>
    <row r="37" spans="1:16" x14ac:dyDescent="0.25">
      <c r="A37" s="47" t="str">
        <f>'Normen en kosten'!$G$6</f>
        <v>Volsprayen linoleum</v>
      </c>
      <c r="B37" s="66">
        <f>'2'!$H$19</f>
        <v>0</v>
      </c>
      <c r="C37" s="76">
        <f>'2'!$G$19</f>
        <v>0</v>
      </c>
      <c r="D37" s="68"/>
      <c r="E37" s="68"/>
      <c r="F37" s="68"/>
      <c r="G37" s="147"/>
      <c r="H37" s="68"/>
      <c r="I37" s="68"/>
      <c r="J37" s="68"/>
      <c r="K37" s="68"/>
      <c r="L37" s="68"/>
      <c r="M37" s="68"/>
      <c r="N37" s="68"/>
      <c r="O37" s="68"/>
    </row>
    <row r="38" spans="1:16" x14ac:dyDescent="0.25">
      <c r="A38" s="47" t="str">
        <f>'Normen en kosten'!$G$7</f>
        <v>Tapijtreinigen</v>
      </c>
      <c r="B38" s="66" t="str">
        <f>'2'!$H$20</f>
        <v>op afroep</v>
      </c>
      <c r="C38" s="76">
        <f>'2'!$G$20</f>
        <v>0</v>
      </c>
      <c r="D38" s="68"/>
      <c r="E38" s="68"/>
      <c r="F38" s="68"/>
      <c r="G38" s="147"/>
      <c r="H38" s="68"/>
      <c r="I38" s="68"/>
      <c r="J38" s="68"/>
      <c r="K38" s="68"/>
      <c r="L38" s="68"/>
      <c r="M38" s="68"/>
      <c r="N38" s="68"/>
      <c r="O38" s="68"/>
    </row>
    <row r="39" spans="1:16" x14ac:dyDescent="0.25">
      <c r="A39" s="74" t="s">
        <v>20</v>
      </c>
      <c r="B39" s="74"/>
      <c r="C39" s="74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</row>
    <row r="40" spans="1:16" x14ac:dyDescent="0.25">
      <c r="A40" s="65" t="str">
        <f>'Normen en kosten'!$G$3</f>
        <v>Dieptereiniging</v>
      </c>
      <c r="B40" s="149" t="str">
        <f>'2'!$H$16</f>
        <v>op afroep</v>
      </c>
      <c r="C40" s="76">
        <f>'2'!$G$16</f>
        <v>0</v>
      </c>
      <c r="D40" s="68"/>
      <c r="E40" s="68"/>
      <c r="F40" s="68"/>
      <c r="G40" s="147"/>
      <c r="H40" s="68"/>
      <c r="I40" s="68"/>
      <c r="J40" s="68"/>
      <c r="K40" s="68"/>
      <c r="L40" s="68"/>
      <c r="M40" s="68"/>
      <c r="N40" s="68"/>
      <c r="O40" s="68"/>
      <c r="P40" s="73"/>
    </row>
    <row r="41" spans="1:16" x14ac:dyDescent="0.25">
      <c r="A41" s="65">
        <f>'2'!$A$34</f>
        <v>0</v>
      </c>
      <c r="B41" s="66">
        <f>'2'!$H$34</f>
        <v>0</v>
      </c>
      <c r="C41" s="76" t="str">
        <f>'2'!$G$34</f>
        <v/>
      </c>
      <c r="D41" s="68"/>
      <c r="E41" s="68"/>
      <c r="F41" s="68"/>
      <c r="G41" s="147"/>
      <c r="H41" s="68"/>
      <c r="I41" s="68"/>
      <c r="J41" s="68"/>
      <c r="K41" s="68"/>
      <c r="L41" s="68"/>
      <c r="M41" s="68"/>
      <c r="N41" s="68"/>
      <c r="O41" s="68"/>
    </row>
    <row r="42" spans="1:16" x14ac:dyDescent="0.25">
      <c r="A42" s="65">
        <f>'2'!$A$35</f>
        <v>0</v>
      </c>
      <c r="B42" s="66">
        <f>'2'!$H$35</f>
        <v>0</v>
      </c>
      <c r="C42" s="76" t="str">
        <f>'2'!$G$35</f>
        <v/>
      </c>
      <c r="D42" s="68"/>
      <c r="E42" s="68"/>
      <c r="F42" s="68"/>
      <c r="G42" s="147"/>
      <c r="H42" s="68"/>
      <c r="I42" s="68"/>
      <c r="J42" s="68"/>
      <c r="K42" s="68"/>
      <c r="L42" s="68"/>
      <c r="M42" s="68"/>
      <c r="N42" s="68"/>
      <c r="O42" s="68"/>
    </row>
    <row r="43" spans="1:16" x14ac:dyDescent="0.25">
      <c r="A43" s="65">
        <f>'2'!$A$36</f>
        <v>0</v>
      </c>
      <c r="B43" s="66">
        <f>'2'!$H$36</f>
        <v>0</v>
      </c>
      <c r="C43" s="76" t="str">
        <f>'2'!$G$36</f>
        <v/>
      </c>
      <c r="D43" s="68"/>
      <c r="E43" s="68"/>
      <c r="F43" s="68"/>
      <c r="G43" s="147"/>
      <c r="H43" s="68"/>
      <c r="I43" s="68"/>
      <c r="J43" s="68"/>
      <c r="K43" s="68"/>
      <c r="L43" s="68"/>
      <c r="M43" s="68"/>
      <c r="N43" s="68"/>
      <c r="O43" s="68"/>
    </row>
    <row r="44" spans="1:16" x14ac:dyDescent="0.25">
      <c r="A44" s="7">
        <f>'2'!$A$37</f>
        <v>0</v>
      </c>
      <c r="B44" s="66">
        <f>'2'!$H$37</f>
        <v>0</v>
      </c>
      <c r="C44" s="76" t="str">
        <f>'2'!$G$37</f>
        <v/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6" x14ac:dyDescent="0.25">
      <c r="A45" s="65">
        <f>'2'!$A$38</f>
        <v>0</v>
      </c>
      <c r="B45" s="66">
        <f>'2'!$H$38</f>
        <v>0</v>
      </c>
      <c r="C45" s="76" t="str">
        <f>'2'!$G$38</f>
        <v/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6" x14ac:dyDescent="0.25">
      <c r="A46" s="7">
        <f>'2'!$A$39</f>
        <v>0</v>
      </c>
      <c r="B46" s="66">
        <f>'2'!$H$39</f>
        <v>0</v>
      </c>
      <c r="C46" s="76" t="str">
        <f>'2'!$G$39</f>
        <v/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6" x14ac:dyDescent="0.25">
      <c r="A47" s="65">
        <f>'2'!$A$40</f>
        <v>0</v>
      </c>
      <c r="B47" s="66">
        <f>'2'!$H$40</f>
        <v>0</v>
      </c>
      <c r="C47" s="76" t="str">
        <f>'2'!$G$40</f>
        <v/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6" x14ac:dyDescent="0.25">
      <c r="A48" s="7">
        <f>'2'!$A$41</f>
        <v>0</v>
      </c>
      <c r="B48" s="66">
        <f>'2'!$H$41</f>
        <v>0</v>
      </c>
      <c r="C48" s="76" t="str">
        <f>'2'!$G$41</f>
        <v/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65">
        <f>'2'!$A$42</f>
        <v>0</v>
      </c>
      <c r="B49" s="66">
        <f>'2'!$H$42</f>
        <v>0</v>
      </c>
      <c r="C49" s="76" t="str">
        <f>'2'!$G$42</f>
        <v/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>
        <f>'2'!$A$43</f>
        <v>0</v>
      </c>
      <c r="B50" s="66">
        <f>'2'!$H$43</f>
        <v>0</v>
      </c>
      <c r="C50" s="76" t="str">
        <f>'2'!$G$43</f>
        <v/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65">
        <f>'2'!$A$44</f>
        <v>0</v>
      </c>
      <c r="B51" s="66">
        <f>'2'!$H$44</f>
        <v>0</v>
      </c>
      <c r="C51" s="76" t="str">
        <f>'2'!$G$44</f>
        <v/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>
        <f>'2'!$A$45</f>
        <v>0</v>
      </c>
      <c r="B52" s="66">
        <f>'2'!$H$45</f>
        <v>0</v>
      </c>
      <c r="C52" s="76" t="str">
        <f>'2'!$G$45</f>
        <v/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>
        <f>'2'!$A$46</f>
        <v>0</v>
      </c>
      <c r="B53" s="66">
        <f>'2'!$H$46</f>
        <v>0</v>
      </c>
      <c r="C53" s="76" t="str">
        <f>'2'!$G$46</f>
        <v/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45" x14ac:dyDescent="0.25">
      <c r="A54" s="137" t="s">
        <v>84</v>
      </c>
      <c r="B54" s="138" t="s">
        <v>108</v>
      </c>
      <c r="C54" s="139" t="s">
        <v>238</v>
      </c>
      <c r="D54" s="137" t="s">
        <v>96</v>
      </c>
      <c r="E54" s="137" t="s">
        <v>97</v>
      </c>
      <c r="F54" s="137" t="s">
        <v>98</v>
      </c>
      <c r="G54" s="137" t="s">
        <v>99</v>
      </c>
      <c r="H54" s="137" t="s">
        <v>100</v>
      </c>
      <c r="I54" s="137" t="s">
        <v>101</v>
      </c>
      <c r="J54" s="137" t="s">
        <v>102</v>
      </c>
      <c r="K54" s="137" t="s">
        <v>103</v>
      </c>
      <c r="L54" s="137" t="s">
        <v>104</v>
      </c>
      <c r="M54" s="137" t="s">
        <v>105</v>
      </c>
      <c r="N54" s="137" t="s">
        <v>106</v>
      </c>
      <c r="O54" s="137" t="s">
        <v>107</v>
      </c>
    </row>
    <row r="55" spans="1:15" x14ac:dyDescent="0.25">
      <c r="A55" s="74" t="str">
        <f>Totaalblad!B7</f>
        <v>t Kienholt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1:15" x14ac:dyDescent="0.25">
      <c r="A56" s="75" t="str">
        <f>'3'!$A$11</f>
        <v>Regulier schoonmaakonderhoud</v>
      </c>
      <c r="B56" s="66">
        <v>12</v>
      </c>
      <c r="C56" s="76">
        <f>'3'!$H$12</f>
        <v>0</v>
      </c>
      <c r="D56" s="68"/>
      <c r="E56" s="68"/>
      <c r="F56" s="68"/>
      <c r="G56" s="79"/>
      <c r="H56" s="68"/>
      <c r="I56" s="68"/>
      <c r="J56" s="68"/>
      <c r="K56" s="68"/>
      <c r="L56" s="68"/>
      <c r="M56" s="68"/>
      <c r="N56" s="68"/>
      <c r="O56" s="68"/>
    </row>
    <row r="57" spans="1:15" x14ac:dyDescent="0.25">
      <c r="A57" s="74" t="s">
        <v>109</v>
      </c>
      <c r="B57" s="74"/>
      <c r="C57" s="74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</row>
    <row r="58" spans="1:15" x14ac:dyDescent="0.25">
      <c r="A58" s="65" t="str">
        <f>'Normen en kosten'!$G$9</f>
        <v>Wassen buitengevelglas</v>
      </c>
      <c r="B58" s="149">
        <f>'3'!$H$22</f>
        <v>2</v>
      </c>
      <c r="C58" s="76">
        <f>'3'!$G$22</f>
        <v>0</v>
      </c>
      <c r="D58" s="68"/>
      <c r="E58" s="68"/>
      <c r="F58" s="68"/>
      <c r="G58" s="79"/>
      <c r="H58" s="68"/>
      <c r="I58" s="68"/>
      <c r="J58" s="68"/>
      <c r="K58" s="68"/>
      <c r="L58" s="68"/>
      <c r="M58" s="68"/>
      <c r="N58" s="68"/>
      <c r="O58" s="68"/>
    </row>
    <row r="59" spans="1:15" x14ac:dyDescent="0.25">
      <c r="A59" s="65" t="str">
        <f>'Normen en kosten'!$G$10</f>
        <v>Wassen binnengevelglas</v>
      </c>
      <c r="B59" s="149">
        <f>'3'!$H$23</f>
        <v>2</v>
      </c>
      <c r="C59" s="76">
        <f>'3'!$G$23</f>
        <v>0</v>
      </c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</row>
    <row r="60" spans="1:15" x14ac:dyDescent="0.25">
      <c r="A60" s="65" t="str">
        <f>'Normen en kosten'!$G$11</f>
        <v>Wassen separatieglas  1)</v>
      </c>
      <c r="B60" s="149">
        <f>'3'!$H$24</f>
        <v>2</v>
      </c>
      <c r="C60" s="76">
        <f>'3'!$G$24</f>
        <v>0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</row>
    <row r="61" spans="1:15" x14ac:dyDescent="0.25">
      <c r="A61" s="74" t="s">
        <v>110</v>
      </c>
      <c r="B61" s="74"/>
      <c r="C61" s="74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</row>
    <row r="62" spans="1:15" x14ac:dyDescent="0.25">
      <c r="A62" s="148" t="str">
        <f>'Normen en kosten'!$G$4</f>
        <v>Topstrippen en topcoaten linoleum</v>
      </c>
      <c r="B62" s="66">
        <f>'3'!$H$17</f>
        <v>0.5</v>
      </c>
      <c r="C62" s="76">
        <f>'3'!$G$17</f>
        <v>0</v>
      </c>
      <c r="D62" s="68"/>
      <c r="E62" s="68"/>
      <c r="F62" s="68"/>
      <c r="G62" s="147"/>
      <c r="H62" s="68"/>
      <c r="I62" s="68"/>
      <c r="J62" s="68"/>
      <c r="K62" s="68"/>
      <c r="L62" s="68"/>
      <c r="M62" s="68"/>
      <c r="N62" s="68"/>
      <c r="O62" s="68"/>
    </row>
    <row r="63" spans="1:15" x14ac:dyDescent="0.25">
      <c r="A63" s="47" t="str">
        <f>'Normen en kosten'!$G$5</f>
        <v>Recoaten linoleum</v>
      </c>
      <c r="B63" s="66" t="str">
        <f>'3'!$H$18</f>
        <v>op afroep</v>
      </c>
      <c r="C63" s="76">
        <f>'3'!$G$18</f>
        <v>0</v>
      </c>
      <c r="D63" s="68"/>
      <c r="E63" s="68"/>
      <c r="F63" s="68"/>
      <c r="G63" s="147"/>
      <c r="H63" s="68"/>
      <c r="I63" s="68"/>
      <c r="J63" s="68"/>
      <c r="K63" s="68"/>
      <c r="L63" s="68"/>
      <c r="M63" s="68"/>
      <c r="N63" s="68"/>
      <c r="O63" s="68"/>
    </row>
    <row r="64" spans="1:15" x14ac:dyDescent="0.25">
      <c r="A64" s="47" t="str">
        <f>'Normen en kosten'!$G$6</f>
        <v>Volsprayen linoleum</v>
      </c>
      <c r="B64" s="66">
        <f>'3'!$H$19</f>
        <v>0.5</v>
      </c>
      <c r="C64" s="76">
        <f>'3'!$G$19</f>
        <v>0</v>
      </c>
      <c r="D64" s="68"/>
      <c r="E64" s="68"/>
      <c r="F64" s="68"/>
      <c r="G64" s="147"/>
      <c r="H64" s="68"/>
      <c r="I64" s="68"/>
      <c r="J64" s="68"/>
      <c r="K64" s="68"/>
      <c r="L64" s="68"/>
      <c r="M64" s="68"/>
      <c r="N64" s="68"/>
      <c r="O64" s="68"/>
    </row>
    <row r="65" spans="1:16" x14ac:dyDescent="0.25">
      <c r="A65" s="47" t="str">
        <f>'Normen en kosten'!$G$7</f>
        <v>Tapijtreinigen</v>
      </c>
      <c r="B65" s="66" t="str">
        <f>'3'!$H$20</f>
        <v>op afroep</v>
      </c>
      <c r="C65" s="76">
        <f>'3'!$G$20</f>
        <v>0</v>
      </c>
      <c r="D65" s="68"/>
      <c r="E65" s="68"/>
      <c r="F65" s="68"/>
      <c r="G65" s="147"/>
      <c r="H65" s="68"/>
      <c r="I65" s="68"/>
      <c r="J65" s="68"/>
      <c r="K65" s="68"/>
      <c r="L65" s="68"/>
      <c r="M65" s="68"/>
      <c r="N65" s="68"/>
      <c r="O65" s="68"/>
    </row>
    <row r="66" spans="1:16" x14ac:dyDescent="0.25">
      <c r="A66" s="74" t="s">
        <v>20</v>
      </c>
      <c r="B66" s="74"/>
      <c r="C66" s="74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</row>
    <row r="67" spans="1:16" x14ac:dyDescent="0.25">
      <c r="A67" s="65" t="str">
        <f>'Normen en kosten'!$G$3</f>
        <v>Dieptereiniging</v>
      </c>
      <c r="B67" s="149" t="str">
        <f>'3'!$H$16</f>
        <v>op afroep</v>
      </c>
      <c r="C67" s="76">
        <f>'3'!$G$16</f>
        <v>0</v>
      </c>
      <c r="D67" s="68"/>
      <c r="E67" s="68"/>
      <c r="F67" s="68"/>
      <c r="G67" s="147"/>
      <c r="H67" s="68"/>
      <c r="I67" s="68"/>
      <c r="J67" s="68"/>
      <c r="K67" s="68"/>
      <c r="L67" s="68"/>
      <c r="M67" s="68"/>
      <c r="N67" s="68"/>
      <c r="O67" s="68"/>
      <c r="P67" s="73"/>
    </row>
    <row r="68" spans="1:16" x14ac:dyDescent="0.25">
      <c r="A68" s="65">
        <f>'3'!$A$34</f>
        <v>0</v>
      </c>
      <c r="B68" s="66">
        <f>'3'!$H$34</f>
        <v>0</v>
      </c>
      <c r="C68" s="76" t="str">
        <f>'3'!$G$34</f>
        <v/>
      </c>
      <c r="D68" s="68"/>
      <c r="E68" s="68"/>
      <c r="F68" s="68"/>
      <c r="G68" s="147"/>
      <c r="H68" s="68"/>
      <c r="I68" s="68"/>
      <c r="J68" s="68"/>
      <c r="K68" s="68"/>
      <c r="L68" s="68"/>
      <c r="M68" s="68"/>
      <c r="N68" s="68"/>
      <c r="O68" s="68"/>
    </row>
    <row r="69" spans="1:16" x14ac:dyDescent="0.25">
      <c r="A69" s="65">
        <f>'3'!$A$35</f>
        <v>0</v>
      </c>
      <c r="B69" s="66">
        <f>'3'!$H$35</f>
        <v>0</v>
      </c>
      <c r="C69" s="76" t="str">
        <f>'3'!$G$35</f>
        <v/>
      </c>
      <c r="D69" s="68"/>
      <c r="E69" s="68"/>
      <c r="F69" s="68"/>
      <c r="G69" s="147"/>
      <c r="H69" s="68"/>
      <c r="I69" s="68"/>
      <c r="J69" s="68"/>
      <c r="K69" s="68"/>
      <c r="L69" s="68"/>
      <c r="M69" s="68"/>
      <c r="N69" s="68"/>
      <c r="O69" s="68"/>
    </row>
    <row r="70" spans="1:16" x14ac:dyDescent="0.25">
      <c r="A70" s="65">
        <f>'3'!$A$36</f>
        <v>0</v>
      </c>
      <c r="B70" s="66">
        <f>'3'!$H$36</f>
        <v>0</v>
      </c>
      <c r="C70" s="76" t="str">
        <f>'3'!$G$36</f>
        <v/>
      </c>
      <c r="D70" s="68"/>
      <c r="E70" s="68"/>
      <c r="F70" s="68"/>
      <c r="G70" s="147"/>
      <c r="H70" s="68"/>
      <c r="I70" s="68"/>
      <c r="J70" s="68"/>
      <c r="K70" s="68"/>
      <c r="L70" s="68"/>
      <c r="M70" s="68"/>
      <c r="N70" s="68"/>
      <c r="O70" s="68"/>
    </row>
    <row r="71" spans="1:16" x14ac:dyDescent="0.25">
      <c r="A71" s="7">
        <f>'3'!$A$37</f>
        <v>0</v>
      </c>
      <c r="B71" s="66">
        <f>'3'!$H$37</f>
        <v>0</v>
      </c>
      <c r="C71" s="76" t="str">
        <f>'3'!$G$37</f>
        <v/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6" x14ac:dyDescent="0.25">
      <c r="A72" s="65">
        <f>'3'!$A$38</f>
        <v>0</v>
      </c>
      <c r="B72" s="66">
        <f>'3'!$H$38</f>
        <v>0</v>
      </c>
      <c r="C72" s="76" t="str">
        <f>'3'!$G$38</f>
        <v/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6" x14ac:dyDescent="0.25">
      <c r="A73" s="7">
        <f>'3'!$A$39</f>
        <v>0</v>
      </c>
      <c r="B73" s="66">
        <f>'3'!$H$39</f>
        <v>0</v>
      </c>
      <c r="C73" s="76" t="str">
        <f>'3'!$G$39</f>
        <v/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6" x14ac:dyDescent="0.25">
      <c r="A74" s="65">
        <f>'3'!$A$40</f>
        <v>0</v>
      </c>
      <c r="B74" s="66">
        <f>'3'!$H$40</f>
        <v>0</v>
      </c>
      <c r="C74" s="76" t="str">
        <f>'3'!$G$40</f>
        <v/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6" x14ac:dyDescent="0.25">
      <c r="A75" s="7">
        <f>'3'!$A$41</f>
        <v>0</v>
      </c>
      <c r="B75" s="66">
        <f>'3'!$H$41</f>
        <v>0</v>
      </c>
      <c r="C75" s="76" t="str">
        <f>'3'!$G$41</f>
        <v/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6" x14ac:dyDescent="0.25">
      <c r="A76" s="65">
        <f>'3'!$A$42</f>
        <v>0</v>
      </c>
      <c r="B76" s="66">
        <f>'3'!$H$42</f>
        <v>0</v>
      </c>
      <c r="C76" s="76" t="str">
        <f>'3'!$G$42</f>
        <v/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6" x14ac:dyDescent="0.25">
      <c r="A77" s="7">
        <f>'3'!$A$43</f>
        <v>0</v>
      </c>
      <c r="B77" s="66">
        <f>'3'!$H$43</f>
        <v>0</v>
      </c>
      <c r="C77" s="76" t="str">
        <f>'3'!$G$43</f>
        <v/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6" x14ac:dyDescent="0.25">
      <c r="A78" s="65">
        <f>'3'!$A$44</f>
        <v>0</v>
      </c>
      <c r="B78" s="66">
        <f>'3'!$H$44</f>
        <v>0</v>
      </c>
      <c r="C78" s="76">
        <f>'3'!$G$44</f>
        <v>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6" x14ac:dyDescent="0.25">
      <c r="A79" s="7"/>
      <c r="B79" s="66"/>
      <c r="C79" s="7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6" x14ac:dyDescent="0.25">
      <c r="A80" s="7"/>
      <c r="B80" s="66"/>
      <c r="C80" s="76"/>
    </row>
    <row r="81" spans="1:16" x14ac:dyDescent="0.25">
      <c r="A81" s="137"/>
      <c r="B81" s="138"/>
      <c r="C81" s="139"/>
      <c r="D81" s="137" t="s">
        <v>96</v>
      </c>
      <c r="E81" s="137" t="s">
        <v>97</v>
      </c>
      <c r="F81" s="137" t="s">
        <v>98</v>
      </c>
      <c r="G81" s="137" t="s">
        <v>99</v>
      </c>
      <c r="H81" s="137" t="s">
        <v>100</v>
      </c>
      <c r="I81" s="137" t="s">
        <v>101</v>
      </c>
      <c r="J81" s="137" t="s">
        <v>102</v>
      </c>
      <c r="K81" s="137" t="s">
        <v>103</v>
      </c>
      <c r="L81" s="137" t="s">
        <v>104</v>
      </c>
      <c r="M81" s="137" t="s">
        <v>105</v>
      </c>
      <c r="N81" s="137" t="s">
        <v>106</v>
      </c>
      <c r="O81" s="137" t="s">
        <v>107</v>
      </c>
    </row>
    <row r="82" spans="1:16" x14ac:dyDescent="0.25">
      <c r="A82" s="74" t="str">
        <f>Totaalblad!B8</f>
        <v>OBS De Posthoorn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</row>
    <row r="83" spans="1:16" x14ac:dyDescent="0.25">
      <c r="A83" s="75" t="str">
        <f>'3'!$A$11</f>
        <v>Regulier schoonmaakonderhoud</v>
      </c>
      <c r="B83" s="66">
        <v>12</v>
      </c>
      <c r="C83" s="76">
        <f>'4'!$H$12</f>
        <v>0</v>
      </c>
      <c r="D83" s="68"/>
      <c r="E83" s="68"/>
      <c r="F83" s="68"/>
      <c r="G83" s="79"/>
      <c r="H83" s="68"/>
      <c r="I83" s="68"/>
      <c r="J83" s="68"/>
      <c r="K83" s="68"/>
      <c r="L83" s="68"/>
      <c r="M83" s="68"/>
      <c r="N83" s="68"/>
      <c r="O83" s="68"/>
    </row>
    <row r="84" spans="1:16" x14ac:dyDescent="0.25">
      <c r="A84" s="74" t="s">
        <v>109</v>
      </c>
      <c r="B84" s="74"/>
      <c r="C84" s="74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</row>
    <row r="85" spans="1:16" x14ac:dyDescent="0.25">
      <c r="A85" s="65" t="str">
        <f>'Normen en kosten'!$G$9</f>
        <v>Wassen buitengevelglas</v>
      </c>
      <c r="B85" s="149">
        <f>'4'!$H$22</f>
        <v>2</v>
      </c>
      <c r="C85" s="76">
        <f>'4'!$G$22</f>
        <v>0</v>
      </c>
      <c r="D85" s="68"/>
      <c r="E85" s="68"/>
      <c r="F85" s="68"/>
      <c r="G85" s="79"/>
      <c r="H85" s="68"/>
      <c r="I85" s="68"/>
      <c r="J85" s="68"/>
      <c r="K85" s="68"/>
      <c r="L85" s="68"/>
      <c r="M85" s="68"/>
      <c r="N85" s="68"/>
      <c r="O85" s="68"/>
    </row>
    <row r="86" spans="1:16" x14ac:dyDescent="0.25">
      <c r="A86" s="65" t="str">
        <f>'Normen en kosten'!$G$10</f>
        <v>Wassen binnengevelglas</v>
      </c>
      <c r="B86" s="149">
        <f>'4'!$H$23</f>
        <v>2</v>
      </c>
      <c r="C86" s="76">
        <f>'4'!$G$23</f>
        <v>0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6" x14ac:dyDescent="0.25">
      <c r="A87" s="65" t="str">
        <f>'Normen en kosten'!$G$11</f>
        <v>Wassen separatieglas  1)</v>
      </c>
      <c r="B87" s="149">
        <f>'4'!$H$24</f>
        <v>2</v>
      </c>
      <c r="C87" s="76">
        <f>'4'!$G$24</f>
        <v>0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6" x14ac:dyDescent="0.25">
      <c r="A88" s="74" t="s">
        <v>110</v>
      </c>
      <c r="B88" s="74"/>
      <c r="C88" s="74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</row>
    <row r="89" spans="1:16" x14ac:dyDescent="0.25">
      <c r="A89" s="148" t="str">
        <f>'Normen en kosten'!$G$4</f>
        <v>Topstrippen en topcoaten linoleum</v>
      </c>
      <c r="B89" s="66">
        <f>'4'!$H$17</f>
        <v>0.5</v>
      </c>
      <c r="C89" s="76">
        <f>'4'!$G$17</f>
        <v>0</v>
      </c>
      <c r="D89" s="68"/>
      <c r="E89" s="68"/>
      <c r="F89" s="68"/>
      <c r="G89" s="147"/>
      <c r="H89" s="68"/>
      <c r="I89" s="68"/>
      <c r="J89" s="68"/>
      <c r="K89" s="68"/>
      <c r="L89" s="68"/>
      <c r="M89" s="68"/>
      <c r="N89" s="68"/>
      <c r="O89" s="68"/>
    </row>
    <row r="90" spans="1:16" x14ac:dyDescent="0.25">
      <c r="A90" s="47" t="str">
        <f>'Normen en kosten'!$G$5</f>
        <v>Recoaten linoleum</v>
      </c>
      <c r="B90" s="66" t="str">
        <f>'4'!$H$18</f>
        <v>op afroep</v>
      </c>
      <c r="C90" s="76">
        <f>'4'!$G$18</f>
        <v>0</v>
      </c>
      <c r="D90" s="68"/>
      <c r="E90" s="68"/>
      <c r="F90" s="68"/>
      <c r="G90" s="147"/>
      <c r="H90" s="68"/>
      <c r="I90" s="68"/>
      <c r="J90" s="68"/>
      <c r="K90" s="68"/>
      <c r="L90" s="68"/>
      <c r="M90" s="68"/>
      <c r="N90" s="68"/>
      <c r="O90" s="68"/>
    </row>
    <row r="91" spans="1:16" x14ac:dyDescent="0.25">
      <c r="A91" s="47" t="str">
        <f>'Normen en kosten'!$G$6</f>
        <v>Volsprayen linoleum</v>
      </c>
      <c r="B91" s="66">
        <f>'4'!$H$19</f>
        <v>0.5</v>
      </c>
      <c r="C91" s="76">
        <f>'4'!$G$19</f>
        <v>0</v>
      </c>
      <c r="D91" s="68"/>
      <c r="E91" s="68"/>
      <c r="F91" s="68"/>
      <c r="G91" s="147"/>
      <c r="H91" s="68"/>
      <c r="I91" s="68"/>
      <c r="J91" s="68"/>
      <c r="K91" s="68"/>
      <c r="L91" s="68"/>
      <c r="M91" s="68"/>
      <c r="N91" s="68"/>
      <c r="O91" s="68"/>
    </row>
    <row r="92" spans="1:16" x14ac:dyDescent="0.25">
      <c r="A92" s="47" t="str">
        <f>'Normen en kosten'!$G$7</f>
        <v>Tapijtreinigen</v>
      </c>
      <c r="B92" s="66" t="str">
        <f>'4'!$H$20</f>
        <v>op afroep</v>
      </c>
      <c r="C92" s="76">
        <f>'4'!$G$20</f>
        <v>0</v>
      </c>
      <c r="D92" s="68"/>
      <c r="E92" s="68"/>
      <c r="F92" s="68"/>
      <c r="G92" s="147"/>
      <c r="H92" s="68"/>
      <c r="I92" s="68"/>
      <c r="J92" s="68"/>
      <c r="K92" s="68"/>
      <c r="L92" s="68"/>
      <c r="M92" s="68"/>
      <c r="N92" s="68"/>
      <c r="O92" s="68"/>
    </row>
    <row r="93" spans="1:16" x14ac:dyDescent="0.25">
      <c r="A93" s="74" t="s">
        <v>20</v>
      </c>
      <c r="B93" s="74"/>
      <c r="C93" s="74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</row>
    <row r="94" spans="1:16" x14ac:dyDescent="0.25">
      <c r="A94" s="65" t="str">
        <f>'Normen en kosten'!$G$3</f>
        <v>Dieptereiniging</v>
      </c>
      <c r="B94" s="149" t="str">
        <f>'4'!$H$16</f>
        <v>op afroep</v>
      </c>
      <c r="C94" s="76">
        <f>'4'!$G$16</f>
        <v>0</v>
      </c>
      <c r="D94" s="68"/>
      <c r="E94" s="68"/>
      <c r="F94" s="68"/>
      <c r="G94" s="147"/>
      <c r="H94" s="68"/>
      <c r="I94" s="68"/>
      <c r="J94" s="68"/>
      <c r="K94" s="68"/>
      <c r="L94" s="68"/>
      <c r="M94" s="68"/>
      <c r="N94" s="68"/>
      <c r="O94" s="68"/>
      <c r="P94" s="73"/>
    </row>
    <row r="95" spans="1:16" x14ac:dyDescent="0.25">
      <c r="A95" s="65">
        <f>'4'!$A$34</f>
        <v>0</v>
      </c>
      <c r="B95" s="66">
        <f>'4'!$H$34</f>
        <v>0</v>
      </c>
      <c r="C95" s="76" t="str">
        <f>'4'!$G$34</f>
        <v/>
      </c>
      <c r="D95" s="68"/>
      <c r="E95" s="68"/>
      <c r="F95" s="68"/>
      <c r="G95" s="147"/>
      <c r="H95" s="68"/>
      <c r="I95" s="68"/>
      <c r="J95" s="68"/>
      <c r="K95" s="68"/>
      <c r="L95" s="68"/>
      <c r="M95" s="68"/>
      <c r="N95" s="68"/>
      <c r="O95" s="68"/>
    </row>
    <row r="96" spans="1:16" x14ac:dyDescent="0.25">
      <c r="A96" s="65">
        <f>'4'!$A$35</f>
        <v>0</v>
      </c>
      <c r="B96" s="66">
        <f>'4'!$H$35</f>
        <v>0</v>
      </c>
      <c r="C96" s="76" t="str">
        <f>'4'!$G$35</f>
        <v/>
      </c>
      <c r="D96" s="68"/>
      <c r="E96" s="68"/>
      <c r="F96" s="68"/>
      <c r="G96" s="147"/>
      <c r="H96" s="68"/>
      <c r="I96" s="68"/>
      <c r="J96" s="68"/>
      <c r="K96" s="68"/>
      <c r="L96" s="68"/>
      <c r="M96" s="68"/>
      <c r="N96" s="68"/>
      <c r="O96" s="68"/>
    </row>
    <row r="97" spans="1:15" x14ac:dyDescent="0.25">
      <c r="A97" s="65">
        <f>'4'!$A$36</f>
        <v>0</v>
      </c>
      <c r="B97" s="66">
        <f>'4'!$H$36</f>
        <v>0</v>
      </c>
      <c r="C97" s="76" t="str">
        <f>'4'!$G$36</f>
        <v/>
      </c>
      <c r="D97" s="68"/>
      <c r="E97" s="68"/>
      <c r="F97" s="68"/>
      <c r="G97" s="147"/>
      <c r="H97" s="68"/>
      <c r="I97" s="68"/>
      <c r="J97" s="68"/>
      <c r="K97" s="68"/>
      <c r="L97" s="68"/>
      <c r="M97" s="68"/>
      <c r="N97" s="68"/>
      <c r="O97" s="68"/>
    </row>
    <row r="98" spans="1:15" x14ac:dyDescent="0.25">
      <c r="A98" s="7">
        <f>'4'!$A$37</f>
        <v>0</v>
      </c>
      <c r="B98" s="66">
        <f>'4'!$H$37</f>
        <v>0</v>
      </c>
      <c r="C98" s="76" t="str">
        <f>'4'!$G$37</f>
        <v/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x14ac:dyDescent="0.25">
      <c r="A99" s="65">
        <f>'4'!$A$38</f>
        <v>0</v>
      </c>
      <c r="B99" s="66">
        <f>'4'!$H$38</f>
        <v>0</v>
      </c>
      <c r="C99" s="76" t="str">
        <f>'4'!$G$38</f>
        <v/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x14ac:dyDescent="0.25">
      <c r="A100" s="7">
        <f>'4'!$A$39</f>
        <v>0</v>
      </c>
      <c r="B100" s="66">
        <f>'4'!$H$39</f>
        <v>0</v>
      </c>
      <c r="C100" s="76" t="str">
        <f>'4'!$G$39</f>
        <v/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x14ac:dyDescent="0.25">
      <c r="A101" s="65">
        <f>'4'!$A$40</f>
        <v>0</v>
      </c>
      <c r="B101" s="66">
        <f>'4'!$H$40</f>
        <v>0</v>
      </c>
      <c r="C101" s="76" t="str">
        <f>'4'!$G$40</f>
        <v/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5">
      <c r="A102" s="7">
        <f>'4'!$A$41</f>
        <v>0</v>
      </c>
      <c r="B102" s="66">
        <f>'4'!$H$41</f>
        <v>0</v>
      </c>
      <c r="C102" s="76" t="str">
        <f>'4'!$G$41</f>
        <v/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5">
      <c r="A103" s="65">
        <f>'4'!$A$42</f>
        <v>0</v>
      </c>
      <c r="B103" s="66">
        <f>'4'!$H$42</f>
        <v>0</v>
      </c>
      <c r="C103" s="76" t="str">
        <f>'4'!$G$42</f>
        <v/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5">
      <c r="A104" s="7">
        <f>'4'!$A$43</f>
        <v>0</v>
      </c>
      <c r="B104" s="66">
        <f>'4'!$H$43</f>
        <v>0</v>
      </c>
      <c r="C104" s="76" t="str">
        <f>'4'!$G$43</f>
        <v/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5">
      <c r="A105" s="65">
        <f>'4'!$A$44</f>
        <v>0</v>
      </c>
      <c r="B105" s="66">
        <f>'4'!$H$44</f>
        <v>0</v>
      </c>
      <c r="C105" s="76">
        <f>'4'!$G$44</f>
        <v>0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5">
      <c r="A106" s="65"/>
      <c r="B106" s="66"/>
      <c r="C106" s="7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8" spans="1:15" ht="45" x14ac:dyDescent="0.25">
      <c r="A108" s="137" t="s">
        <v>84</v>
      </c>
      <c r="B108" s="138" t="s">
        <v>108</v>
      </c>
      <c r="C108" s="139" t="s">
        <v>238</v>
      </c>
      <c r="D108" s="137" t="s">
        <v>96</v>
      </c>
      <c r="E108" s="137" t="s">
        <v>97</v>
      </c>
      <c r="F108" s="137" t="s">
        <v>98</v>
      </c>
      <c r="G108" s="137" t="s">
        <v>99</v>
      </c>
      <c r="H108" s="137" t="s">
        <v>100</v>
      </c>
      <c r="I108" s="137" t="s">
        <v>101</v>
      </c>
      <c r="J108" s="137" t="s">
        <v>102</v>
      </c>
      <c r="K108" s="137" t="s">
        <v>103</v>
      </c>
      <c r="L108" s="137" t="s">
        <v>104</v>
      </c>
      <c r="M108" s="137" t="s">
        <v>105</v>
      </c>
      <c r="N108" s="137" t="s">
        <v>106</v>
      </c>
      <c r="O108" s="137" t="s">
        <v>107</v>
      </c>
    </row>
    <row r="109" spans="1:15" x14ac:dyDescent="0.25">
      <c r="A109" s="74" t="str">
        <f>Totaalblad!B9</f>
        <v>OBS De Schuthoek Locatie Booyenverlaat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1:15" x14ac:dyDescent="0.25">
      <c r="A110" s="75" t="str">
        <f>'3'!$A$11</f>
        <v>Regulier schoonmaakonderhoud</v>
      </c>
      <c r="B110" s="66">
        <v>12</v>
      </c>
      <c r="C110" s="76">
        <f>'5'!$H$12</f>
        <v>0</v>
      </c>
      <c r="D110" s="68"/>
      <c r="E110" s="68"/>
      <c r="F110" s="68"/>
      <c r="G110" s="79"/>
      <c r="H110" s="68"/>
      <c r="I110" s="68"/>
      <c r="J110" s="68"/>
      <c r="K110" s="68"/>
      <c r="L110" s="68"/>
      <c r="M110" s="68"/>
      <c r="N110" s="68"/>
      <c r="O110" s="68"/>
    </row>
    <row r="111" spans="1:15" x14ac:dyDescent="0.25">
      <c r="A111" s="74" t="s">
        <v>109</v>
      </c>
      <c r="B111" s="74"/>
      <c r="C111" s="74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</row>
    <row r="112" spans="1:15" x14ac:dyDescent="0.25">
      <c r="A112" s="65" t="str">
        <f>'Normen en kosten'!$G$9</f>
        <v>Wassen buitengevelglas</v>
      </c>
      <c r="B112" s="149">
        <f>'5'!$H$22</f>
        <v>2</v>
      </c>
      <c r="C112" s="76">
        <f>'5'!$G$22</f>
        <v>0</v>
      </c>
      <c r="D112" s="68"/>
      <c r="E112" s="68"/>
      <c r="F112" s="68"/>
      <c r="G112" s="79"/>
      <c r="H112" s="68"/>
      <c r="I112" s="68"/>
      <c r="J112" s="68"/>
      <c r="K112" s="68"/>
      <c r="L112" s="68"/>
      <c r="M112" s="68"/>
      <c r="N112" s="68"/>
      <c r="O112" s="68"/>
    </row>
    <row r="113" spans="1:16" x14ac:dyDescent="0.25">
      <c r="A113" s="65" t="str">
        <f>'Normen en kosten'!$G$10</f>
        <v>Wassen binnengevelglas</v>
      </c>
      <c r="B113" s="149">
        <f>'5'!$H$23</f>
        <v>2</v>
      </c>
      <c r="C113" s="76">
        <f>'5'!$G$23</f>
        <v>0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16" x14ac:dyDescent="0.25">
      <c r="A114" s="65" t="str">
        <f>'Normen en kosten'!$G$11</f>
        <v>Wassen separatieglas  1)</v>
      </c>
      <c r="B114" s="149">
        <f>'5'!$H$24</f>
        <v>2</v>
      </c>
      <c r="C114" s="76">
        <f>'5'!$G$24</f>
        <v>0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1:16" x14ac:dyDescent="0.25">
      <c r="A115" s="74" t="s">
        <v>110</v>
      </c>
      <c r="B115" s="74"/>
      <c r="C115" s="74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</row>
    <row r="116" spans="1:16" x14ac:dyDescent="0.25">
      <c r="A116" s="148" t="str">
        <f>'Normen en kosten'!$G$4</f>
        <v>Topstrippen en topcoaten linoleum</v>
      </c>
      <c r="B116" s="66">
        <f>'5'!$H$17</f>
        <v>0.5</v>
      </c>
      <c r="C116" s="76">
        <f>'5'!$G$17</f>
        <v>0</v>
      </c>
      <c r="D116" s="68"/>
      <c r="E116" s="68"/>
      <c r="F116" s="68"/>
      <c r="G116" s="147"/>
      <c r="H116" s="68"/>
      <c r="I116" s="68"/>
      <c r="J116" s="68"/>
      <c r="K116" s="68"/>
      <c r="L116" s="68"/>
      <c r="M116" s="68"/>
      <c r="N116" s="68"/>
      <c r="O116" s="68"/>
    </row>
    <row r="117" spans="1:16" x14ac:dyDescent="0.25">
      <c r="A117" s="47" t="str">
        <f>'Normen en kosten'!$G$5</f>
        <v>Recoaten linoleum</v>
      </c>
      <c r="B117" s="66" t="str">
        <f>'5'!$H$18</f>
        <v>op afroep</v>
      </c>
      <c r="C117" s="76">
        <f>'5'!$G$18</f>
        <v>0</v>
      </c>
      <c r="D117" s="68"/>
      <c r="E117" s="68"/>
      <c r="F117" s="68"/>
      <c r="G117" s="147"/>
      <c r="H117" s="68"/>
      <c r="I117" s="68"/>
      <c r="J117" s="68"/>
      <c r="K117" s="68"/>
      <c r="L117" s="68"/>
      <c r="M117" s="68"/>
      <c r="N117" s="68"/>
      <c r="O117" s="68"/>
    </row>
    <row r="118" spans="1:16" x14ac:dyDescent="0.25">
      <c r="A118" s="47" t="str">
        <f>'Normen en kosten'!$G$6</f>
        <v>Volsprayen linoleum</v>
      </c>
      <c r="B118" s="66">
        <f>'5'!$H$19</f>
        <v>0.5</v>
      </c>
      <c r="C118" s="76">
        <f>'5'!$G$19</f>
        <v>0</v>
      </c>
      <c r="D118" s="68"/>
      <c r="E118" s="68"/>
      <c r="F118" s="68"/>
      <c r="G118" s="147"/>
      <c r="H118" s="68"/>
      <c r="I118" s="68"/>
      <c r="J118" s="68"/>
      <c r="K118" s="68"/>
      <c r="L118" s="68"/>
      <c r="M118" s="68"/>
      <c r="N118" s="68"/>
      <c r="O118" s="68"/>
    </row>
    <row r="119" spans="1:16" x14ac:dyDescent="0.25">
      <c r="A119" s="47" t="str">
        <f>'Normen en kosten'!$G$7</f>
        <v>Tapijtreinigen</v>
      </c>
      <c r="B119" s="66" t="str">
        <f>'5'!$H$20</f>
        <v>op afroep</v>
      </c>
      <c r="C119" s="76">
        <f>'5'!$G$20</f>
        <v>0</v>
      </c>
      <c r="D119" s="68"/>
      <c r="E119" s="68"/>
      <c r="F119" s="68"/>
      <c r="G119" s="147"/>
      <c r="H119" s="68"/>
      <c r="I119" s="68"/>
      <c r="J119" s="68"/>
      <c r="K119" s="68"/>
      <c r="L119" s="68"/>
      <c r="M119" s="68"/>
      <c r="N119" s="68"/>
      <c r="O119" s="68"/>
    </row>
    <row r="120" spans="1:16" x14ac:dyDescent="0.25">
      <c r="A120" s="74" t="s">
        <v>20</v>
      </c>
      <c r="B120" s="74"/>
      <c r="C120" s="74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  <row r="121" spans="1:16" x14ac:dyDescent="0.25">
      <c r="A121" s="65" t="str">
        <f>'Normen en kosten'!$G$3</f>
        <v>Dieptereiniging</v>
      </c>
      <c r="B121" s="149" t="str">
        <f>'5'!$H$16</f>
        <v>op afroep</v>
      </c>
      <c r="C121" s="76">
        <f>'5'!$G$16</f>
        <v>0</v>
      </c>
      <c r="D121" s="68"/>
      <c r="E121" s="68"/>
      <c r="F121" s="68"/>
      <c r="G121" s="147"/>
      <c r="H121" s="68"/>
      <c r="I121" s="68"/>
      <c r="J121" s="68"/>
      <c r="K121" s="68"/>
      <c r="L121" s="68"/>
      <c r="M121" s="68"/>
      <c r="N121" s="68"/>
      <c r="O121" s="68"/>
      <c r="P121" s="73"/>
    </row>
    <row r="122" spans="1:16" x14ac:dyDescent="0.25">
      <c r="A122" s="65">
        <f>'5'!$A$34</f>
        <v>0</v>
      </c>
      <c r="B122" s="66">
        <f>'5'!$H$34</f>
        <v>0</v>
      </c>
      <c r="C122" s="76" t="str">
        <f>'5'!$G$34</f>
        <v/>
      </c>
      <c r="D122" s="68"/>
      <c r="E122" s="68"/>
      <c r="F122" s="68"/>
      <c r="G122" s="147"/>
      <c r="H122" s="68"/>
      <c r="I122" s="68"/>
      <c r="J122" s="68"/>
      <c r="K122" s="68"/>
      <c r="L122" s="68"/>
      <c r="M122" s="68"/>
      <c r="N122" s="68"/>
      <c r="O122" s="68"/>
    </row>
    <row r="123" spans="1:16" x14ac:dyDescent="0.25">
      <c r="A123" s="65">
        <f>'5'!$A$35</f>
        <v>0</v>
      </c>
      <c r="B123" s="66">
        <f>'5'!$H$35</f>
        <v>0</v>
      </c>
      <c r="C123" s="76" t="str">
        <f>'5'!$G$35</f>
        <v/>
      </c>
      <c r="D123" s="68"/>
      <c r="E123" s="68"/>
      <c r="F123" s="68"/>
      <c r="G123" s="147"/>
      <c r="H123" s="68"/>
      <c r="I123" s="68"/>
      <c r="J123" s="68"/>
      <c r="K123" s="68"/>
      <c r="L123" s="68"/>
      <c r="M123" s="68"/>
      <c r="N123" s="68"/>
      <c r="O123" s="68"/>
    </row>
    <row r="124" spans="1:16" x14ac:dyDescent="0.25">
      <c r="A124" s="65">
        <f>'5'!$A$36</f>
        <v>0</v>
      </c>
      <c r="B124" s="66">
        <f>'5'!$H$36</f>
        <v>0</v>
      </c>
      <c r="C124" s="76" t="str">
        <f>'5'!$G$36</f>
        <v/>
      </c>
      <c r="D124" s="68"/>
      <c r="E124" s="68"/>
      <c r="F124" s="68"/>
      <c r="G124" s="147"/>
      <c r="H124" s="68"/>
      <c r="I124" s="68"/>
      <c r="J124" s="68"/>
      <c r="K124" s="68"/>
      <c r="L124" s="68"/>
      <c r="M124" s="68"/>
      <c r="N124" s="68"/>
      <c r="O124" s="68"/>
    </row>
    <row r="125" spans="1:16" x14ac:dyDescent="0.25">
      <c r="A125" s="7">
        <f>'5'!$A$37</f>
        <v>0</v>
      </c>
      <c r="B125" s="66">
        <f>'5'!$H$37</f>
        <v>0</v>
      </c>
      <c r="C125" s="76" t="str">
        <f>'5'!$G$37</f>
        <v/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6" x14ac:dyDescent="0.25">
      <c r="A126" s="65">
        <f>'5'!$A$38</f>
        <v>0</v>
      </c>
      <c r="B126" s="66">
        <f>'5'!$H$38</f>
        <v>0</v>
      </c>
      <c r="C126" s="76" t="str">
        <f>'5'!$G$38</f>
        <v/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6" x14ac:dyDescent="0.25">
      <c r="A127" s="7">
        <f>'5'!$A$39</f>
        <v>0</v>
      </c>
      <c r="B127" s="66">
        <f>'5'!$H$39</f>
        <v>0</v>
      </c>
      <c r="C127" s="76" t="str">
        <f>'5'!$G$39</f>
        <v/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6" x14ac:dyDescent="0.25">
      <c r="A128" s="65">
        <f>'5'!$A$40</f>
        <v>0</v>
      </c>
      <c r="B128" s="66">
        <f>'5'!$H$40</f>
        <v>0</v>
      </c>
      <c r="C128" s="76" t="str">
        <f>'5'!$G$40</f>
        <v/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5">
      <c r="A129" s="7">
        <f>'5'!$A$41</f>
        <v>0</v>
      </c>
      <c r="B129" s="66">
        <f>'5'!$H$41</f>
        <v>0</v>
      </c>
      <c r="C129" s="76" t="str">
        <f>'5'!$G$41</f>
        <v/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x14ac:dyDescent="0.25">
      <c r="A130" s="65">
        <f>'5'!$A$42</f>
        <v>0</v>
      </c>
      <c r="B130" s="66">
        <f>'5'!$H$42</f>
        <v>0</v>
      </c>
      <c r="C130" s="76" t="str">
        <f>'5'!$G$42</f>
        <v/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x14ac:dyDescent="0.25">
      <c r="A131" s="7">
        <f>'5'!$A$43</f>
        <v>0</v>
      </c>
      <c r="B131" s="66">
        <f>'5'!$H$43</f>
        <v>0</v>
      </c>
      <c r="C131" s="76" t="str">
        <f>'5'!$G$43</f>
        <v/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x14ac:dyDescent="0.25">
      <c r="A132" s="65">
        <f>'5'!$A$44</f>
        <v>0</v>
      </c>
      <c r="B132" s="66">
        <f>'5'!$H$44</f>
        <v>0</v>
      </c>
      <c r="C132" s="76">
        <f>'5'!$G$44</f>
        <v>0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x14ac:dyDescent="0.25">
      <c r="A133" s="7"/>
      <c r="B133" s="66"/>
      <c r="C133" s="76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5" spans="1:15" ht="45" x14ac:dyDescent="0.25">
      <c r="A135" s="137" t="s">
        <v>84</v>
      </c>
      <c r="B135" s="138" t="s">
        <v>108</v>
      </c>
      <c r="C135" s="139" t="s">
        <v>238</v>
      </c>
      <c r="D135" s="137" t="s">
        <v>96</v>
      </c>
      <c r="E135" s="137" t="s">
        <v>97</v>
      </c>
      <c r="F135" s="137" t="s">
        <v>98</v>
      </c>
      <c r="G135" s="137" t="s">
        <v>99</v>
      </c>
      <c r="H135" s="137" t="s">
        <v>100</v>
      </c>
      <c r="I135" s="137" t="s">
        <v>101</v>
      </c>
      <c r="J135" s="137" t="s">
        <v>102</v>
      </c>
      <c r="K135" s="137" t="s">
        <v>103</v>
      </c>
      <c r="L135" s="137" t="s">
        <v>104</v>
      </c>
      <c r="M135" s="137" t="s">
        <v>105</v>
      </c>
      <c r="N135" s="137" t="s">
        <v>106</v>
      </c>
      <c r="O135" s="137" t="s">
        <v>107</v>
      </c>
    </row>
    <row r="136" spans="1:15" x14ac:dyDescent="0.25">
      <c r="A136" s="74" t="str">
        <f>Totaalblad!B10</f>
        <v>OBS de Oostenbrink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1:15" x14ac:dyDescent="0.25">
      <c r="A137" s="75" t="str">
        <f>'6'!$A$11</f>
        <v>Regulier schoonmaakonderhoud</v>
      </c>
      <c r="B137" s="66">
        <v>12</v>
      </c>
      <c r="C137" s="76">
        <f>'6'!$H$12</f>
        <v>0</v>
      </c>
      <c r="D137" s="68"/>
      <c r="E137" s="68"/>
      <c r="F137" s="68"/>
      <c r="G137" s="79"/>
      <c r="H137" s="68"/>
      <c r="I137" s="68"/>
      <c r="J137" s="68"/>
      <c r="K137" s="68"/>
      <c r="L137" s="68"/>
      <c r="M137" s="68"/>
      <c r="N137" s="68"/>
      <c r="O137" s="68"/>
    </row>
    <row r="138" spans="1:15" x14ac:dyDescent="0.25">
      <c r="A138" s="74" t="s">
        <v>109</v>
      </c>
      <c r="B138" s="74"/>
      <c r="C138" s="74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</row>
    <row r="139" spans="1:15" x14ac:dyDescent="0.25">
      <c r="A139" s="65" t="str">
        <f>'Normen en kosten'!$G$9</f>
        <v>Wassen buitengevelglas</v>
      </c>
      <c r="B139" s="149">
        <f>'6'!$H$22</f>
        <v>2</v>
      </c>
      <c r="C139" s="76">
        <f>'6'!$G$22</f>
        <v>0</v>
      </c>
      <c r="D139" s="68"/>
      <c r="E139" s="68"/>
      <c r="F139" s="68"/>
      <c r="G139" s="79"/>
      <c r="H139" s="68"/>
      <c r="I139" s="68"/>
      <c r="J139" s="68"/>
      <c r="K139" s="68"/>
      <c r="L139" s="68"/>
      <c r="M139" s="68"/>
      <c r="N139" s="68"/>
      <c r="O139" s="68"/>
    </row>
    <row r="140" spans="1:15" x14ac:dyDescent="0.25">
      <c r="A140" s="65" t="str">
        <f>'Normen en kosten'!$G$10</f>
        <v>Wassen binnengevelglas</v>
      </c>
      <c r="B140" s="149">
        <f>'6'!$H$23</f>
        <v>2</v>
      </c>
      <c r="C140" s="76">
        <f>'6'!$G$23</f>
        <v>0</v>
      </c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x14ac:dyDescent="0.25">
      <c r="A141" s="65" t="str">
        <f>'Normen en kosten'!$G$11</f>
        <v>Wassen separatieglas  1)</v>
      </c>
      <c r="B141" s="149">
        <f>'6'!$H$24</f>
        <v>2</v>
      </c>
      <c r="C141" s="76">
        <f>'6'!$G$24</f>
        <v>0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x14ac:dyDescent="0.25">
      <c r="A142" s="74" t="s">
        <v>110</v>
      </c>
      <c r="B142" s="74"/>
      <c r="C142" s="74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</row>
    <row r="143" spans="1:15" x14ac:dyDescent="0.25">
      <c r="A143" s="148" t="str">
        <f>'Normen en kosten'!$G$4</f>
        <v>Topstrippen en topcoaten linoleum</v>
      </c>
      <c r="B143" s="66">
        <f>'6'!$H$17</f>
        <v>0.5</v>
      </c>
      <c r="C143" s="76">
        <f>'6'!$G$17</f>
        <v>0</v>
      </c>
      <c r="D143" s="68"/>
      <c r="E143" s="68"/>
      <c r="F143" s="68"/>
      <c r="G143" s="147"/>
      <c r="H143" s="68"/>
      <c r="I143" s="68"/>
      <c r="J143" s="68"/>
      <c r="K143" s="68"/>
      <c r="L143" s="68"/>
      <c r="M143" s="68"/>
      <c r="N143" s="68"/>
      <c r="O143" s="68"/>
    </row>
    <row r="144" spans="1:15" x14ac:dyDescent="0.25">
      <c r="A144" s="47" t="str">
        <f>'Normen en kosten'!$G$5</f>
        <v>Recoaten linoleum</v>
      </c>
      <c r="B144" s="66" t="str">
        <f>'6'!$H$18</f>
        <v>op afroep</v>
      </c>
      <c r="C144" s="76">
        <f>'6'!$G$18</f>
        <v>0</v>
      </c>
      <c r="D144" s="68"/>
      <c r="E144" s="68"/>
      <c r="F144" s="68"/>
      <c r="G144" s="147"/>
      <c r="H144" s="68"/>
      <c r="I144" s="68"/>
      <c r="J144" s="68"/>
      <c r="K144" s="68"/>
      <c r="L144" s="68"/>
      <c r="M144" s="68"/>
      <c r="N144" s="68"/>
      <c r="O144" s="68"/>
    </row>
    <row r="145" spans="1:16" x14ac:dyDescent="0.25">
      <c r="A145" s="47" t="str">
        <f>'Normen en kosten'!$G$6</f>
        <v>Volsprayen linoleum</v>
      </c>
      <c r="B145" s="66">
        <f>'6'!$H$19</f>
        <v>0.5</v>
      </c>
      <c r="C145" s="76">
        <f>'6'!$G$19</f>
        <v>0</v>
      </c>
      <c r="D145" s="68"/>
      <c r="E145" s="68"/>
      <c r="F145" s="68"/>
      <c r="G145" s="147"/>
      <c r="H145" s="68"/>
      <c r="I145" s="68"/>
      <c r="J145" s="68"/>
      <c r="K145" s="68"/>
      <c r="L145" s="68"/>
      <c r="M145" s="68"/>
      <c r="N145" s="68"/>
      <c r="O145" s="68"/>
    </row>
    <row r="146" spans="1:16" x14ac:dyDescent="0.25">
      <c r="A146" s="47" t="str">
        <f>'Normen en kosten'!$G$7</f>
        <v>Tapijtreinigen</v>
      </c>
      <c r="B146" s="66" t="str">
        <f>'6'!$H$20</f>
        <v>op afroep</v>
      </c>
      <c r="C146" s="76">
        <f>'6'!$G$20</f>
        <v>0</v>
      </c>
      <c r="D146" s="68"/>
      <c r="E146" s="68"/>
      <c r="F146" s="68"/>
      <c r="G146" s="147"/>
      <c r="H146" s="68"/>
      <c r="I146" s="68"/>
      <c r="J146" s="68"/>
      <c r="K146" s="68"/>
      <c r="L146" s="68"/>
      <c r="M146" s="68"/>
      <c r="N146" s="68"/>
      <c r="O146" s="68"/>
    </row>
    <row r="147" spans="1:16" x14ac:dyDescent="0.25">
      <c r="A147" s="74" t="s">
        <v>20</v>
      </c>
      <c r="B147" s="74"/>
      <c r="C147" s="74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</row>
    <row r="148" spans="1:16" x14ac:dyDescent="0.25">
      <c r="A148" s="65" t="str">
        <f>'Normen en kosten'!$G$3</f>
        <v>Dieptereiniging</v>
      </c>
      <c r="B148" s="149" t="str">
        <f>'6'!$H$16</f>
        <v>op afroep</v>
      </c>
      <c r="C148" s="76">
        <f>'6'!$G$16</f>
        <v>0</v>
      </c>
      <c r="D148" s="68"/>
      <c r="E148" s="68"/>
      <c r="F148" s="68"/>
      <c r="G148" s="147"/>
      <c r="H148" s="68"/>
      <c r="I148" s="68"/>
      <c r="J148" s="68"/>
      <c r="K148" s="68"/>
      <c r="L148" s="68"/>
      <c r="M148" s="68"/>
      <c r="N148" s="68"/>
      <c r="O148" s="68"/>
      <c r="P148" s="73"/>
    </row>
    <row r="149" spans="1:16" x14ac:dyDescent="0.25">
      <c r="A149" s="65" t="str">
        <f>'6'!$A$34</f>
        <v>Reinigen inloopmatten (inloopmatten zijn in eigen beheer van Bijeen)</v>
      </c>
      <c r="B149" s="66">
        <f>'4'!$H$34</f>
        <v>0</v>
      </c>
      <c r="C149" s="76">
        <f>'6'!$G$34</f>
        <v>0</v>
      </c>
      <c r="D149" s="68"/>
      <c r="E149" s="68"/>
      <c r="F149" s="68"/>
      <c r="G149" s="147"/>
      <c r="H149" s="68"/>
      <c r="I149" s="68"/>
      <c r="J149" s="68"/>
      <c r="K149" s="68"/>
      <c r="L149" s="68"/>
      <c r="M149" s="68"/>
      <c r="N149" s="68"/>
      <c r="O149" s="68"/>
    </row>
    <row r="150" spans="1:16" x14ac:dyDescent="0.25">
      <c r="A150" s="65">
        <f>'6'!$A$35</f>
        <v>0</v>
      </c>
      <c r="B150" s="66">
        <f>'6'!$H$35</f>
        <v>0</v>
      </c>
      <c r="C150" s="76" t="str">
        <f>'6'!$G$35</f>
        <v/>
      </c>
      <c r="D150" s="68"/>
      <c r="E150" s="68"/>
      <c r="F150" s="68"/>
      <c r="G150" s="147"/>
      <c r="H150" s="68"/>
      <c r="I150" s="68"/>
      <c r="J150" s="68"/>
      <c r="K150" s="68"/>
      <c r="L150" s="68"/>
      <c r="M150" s="68"/>
      <c r="N150" s="68"/>
      <c r="O150" s="68"/>
    </row>
    <row r="151" spans="1:16" x14ac:dyDescent="0.25">
      <c r="A151" s="65">
        <f>'6'!$A$36</f>
        <v>0</v>
      </c>
      <c r="B151" s="66">
        <f>'6'!$H$36</f>
        <v>0</v>
      </c>
      <c r="C151" s="76" t="str">
        <f>'6'!$G$36</f>
        <v/>
      </c>
      <c r="D151" s="68"/>
      <c r="E151" s="68"/>
      <c r="F151" s="68"/>
      <c r="G151" s="147"/>
      <c r="H151" s="68"/>
      <c r="I151" s="68"/>
      <c r="J151" s="68"/>
      <c r="K151" s="68"/>
      <c r="L151" s="68"/>
      <c r="M151" s="68"/>
      <c r="N151" s="68"/>
      <c r="O151" s="68"/>
    </row>
    <row r="152" spans="1:16" x14ac:dyDescent="0.25">
      <c r="A152" s="7">
        <f>'6'!$A$37</f>
        <v>0</v>
      </c>
      <c r="B152" s="66">
        <f>'6'!$H$37</f>
        <v>0</v>
      </c>
      <c r="C152" s="76" t="str">
        <f>'6'!$G$37</f>
        <v/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6" x14ac:dyDescent="0.25">
      <c r="A153" s="65">
        <f>'6'!$A$38</f>
        <v>0</v>
      </c>
      <c r="B153" s="66">
        <f>'6'!$H$38</f>
        <v>0</v>
      </c>
      <c r="C153" s="76" t="str">
        <f>'6'!$G$38</f>
        <v/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6" x14ac:dyDescent="0.25">
      <c r="A154" s="7">
        <f>'6'!$A$39</f>
        <v>0</v>
      </c>
      <c r="B154" s="66">
        <f>'6'!$H$39</f>
        <v>0</v>
      </c>
      <c r="C154" s="76" t="str">
        <f>'6'!$G$39</f>
        <v/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6" x14ac:dyDescent="0.25">
      <c r="A155" s="65">
        <f>'6'!$A$40</f>
        <v>0</v>
      </c>
      <c r="B155" s="66">
        <f>'6'!$H$40</f>
        <v>0</v>
      </c>
      <c r="C155" s="76" t="str">
        <f>'6'!$G$40</f>
        <v/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6" x14ac:dyDescent="0.25">
      <c r="A156" s="7">
        <f>'6'!$A$41</f>
        <v>0</v>
      </c>
      <c r="B156" s="66">
        <f>'6'!$H$41</f>
        <v>0</v>
      </c>
      <c r="C156" s="76" t="str">
        <f>'6'!$G$41</f>
        <v/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6" x14ac:dyDescent="0.25">
      <c r="A157" s="65">
        <f>'6'!$A$42</f>
        <v>0</v>
      </c>
      <c r="B157" s="66">
        <f>'6'!$H$42</f>
        <v>0</v>
      </c>
      <c r="C157" s="76" t="str">
        <f>'6'!$G$42</f>
        <v/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6" x14ac:dyDescent="0.25">
      <c r="A158" s="7">
        <f>'6'!$A$43</f>
        <v>0</v>
      </c>
      <c r="B158" s="66">
        <f>'6'!$H$43</f>
        <v>0</v>
      </c>
      <c r="C158" s="76" t="str">
        <f>'6'!$G$43</f>
        <v/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6" x14ac:dyDescent="0.25">
      <c r="A159" s="65">
        <f>'6'!$A$44</f>
        <v>0</v>
      </c>
      <c r="B159" s="66">
        <f>'6'!$H$44</f>
        <v>0</v>
      </c>
      <c r="C159" s="76">
        <f>'6'!$G$44</f>
        <v>0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6" x14ac:dyDescent="0.25">
      <c r="A160" s="7"/>
      <c r="B160" s="66"/>
      <c r="C160" s="76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2" spans="1:16" ht="45" x14ac:dyDescent="0.25">
      <c r="A162" s="137" t="s">
        <v>84</v>
      </c>
      <c r="B162" s="138" t="s">
        <v>108</v>
      </c>
      <c r="C162" s="139" t="s">
        <v>238</v>
      </c>
      <c r="D162" s="137" t="s">
        <v>96</v>
      </c>
      <c r="E162" s="137" t="s">
        <v>97</v>
      </c>
      <c r="F162" s="137" t="s">
        <v>98</v>
      </c>
      <c r="G162" s="137" t="s">
        <v>99</v>
      </c>
      <c r="H162" s="137" t="s">
        <v>100</v>
      </c>
      <c r="I162" s="137" t="s">
        <v>101</v>
      </c>
      <c r="J162" s="137" t="s">
        <v>102</v>
      </c>
      <c r="K162" s="137" t="s">
        <v>103</v>
      </c>
      <c r="L162" s="137" t="s">
        <v>104</v>
      </c>
      <c r="M162" s="137" t="s">
        <v>105</v>
      </c>
      <c r="N162" s="137" t="s">
        <v>106</v>
      </c>
      <c r="O162" s="137" t="s">
        <v>107</v>
      </c>
    </row>
    <row r="163" spans="1:16" x14ac:dyDescent="0.25">
      <c r="A163" s="74" t="str">
        <f>Totaalblad!B11</f>
        <v>OBS Vogelvlucht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</row>
    <row r="164" spans="1:16" x14ac:dyDescent="0.25">
      <c r="A164" s="75" t="str">
        <f>'6'!$A$11</f>
        <v>Regulier schoonmaakonderhoud</v>
      </c>
      <c r="B164" s="66">
        <v>12</v>
      </c>
      <c r="C164" s="76">
        <f>'7'!$H$12</f>
        <v>0</v>
      </c>
      <c r="D164" s="68"/>
      <c r="E164" s="68"/>
      <c r="F164" s="68"/>
      <c r="G164" s="79"/>
      <c r="H164" s="68"/>
      <c r="I164" s="68"/>
      <c r="J164" s="68"/>
      <c r="K164" s="68"/>
      <c r="L164" s="68"/>
      <c r="M164" s="68"/>
      <c r="N164" s="68"/>
      <c r="O164" s="68"/>
    </row>
    <row r="165" spans="1:16" x14ac:dyDescent="0.25">
      <c r="A165" s="74" t="s">
        <v>109</v>
      </c>
      <c r="B165" s="74"/>
      <c r="C165" s="74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</row>
    <row r="166" spans="1:16" x14ac:dyDescent="0.25">
      <c r="A166" s="65" t="str">
        <f>'Normen en kosten'!$G$9</f>
        <v>Wassen buitengevelglas</v>
      </c>
      <c r="B166" s="149">
        <f>'7'!$H$22</f>
        <v>2</v>
      </c>
      <c r="C166" s="76">
        <f>'7'!$G$22</f>
        <v>0</v>
      </c>
      <c r="D166" s="68"/>
      <c r="E166" s="68"/>
      <c r="F166" s="68"/>
      <c r="G166" s="79"/>
      <c r="H166" s="68"/>
      <c r="I166" s="68"/>
      <c r="J166" s="68"/>
      <c r="K166" s="68"/>
      <c r="L166" s="68"/>
      <c r="M166" s="68"/>
      <c r="N166" s="68"/>
      <c r="O166" s="68"/>
    </row>
    <row r="167" spans="1:16" x14ac:dyDescent="0.25">
      <c r="A167" s="65" t="str">
        <f>'Normen en kosten'!$G$10</f>
        <v>Wassen binnengevelglas</v>
      </c>
      <c r="B167" s="149">
        <f>'7'!$H$23</f>
        <v>2</v>
      </c>
      <c r="C167" s="76">
        <f>'7'!$G$23</f>
        <v>0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</row>
    <row r="168" spans="1:16" x14ac:dyDescent="0.25">
      <c r="A168" s="65" t="str">
        <f>'Normen en kosten'!$G$11</f>
        <v>Wassen separatieglas  1)</v>
      </c>
      <c r="B168" s="149">
        <f>'7'!$H$24</f>
        <v>2</v>
      </c>
      <c r="C168" s="76">
        <f>'7'!$G$24</f>
        <v>0</v>
      </c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</row>
    <row r="169" spans="1:16" x14ac:dyDescent="0.25">
      <c r="A169" s="74" t="s">
        <v>110</v>
      </c>
      <c r="B169" s="74"/>
      <c r="C169" s="74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</row>
    <row r="170" spans="1:16" x14ac:dyDescent="0.25">
      <c r="A170" s="148" t="str">
        <f>'Normen en kosten'!$G$4</f>
        <v>Topstrippen en topcoaten linoleum</v>
      </c>
      <c r="B170" s="66">
        <f>'7'!$H$17</f>
        <v>0.5</v>
      </c>
      <c r="C170" s="76">
        <f>'7'!$G$17</f>
        <v>0</v>
      </c>
      <c r="D170" s="68"/>
      <c r="E170" s="68"/>
      <c r="F170" s="68"/>
      <c r="G170" s="147"/>
      <c r="H170" s="68"/>
      <c r="I170" s="68"/>
      <c r="J170" s="68"/>
      <c r="K170" s="68"/>
      <c r="L170" s="68"/>
      <c r="M170" s="68"/>
      <c r="N170" s="68"/>
      <c r="O170" s="68"/>
    </row>
    <row r="171" spans="1:16" x14ac:dyDescent="0.25">
      <c r="A171" s="47" t="str">
        <f>'Normen en kosten'!$G$5</f>
        <v>Recoaten linoleum</v>
      </c>
      <c r="B171" s="66" t="str">
        <f>'7'!$H$18</f>
        <v>op afroep</v>
      </c>
      <c r="C171" s="76">
        <f>'7'!$G$18</f>
        <v>0</v>
      </c>
      <c r="D171" s="68"/>
      <c r="E171" s="68"/>
      <c r="F171" s="68"/>
      <c r="G171" s="147"/>
      <c r="H171" s="68"/>
      <c r="I171" s="68"/>
      <c r="J171" s="68"/>
      <c r="K171" s="68"/>
      <c r="L171" s="68"/>
      <c r="M171" s="68"/>
      <c r="N171" s="68"/>
      <c r="O171" s="68"/>
    </row>
    <row r="172" spans="1:16" x14ac:dyDescent="0.25">
      <c r="A172" s="47" t="str">
        <f>'Normen en kosten'!$G$6</f>
        <v>Volsprayen linoleum</v>
      </c>
      <c r="B172" s="66">
        <f>'7'!$H$19</f>
        <v>0.5</v>
      </c>
      <c r="C172" s="76">
        <f>'7'!$G$19</f>
        <v>0</v>
      </c>
      <c r="D172" s="68"/>
      <c r="E172" s="68"/>
      <c r="F172" s="68"/>
      <c r="G172" s="147"/>
      <c r="H172" s="68"/>
      <c r="I172" s="68"/>
      <c r="J172" s="68"/>
      <c r="K172" s="68"/>
      <c r="L172" s="68"/>
      <c r="M172" s="68"/>
      <c r="N172" s="68"/>
      <c r="O172" s="68"/>
    </row>
    <row r="173" spans="1:16" x14ac:dyDescent="0.25">
      <c r="A173" s="47" t="str">
        <f>'Normen en kosten'!$G$7</f>
        <v>Tapijtreinigen</v>
      </c>
      <c r="B173" s="66" t="str">
        <f>'7'!$H$20</f>
        <v>op afroep</v>
      </c>
      <c r="C173" s="76">
        <f>'7'!$G$20</f>
        <v>0</v>
      </c>
      <c r="D173" s="68"/>
      <c r="E173" s="68"/>
      <c r="F173" s="68"/>
      <c r="G173" s="147"/>
      <c r="H173" s="68"/>
      <c r="I173" s="68"/>
      <c r="J173" s="68"/>
      <c r="K173" s="68"/>
      <c r="L173" s="68"/>
      <c r="M173" s="68"/>
      <c r="N173" s="68"/>
      <c r="O173" s="68"/>
    </row>
    <row r="174" spans="1:16" x14ac:dyDescent="0.25">
      <c r="A174" s="74" t="s">
        <v>20</v>
      </c>
      <c r="B174" s="74"/>
      <c r="C174" s="74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</row>
    <row r="175" spans="1:16" x14ac:dyDescent="0.25">
      <c r="A175" s="65" t="str">
        <f>'Normen en kosten'!$G$3</f>
        <v>Dieptereiniging</v>
      </c>
      <c r="B175" s="149" t="str">
        <f>'7'!$H$16</f>
        <v>op afroep</v>
      </c>
      <c r="C175" s="76">
        <f>'7'!$G$16</f>
        <v>0</v>
      </c>
      <c r="D175" s="68"/>
      <c r="E175" s="68"/>
      <c r="F175" s="68"/>
      <c r="G175" s="147"/>
      <c r="H175" s="68"/>
      <c r="I175" s="68"/>
      <c r="J175" s="68"/>
      <c r="K175" s="68"/>
      <c r="L175" s="68"/>
      <c r="M175" s="68"/>
      <c r="N175" s="68"/>
      <c r="O175" s="68"/>
      <c r="P175" s="73"/>
    </row>
    <row r="176" spans="1:16" x14ac:dyDescent="0.25">
      <c r="A176" s="65">
        <f>'7'!$A$34</f>
        <v>0</v>
      </c>
      <c r="B176" s="66">
        <f>'7'!$H$34</f>
        <v>0</v>
      </c>
      <c r="C176" s="76" t="str">
        <f>'7'!$G$34</f>
        <v/>
      </c>
      <c r="D176" s="68"/>
      <c r="E176" s="68"/>
      <c r="F176" s="68"/>
      <c r="G176" s="147"/>
      <c r="H176" s="68"/>
      <c r="I176" s="68"/>
      <c r="J176" s="68"/>
      <c r="K176" s="68"/>
      <c r="L176" s="68"/>
      <c r="M176" s="68"/>
      <c r="N176" s="68"/>
      <c r="O176" s="68"/>
    </row>
    <row r="177" spans="1:15" x14ac:dyDescent="0.25">
      <c r="A177" s="65">
        <f>'7'!$A$34</f>
        <v>0</v>
      </c>
      <c r="B177" s="66">
        <f>'7'!$H$34</f>
        <v>0</v>
      </c>
      <c r="C177" s="76" t="str">
        <f>'7'!$G$34</f>
        <v/>
      </c>
      <c r="D177" s="68"/>
      <c r="E177" s="68"/>
      <c r="F177" s="68"/>
      <c r="G177" s="147"/>
      <c r="H177" s="68"/>
      <c r="I177" s="68"/>
      <c r="J177" s="68"/>
      <c r="K177" s="68"/>
      <c r="L177" s="68"/>
      <c r="M177" s="68"/>
      <c r="N177" s="68"/>
      <c r="O177" s="68"/>
    </row>
    <row r="178" spans="1:15" x14ac:dyDescent="0.25">
      <c r="A178" s="65">
        <f>'7'!$A$34</f>
        <v>0</v>
      </c>
      <c r="B178" s="66">
        <f>'7'!$H$34</f>
        <v>0</v>
      </c>
      <c r="C178" s="76" t="str">
        <f>'7'!$G$34</f>
        <v/>
      </c>
      <c r="D178" s="68"/>
      <c r="E178" s="68"/>
      <c r="F178" s="68"/>
      <c r="G178" s="147"/>
      <c r="H178" s="68"/>
      <c r="I178" s="68"/>
      <c r="J178" s="68"/>
      <c r="K178" s="68"/>
      <c r="L178" s="68"/>
      <c r="M178" s="68"/>
      <c r="N178" s="68"/>
      <c r="O178" s="68"/>
    </row>
    <row r="179" spans="1:15" x14ac:dyDescent="0.25">
      <c r="A179" s="65">
        <f>'7'!$A$34</f>
        <v>0</v>
      </c>
      <c r="B179" s="66">
        <f>'7'!$H$34</f>
        <v>0</v>
      </c>
      <c r="C179" s="76" t="str">
        <f>'7'!$G$34</f>
        <v/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x14ac:dyDescent="0.25">
      <c r="A180" s="65">
        <f>'7'!$A$34</f>
        <v>0</v>
      </c>
      <c r="B180" s="66">
        <f>'7'!$H$34</f>
        <v>0</v>
      </c>
      <c r="C180" s="76" t="str">
        <f>'7'!$G$34</f>
        <v/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x14ac:dyDescent="0.25">
      <c r="A181" s="65">
        <f>'7'!$A$34</f>
        <v>0</v>
      </c>
      <c r="B181" s="66">
        <f>'7'!$H$34</f>
        <v>0</v>
      </c>
      <c r="C181" s="76" t="str">
        <f>'7'!$G$34</f>
        <v/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x14ac:dyDescent="0.25">
      <c r="A182" s="65">
        <f>'7'!$A$34</f>
        <v>0</v>
      </c>
      <c r="B182" s="66">
        <f>'7'!$H$34</f>
        <v>0</v>
      </c>
      <c r="C182" s="76" t="str">
        <f>'7'!$G$34</f>
        <v/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x14ac:dyDescent="0.25">
      <c r="A183" s="65">
        <f>'7'!$A$34</f>
        <v>0</v>
      </c>
      <c r="B183" s="66">
        <f>'7'!$H$34</f>
        <v>0</v>
      </c>
      <c r="C183" s="76" t="str">
        <f>'7'!$G$34</f>
        <v/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x14ac:dyDescent="0.25">
      <c r="A184" s="65">
        <f>'7'!$A$34</f>
        <v>0</v>
      </c>
      <c r="B184" s="66">
        <f>'7'!$H$34</f>
        <v>0</v>
      </c>
      <c r="C184" s="76" t="str">
        <f>'7'!$G$34</f>
        <v/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5">
      <c r="A185" s="65">
        <f>'7'!$A$34</f>
        <v>0</v>
      </c>
      <c r="B185" s="66">
        <f>'7'!$H$34</f>
        <v>0</v>
      </c>
      <c r="C185" s="76" t="str">
        <f>'7'!$G$34</f>
        <v/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x14ac:dyDescent="0.25">
      <c r="A186" s="65">
        <f>'7'!$A$34</f>
        <v>0</v>
      </c>
      <c r="B186" s="66">
        <f>'7'!$H$34</f>
        <v>0</v>
      </c>
      <c r="C186" s="76" t="str">
        <f>'7'!$G$34</f>
        <v/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x14ac:dyDescent="0.25">
      <c r="A187" s="7"/>
      <c r="B187" s="66"/>
      <c r="C187" s="76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9" spans="1:15" ht="45" x14ac:dyDescent="0.25">
      <c r="A189" s="137" t="s">
        <v>84</v>
      </c>
      <c r="B189" s="138" t="s">
        <v>108</v>
      </c>
      <c r="C189" s="139" t="s">
        <v>238</v>
      </c>
      <c r="D189" s="137" t="s">
        <v>96</v>
      </c>
      <c r="E189" s="137" t="s">
        <v>97</v>
      </c>
      <c r="F189" s="137" t="s">
        <v>98</v>
      </c>
      <c r="G189" s="137" t="s">
        <v>99</v>
      </c>
      <c r="H189" s="137" t="s">
        <v>100</v>
      </c>
      <c r="I189" s="137" t="s">
        <v>101</v>
      </c>
      <c r="J189" s="137" t="s">
        <v>102</v>
      </c>
      <c r="K189" s="137" t="s">
        <v>103</v>
      </c>
      <c r="L189" s="137" t="s">
        <v>104</v>
      </c>
      <c r="M189" s="137" t="s">
        <v>105</v>
      </c>
      <c r="N189" s="137" t="s">
        <v>106</v>
      </c>
      <c r="O189" s="137" t="s">
        <v>107</v>
      </c>
    </row>
    <row r="190" spans="1:15" x14ac:dyDescent="0.25">
      <c r="A190" s="74" t="str">
        <f>Totaalblad!B12</f>
        <v>OBS Tiendeveen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</row>
    <row r="191" spans="1:15" x14ac:dyDescent="0.25">
      <c r="A191" s="75" t="str">
        <f>'8'!$A$11</f>
        <v>Regulier schoonmaakonderhoud</v>
      </c>
      <c r="B191" s="66">
        <v>12</v>
      </c>
      <c r="C191" s="76">
        <f>'8'!$H$12</f>
        <v>0</v>
      </c>
      <c r="D191" s="68"/>
      <c r="E191" s="68"/>
      <c r="F191" s="68"/>
      <c r="G191" s="79"/>
      <c r="H191" s="68"/>
      <c r="I191" s="68"/>
      <c r="J191" s="68"/>
      <c r="K191" s="68"/>
      <c r="L191" s="68"/>
      <c r="M191" s="68"/>
      <c r="N191" s="68"/>
      <c r="O191" s="68"/>
    </row>
    <row r="192" spans="1:15" x14ac:dyDescent="0.25">
      <c r="A192" s="74" t="s">
        <v>109</v>
      </c>
      <c r="B192" s="74"/>
      <c r="C192" s="74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</row>
    <row r="193" spans="1:16" x14ac:dyDescent="0.25">
      <c r="A193" s="65" t="str">
        <f>'Normen en kosten'!$G$9</f>
        <v>Wassen buitengevelglas</v>
      </c>
      <c r="B193" s="149">
        <f>'8'!$H$22</f>
        <v>2</v>
      </c>
      <c r="C193" s="76">
        <f>'8'!$G$22</f>
        <v>0</v>
      </c>
      <c r="D193" s="68"/>
      <c r="E193" s="68"/>
      <c r="F193" s="68"/>
      <c r="G193" s="79"/>
      <c r="H193" s="68"/>
      <c r="I193" s="68"/>
      <c r="J193" s="68"/>
      <c r="K193" s="68"/>
      <c r="L193" s="68"/>
      <c r="M193" s="68"/>
      <c r="N193" s="68"/>
      <c r="O193" s="68"/>
    </row>
    <row r="194" spans="1:16" x14ac:dyDescent="0.25">
      <c r="A194" s="65" t="str">
        <f>'Normen en kosten'!$G$10</f>
        <v>Wassen binnengevelglas</v>
      </c>
      <c r="B194" s="149">
        <f>'8'!$H$23</f>
        <v>2</v>
      </c>
      <c r="C194" s="76">
        <f>'8'!$G$23</f>
        <v>0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</row>
    <row r="195" spans="1:16" x14ac:dyDescent="0.25">
      <c r="A195" s="65" t="str">
        <f>'Normen en kosten'!$G$11</f>
        <v>Wassen separatieglas  1)</v>
      </c>
      <c r="B195" s="149">
        <f>'8'!$H$24</f>
        <v>2</v>
      </c>
      <c r="C195" s="76">
        <f>'8'!$G$24</f>
        <v>0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</row>
    <row r="196" spans="1:16" x14ac:dyDescent="0.25">
      <c r="A196" s="74" t="s">
        <v>110</v>
      </c>
      <c r="B196" s="74"/>
      <c r="C196" s="74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</row>
    <row r="197" spans="1:16" x14ac:dyDescent="0.25">
      <c r="A197" s="148" t="str">
        <f>'Normen en kosten'!$G$4</f>
        <v>Topstrippen en topcoaten linoleum</v>
      </c>
      <c r="B197" s="66" t="str">
        <f>'8'!$H$17</f>
        <v>op afroep</v>
      </c>
      <c r="C197" s="76">
        <f>'8'!$G$17</f>
        <v>0</v>
      </c>
      <c r="D197" s="68"/>
      <c r="E197" s="68"/>
      <c r="F197" s="68"/>
      <c r="G197" s="147"/>
      <c r="H197" s="68"/>
      <c r="I197" s="68"/>
      <c r="J197" s="68"/>
      <c r="K197" s="68"/>
      <c r="L197" s="68"/>
      <c r="M197" s="68"/>
      <c r="N197" s="68"/>
      <c r="O197" s="68"/>
    </row>
    <row r="198" spans="1:16" x14ac:dyDescent="0.25">
      <c r="A198" s="47" t="str">
        <f>'Normen en kosten'!$G$5</f>
        <v>Recoaten linoleum</v>
      </c>
      <c r="B198" s="66" t="str">
        <f>'8'!$H$18</f>
        <v>op afroep</v>
      </c>
      <c r="C198" s="76">
        <f>'8'!$G$18</f>
        <v>0</v>
      </c>
      <c r="D198" s="68"/>
      <c r="E198" s="68"/>
      <c r="F198" s="68"/>
      <c r="G198" s="147"/>
      <c r="H198" s="68"/>
      <c r="I198" s="68"/>
      <c r="J198" s="68"/>
      <c r="K198" s="68"/>
      <c r="L198" s="68"/>
      <c r="M198" s="68"/>
      <c r="N198" s="68"/>
      <c r="O198" s="68"/>
    </row>
    <row r="199" spans="1:16" x14ac:dyDescent="0.25">
      <c r="A199" s="47" t="str">
        <f>'Normen en kosten'!$G$6</f>
        <v>Volsprayen linoleum</v>
      </c>
      <c r="B199" s="66" t="str">
        <f>'8'!$H$19</f>
        <v>op afroep</v>
      </c>
      <c r="C199" s="76">
        <f>'8'!$G$19</f>
        <v>0</v>
      </c>
      <c r="D199" s="68"/>
      <c r="E199" s="68"/>
      <c r="F199" s="68"/>
      <c r="G199" s="147"/>
      <c r="H199" s="68"/>
      <c r="I199" s="68"/>
      <c r="J199" s="68"/>
      <c r="K199" s="68"/>
      <c r="L199" s="68"/>
      <c r="M199" s="68"/>
      <c r="N199" s="68"/>
      <c r="O199" s="68"/>
    </row>
    <row r="200" spans="1:16" x14ac:dyDescent="0.25">
      <c r="A200" s="47" t="str">
        <f>'Normen en kosten'!$G$7</f>
        <v>Tapijtreinigen</v>
      </c>
      <c r="B200" s="66" t="str">
        <f>'8'!$H$20</f>
        <v>op afroep</v>
      </c>
      <c r="C200" s="76">
        <f>'8'!$G$20</f>
        <v>0</v>
      </c>
      <c r="D200" s="68"/>
      <c r="E200" s="68"/>
      <c r="F200" s="68"/>
      <c r="G200" s="147"/>
      <c r="H200" s="68"/>
      <c r="I200" s="68"/>
      <c r="J200" s="68"/>
      <c r="K200" s="68"/>
      <c r="L200" s="68"/>
      <c r="M200" s="68"/>
      <c r="N200" s="68"/>
      <c r="O200" s="68"/>
    </row>
    <row r="201" spans="1:16" x14ac:dyDescent="0.25">
      <c r="A201" s="74" t="s">
        <v>20</v>
      </c>
      <c r="B201" s="74"/>
      <c r="C201" s="74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</row>
    <row r="202" spans="1:16" x14ac:dyDescent="0.25">
      <c r="A202" s="65" t="str">
        <f>'Normen en kosten'!$G$3</f>
        <v>Dieptereiniging</v>
      </c>
      <c r="B202" s="149" t="str">
        <f>'8'!$H$16</f>
        <v>op afroep</v>
      </c>
      <c r="C202" s="76">
        <f>'8'!$G$16</f>
        <v>0</v>
      </c>
      <c r="D202" s="68"/>
      <c r="E202" s="68"/>
      <c r="F202" s="68"/>
      <c r="G202" s="147"/>
      <c r="H202" s="68"/>
      <c r="I202" s="68"/>
      <c r="J202" s="68"/>
      <c r="K202" s="68"/>
      <c r="L202" s="68"/>
      <c r="M202" s="68"/>
      <c r="N202" s="68"/>
      <c r="O202" s="68"/>
      <c r="P202" s="73"/>
    </row>
    <row r="203" spans="1:16" x14ac:dyDescent="0.25">
      <c r="A203" s="65">
        <f>'8'!$A$34</f>
        <v>0</v>
      </c>
      <c r="B203" s="66">
        <f>'8'!$H$34</f>
        <v>0</v>
      </c>
      <c r="C203" s="76" t="str">
        <f>'8'!$G34</f>
        <v/>
      </c>
      <c r="D203" s="68"/>
      <c r="E203" s="68"/>
      <c r="F203" s="68"/>
      <c r="G203" s="147"/>
      <c r="H203" s="68"/>
      <c r="I203" s="68"/>
      <c r="J203" s="68"/>
      <c r="K203" s="68"/>
      <c r="L203" s="68"/>
      <c r="M203" s="68"/>
      <c r="N203" s="68"/>
      <c r="O203" s="68"/>
    </row>
    <row r="204" spans="1:16" x14ac:dyDescent="0.25">
      <c r="A204" s="65">
        <f>'8'!$A$35</f>
        <v>0</v>
      </c>
      <c r="B204" s="66">
        <f>'8'!$H$35</f>
        <v>0</v>
      </c>
      <c r="C204" s="76" t="str">
        <f>'8'!$G35</f>
        <v/>
      </c>
      <c r="D204" s="68"/>
      <c r="E204" s="68"/>
      <c r="F204" s="68"/>
      <c r="G204" s="147"/>
      <c r="H204" s="68"/>
      <c r="I204" s="68"/>
      <c r="J204" s="68"/>
      <c r="K204" s="68"/>
      <c r="L204" s="68"/>
      <c r="M204" s="68"/>
      <c r="N204" s="68"/>
      <c r="O204" s="68"/>
    </row>
    <row r="205" spans="1:16" x14ac:dyDescent="0.25">
      <c r="A205" s="65">
        <f>'8'!$A$36</f>
        <v>0</v>
      </c>
      <c r="B205" s="66">
        <f>'8'!$H$36</f>
        <v>0</v>
      </c>
      <c r="C205" s="76" t="str">
        <f>'8'!$G36</f>
        <v/>
      </c>
      <c r="D205" s="68"/>
      <c r="E205" s="68"/>
      <c r="F205" s="68"/>
      <c r="G205" s="147"/>
      <c r="H205" s="68"/>
      <c r="I205" s="68"/>
      <c r="J205" s="68"/>
      <c r="K205" s="68"/>
      <c r="L205" s="68"/>
      <c r="M205" s="68"/>
      <c r="N205" s="68"/>
      <c r="O205" s="68"/>
    </row>
    <row r="206" spans="1:16" x14ac:dyDescent="0.25">
      <c r="A206" s="65">
        <f>'8'!$A$37</f>
        <v>0</v>
      </c>
      <c r="B206" s="66">
        <f>'8'!$H$37</f>
        <v>0</v>
      </c>
      <c r="C206" s="76" t="str">
        <f>'8'!$G37</f>
        <v/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6" x14ac:dyDescent="0.25">
      <c r="A207" s="65">
        <f>'8'!$A$38</f>
        <v>0</v>
      </c>
      <c r="B207" s="66">
        <f>'8'!$H$38</f>
        <v>0</v>
      </c>
      <c r="C207" s="76" t="str">
        <f>'8'!$G38</f>
        <v/>
      </c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6" x14ac:dyDescent="0.25">
      <c r="A208" s="65">
        <f>'8'!$A$39</f>
        <v>0</v>
      </c>
      <c r="B208" s="66">
        <f>'8'!$H$39</f>
        <v>0</v>
      </c>
      <c r="C208" s="76" t="str">
        <f>'8'!$G39</f>
        <v/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x14ac:dyDescent="0.25">
      <c r="A209" s="65">
        <f>'8'!$A$40</f>
        <v>0</v>
      </c>
      <c r="B209" s="66">
        <f>'8'!$H$40</f>
        <v>0</v>
      </c>
      <c r="C209" s="76" t="str">
        <f>'8'!$G40</f>
        <v/>
      </c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x14ac:dyDescent="0.25">
      <c r="A210" s="65">
        <f>'8'!$A$341</f>
        <v>0</v>
      </c>
      <c r="B210" s="66">
        <f>'8'!$H$41</f>
        <v>0</v>
      </c>
      <c r="C210" s="76" t="str">
        <f>'8'!$G41</f>
        <v/>
      </c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x14ac:dyDescent="0.25">
      <c r="A211" s="65">
        <f>'8'!$A$42</f>
        <v>0</v>
      </c>
      <c r="B211" s="66">
        <f>'8'!$H$42</f>
        <v>0</v>
      </c>
      <c r="C211" s="76" t="str">
        <f>'8'!$G42</f>
        <v/>
      </c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x14ac:dyDescent="0.25">
      <c r="A212" s="65">
        <f>'8'!$A$43</f>
        <v>0</v>
      </c>
      <c r="B212" s="66">
        <f>'8'!$H$43</f>
        <v>0</v>
      </c>
      <c r="C212" s="76" t="str">
        <f>'8'!$G43</f>
        <v/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x14ac:dyDescent="0.25">
      <c r="A213" s="65">
        <f>'8'!$A$44</f>
        <v>0</v>
      </c>
      <c r="B213" s="66">
        <f>'8'!$H$44</f>
        <v>0</v>
      </c>
      <c r="C213" s="76">
        <f>'8'!$G44</f>
        <v>0</v>
      </c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x14ac:dyDescent="0.25">
      <c r="A214" s="65"/>
      <c r="B214" s="66"/>
      <c r="C214" s="76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6" spans="1:15" ht="45" x14ac:dyDescent="0.25">
      <c r="A216" s="137" t="s">
        <v>84</v>
      </c>
      <c r="B216" s="138" t="s">
        <v>108</v>
      </c>
      <c r="C216" s="139" t="s">
        <v>238</v>
      </c>
      <c r="D216" s="137" t="s">
        <v>96</v>
      </c>
      <c r="E216" s="137" t="s">
        <v>97</v>
      </c>
      <c r="F216" s="137" t="s">
        <v>98</v>
      </c>
      <c r="G216" s="137" t="s">
        <v>99</v>
      </c>
      <c r="H216" s="137" t="s">
        <v>100</v>
      </c>
      <c r="I216" s="137" t="s">
        <v>101</v>
      </c>
      <c r="J216" s="137" t="s">
        <v>102</v>
      </c>
      <c r="K216" s="137" t="s">
        <v>103</v>
      </c>
      <c r="L216" s="137" t="s">
        <v>104</v>
      </c>
      <c r="M216" s="137" t="s">
        <v>105</v>
      </c>
      <c r="N216" s="137" t="s">
        <v>106</v>
      </c>
      <c r="O216" s="137" t="s">
        <v>107</v>
      </c>
    </row>
    <row r="217" spans="1:15" x14ac:dyDescent="0.25">
      <c r="A217" s="74" t="str">
        <f>Totaalblad!B13</f>
        <v>OBS De Driesprong</v>
      </c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</row>
    <row r="218" spans="1:15" x14ac:dyDescent="0.25">
      <c r="A218" s="75" t="str">
        <f>'9'!$A$11</f>
        <v>Regulier schoonmaakonderhoud</v>
      </c>
      <c r="B218" s="66">
        <v>12</v>
      </c>
      <c r="C218" s="76">
        <f>'9'!$H$12</f>
        <v>0</v>
      </c>
      <c r="D218" s="68"/>
      <c r="E218" s="68"/>
      <c r="F218" s="68"/>
      <c r="G218" s="79"/>
      <c r="H218" s="68"/>
      <c r="I218" s="68"/>
      <c r="J218" s="68"/>
      <c r="K218" s="68"/>
      <c r="L218" s="68"/>
      <c r="M218" s="68"/>
      <c r="N218" s="68"/>
      <c r="O218" s="68"/>
    </row>
    <row r="219" spans="1:15" x14ac:dyDescent="0.25">
      <c r="A219" s="74" t="s">
        <v>109</v>
      </c>
      <c r="B219" s="74"/>
      <c r="C219" s="74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</row>
    <row r="220" spans="1:15" x14ac:dyDescent="0.25">
      <c r="A220" s="65" t="str">
        <f>'Normen en kosten'!$G$9</f>
        <v>Wassen buitengevelglas</v>
      </c>
      <c r="B220" s="149">
        <f>'9'!$H22</f>
        <v>2</v>
      </c>
      <c r="C220" s="76">
        <f>'9'!$G22</f>
        <v>0</v>
      </c>
      <c r="D220" s="68"/>
      <c r="E220" s="68"/>
      <c r="F220" s="68"/>
      <c r="G220" s="79"/>
      <c r="H220" s="68"/>
      <c r="I220" s="68"/>
      <c r="J220" s="68"/>
      <c r="K220" s="68"/>
      <c r="L220" s="68"/>
      <c r="M220" s="68"/>
      <c r="N220" s="68"/>
      <c r="O220" s="68"/>
    </row>
    <row r="221" spans="1:15" x14ac:dyDescent="0.25">
      <c r="A221" s="65" t="str">
        <f>'Normen en kosten'!$G$10</f>
        <v>Wassen binnengevelglas</v>
      </c>
      <c r="B221" s="149">
        <f>'9'!$H23</f>
        <v>2</v>
      </c>
      <c r="C221" s="76">
        <f>'9'!$G23</f>
        <v>0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</row>
    <row r="222" spans="1:15" x14ac:dyDescent="0.25">
      <c r="A222" s="65" t="str">
        <f>'Normen en kosten'!$G$11</f>
        <v>Wassen separatieglas  1)</v>
      </c>
      <c r="B222" s="149">
        <f>'9'!$H24</f>
        <v>2</v>
      </c>
      <c r="C222" s="76">
        <f>'9'!$G24</f>
        <v>0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</row>
    <row r="223" spans="1:15" x14ac:dyDescent="0.25">
      <c r="A223" s="74" t="s">
        <v>110</v>
      </c>
      <c r="B223" s="74"/>
      <c r="C223" s="74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</row>
    <row r="224" spans="1:15" x14ac:dyDescent="0.25">
      <c r="A224" s="148" t="str">
        <f>'Normen en kosten'!$G$4</f>
        <v>Topstrippen en topcoaten linoleum</v>
      </c>
      <c r="B224" s="66" t="str">
        <f>'9'!$H17</f>
        <v>op afroep</v>
      </c>
      <c r="C224" s="76">
        <f>'9'!$G17</f>
        <v>0</v>
      </c>
      <c r="D224" s="68"/>
      <c r="E224" s="68"/>
      <c r="F224" s="68"/>
      <c r="G224" s="147"/>
      <c r="H224" s="68"/>
      <c r="I224" s="68"/>
      <c r="J224" s="68"/>
      <c r="K224" s="68"/>
      <c r="L224" s="68"/>
      <c r="M224" s="68"/>
      <c r="N224" s="68"/>
      <c r="O224" s="68"/>
    </row>
    <row r="225" spans="1:16" x14ac:dyDescent="0.25">
      <c r="A225" s="47" t="str">
        <f>'Normen en kosten'!$G$5</f>
        <v>Recoaten linoleum</v>
      </c>
      <c r="B225" s="66" t="str">
        <f>'9'!$H18</f>
        <v>op afroep</v>
      </c>
      <c r="C225" s="76">
        <f>'9'!$G18</f>
        <v>0</v>
      </c>
      <c r="D225" s="68"/>
      <c r="E225" s="68"/>
      <c r="F225" s="68"/>
      <c r="G225" s="147"/>
      <c r="H225" s="68"/>
      <c r="I225" s="68"/>
      <c r="J225" s="68"/>
      <c r="K225" s="68"/>
      <c r="L225" s="68"/>
      <c r="M225" s="68"/>
      <c r="N225" s="68"/>
      <c r="O225" s="68"/>
    </row>
    <row r="226" spans="1:16" x14ac:dyDescent="0.25">
      <c r="A226" s="47" t="str">
        <f>'Normen en kosten'!$G$6</f>
        <v>Volsprayen linoleum</v>
      </c>
      <c r="B226" s="66" t="str">
        <f>'9'!$H19</f>
        <v>op afroep</v>
      </c>
      <c r="C226" s="76">
        <f>'9'!$G19</f>
        <v>0</v>
      </c>
      <c r="D226" s="68"/>
      <c r="E226" s="68"/>
      <c r="F226" s="68"/>
      <c r="G226" s="147"/>
      <c r="H226" s="68"/>
      <c r="I226" s="68"/>
      <c r="J226" s="68"/>
      <c r="K226" s="68"/>
      <c r="L226" s="68"/>
      <c r="M226" s="68"/>
      <c r="N226" s="68"/>
      <c r="O226" s="68"/>
    </row>
    <row r="227" spans="1:16" x14ac:dyDescent="0.25">
      <c r="A227" s="47" t="str">
        <f>'Normen en kosten'!$G$7</f>
        <v>Tapijtreinigen</v>
      </c>
      <c r="B227" s="66" t="str">
        <f>'9'!$H20</f>
        <v>op afroep</v>
      </c>
      <c r="C227" s="76">
        <f>'9'!$G20</f>
        <v>0</v>
      </c>
      <c r="D227" s="68"/>
      <c r="E227" s="68"/>
      <c r="F227" s="68"/>
      <c r="G227" s="147"/>
      <c r="H227" s="68"/>
      <c r="I227" s="68"/>
      <c r="J227" s="68"/>
      <c r="K227" s="68"/>
      <c r="L227" s="68"/>
      <c r="M227" s="68"/>
      <c r="N227" s="68"/>
      <c r="O227" s="68"/>
    </row>
    <row r="228" spans="1:16" x14ac:dyDescent="0.25">
      <c r="A228" s="74" t="s">
        <v>20</v>
      </c>
      <c r="B228" s="74"/>
      <c r="C228" s="74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</row>
    <row r="229" spans="1:16" x14ac:dyDescent="0.25">
      <c r="A229" s="65" t="str">
        <f>'Normen en kosten'!$G$3</f>
        <v>Dieptereiniging</v>
      </c>
      <c r="B229" s="149" t="str">
        <f>'9'!$H$16</f>
        <v>op afroep</v>
      </c>
      <c r="C229" s="76">
        <f>'9'!$G$16</f>
        <v>0</v>
      </c>
      <c r="D229" s="68"/>
      <c r="E229" s="68"/>
      <c r="F229" s="68"/>
      <c r="G229" s="147"/>
      <c r="H229" s="68"/>
      <c r="I229" s="68"/>
      <c r="J229" s="68"/>
      <c r="K229" s="68"/>
      <c r="L229" s="68"/>
      <c r="M229" s="68"/>
      <c r="N229" s="68"/>
      <c r="O229" s="68"/>
      <c r="P229" s="73"/>
    </row>
    <row r="230" spans="1:16" x14ac:dyDescent="0.25">
      <c r="A230" s="65">
        <f>'9'!$A34</f>
        <v>0</v>
      </c>
      <c r="B230" s="66">
        <f>'9'!$H34</f>
        <v>0</v>
      </c>
      <c r="C230" s="76" t="str">
        <f>'9'!$G34</f>
        <v/>
      </c>
      <c r="D230" s="68"/>
      <c r="E230" s="68"/>
      <c r="F230" s="68"/>
      <c r="G230" s="147"/>
      <c r="H230" s="68"/>
      <c r="I230" s="68"/>
      <c r="J230" s="68"/>
      <c r="K230" s="68"/>
      <c r="L230" s="68"/>
      <c r="M230" s="68"/>
      <c r="N230" s="68"/>
      <c r="O230" s="68"/>
    </row>
    <row r="231" spans="1:16" x14ac:dyDescent="0.25">
      <c r="A231" s="65">
        <f>'9'!$A35</f>
        <v>0</v>
      </c>
      <c r="B231" s="66">
        <f>'9'!$H35</f>
        <v>0</v>
      </c>
      <c r="C231" s="76" t="str">
        <f>'9'!$G35</f>
        <v/>
      </c>
      <c r="D231" s="68"/>
      <c r="E231" s="68"/>
      <c r="F231" s="68"/>
      <c r="G231" s="147"/>
      <c r="H231" s="68"/>
      <c r="I231" s="68"/>
      <c r="J231" s="68"/>
      <c r="K231" s="68"/>
      <c r="L231" s="68"/>
      <c r="M231" s="68"/>
      <c r="N231" s="68"/>
      <c r="O231" s="68"/>
    </row>
    <row r="232" spans="1:16" x14ac:dyDescent="0.25">
      <c r="A232" s="65">
        <f>'9'!$A36</f>
        <v>0</v>
      </c>
      <c r="B232" s="66">
        <f>'9'!$H36</f>
        <v>0</v>
      </c>
      <c r="C232" s="76" t="str">
        <f>'9'!$G36</f>
        <v/>
      </c>
      <c r="D232" s="68"/>
      <c r="E232" s="68"/>
      <c r="F232" s="68"/>
      <c r="G232" s="147"/>
      <c r="H232" s="68"/>
      <c r="I232" s="68"/>
      <c r="J232" s="68"/>
      <c r="K232" s="68"/>
      <c r="L232" s="68"/>
      <c r="M232" s="68"/>
      <c r="N232" s="68"/>
      <c r="O232" s="68"/>
    </row>
    <row r="233" spans="1:16" x14ac:dyDescent="0.25">
      <c r="A233" s="65">
        <f>'9'!$A37</f>
        <v>0</v>
      </c>
      <c r="B233" s="66">
        <f>'9'!$H37</f>
        <v>0</v>
      </c>
      <c r="C233" s="76" t="str">
        <f>'9'!$G37</f>
        <v/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6" x14ac:dyDescent="0.25">
      <c r="A234" s="65">
        <f>'9'!$A38</f>
        <v>0</v>
      </c>
      <c r="B234" s="66">
        <f>'9'!$H38</f>
        <v>0</v>
      </c>
      <c r="C234" s="76" t="str">
        <f>'9'!$G38</f>
        <v/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6" x14ac:dyDescent="0.25">
      <c r="A235" s="65">
        <f>'9'!$A39</f>
        <v>0</v>
      </c>
      <c r="B235" s="66">
        <f>'9'!$H39</f>
        <v>0</v>
      </c>
      <c r="C235" s="76" t="str">
        <f>'9'!$G39</f>
        <v/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6" x14ac:dyDescent="0.25">
      <c r="A236" s="65">
        <f>'9'!$A40</f>
        <v>0</v>
      </c>
      <c r="B236" s="66">
        <f>'9'!$H40</f>
        <v>0</v>
      </c>
      <c r="C236" s="76" t="str">
        <f>'9'!$G40</f>
        <v/>
      </c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6" x14ac:dyDescent="0.25">
      <c r="A237" s="65">
        <f>'9'!$A41</f>
        <v>0</v>
      </c>
      <c r="B237" s="66">
        <f>'9'!$H41</f>
        <v>0</v>
      </c>
      <c r="C237" s="76" t="str">
        <f>'9'!$G41</f>
        <v/>
      </c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6" x14ac:dyDescent="0.25">
      <c r="A238" s="65">
        <f>'9'!$A42</f>
        <v>0</v>
      </c>
      <c r="B238" s="66">
        <f>'9'!$H42</f>
        <v>0</v>
      </c>
      <c r="C238" s="76" t="str">
        <f>'9'!$G42</f>
        <v/>
      </c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6" x14ac:dyDescent="0.25">
      <c r="A239" s="65">
        <f>'9'!$A43</f>
        <v>0</v>
      </c>
      <c r="B239" s="66">
        <f>'9'!$H43</f>
        <v>0</v>
      </c>
      <c r="C239" s="76" t="str">
        <f>'9'!$G43</f>
        <v/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6" x14ac:dyDescent="0.25">
      <c r="A240" s="65">
        <f>'9'!$A44</f>
        <v>0</v>
      </c>
      <c r="B240" s="66">
        <f>'9'!$H44</f>
        <v>0</v>
      </c>
      <c r="C240" s="76">
        <f>'9'!$G44</f>
        <v>0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6" x14ac:dyDescent="0.25">
      <c r="A241" s="7"/>
      <c r="B241" s="66"/>
      <c r="C241" s="76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3" spans="1:16" ht="45" x14ac:dyDescent="0.25">
      <c r="A243" s="137" t="s">
        <v>84</v>
      </c>
      <c r="B243" s="138" t="s">
        <v>108</v>
      </c>
      <c r="C243" s="139" t="s">
        <v>238</v>
      </c>
      <c r="D243" s="137" t="s">
        <v>96</v>
      </c>
      <c r="E243" s="137" t="s">
        <v>97</v>
      </c>
      <c r="F243" s="137" t="s">
        <v>98</v>
      </c>
      <c r="G243" s="137" t="s">
        <v>99</v>
      </c>
      <c r="H243" s="137" t="s">
        <v>100</v>
      </c>
      <c r="I243" s="137" t="s">
        <v>101</v>
      </c>
      <c r="J243" s="137" t="s">
        <v>102</v>
      </c>
      <c r="K243" s="137" t="s">
        <v>103</v>
      </c>
      <c r="L243" s="137" t="s">
        <v>104</v>
      </c>
      <c r="M243" s="137" t="s">
        <v>105</v>
      </c>
      <c r="N243" s="137" t="s">
        <v>106</v>
      </c>
      <c r="O243" s="137" t="s">
        <v>107</v>
      </c>
    </row>
    <row r="244" spans="1:16" x14ac:dyDescent="0.25">
      <c r="A244" s="74" t="str">
        <f>Totaalblad!B14</f>
        <v>'T Rastholt</v>
      </c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</row>
    <row r="245" spans="1:16" x14ac:dyDescent="0.25">
      <c r="A245" s="75" t="str">
        <f>'10'!$A$11</f>
        <v>Regulier schoonmaakonderhoud</v>
      </c>
      <c r="B245" s="66">
        <v>12</v>
      </c>
      <c r="C245" s="76">
        <f>'10'!$H$12</f>
        <v>0</v>
      </c>
      <c r="D245" s="68"/>
      <c r="E245" s="68"/>
      <c r="F245" s="68"/>
      <c r="G245" s="79"/>
      <c r="H245" s="68"/>
      <c r="I245" s="68"/>
      <c r="J245" s="68"/>
      <c r="K245" s="68"/>
      <c r="L245" s="68"/>
      <c r="M245" s="68"/>
      <c r="N245" s="68"/>
      <c r="O245" s="68"/>
    </row>
    <row r="246" spans="1:16" x14ac:dyDescent="0.25">
      <c r="A246" s="74" t="s">
        <v>109</v>
      </c>
      <c r="B246" s="74"/>
      <c r="C246" s="74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</row>
    <row r="247" spans="1:16" x14ac:dyDescent="0.25">
      <c r="A247" s="65" t="str">
        <f>'Normen en kosten'!$G$9</f>
        <v>Wassen buitengevelglas</v>
      </c>
      <c r="B247" s="149">
        <f>'10'!H22</f>
        <v>2</v>
      </c>
      <c r="C247" s="76">
        <f>'10'!G22</f>
        <v>0</v>
      </c>
      <c r="D247" s="68"/>
      <c r="E247" s="68"/>
      <c r="F247" s="68"/>
      <c r="G247" s="79"/>
      <c r="H247" s="68"/>
      <c r="I247" s="68"/>
      <c r="J247" s="68"/>
      <c r="K247" s="68"/>
      <c r="L247" s="68"/>
      <c r="M247" s="68"/>
      <c r="N247" s="68"/>
      <c r="O247" s="68"/>
    </row>
    <row r="248" spans="1:16" x14ac:dyDescent="0.25">
      <c r="A248" s="65" t="str">
        <f>'Normen en kosten'!$G$10</f>
        <v>Wassen binnengevelglas</v>
      </c>
      <c r="B248" s="149">
        <f>'10'!H23</f>
        <v>2</v>
      </c>
      <c r="C248" s="76">
        <f>'10'!G23</f>
        <v>0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1:16" x14ac:dyDescent="0.25">
      <c r="A249" s="65" t="str">
        <f>'Normen en kosten'!$G$11</f>
        <v>Wassen separatieglas  1)</v>
      </c>
      <c r="B249" s="149">
        <f>'10'!H24</f>
        <v>2</v>
      </c>
      <c r="C249" s="76">
        <f>'10'!G24</f>
        <v>0</v>
      </c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1:16" x14ac:dyDescent="0.25">
      <c r="A250" s="74" t="s">
        <v>110</v>
      </c>
      <c r="B250" s="74"/>
      <c r="C250" s="74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</row>
    <row r="251" spans="1:16" x14ac:dyDescent="0.25">
      <c r="A251" s="148" t="str">
        <f>'Normen en kosten'!$G$4</f>
        <v>Topstrippen en topcoaten linoleum</v>
      </c>
      <c r="B251" s="66">
        <f>'10'!H17</f>
        <v>0.5</v>
      </c>
      <c r="C251" s="76">
        <f>'10'!G17</f>
        <v>0</v>
      </c>
      <c r="D251" s="68"/>
      <c r="E251" s="68"/>
      <c r="F251" s="68"/>
      <c r="G251" s="147"/>
      <c r="H251" s="68"/>
      <c r="I251" s="68"/>
      <c r="J251" s="68"/>
      <c r="K251" s="68"/>
      <c r="L251" s="68"/>
      <c r="M251" s="68"/>
      <c r="N251" s="68"/>
      <c r="O251" s="68"/>
    </row>
    <row r="252" spans="1:16" x14ac:dyDescent="0.25">
      <c r="A252" s="47" t="str">
        <f>'Normen en kosten'!$G$5</f>
        <v>Recoaten linoleum</v>
      </c>
      <c r="B252" s="66" t="str">
        <f>'10'!H18</f>
        <v>op afroep</v>
      </c>
      <c r="C252" s="76">
        <f>'10'!G18</f>
        <v>0</v>
      </c>
      <c r="D252" s="68"/>
      <c r="E252" s="68"/>
      <c r="F252" s="68"/>
      <c r="G252" s="147"/>
      <c r="H252" s="68"/>
      <c r="I252" s="68"/>
      <c r="J252" s="68"/>
      <c r="K252" s="68"/>
      <c r="L252" s="68"/>
      <c r="M252" s="68"/>
      <c r="N252" s="68"/>
      <c r="O252" s="68"/>
    </row>
    <row r="253" spans="1:16" x14ac:dyDescent="0.25">
      <c r="A253" s="47" t="str">
        <f>'Normen en kosten'!$G$6</f>
        <v>Volsprayen linoleum</v>
      </c>
      <c r="B253" s="66">
        <f>'10'!H19</f>
        <v>0.5</v>
      </c>
      <c r="C253" s="76">
        <f>'10'!G19</f>
        <v>0</v>
      </c>
      <c r="D253" s="68"/>
      <c r="E253" s="68"/>
      <c r="F253" s="68"/>
      <c r="G253" s="147"/>
      <c r="H253" s="68"/>
      <c r="I253" s="68"/>
      <c r="J253" s="68"/>
      <c r="K253" s="68"/>
      <c r="L253" s="68"/>
      <c r="M253" s="68"/>
      <c r="N253" s="68"/>
      <c r="O253" s="68"/>
    </row>
    <row r="254" spans="1:16" x14ac:dyDescent="0.25">
      <c r="A254" s="47" t="str">
        <f>'Normen en kosten'!$G$7</f>
        <v>Tapijtreinigen</v>
      </c>
      <c r="B254" s="66" t="str">
        <f>'10'!H20</f>
        <v>op afroep</v>
      </c>
      <c r="C254" s="76">
        <f>'10'!G20</f>
        <v>0</v>
      </c>
      <c r="D254" s="68"/>
      <c r="E254" s="68"/>
      <c r="F254" s="68"/>
      <c r="G254" s="147"/>
      <c r="H254" s="68"/>
      <c r="I254" s="68"/>
      <c r="J254" s="68"/>
      <c r="K254" s="68"/>
      <c r="L254" s="68"/>
      <c r="M254" s="68"/>
      <c r="N254" s="68"/>
      <c r="O254" s="68"/>
    </row>
    <row r="255" spans="1:16" x14ac:dyDescent="0.25">
      <c r="A255" s="74" t="s">
        <v>20</v>
      </c>
      <c r="B255" s="74"/>
      <c r="C255" s="74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</row>
    <row r="256" spans="1:16" x14ac:dyDescent="0.25">
      <c r="A256" s="65" t="str">
        <f>'Normen en kosten'!$G$3</f>
        <v>Dieptereiniging</v>
      </c>
      <c r="B256" s="149" t="str">
        <f>'10'!$H$16</f>
        <v>op afroep</v>
      </c>
      <c r="C256" s="76">
        <f>'10'!$G$16</f>
        <v>0</v>
      </c>
      <c r="D256" s="68"/>
      <c r="E256" s="68"/>
      <c r="F256" s="68"/>
      <c r="G256" s="147"/>
      <c r="H256" s="68"/>
      <c r="I256" s="68"/>
      <c r="J256" s="68"/>
      <c r="K256" s="68"/>
      <c r="L256" s="68"/>
      <c r="M256" s="68"/>
      <c r="N256" s="68"/>
      <c r="O256" s="68"/>
      <c r="P256" s="73"/>
    </row>
    <row r="257" spans="1:15" x14ac:dyDescent="0.25">
      <c r="A257" s="65">
        <f>'10'!A34</f>
        <v>0</v>
      </c>
      <c r="B257" s="66">
        <f>'10'!H34</f>
        <v>0</v>
      </c>
      <c r="C257" s="76" t="str">
        <f>'10'!G34</f>
        <v/>
      </c>
      <c r="D257" s="68"/>
      <c r="E257" s="68"/>
      <c r="F257" s="68"/>
      <c r="G257" s="147"/>
      <c r="H257" s="68"/>
      <c r="I257" s="68"/>
      <c r="J257" s="68"/>
      <c r="K257" s="68"/>
      <c r="L257" s="68"/>
      <c r="M257" s="68"/>
      <c r="N257" s="68"/>
      <c r="O257" s="68"/>
    </row>
    <row r="258" spans="1:15" x14ac:dyDescent="0.25">
      <c r="A258" s="65">
        <f>'10'!A35</f>
        <v>0</v>
      </c>
      <c r="B258" s="66">
        <f>'10'!H35</f>
        <v>0</v>
      </c>
      <c r="C258" s="76" t="str">
        <f>'10'!G35</f>
        <v/>
      </c>
      <c r="D258" s="68"/>
      <c r="E258" s="68"/>
      <c r="F258" s="68"/>
      <c r="G258" s="147"/>
      <c r="H258" s="68"/>
      <c r="I258" s="68"/>
      <c r="J258" s="68"/>
      <c r="K258" s="68"/>
      <c r="L258" s="68"/>
      <c r="M258" s="68"/>
      <c r="N258" s="68"/>
      <c r="O258" s="68"/>
    </row>
    <row r="259" spans="1:15" x14ac:dyDescent="0.25">
      <c r="A259" s="65">
        <f>'10'!A36</f>
        <v>0</v>
      </c>
      <c r="B259" s="66">
        <f>'10'!H36</f>
        <v>0</v>
      </c>
      <c r="C259" s="76" t="str">
        <f>'10'!G36</f>
        <v/>
      </c>
      <c r="D259" s="68"/>
      <c r="E259" s="68"/>
      <c r="F259" s="68"/>
      <c r="G259" s="147"/>
      <c r="H259" s="68"/>
      <c r="I259" s="68"/>
      <c r="J259" s="68"/>
      <c r="K259" s="68"/>
      <c r="L259" s="68"/>
      <c r="M259" s="68"/>
      <c r="N259" s="68"/>
      <c r="O259" s="68"/>
    </row>
    <row r="260" spans="1:15" x14ac:dyDescent="0.25">
      <c r="A260" s="65">
        <f>'10'!A37</f>
        <v>0</v>
      </c>
      <c r="B260" s="66">
        <f>'10'!H37</f>
        <v>0</v>
      </c>
      <c r="C260" s="76" t="str">
        <f>'10'!G37</f>
        <v/>
      </c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x14ac:dyDescent="0.25">
      <c r="A261" s="65">
        <f>'10'!A38</f>
        <v>0</v>
      </c>
      <c r="B261" s="66">
        <f>'10'!H38</f>
        <v>0</v>
      </c>
      <c r="C261" s="76" t="str">
        <f>'10'!G38</f>
        <v/>
      </c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x14ac:dyDescent="0.25">
      <c r="A262" s="65">
        <f>'10'!A39</f>
        <v>0</v>
      </c>
      <c r="B262" s="66">
        <f>'10'!H39</f>
        <v>0</v>
      </c>
      <c r="C262" s="76" t="str">
        <f>'10'!G39</f>
        <v/>
      </c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x14ac:dyDescent="0.25">
      <c r="A263" s="65">
        <f>'10'!A40</f>
        <v>0</v>
      </c>
      <c r="B263" s="66">
        <f>'10'!H40</f>
        <v>0</v>
      </c>
      <c r="C263" s="76" t="str">
        <f>'10'!G40</f>
        <v/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x14ac:dyDescent="0.25">
      <c r="A264" s="65">
        <f>'10'!A41</f>
        <v>0</v>
      </c>
      <c r="B264" s="66">
        <f>'10'!H41</f>
        <v>0</v>
      </c>
      <c r="C264" s="76" t="str">
        <f>'10'!G41</f>
        <v/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x14ac:dyDescent="0.25">
      <c r="A265" s="65">
        <f>'10'!A42</f>
        <v>0</v>
      </c>
      <c r="B265" s="66">
        <f>'10'!H42</f>
        <v>0</v>
      </c>
      <c r="C265" s="76" t="str">
        <f>'10'!G42</f>
        <v/>
      </c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x14ac:dyDescent="0.25">
      <c r="A266" s="65">
        <f>'10'!A43</f>
        <v>0</v>
      </c>
      <c r="B266" s="66">
        <f>'10'!H43</f>
        <v>0</v>
      </c>
      <c r="C266" s="76" t="str">
        <f>'10'!G43</f>
        <v/>
      </c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x14ac:dyDescent="0.25">
      <c r="A267" s="65">
        <f>'10'!A44</f>
        <v>0</v>
      </c>
      <c r="B267" s="66">
        <f>'10'!H44</f>
        <v>0</v>
      </c>
      <c r="C267" s="76">
        <f>'10'!G44</f>
        <v>0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x14ac:dyDescent="0.25">
      <c r="A268" s="7"/>
      <c r="B268" s="66"/>
      <c r="C268" s="76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70" spans="1:15" ht="45" x14ac:dyDescent="0.25">
      <c r="A270" s="137" t="s">
        <v>84</v>
      </c>
      <c r="B270" s="138" t="s">
        <v>108</v>
      </c>
      <c r="C270" s="139" t="s">
        <v>238</v>
      </c>
      <c r="D270" s="137" t="s">
        <v>96</v>
      </c>
      <c r="E270" s="137" t="s">
        <v>97</v>
      </c>
      <c r="F270" s="137" t="s">
        <v>98</v>
      </c>
      <c r="G270" s="137" t="s">
        <v>99</v>
      </c>
      <c r="H270" s="137" t="s">
        <v>100</v>
      </c>
      <c r="I270" s="137" t="s">
        <v>101</v>
      </c>
      <c r="J270" s="137" t="s">
        <v>102</v>
      </c>
      <c r="K270" s="137" t="s">
        <v>103</v>
      </c>
      <c r="L270" s="137" t="s">
        <v>104</v>
      </c>
      <c r="M270" s="137" t="s">
        <v>105</v>
      </c>
      <c r="N270" s="137" t="s">
        <v>106</v>
      </c>
      <c r="O270" s="137" t="s">
        <v>107</v>
      </c>
    </row>
    <row r="271" spans="1:15" x14ac:dyDescent="0.25">
      <c r="A271" s="74" t="str">
        <f>Totaalblad!B15</f>
        <v>Kantoor st. Bijeen/SWV</v>
      </c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</row>
    <row r="272" spans="1:15" x14ac:dyDescent="0.25">
      <c r="A272" s="75" t="str">
        <f>'11'!$A$11</f>
        <v>Regulier schoonmaakonderhoud</v>
      </c>
      <c r="B272" s="66">
        <v>12</v>
      </c>
      <c r="C272" s="76">
        <f>'11'!$H$12</f>
        <v>0</v>
      </c>
      <c r="D272" s="68"/>
      <c r="E272" s="68"/>
      <c r="F272" s="68"/>
      <c r="G272" s="79"/>
      <c r="H272" s="68"/>
      <c r="I272" s="68"/>
      <c r="J272" s="68"/>
      <c r="K272" s="68"/>
      <c r="L272" s="68"/>
      <c r="M272" s="68"/>
      <c r="N272" s="68"/>
      <c r="O272" s="68"/>
    </row>
    <row r="273" spans="1:16" x14ac:dyDescent="0.25">
      <c r="A273" s="74" t="s">
        <v>109</v>
      </c>
      <c r="B273" s="74"/>
      <c r="C273" s="74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</row>
    <row r="274" spans="1:16" x14ac:dyDescent="0.25">
      <c r="A274" s="65" t="str">
        <f>'Normen en kosten'!$G$9</f>
        <v>Wassen buitengevelglas</v>
      </c>
      <c r="B274" s="149">
        <f>'11'!H22</f>
        <v>0</v>
      </c>
      <c r="C274" s="76">
        <f>'11'!G22</f>
        <v>0</v>
      </c>
      <c r="D274" s="68"/>
      <c r="E274" s="68"/>
      <c r="F274" s="68"/>
      <c r="G274" s="79"/>
      <c r="H274" s="68"/>
      <c r="I274" s="68"/>
      <c r="J274" s="68"/>
      <c r="K274" s="68"/>
      <c r="L274" s="68"/>
      <c r="M274" s="68"/>
      <c r="N274" s="68"/>
      <c r="O274" s="68"/>
    </row>
    <row r="275" spans="1:16" x14ac:dyDescent="0.25">
      <c r="A275" s="65" t="str">
        <f>'Normen en kosten'!$G$10</f>
        <v>Wassen binnengevelglas</v>
      </c>
      <c r="B275" s="149">
        <f>'11'!H23</f>
        <v>0</v>
      </c>
      <c r="C275" s="76">
        <f>'11'!G23</f>
        <v>0</v>
      </c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</row>
    <row r="276" spans="1:16" x14ac:dyDescent="0.25">
      <c r="A276" s="65" t="str">
        <f>'Normen en kosten'!$G$11</f>
        <v>Wassen separatieglas  1)</v>
      </c>
      <c r="B276" s="149">
        <f>'11'!H24</f>
        <v>0</v>
      </c>
      <c r="C276" s="76">
        <f>'11'!G24</f>
        <v>0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</row>
    <row r="277" spans="1:16" x14ac:dyDescent="0.25">
      <c r="A277" s="74" t="s">
        <v>110</v>
      </c>
      <c r="B277" s="74"/>
      <c r="C277" s="74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</row>
    <row r="278" spans="1:16" x14ac:dyDescent="0.25">
      <c r="A278" s="148" t="str">
        <f>'Normen en kosten'!$G$4</f>
        <v>Topstrippen en topcoaten linoleum</v>
      </c>
      <c r="B278" s="66">
        <f>'11'!H17</f>
        <v>0.5</v>
      </c>
      <c r="C278" s="76">
        <f>'11'!G17</f>
        <v>0</v>
      </c>
      <c r="D278" s="68"/>
      <c r="E278" s="68"/>
      <c r="F278" s="68"/>
      <c r="G278" s="147"/>
      <c r="H278" s="68"/>
      <c r="I278" s="68"/>
      <c r="J278" s="68"/>
      <c r="K278" s="68"/>
      <c r="L278" s="68"/>
      <c r="M278" s="68"/>
      <c r="N278" s="68"/>
      <c r="O278" s="68"/>
    </row>
    <row r="279" spans="1:16" x14ac:dyDescent="0.25">
      <c r="A279" s="47" t="str">
        <f>'Normen en kosten'!$G$5</f>
        <v>Recoaten linoleum</v>
      </c>
      <c r="B279" s="66" t="str">
        <f>'11'!H18</f>
        <v>op afroep</v>
      </c>
      <c r="C279" s="76">
        <f>'11'!G18</f>
        <v>0</v>
      </c>
      <c r="D279" s="68"/>
      <c r="E279" s="68"/>
      <c r="F279" s="68"/>
      <c r="G279" s="147"/>
      <c r="H279" s="68"/>
      <c r="I279" s="68"/>
      <c r="J279" s="68"/>
      <c r="K279" s="68"/>
      <c r="L279" s="68"/>
      <c r="M279" s="68"/>
      <c r="N279" s="68"/>
      <c r="O279" s="68"/>
    </row>
    <row r="280" spans="1:16" x14ac:dyDescent="0.25">
      <c r="A280" s="47" t="str">
        <f>'Normen en kosten'!$G$6</f>
        <v>Volsprayen linoleum</v>
      </c>
      <c r="B280" s="66">
        <f>'11'!H19</f>
        <v>0.5</v>
      </c>
      <c r="C280" s="76">
        <f>'11'!G19</f>
        <v>0</v>
      </c>
      <c r="D280" s="68"/>
      <c r="E280" s="68"/>
      <c r="F280" s="68"/>
      <c r="G280" s="147"/>
      <c r="H280" s="68"/>
      <c r="I280" s="68"/>
      <c r="J280" s="68"/>
      <c r="K280" s="68"/>
      <c r="L280" s="68"/>
      <c r="M280" s="68"/>
      <c r="N280" s="68"/>
      <c r="O280" s="68"/>
    </row>
    <row r="281" spans="1:16" x14ac:dyDescent="0.25">
      <c r="A281" s="47" t="str">
        <f>'Normen en kosten'!$G$7</f>
        <v>Tapijtreinigen</v>
      </c>
      <c r="B281" s="66" t="str">
        <f>'11'!H20</f>
        <v>op afroep</v>
      </c>
      <c r="C281" s="76">
        <f>'11'!G20</f>
        <v>0</v>
      </c>
      <c r="D281" s="68"/>
      <c r="E281" s="68"/>
      <c r="F281" s="68"/>
      <c r="G281" s="147"/>
      <c r="H281" s="68"/>
      <c r="I281" s="68"/>
      <c r="J281" s="68"/>
      <c r="K281" s="68"/>
      <c r="L281" s="68"/>
      <c r="M281" s="68"/>
      <c r="N281" s="68"/>
      <c r="O281" s="68"/>
    </row>
    <row r="282" spans="1:16" x14ac:dyDescent="0.25">
      <c r="A282" s="74" t="s">
        <v>20</v>
      </c>
      <c r="B282" s="74"/>
      <c r="C282" s="74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</row>
    <row r="283" spans="1:16" x14ac:dyDescent="0.25">
      <c r="A283" s="65" t="str">
        <f>'Normen en kosten'!$G$3</f>
        <v>Dieptereiniging</v>
      </c>
      <c r="B283" s="149">
        <f>'11'!$H$16</f>
        <v>0</v>
      </c>
      <c r="C283" s="76">
        <f>'11'!$G$16</f>
        <v>0</v>
      </c>
      <c r="D283" s="68"/>
      <c r="E283" s="68"/>
      <c r="F283" s="68"/>
      <c r="G283" s="147"/>
      <c r="H283" s="68"/>
      <c r="I283" s="68"/>
      <c r="J283" s="68"/>
      <c r="K283" s="68"/>
      <c r="L283" s="68"/>
      <c r="M283" s="68"/>
      <c r="N283" s="68"/>
      <c r="O283" s="68"/>
      <c r="P283" s="73"/>
    </row>
    <row r="284" spans="1:16" x14ac:dyDescent="0.25">
      <c r="A284" s="65">
        <f>'11'!A34</f>
        <v>0</v>
      </c>
      <c r="B284" s="66">
        <f>'11'!H34</f>
        <v>0</v>
      </c>
      <c r="C284" s="76" t="str">
        <f>'11'!G34</f>
        <v/>
      </c>
      <c r="D284" s="68"/>
      <c r="E284" s="68"/>
      <c r="F284" s="68"/>
      <c r="G284" s="147"/>
      <c r="H284" s="68"/>
      <c r="I284" s="68"/>
      <c r="J284" s="68"/>
      <c r="K284" s="68"/>
      <c r="L284" s="68"/>
      <c r="M284" s="68"/>
      <c r="N284" s="68"/>
      <c r="O284" s="68"/>
    </row>
    <row r="285" spans="1:16" x14ac:dyDescent="0.25">
      <c r="A285" s="65">
        <f>'11'!A35</f>
        <v>0</v>
      </c>
      <c r="B285" s="66">
        <f>'11'!H35</f>
        <v>0</v>
      </c>
      <c r="C285" s="76" t="str">
        <f>'11'!G35</f>
        <v/>
      </c>
      <c r="D285" s="68"/>
      <c r="E285" s="68"/>
      <c r="F285" s="68"/>
      <c r="G285" s="147"/>
      <c r="H285" s="68"/>
      <c r="I285" s="68"/>
      <c r="J285" s="68"/>
      <c r="K285" s="68"/>
      <c r="L285" s="68"/>
      <c r="M285" s="68"/>
      <c r="N285" s="68"/>
      <c r="O285" s="68"/>
    </row>
    <row r="286" spans="1:16" x14ac:dyDescent="0.25">
      <c r="A286" s="65">
        <f>'11'!A36</f>
        <v>0</v>
      </c>
      <c r="B286" s="66">
        <f>'11'!H36</f>
        <v>0</v>
      </c>
      <c r="C286" s="76" t="str">
        <f>'11'!G36</f>
        <v/>
      </c>
      <c r="D286" s="68"/>
      <c r="E286" s="68"/>
      <c r="F286" s="68"/>
      <c r="G286" s="147"/>
      <c r="H286" s="68"/>
      <c r="I286" s="68"/>
      <c r="J286" s="68"/>
      <c r="K286" s="68"/>
      <c r="L286" s="68"/>
      <c r="M286" s="68"/>
      <c r="N286" s="68"/>
      <c r="O286" s="68"/>
    </row>
    <row r="287" spans="1:16" x14ac:dyDescent="0.25">
      <c r="A287" s="65">
        <f>'11'!A37</f>
        <v>0</v>
      </c>
      <c r="B287" s="66">
        <f>'11'!H37</f>
        <v>0</v>
      </c>
      <c r="C287" s="76" t="str">
        <f>'11'!G37</f>
        <v/>
      </c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6" x14ac:dyDescent="0.25">
      <c r="A288" s="65">
        <f>'11'!A38</f>
        <v>0</v>
      </c>
      <c r="B288" s="66">
        <f>'11'!H38</f>
        <v>0</v>
      </c>
      <c r="C288" s="76" t="str">
        <f>'11'!G38</f>
        <v/>
      </c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x14ac:dyDescent="0.25">
      <c r="A289" s="65">
        <f>'11'!A39</f>
        <v>0</v>
      </c>
      <c r="B289" s="66">
        <f>'11'!H39</f>
        <v>0</v>
      </c>
      <c r="C289" s="76" t="str">
        <f>'11'!G39</f>
        <v/>
      </c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x14ac:dyDescent="0.25">
      <c r="A290" s="65">
        <f>'11'!A40</f>
        <v>0</v>
      </c>
      <c r="B290" s="66">
        <f>'11'!H40</f>
        <v>0</v>
      </c>
      <c r="C290" s="76" t="str">
        <f>'11'!G40</f>
        <v/>
      </c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x14ac:dyDescent="0.25">
      <c r="A291" s="65">
        <f>'11'!A41</f>
        <v>0</v>
      </c>
      <c r="B291" s="66">
        <f>'11'!H41</f>
        <v>0</v>
      </c>
      <c r="C291" s="76" t="str">
        <f>'11'!G41</f>
        <v/>
      </c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x14ac:dyDescent="0.25">
      <c r="A292" s="65">
        <f>'11'!A42</f>
        <v>0</v>
      </c>
      <c r="B292" s="66">
        <f>'11'!H42</f>
        <v>0</v>
      </c>
      <c r="C292" s="76" t="str">
        <f>'11'!G42</f>
        <v/>
      </c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x14ac:dyDescent="0.25">
      <c r="A293" s="65">
        <f>'11'!A43</f>
        <v>0</v>
      </c>
      <c r="B293" s="66">
        <f>'11'!H43</f>
        <v>0</v>
      </c>
      <c r="C293" s="76" t="str">
        <f>'11'!G43</f>
        <v/>
      </c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x14ac:dyDescent="0.25">
      <c r="A294" s="65">
        <f>'11'!A44</f>
        <v>0</v>
      </c>
      <c r="B294" s="66">
        <f>'11'!H44</f>
        <v>0</v>
      </c>
      <c r="C294" s="76">
        <f>'11'!G44</f>
        <v>0</v>
      </c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x14ac:dyDescent="0.25">
      <c r="A295" s="65"/>
      <c r="B295" s="66"/>
      <c r="C295" s="76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7" spans="1:15" ht="45" x14ac:dyDescent="0.25">
      <c r="A297" s="137" t="s">
        <v>84</v>
      </c>
      <c r="B297" s="138" t="s">
        <v>108</v>
      </c>
      <c r="C297" s="139" t="s">
        <v>238</v>
      </c>
      <c r="D297" s="137" t="s">
        <v>96</v>
      </c>
      <c r="E297" s="137" t="s">
        <v>97</v>
      </c>
      <c r="F297" s="137" t="s">
        <v>98</v>
      </c>
      <c r="G297" s="137" t="s">
        <v>99</v>
      </c>
      <c r="H297" s="137" t="s">
        <v>100</v>
      </c>
      <c r="I297" s="137" t="s">
        <v>101</v>
      </c>
      <c r="J297" s="137" t="s">
        <v>102</v>
      </c>
      <c r="K297" s="137" t="s">
        <v>103</v>
      </c>
      <c r="L297" s="137" t="s">
        <v>104</v>
      </c>
      <c r="M297" s="137" t="s">
        <v>105</v>
      </c>
      <c r="N297" s="137" t="s">
        <v>106</v>
      </c>
      <c r="O297" s="137" t="s">
        <v>107</v>
      </c>
    </row>
    <row r="298" spans="1:15" x14ac:dyDescent="0.25">
      <c r="A298" s="74" t="str">
        <f>Totaalblad!B16</f>
        <v>Kienderwijs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</row>
    <row r="299" spans="1:15" x14ac:dyDescent="0.25">
      <c r="A299" s="75" t="e">
        <f>'12'!#REF!</f>
        <v>#REF!</v>
      </c>
      <c r="B299" s="66">
        <v>12</v>
      </c>
      <c r="C299" s="76" t="e">
        <f>'12'!#REF!</f>
        <v>#REF!</v>
      </c>
      <c r="D299" s="68"/>
      <c r="E299" s="68"/>
      <c r="F299" s="68"/>
      <c r="G299" s="79"/>
      <c r="H299" s="68"/>
      <c r="I299" s="68"/>
      <c r="J299" s="68"/>
      <c r="K299" s="68"/>
      <c r="L299" s="68"/>
      <c r="M299" s="68"/>
      <c r="N299" s="68"/>
      <c r="O299" s="68"/>
    </row>
    <row r="300" spans="1:15" x14ac:dyDescent="0.25">
      <c r="A300" s="74" t="s">
        <v>109</v>
      </c>
      <c r="B300" s="74"/>
      <c r="C300" s="74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</row>
    <row r="301" spans="1:15" x14ac:dyDescent="0.25">
      <c r="A301" s="65" t="str">
        <f>'Normen en kosten'!$G$9</f>
        <v>Wassen buitengevelglas</v>
      </c>
      <c r="B301" s="149">
        <f>'12'!H22</f>
        <v>0</v>
      </c>
      <c r="C301" s="76">
        <f>'12'!G22</f>
        <v>0</v>
      </c>
      <c r="D301" s="68"/>
      <c r="E301" s="68"/>
      <c r="F301" s="68"/>
      <c r="G301" s="79"/>
      <c r="H301" s="68"/>
      <c r="I301" s="68"/>
      <c r="J301" s="68"/>
      <c r="K301" s="68"/>
      <c r="L301" s="68"/>
      <c r="M301" s="68"/>
      <c r="N301" s="68"/>
      <c r="O301" s="68"/>
    </row>
    <row r="302" spans="1:15" x14ac:dyDescent="0.25">
      <c r="A302" s="65" t="str">
        <f>'Normen en kosten'!$G$10</f>
        <v>Wassen binnengevelglas</v>
      </c>
      <c r="B302" s="149">
        <f>'12'!H23</f>
        <v>0</v>
      </c>
      <c r="C302" s="76">
        <f>'12'!G23</f>
        <v>0</v>
      </c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</row>
    <row r="303" spans="1:15" x14ac:dyDescent="0.25">
      <c r="A303" s="65" t="str">
        <f>'Normen en kosten'!$G$11</f>
        <v>Wassen separatieglas  1)</v>
      </c>
      <c r="B303" s="149">
        <f>'12'!H24</f>
        <v>0</v>
      </c>
      <c r="C303" s="76">
        <f>'12'!G24</f>
        <v>0</v>
      </c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</row>
    <row r="304" spans="1:15" x14ac:dyDescent="0.25">
      <c r="A304" s="74" t="s">
        <v>110</v>
      </c>
      <c r="B304" s="74"/>
      <c r="C304" s="74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</row>
    <row r="305" spans="1:16" x14ac:dyDescent="0.25">
      <c r="A305" s="148" t="str">
        <f>'Normen en kosten'!$G$4</f>
        <v>Topstrippen en topcoaten linoleum</v>
      </c>
      <c r="B305" s="66">
        <f>'12'!H17</f>
        <v>0</v>
      </c>
      <c r="C305" s="76">
        <f>'12'!G17</f>
        <v>0</v>
      </c>
      <c r="D305" s="68"/>
      <c r="E305" s="68"/>
      <c r="F305" s="68"/>
      <c r="G305" s="147"/>
      <c r="H305" s="68"/>
      <c r="I305" s="68"/>
      <c r="J305" s="68"/>
      <c r="K305" s="68"/>
      <c r="L305" s="68"/>
      <c r="M305" s="68"/>
      <c r="N305" s="68"/>
      <c r="O305" s="68"/>
    </row>
    <row r="306" spans="1:16" x14ac:dyDescent="0.25">
      <c r="A306" s="47" t="str">
        <f>'Normen en kosten'!$G$5</f>
        <v>Recoaten linoleum</v>
      </c>
      <c r="B306" s="66">
        <f>'12'!H18</f>
        <v>0</v>
      </c>
      <c r="C306" s="76">
        <f>'12'!G18</f>
        <v>0</v>
      </c>
      <c r="D306" s="68"/>
      <c r="E306" s="68"/>
      <c r="F306" s="68"/>
      <c r="G306" s="147"/>
      <c r="H306" s="68"/>
      <c r="I306" s="68"/>
      <c r="J306" s="68"/>
      <c r="K306" s="68"/>
      <c r="L306" s="68"/>
      <c r="M306" s="68"/>
      <c r="N306" s="68"/>
      <c r="O306" s="68"/>
    </row>
    <row r="307" spans="1:16" x14ac:dyDescent="0.25">
      <c r="A307" s="47" t="str">
        <f>'Normen en kosten'!$G$6</f>
        <v>Volsprayen linoleum</v>
      </c>
      <c r="B307" s="66">
        <f>'12'!H19</f>
        <v>0</v>
      </c>
      <c r="C307" s="76">
        <f>'12'!G19</f>
        <v>0</v>
      </c>
      <c r="D307" s="68"/>
      <c r="E307" s="68"/>
      <c r="F307" s="68"/>
      <c r="G307" s="147"/>
      <c r="H307" s="68"/>
      <c r="I307" s="68"/>
      <c r="J307" s="68"/>
      <c r="K307" s="68"/>
      <c r="L307" s="68"/>
      <c r="M307" s="68"/>
      <c r="N307" s="68"/>
      <c r="O307" s="68"/>
    </row>
    <row r="308" spans="1:16" x14ac:dyDescent="0.25">
      <c r="A308" s="47" t="str">
        <f>'Normen en kosten'!$G$7</f>
        <v>Tapijtreinigen</v>
      </c>
      <c r="B308" s="66">
        <f>'12'!H20</f>
        <v>0</v>
      </c>
      <c r="C308" s="76">
        <f>'12'!G20</f>
        <v>0</v>
      </c>
      <c r="D308" s="68"/>
      <c r="E308" s="68"/>
      <c r="F308" s="68"/>
      <c r="G308" s="147"/>
      <c r="H308" s="68"/>
      <c r="I308" s="68"/>
      <c r="J308" s="68"/>
      <c r="K308" s="68"/>
      <c r="L308" s="68"/>
      <c r="M308" s="68"/>
      <c r="N308" s="68"/>
      <c r="O308" s="68"/>
    </row>
    <row r="309" spans="1:16" x14ac:dyDescent="0.25">
      <c r="A309" s="74" t="s">
        <v>20</v>
      </c>
      <c r="B309" s="74"/>
      <c r="C309" s="74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</row>
    <row r="310" spans="1:16" x14ac:dyDescent="0.25">
      <c r="A310" s="65" t="str">
        <f>'Normen en kosten'!$G$3</f>
        <v>Dieptereiniging</v>
      </c>
      <c r="B310" s="149">
        <f>'12'!$H$16</f>
        <v>0</v>
      </c>
      <c r="C310" s="76">
        <f>'12'!$G$16</f>
        <v>0</v>
      </c>
      <c r="D310" s="68"/>
      <c r="E310" s="68"/>
      <c r="F310" s="68"/>
      <c r="G310" s="147"/>
      <c r="H310" s="68"/>
      <c r="I310" s="68"/>
      <c r="J310" s="68"/>
      <c r="K310" s="68"/>
      <c r="L310" s="68"/>
      <c r="M310" s="68"/>
      <c r="N310" s="68"/>
      <c r="O310" s="68"/>
      <c r="P310" s="73"/>
    </row>
    <row r="311" spans="1:16" x14ac:dyDescent="0.25">
      <c r="A311" s="65">
        <f>'12'!A34</f>
        <v>0</v>
      </c>
      <c r="B311" s="66">
        <f>'12'!H34</f>
        <v>0</v>
      </c>
      <c r="C311" s="76" t="str">
        <f>'12'!G34</f>
        <v/>
      </c>
      <c r="D311" s="68"/>
      <c r="E311" s="68"/>
      <c r="F311" s="68"/>
      <c r="G311" s="147"/>
      <c r="H311" s="68"/>
      <c r="I311" s="68"/>
      <c r="J311" s="68"/>
      <c r="K311" s="68"/>
      <c r="L311" s="68"/>
      <c r="M311" s="68"/>
      <c r="N311" s="68"/>
      <c r="O311" s="68"/>
    </row>
    <row r="312" spans="1:16" x14ac:dyDescent="0.25">
      <c r="A312" s="65">
        <f>'12'!A35</f>
        <v>0</v>
      </c>
      <c r="B312" s="66">
        <f>'12'!H35</f>
        <v>0</v>
      </c>
      <c r="C312" s="76" t="str">
        <f>'12'!G35</f>
        <v/>
      </c>
      <c r="D312" s="68"/>
      <c r="E312" s="68"/>
      <c r="F312" s="68"/>
      <c r="G312" s="147"/>
      <c r="H312" s="68"/>
      <c r="I312" s="68"/>
      <c r="J312" s="68"/>
      <c r="K312" s="68"/>
      <c r="L312" s="68"/>
      <c r="M312" s="68"/>
      <c r="N312" s="68"/>
      <c r="O312" s="68"/>
    </row>
    <row r="313" spans="1:16" x14ac:dyDescent="0.25">
      <c r="A313" s="65">
        <f>'12'!A36</f>
        <v>0</v>
      </c>
      <c r="B313" s="66">
        <f>'12'!H36</f>
        <v>0</v>
      </c>
      <c r="C313" s="76" t="str">
        <f>'12'!G36</f>
        <v/>
      </c>
      <c r="D313" s="68"/>
      <c r="E313" s="68"/>
      <c r="F313" s="68"/>
      <c r="G313" s="147"/>
      <c r="H313" s="68"/>
      <c r="I313" s="68"/>
      <c r="J313" s="68"/>
      <c r="K313" s="68"/>
      <c r="L313" s="68"/>
      <c r="M313" s="68"/>
      <c r="N313" s="68"/>
      <c r="O313" s="68"/>
    </row>
    <row r="314" spans="1:16" x14ac:dyDescent="0.25">
      <c r="A314" s="65">
        <f>'12'!A37</f>
        <v>0</v>
      </c>
      <c r="B314" s="66">
        <f>'12'!H37</f>
        <v>0</v>
      </c>
      <c r="C314" s="76" t="str">
        <f>'12'!G37</f>
        <v/>
      </c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1:16" x14ac:dyDescent="0.25">
      <c r="A315" s="65">
        <f>'12'!A38</f>
        <v>0</v>
      </c>
      <c r="B315" s="66">
        <f>'12'!H38</f>
        <v>0</v>
      </c>
      <c r="C315" s="76" t="str">
        <f>'12'!G38</f>
        <v/>
      </c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6" x14ac:dyDescent="0.25">
      <c r="A316" s="65">
        <f>'12'!A39</f>
        <v>0</v>
      </c>
      <c r="B316" s="66">
        <f>'12'!H39</f>
        <v>0</v>
      </c>
      <c r="C316" s="76" t="str">
        <f>'12'!G39</f>
        <v/>
      </c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6" x14ac:dyDescent="0.25">
      <c r="A317" s="65">
        <f>'12'!A40</f>
        <v>0</v>
      </c>
      <c r="B317" s="66">
        <f>'12'!H40</f>
        <v>0</v>
      </c>
      <c r="C317" s="76" t="str">
        <f>'12'!G40</f>
        <v/>
      </c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6" x14ac:dyDescent="0.25">
      <c r="A318" s="65">
        <f>'12'!A41</f>
        <v>0</v>
      </c>
      <c r="B318" s="66">
        <f>'12'!H41</f>
        <v>0</v>
      </c>
      <c r="C318" s="76" t="str">
        <f>'12'!G41</f>
        <v/>
      </c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6" x14ac:dyDescent="0.25">
      <c r="A319" s="65">
        <f>'12'!A42</f>
        <v>0</v>
      </c>
      <c r="B319" s="66">
        <f>'12'!H42</f>
        <v>0</v>
      </c>
      <c r="C319" s="76" t="str">
        <f>'12'!G42</f>
        <v/>
      </c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6" x14ac:dyDescent="0.25">
      <c r="A320" s="65">
        <f>'12'!A43</f>
        <v>0</v>
      </c>
      <c r="B320" s="66">
        <f>'12'!H43</f>
        <v>0</v>
      </c>
      <c r="C320" s="76" t="str">
        <f>'12'!G43</f>
        <v/>
      </c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x14ac:dyDescent="0.25">
      <c r="A321" s="65">
        <f>'12'!A44</f>
        <v>0</v>
      </c>
      <c r="B321" s="66">
        <f>'12'!H44</f>
        <v>0</v>
      </c>
      <c r="C321" s="76">
        <f>'12'!G44</f>
        <v>0</v>
      </c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x14ac:dyDescent="0.25">
      <c r="A322" s="65"/>
      <c r="B322" s="66"/>
      <c r="C322" s="76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4" spans="1:15" ht="45" x14ac:dyDescent="0.25">
      <c r="A324" s="137" t="s">
        <v>84</v>
      </c>
      <c r="B324" s="138" t="s">
        <v>108</v>
      </c>
      <c r="C324" s="139" t="s">
        <v>238</v>
      </c>
      <c r="D324" s="137" t="s">
        <v>96</v>
      </c>
      <c r="E324" s="137" t="s">
        <v>97</v>
      </c>
      <c r="F324" s="137" t="s">
        <v>98</v>
      </c>
      <c r="G324" s="137" t="s">
        <v>99</v>
      </c>
      <c r="H324" s="137" t="s">
        <v>100</v>
      </c>
      <c r="I324" s="137" t="s">
        <v>101</v>
      </c>
      <c r="J324" s="137" t="s">
        <v>102</v>
      </c>
      <c r="K324" s="137" t="s">
        <v>103</v>
      </c>
      <c r="L324" s="137" t="s">
        <v>104</v>
      </c>
      <c r="M324" s="137" t="s">
        <v>105</v>
      </c>
      <c r="N324" s="137" t="s">
        <v>106</v>
      </c>
      <c r="O324" s="137" t="s">
        <v>107</v>
      </c>
    </row>
    <row r="325" spans="1:15" x14ac:dyDescent="0.25">
      <c r="A325" s="74">
        <f>Totaalblad!B17</f>
        <v>0</v>
      </c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</row>
    <row r="326" spans="1:15" x14ac:dyDescent="0.25">
      <c r="A326" s="75" t="str">
        <f>'13'!$A$11</f>
        <v>Regulier schoonmaakonderhoud</v>
      </c>
      <c r="B326" s="66">
        <v>12</v>
      </c>
      <c r="C326" s="76" t="e">
        <f>'13'!$H$12</f>
        <v>#N/A</v>
      </c>
      <c r="D326" s="68"/>
      <c r="E326" s="68"/>
      <c r="F326" s="68"/>
      <c r="G326" s="79"/>
      <c r="H326" s="68"/>
      <c r="I326" s="68"/>
      <c r="J326" s="68"/>
      <c r="K326" s="68"/>
      <c r="L326" s="68"/>
      <c r="M326" s="68"/>
      <c r="N326" s="68"/>
      <c r="O326" s="68"/>
    </row>
    <row r="327" spans="1:15" x14ac:dyDescent="0.25">
      <c r="A327" s="74" t="s">
        <v>109</v>
      </c>
      <c r="B327" s="74"/>
      <c r="C327" s="74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</row>
    <row r="328" spans="1:15" x14ac:dyDescent="0.25">
      <c r="A328" s="65" t="str">
        <f>'Normen en kosten'!$G$9</f>
        <v>Wassen buitengevelglas</v>
      </c>
      <c r="B328" s="149">
        <f>'13'!H21</f>
        <v>0</v>
      </c>
      <c r="C328" s="76">
        <f>'13'!G21</f>
        <v>0</v>
      </c>
      <c r="D328" s="68"/>
      <c r="E328" s="68"/>
      <c r="F328" s="68"/>
      <c r="G328" s="79"/>
      <c r="H328" s="68"/>
      <c r="I328" s="68"/>
      <c r="J328" s="68"/>
      <c r="K328" s="68"/>
      <c r="L328" s="68"/>
      <c r="M328" s="68"/>
      <c r="N328" s="68"/>
      <c r="O328" s="68"/>
    </row>
    <row r="329" spans="1:15" x14ac:dyDescent="0.25">
      <c r="A329" s="65" t="str">
        <f>'Normen en kosten'!$G$10</f>
        <v>Wassen binnengevelglas</v>
      </c>
      <c r="B329" s="149">
        <f>'13'!H22</f>
        <v>0</v>
      </c>
      <c r="C329" s="76">
        <f>'13'!G22</f>
        <v>0</v>
      </c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</row>
    <row r="330" spans="1:15" x14ac:dyDescent="0.25">
      <c r="A330" s="65" t="str">
        <f>'Normen en kosten'!$G$11</f>
        <v>Wassen separatieglas  1)</v>
      </c>
      <c r="B330" s="149">
        <f>'13'!H23</f>
        <v>0</v>
      </c>
      <c r="C330" s="76">
        <f>'13'!G23</f>
        <v>0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</row>
    <row r="331" spans="1:15" x14ac:dyDescent="0.25">
      <c r="A331" s="74" t="s">
        <v>110</v>
      </c>
      <c r="B331" s="74"/>
      <c r="C331" s="74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</row>
    <row r="332" spans="1:15" x14ac:dyDescent="0.25">
      <c r="A332" s="148" t="str">
        <f>'Normen en kosten'!$G$4</f>
        <v>Topstrippen en topcoaten linoleum</v>
      </c>
      <c r="B332" s="66">
        <f>'13'!H16</f>
        <v>0</v>
      </c>
      <c r="C332" s="76" t="e">
        <f>'13'!G16</f>
        <v>#REF!</v>
      </c>
      <c r="D332" s="68"/>
      <c r="E332" s="68"/>
      <c r="F332" s="68"/>
      <c r="G332" s="147"/>
      <c r="H332" s="68"/>
      <c r="I332" s="68"/>
      <c r="J332" s="68"/>
      <c r="K332" s="68"/>
      <c r="L332" s="68"/>
      <c r="M332" s="68"/>
      <c r="N332" s="68"/>
      <c r="O332" s="68"/>
    </row>
    <row r="333" spans="1:15" x14ac:dyDescent="0.25">
      <c r="A333" s="47" t="str">
        <f>'Normen en kosten'!$G$5</f>
        <v>Recoaten linoleum</v>
      </c>
      <c r="B333" s="66">
        <f>'13'!H17</f>
        <v>0</v>
      </c>
      <c r="C333" s="76" t="e">
        <f>'13'!G17</f>
        <v>#REF!</v>
      </c>
      <c r="D333" s="68"/>
      <c r="E333" s="68"/>
      <c r="F333" s="68"/>
      <c r="G333" s="147"/>
      <c r="H333" s="68"/>
      <c r="I333" s="68"/>
      <c r="J333" s="68"/>
      <c r="K333" s="68"/>
      <c r="L333" s="68"/>
      <c r="M333" s="68"/>
      <c r="N333" s="68"/>
      <c r="O333" s="68"/>
    </row>
    <row r="334" spans="1:15" x14ac:dyDescent="0.25">
      <c r="A334" s="47" t="str">
        <f>'Normen en kosten'!$G$6</f>
        <v>Volsprayen linoleum</v>
      </c>
      <c r="B334" s="66">
        <f>'13'!H18</f>
        <v>0</v>
      </c>
      <c r="C334" s="76" t="e">
        <f>'13'!G18</f>
        <v>#REF!</v>
      </c>
      <c r="D334" s="68"/>
      <c r="E334" s="68"/>
      <c r="F334" s="68"/>
      <c r="G334" s="147"/>
      <c r="H334" s="68"/>
      <c r="I334" s="68"/>
      <c r="J334" s="68"/>
      <c r="K334" s="68"/>
      <c r="L334" s="68"/>
      <c r="M334" s="68"/>
      <c r="N334" s="68"/>
      <c r="O334" s="68"/>
    </row>
    <row r="335" spans="1:15" x14ac:dyDescent="0.25">
      <c r="A335" s="47" t="str">
        <f>'Normen en kosten'!$G$7</f>
        <v>Tapijtreinigen</v>
      </c>
      <c r="B335" s="66">
        <f>'13'!H19</f>
        <v>0</v>
      </c>
      <c r="C335" s="76" t="e">
        <f>'13'!G19</f>
        <v>#REF!</v>
      </c>
      <c r="D335" s="68"/>
      <c r="E335" s="68"/>
      <c r="F335" s="68"/>
      <c r="G335" s="147"/>
      <c r="H335" s="68"/>
      <c r="I335" s="68"/>
      <c r="J335" s="68"/>
      <c r="K335" s="68"/>
      <c r="L335" s="68"/>
      <c r="M335" s="68"/>
      <c r="N335" s="68"/>
      <c r="O335" s="68"/>
    </row>
    <row r="336" spans="1:15" x14ac:dyDescent="0.25">
      <c r="A336" s="74" t="s">
        <v>20</v>
      </c>
      <c r="B336" s="74"/>
      <c r="C336" s="74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</row>
    <row r="337" spans="1:16" x14ac:dyDescent="0.25">
      <c r="A337" s="65" t="str">
        <f>'Normen en kosten'!$G$3</f>
        <v>Dieptereiniging</v>
      </c>
      <c r="B337" s="149">
        <f>'13'!$H$15</f>
        <v>0</v>
      </c>
      <c r="C337" s="76" t="e">
        <f>'13'!$G$15</f>
        <v>#REF!</v>
      </c>
      <c r="D337" s="68"/>
      <c r="E337" s="68"/>
      <c r="F337" s="68"/>
      <c r="G337" s="147"/>
      <c r="H337" s="68"/>
      <c r="I337" s="68"/>
      <c r="J337" s="68"/>
      <c r="K337" s="68"/>
      <c r="L337" s="68"/>
      <c r="M337" s="68"/>
      <c r="N337" s="68"/>
      <c r="O337" s="68"/>
      <c r="P337" s="73"/>
    </row>
    <row r="338" spans="1:16" x14ac:dyDescent="0.25">
      <c r="A338" s="65">
        <f>'13'!A33</f>
        <v>0</v>
      </c>
      <c r="B338" s="66">
        <f>'13'!H33</f>
        <v>0</v>
      </c>
      <c r="C338" s="76" t="str">
        <f>'13'!G33</f>
        <v/>
      </c>
      <c r="D338" s="68"/>
      <c r="E338" s="68"/>
      <c r="F338" s="68"/>
      <c r="G338" s="147"/>
      <c r="H338" s="68"/>
      <c r="I338" s="68"/>
      <c r="J338" s="68"/>
      <c r="K338" s="68"/>
      <c r="L338" s="68"/>
      <c r="M338" s="68"/>
      <c r="N338" s="68"/>
      <c r="O338" s="68"/>
    </row>
    <row r="339" spans="1:16" x14ac:dyDescent="0.25">
      <c r="A339" s="65">
        <f>'13'!A34</f>
        <v>0</v>
      </c>
      <c r="B339" s="66">
        <f>'13'!H34</f>
        <v>0</v>
      </c>
      <c r="C339" s="76" t="str">
        <f>'13'!G34</f>
        <v/>
      </c>
      <c r="D339" s="68"/>
      <c r="E339" s="68"/>
      <c r="F339" s="68"/>
      <c r="G339" s="147"/>
      <c r="H339" s="68"/>
      <c r="I339" s="68"/>
      <c r="J339" s="68"/>
      <c r="K339" s="68"/>
      <c r="L339" s="68"/>
      <c r="M339" s="68"/>
      <c r="N339" s="68"/>
      <c r="O339" s="68"/>
    </row>
    <row r="340" spans="1:16" x14ac:dyDescent="0.25">
      <c r="A340" s="65">
        <f>'13'!A35</f>
        <v>0</v>
      </c>
      <c r="B340" s="66">
        <f>'13'!H35</f>
        <v>0</v>
      </c>
      <c r="C340" s="76" t="str">
        <f>'13'!G35</f>
        <v/>
      </c>
      <c r="D340" s="68"/>
      <c r="E340" s="68"/>
      <c r="F340" s="68"/>
      <c r="G340" s="147"/>
      <c r="H340" s="68"/>
      <c r="I340" s="68"/>
      <c r="J340" s="68"/>
      <c r="K340" s="68"/>
      <c r="L340" s="68"/>
      <c r="M340" s="68"/>
      <c r="N340" s="68"/>
      <c r="O340" s="68"/>
    </row>
    <row r="341" spans="1:16" x14ac:dyDescent="0.25">
      <c r="A341" s="65">
        <f>'13'!A36</f>
        <v>0</v>
      </c>
      <c r="B341" s="66">
        <f>'13'!H36</f>
        <v>0</v>
      </c>
      <c r="C341" s="76" t="str">
        <f>'13'!G36</f>
        <v/>
      </c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16" x14ac:dyDescent="0.25">
      <c r="A342" s="65">
        <f>'13'!A37</f>
        <v>0</v>
      </c>
      <c r="B342" s="66">
        <f>'13'!H37</f>
        <v>0</v>
      </c>
      <c r="C342" s="76" t="str">
        <f>'13'!G37</f>
        <v/>
      </c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16" x14ac:dyDescent="0.25">
      <c r="A343" s="65">
        <f>'13'!A38</f>
        <v>0</v>
      </c>
      <c r="B343" s="66">
        <f>'13'!H38</f>
        <v>0</v>
      </c>
      <c r="C343" s="76" t="str">
        <f>'13'!G38</f>
        <v/>
      </c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6" x14ac:dyDescent="0.25">
      <c r="A344" s="65">
        <f>'13'!A39</f>
        <v>0</v>
      </c>
      <c r="B344" s="66">
        <f>'13'!H39</f>
        <v>0</v>
      </c>
      <c r="C344" s="76" t="str">
        <f>'13'!G39</f>
        <v/>
      </c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6" x14ac:dyDescent="0.25">
      <c r="A345" s="65">
        <f>'13'!A40</f>
        <v>0</v>
      </c>
      <c r="B345" s="66">
        <f>'13'!H40</f>
        <v>0</v>
      </c>
      <c r="C345" s="76" t="str">
        <f>'13'!G40</f>
        <v/>
      </c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16" x14ac:dyDescent="0.25">
      <c r="A346" s="65">
        <f>'13'!A41</f>
        <v>0</v>
      </c>
      <c r="B346" s="66">
        <f>'13'!H41</f>
        <v>0</v>
      </c>
      <c r="C346" s="76" t="str">
        <f>'13'!G41</f>
        <v/>
      </c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6" x14ac:dyDescent="0.25">
      <c r="A347" s="65">
        <f>'13'!A42</f>
        <v>0</v>
      </c>
      <c r="B347" s="66">
        <f>'13'!H42</f>
        <v>0</v>
      </c>
      <c r="C347" s="76" t="str">
        <f>'13'!G42</f>
        <v/>
      </c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6" x14ac:dyDescent="0.25">
      <c r="A348" s="65">
        <f>'13'!A43</f>
        <v>0</v>
      </c>
      <c r="B348" s="66">
        <f>'13'!H43</f>
        <v>0</v>
      </c>
      <c r="C348" s="76">
        <f>'13'!G43</f>
        <v>0</v>
      </c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6" x14ac:dyDescent="0.25">
      <c r="A349" s="65"/>
      <c r="B349" s="66"/>
      <c r="C349" s="76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1" spans="1:16" ht="45" x14ac:dyDescent="0.25">
      <c r="A351" s="137" t="s">
        <v>84</v>
      </c>
      <c r="B351" s="138" t="s">
        <v>108</v>
      </c>
      <c r="C351" s="139" t="s">
        <v>238</v>
      </c>
      <c r="D351" s="137" t="s">
        <v>96</v>
      </c>
      <c r="E351" s="137" t="s">
        <v>97</v>
      </c>
      <c r="F351" s="137" t="s">
        <v>98</v>
      </c>
      <c r="G351" s="137" t="s">
        <v>99</v>
      </c>
      <c r="H351" s="137" t="s">
        <v>100</v>
      </c>
      <c r="I351" s="137" t="s">
        <v>101</v>
      </c>
      <c r="J351" s="137" t="s">
        <v>102</v>
      </c>
      <c r="K351" s="137" t="s">
        <v>103</v>
      </c>
      <c r="L351" s="137" t="s">
        <v>104</v>
      </c>
      <c r="M351" s="137" t="s">
        <v>105</v>
      </c>
      <c r="N351" s="137" t="s">
        <v>106</v>
      </c>
      <c r="O351" s="137" t="s">
        <v>107</v>
      </c>
    </row>
    <row r="352" spans="1:16" x14ac:dyDescent="0.25">
      <c r="A352" s="74">
        <f>Totaalblad!B18</f>
        <v>0</v>
      </c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</row>
    <row r="353" spans="1:16" x14ac:dyDescent="0.25">
      <c r="A353" s="75" t="str">
        <f>'14'!$A$11</f>
        <v>Regulier schoonmaakonderhoud</v>
      </c>
      <c r="B353" s="66">
        <v>12</v>
      </c>
      <c r="C353" s="76" t="e">
        <f>'14'!$H$12</f>
        <v>#N/A</v>
      </c>
      <c r="D353" s="68"/>
      <c r="E353" s="68"/>
      <c r="F353" s="68"/>
      <c r="G353" s="79"/>
      <c r="H353" s="68"/>
      <c r="I353" s="68"/>
      <c r="J353" s="68"/>
      <c r="K353" s="68"/>
      <c r="L353" s="68"/>
      <c r="M353" s="68"/>
      <c r="N353" s="68"/>
      <c r="O353" s="68"/>
    </row>
    <row r="354" spans="1:16" x14ac:dyDescent="0.25">
      <c r="A354" s="74" t="s">
        <v>109</v>
      </c>
      <c r="B354" s="74"/>
      <c r="C354" s="74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</row>
    <row r="355" spans="1:16" x14ac:dyDescent="0.25">
      <c r="A355" s="65" t="str">
        <f>'Normen en kosten'!$G$9</f>
        <v>Wassen buitengevelglas</v>
      </c>
      <c r="B355" s="149">
        <f>'14'!H21</f>
        <v>0</v>
      </c>
      <c r="C355" s="76">
        <f>'14'!G21</f>
        <v>0</v>
      </c>
      <c r="D355" s="68"/>
      <c r="E355" s="68"/>
      <c r="F355" s="68"/>
      <c r="G355" s="79"/>
      <c r="H355" s="68"/>
      <c r="I355" s="68"/>
      <c r="J355" s="68"/>
      <c r="K355" s="68"/>
      <c r="L355" s="68"/>
      <c r="M355" s="68"/>
      <c r="N355" s="68"/>
      <c r="O355" s="68"/>
    </row>
    <row r="356" spans="1:16" x14ac:dyDescent="0.25">
      <c r="A356" s="65" t="str">
        <f>'Normen en kosten'!$G$10</f>
        <v>Wassen binnengevelglas</v>
      </c>
      <c r="B356" s="149">
        <f>'14'!H22</f>
        <v>0</v>
      </c>
      <c r="C356" s="76">
        <f>'14'!G22</f>
        <v>0</v>
      </c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</row>
    <row r="357" spans="1:16" x14ac:dyDescent="0.25">
      <c r="A357" s="65" t="str">
        <f>'Normen en kosten'!$G$11</f>
        <v>Wassen separatieglas  1)</v>
      </c>
      <c r="B357" s="149">
        <f>'14'!H23</f>
        <v>0</v>
      </c>
      <c r="C357" s="76">
        <f>'14'!G23</f>
        <v>0</v>
      </c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</row>
    <row r="358" spans="1:16" x14ac:dyDescent="0.25">
      <c r="A358" s="74" t="s">
        <v>110</v>
      </c>
      <c r="B358" s="74"/>
      <c r="C358" s="74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</row>
    <row r="359" spans="1:16" x14ac:dyDescent="0.25">
      <c r="A359" s="148" t="str">
        <f>'Normen en kosten'!$G$4</f>
        <v>Topstrippen en topcoaten linoleum</v>
      </c>
      <c r="B359" s="66">
        <f>'14'!H16</f>
        <v>0</v>
      </c>
      <c r="C359" s="76" t="e">
        <f>'14'!G16</f>
        <v>#REF!</v>
      </c>
      <c r="D359" s="68"/>
      <c r="E359" s="68"/>
      <c r="F359" s="68"/>
      <c r="G359" s="147"/>
      <c r="H359" s="68"/>
      <c r="I359" s="68"/>
      <c r="J359" s="68"/>
      <c r="K359" s="68"/>
      <c r="L359" s="68"/>
      <c r="M359" s="68"/>
      <c r="N359" s="68"/>
      <c r="O359" s="68"/>
    </row>
    <row r="360" spans="1:16" x14ac:dyDescent="0.25">
      <c r="A360" s="47" t="str">
        <f>'Normen en kosten'!$G$5</f>
        <v>Recoaten linoleum</v>
      </c>
      <c r="B360" s="66">
        <f>'14'!H17</f>
        <v>0</v>
      </c>
      <c r="C360" s="76" t="e">
        <f>'14'!G17</f>
        <v>#REF!</v>
      </c>
      <c r="D360" s="68"/>
      <c r="E360" s="68"/>
      <c r="F360" s="68"/>
      <c r="G360" s="147"/>
      <c r="H360" s="68"/>
      <c r="I360" s="68"/>
      <c r="J360" s="68"/>
      <c r="K360" s="68"/>
      <c r="L360" s="68"/>
      <c r="M360" s="68"/>
      <c r="N360" s="68"/>
      <c r="O360" s="68"/>
    </row>
    <row r="361" spans="1:16" x14ac:dyDescent="0.25">
      <c r="A361" s="47" t="str">
        <f>'Normen en kosten'!$G$6</f>
        <v>Volsprayen linoleum</v>
      </c>
      <c r="B361" s="66">
        <f>'14'!H18</f>
        <v>0</v>
      </c>
      <c r="C361" s="76" t="e">
        <f>'14'!G18</f>
        <v>#REF!</v>
      </c>
      <c r="D361" s="68"/>
      <c r="E361" s="68"/>
      <c r="F361" s="68"/>
      <c r="G361" s="147"/>
      <c r="H361" s="68"/>
      <c r="I361" s="68"/>
      <c r="J361" s="68"/>
      <c r="K361" s="68"/>
      <c r="L361" s="68"/>
      <c r="M361" s="68"/>
      <c r="N361" s="68"/>
      <c r="O361" s="68"/>
    </row>
    <row r="362" spans="1:16" x14ac:dyDescent="0.25">
      <c r="A362" s="47" t="str">
        <f>'Normen en kosten'!$G$7</f>
        <v>Tapijtreinigen</v>
      </c>
      <c r="B362" s="66">
        <f>'14'!H19</f>
        <v>0</v>
      </c>
      <c r="C362" s="76" t="e">
        <f>'14'!G19</f>
        <v>#REF!</v>
      </c>
      <c r="D362" s="68"/>
      <c r="E362" s="68"/>
      <c r="F362" s="68"/>
      <c r="G362" s="147"/>
      <c r="H362" s="68"/>
      <c r="I362" s="68"/>
      <c r="J362" s="68"/>
      <c r="K362" s="68"/>
      <c r="L362" s="68"/>
      <c r="M362" s="68"/>
      <c r="N362" s="68"/>
      <c r="O362" s="68"/>
    </row>
    <row r="363" spans="1:16" x14ac:dyDescent="0.25">
      <c r="A363" s="74" t="s">
        <v>20</v>
      </c>
      <c r="B363" s="74"/>
      <c r="C363" s="74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</row>
    <row r="364" spans="1:16" x14ac:dyDescent="0.25">
      <c r="A364" s="65" t="str">
        <f>'Normen en kosten'!$G$3</f>
        <v>Dieptereiniging</v>
      </c>
      <c r="B364" s="149">
        <f>'14'!$H$15</f>
        <v>0</v>
      </c>
      <c r="C364" s="76" t="e">
        <f>'14'!$G$15</f>
        <v>#REF!</v>
      </c>
      <c r="D364" s="68"/>
      <c r="E364" s="68"/>
      <c r="F364" s="68"/>
      <c r="G364" s="147"/>
      <c r="H364" s="68"/>
      <c r="I364" s="68"/>
      <c r="J364" s="68"/>
      <c r="K364" s="68"/>
      <c r="L364" s="68"/>
      <c r="M364" s="68"/>
      <c r="N364" s="68"/>
      <c r="O364" s="68"/>
      <c r="P364" s="73"/>
    </row>
    <row r="365" spans="1:16" x14ac:dyDescent="0.25">
      <c r="A365" s="65">
        <f>'14'!A33</f>
        <v>0</v>
      </c>
      <c r="B365" s="66">
        <f>'14'!H33</f>
        <v>0</v>
      </c>
      <c r="C365" s="76" t="str">
        <f>'14'!G33</f>
        <v/>
      </c>
      <c r="D365" s="68"/>
      <c r="E365" s="68"/>
      <c r="F365" s="68"/>
      <c r="G365" s="147"/>
      <c r="H365" s="68"/>
      <c r="I365" s="68"/>
      <c r="J365" s="68"/>
      <c r="K365" s="68"/>
      <c r="L365" s="68"/>
      <c r="M365" s="68"/>
      <c r="N365" s="68"/>
      <c r="O365" s="68"/>
    </row>
    <row r="366" spans="1:16" x14ac:dyDescent="0.25">
      <c r="A366" s="65">
        <f>'14'!A34</f>
        <v>0</v>
      </c>
      <c r="B366" s="66">
        <f>'14'!H34</f>
        <v>0</v>
      </c>
      <c r="C366" s="76" t="str">
        <f>'14'!G34</f>
        <v/>
      </c>
      <c r="D366" s="68"/>
      <c r="E366" s="68"/>
      <c r="F366" s="68"/>
      <c r="G366" s="147"/>
      <c r="H366" s="68"/>
      <c r="I366" s="68"/>
      <c r="J366" s="68"/>
      <c r="K366" s="68"/>
      <c r="L366" s="68"/>
      <c r="M366" s="68"/>
      <c r="N366" s="68"/>
      <c r="O366" s="68"/>
    </row>
    <row r="367" spans="1:16" x14ac:dyDescent="0.25">
      <c r="A367" s="65">
        <f>'14'!A35</f>
        <v>0</v>
      </c>
      <c r="B367" s="66">
        <f>'14'!H35</f>
        <v>0</v>
      </c>
      <c r="C367" s="76" t="str">
        <f>'14'!G35</f>
        <v/>
      </c>
      <c r="D367" s="68"/>
      <c r="E367" s="68"/>
      <c r="F367" s="68"/>
      <c r="G367" s="147"/>
      <c r="H367" s="68"/>
      <c r="I367" s="68"/>
      <c r="J367" s="68"/>
      <c r="K367" s="68"/>
      <c r="L367" s="68"/>
      <c r="M367" s="68"/>
      <c r="N367" s="68"/>
      <c r="O367" s="68"/>
    </row>
    <row r="368" spans="1:16" x14ac:dyDescent="0.25">
      <c r="A368" s="65">
        <f>'14'!A36</f>
        <v>0</v>
      </c>
      <c r="B368" s="66">
        <f>'14'!H36</f>
        <v>0</v>
      </c>
      <c r="C368" s="76" t="str">
        <f>'14'!G36</f>
        <v/>
      </c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x14ac:dyDescent="0.25">
      <c r="A369" s="65">
        <f>'14'!A37</f>
        <v>0</v>
      </c>
      <c r="B369" s="66">
        <f>'14'!H37</f>
        <v>0</v>
      </c>
      <c r="C369" s="76" t="str">
        <f>'14'!G37</f>
        <v/>
      </c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1:15" x14ac:dyDescent="0.25">
      <c r="A370" s="65">
        <f>'14'!A38</f>
        <v>0</v>
      </c>
      <c r="B370" s="66">
        <f>'14'!H38</f>
        <v>0</v>
      </c>
      <c r="C370" s="76" t="str">
        <f>'14'!G38</f>
        <v/>
      </c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1:15" x14ac:dyDescent="0.25">
      <c r="A371" s="65">
        <f>'14'!A39</f>
        <v>0</v>
      </c>
      <c r="B371" s="66">
        <f>'14'!H39</f>
        <v>0</v>
      </c>
      <c r="C371" s="76" t="str">
        <f>'14'!G39</f>
        <v/>
      </c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x14ac:dyDescent="0.25">
      <c r="A372" s="65">
        <f>'14'!A40</f>
        <v>0</v>
      </c>
      <c r="B372" s="66">
        <f>'14'!H40</f>
        <v>0</v>
      </c>
      <c r="C372" s="76" t="str">
        <f>'14'!G40</f>
        <v/>
      </c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x14ac:dyDescent="0.25">
      <c r="A373" s="65">
        <f>'14'!A41</f>
        <v>0</v>
      </c>
      <c r="B373" s="66">
        <f>'14'!H41</f>
        <v>0</v>
      </c>
      <c r="C373" s="76" t="str">
        <f>'14'!G41</f>
        <v/>
      </c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x14ac:dyDescent="0.25">
      <c r="A374" s="65">
        <f>'14'!A42</f>
        <v>0</v>
      </c>
      <c r="B374" s="66">
        <f>'14'!H42</f>
        <v>0</v>
      </c>
      <c r="C374" s="76" t="str">
        <f>'14'!G42</f>
        <v/>
      </c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x14ac:dyDescent="0.25">
      <c r="A375" s="65">
        <f>'14'!A43</f>
        <v>0</v>
      </c>
      <c r="B375" s="66">
        <f>'14'!H43</f>
        <v>0</v>
      </c>
      <c r="C375" s="76">
        <f>'14'!G43</f>
        <v>0</v>
      </c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x14ac:dyDescent="0.25">
      <c r="A376" s="65"/>
      <c r="B376" s="66"/>
      <c r="C376" s="76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8" spans="1:15" ht="45" x14ac:dyDescent="0.25">
      <c r="A378" s="137" t="s">
        <v>84</v>
      </c>
      <c r="B378" s="138" t="s">
        <v>108</v>
      </c>
      <c r="C378" s="139" t="s">
        <v>238</v>
      </c>
      <c r="D378" s="137" t="s">
        <v>96</v>
      </c>
      <c r="E378" s="137" t="s">
        <v>97</v>
      </c>
      <c r="F378" s="137" t="s">
        <v>98</v>
      </c>
      <c r="G378" s="137" t="s">
        <v>99</v>
      </c>
      <c r="H378" s="137" t="s">
        <v>100</v>
      </c>
      <c r="I378" s="137" t="s">
        <v>101</v>
      </c>
      <c r="J378" s="137" t="s">
        <v>102</v>
      </c>
      <c r="K378" s="137" t="s">
        <v>103</v>
      </c>
      <c r="L378" s="137" t="s">
        <v>104</v>
      </c>
      <c r="M378" s="137" t="s">
        <v>105</v>
      </c>
      <c r="N378" s="137" t="s">
        <v>106</v>
      </c>
      <c r="O378" s="137" t="s">
        <v>107</v>
      </c>
    </row>
    <row r="379" spans="1:15" x14ac:dyDescent="0.25">
      <c r="A379" s="74">
        <f>Totaalblad!B19</f>
        <v>0</v>
      </c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</row>
    <row r="380" spans="1:15" x14ac:dyDescent="0.25">
      <c r="A380" s="75" t="str">
        <f>'15'!$A$11</f>
        <v>Regulier schoonmaakonderhoud</v>
      </c>
      <c r="B380" s="66">
        <v>12</v>
      </c>
      <c r="C380" s="76" t="e">
        <f>'15'!$H$12</f>
        <v>#N/A</v>
      </c>
      <c r="D380" s="68"/>
      <c r="E380" s="68"/>
      <c r="F380" s="68"/>
      <c r="G380" s="79"/>
      <c r="H380" s="68"/>
      <c r="I380" s="68"/>
      <c r="J380" s="68"/>
      <c r="K380" s="68"/>
      <c r="L380" s="68"/>
      <c r="M380" s="68"/>
      <c r="N380" s="68"/>
      <c r="O380" s="68"/>
    </row>
    <row r="381" spans="1:15" x14ac:dyDescent="0.25">
      <c r="A381" s="74" t="s">
        <v>109</v>
      </c>
      <c r="B381" s="74"/>
      <c r="C381" s="74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</row>
    <row r="382" spans="1:15" x14ac:dyDescent="0.25">
      <c r="A382" s="65" t="str">
        <f>'Normen en kosten'!$G$9</f>
        <v>Wassen buitengevelglas</v>
      </c>
      <c r="B382" s="149">
        <f>'15'!H21</f>
        <v>0</v>
      </c>
      <c r="C382" s="76">
        <f>'15'!G21</f>
        <v>0</v>
      </c>
      <c r="D382" s="68"/>
      <c r="E382" s="68"/>
      <c r="F382" s="68"/>
      <c r="G382" s="79"/>
      <c r="H382" s="68"/>
      <c r="I382" s="68"/>
      <c r="J382" s="68"/>
      <c r="K382" s="68"/>
      <c r="L382" s="68"/>
      <c r="M382" s="68"/>
      <c r="N382" s="68"/>
      <c r="O382" s="68"/>
    </row>
    <row r="383" spans="1:15" x14ac:dyDescent="0.25">
      <c r="A383" s="65" t="str">
        <f>'Normen en kosten'!$G$10</f>
        <v>Wassen binnengevelglas</v>
      </c>
      <c r="B383" s="149">
        <f>'15'!H22</f>
        <v>0</v>
      </c>
      <c r="C383" s="76">
        <f>'15'!G22</f>
        <v>0</v>
      </c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</row>
    <row r="384" spans="1:15" x14ac:dyDescent="0.25">
      <c r="A384" s="65" t="str">
        <f>'Normen en kosten'!$G$11</f>
        <v>Wassen separatieglas  1)</v>
      </c>
      <c r="B384" s="149">
        <f>'15'!H23</f>
        <v>0</v>
      </c>
      <c r="C384" s="76">
        <f>'15'!G23</f>
        <v>0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</row>
    <row r="385" spans="1:16" x14ac:dyDescent="0.25">
      <c r="A385" s="74" t="s">
        <v>110</v>
      </c>
      <c r="B385" s="74"/>
      <c r="C385" s="74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</row>
    <row r="386" spans="1:16" x14ac:dyDescent="0.25">
      <c r="A386" s="148" t="str">
        <f>'Normen en kosten'!$G$4</f>
        <v>Topstrippen en topcoaten linoleum</v>
      </c>
      <c r="B386" s="66">
        <f>'15'!H16</f>
        <v>0</v>
      </c>
      <c r="C386" s="76" t="e">
        <f>'15'!G16</f>
        <v>#REF!</v>
      </c>
      <c r="D386" s="68"/>
      <c r="E386" s="68"/>
      <c r="F386" s="68"/>
      <c r="G386" s="147"/>
      <c r="H386" s="68"/>
      <c r="I386" s="68"/>
      <c r="J386" s="68"/>
      <c r="K386" s="68"/>
      <c r="L386" s="68"/>
      <c r="M386" s="68"/>
      <c r="N386" s="68"/>
      <c r="O386" s="68"/>
    </row>
    <row r="387" spans="1:16" x14ac:dyDescent="0.25">
      <c r="A387" s="47" t="str">
        <f>'Normen en kosten'!$G$5</f>
        <v>Recoaten linoleum</v>
      </c>
      <c r="B387" s="66">
        <f>'15'!H17</f>
        <v>0</v>
      </c>
      <c r="C387" s="76" t="e">
        <f>'15'!G17</f>
        <v>#REF!</v>
      </c>
      <c r="D387" s="68"/>
      <c r="E387" s="68"/>
      <c r="F387" s="68"/>
      <c r="G387" s="147"/>
      <c r="H387" s="68"/>
      <c r="I387" s="68"/>
      <c r="J387" s="68"/>
      <c r="K387" s="68"/>
      <c r="L387" s="68"/>
      <c r="M387" s="68"/>
      <c r="N387" s="68"/>
      <c r="O387" s="68"/>
    </row>
    <row r="388" spans="1:16" x14ac:dyDescent="0.25">
      <c r="A388" s="47" t="str">
        <f>'Normen en kosten'!$G$6</f>
        <v>Volsprayen linoleum</v>
      </c>
      <c r="B388" s="66">
        <f>'15'!H18</f>
        <v>0</v>
      </c>
      <c r="C388" s="76" t="e">
        <f>'15'!G18</f>
        <v>#REF!</v>
      </c>
      <c r="D388" s="68"/>
      <c r="E388" s="68"/>
      <c r="F388" s="68"/>
      <c r="G388" s="147"/>
      <c r="H388" s="68"/>
      <c r="I388" s="68"/>
      <c r="J388" s="68"/>
      <c r="K388" s="68"/>
      <c r="L388" s="68"/>
      <c r="M388" s="68"/>
      <c r="N388" s="68"/>
      <c r="O388" s="68"/>
    </row>
    <row r="389" spans="1:16" x14ac:dyDescent="0.25">
      <c r="A389" s="47" t="str">
        <f>'Normen en kosten'!$G$7</f>
        <v>Tapijtreinigen</v>
      </c>
      <c r="B389" s="66">
        <f>'15'!H19</f>
        <v>0</v>
      </c>
      <c r="C389" s="76" t="e">
        <f>'15'!G19</f>
        <v>#REF!</v>
      </c>
      <c r="D389" s="68"/>
      <c r="E389" s="68"/>
      <c r="F389" s="68"/>
      <c r="G389" s="147"/>
      <c r="H389" s="68"/>
      <c r="I389" s="68"/>
      <c r="J389" s="68"/>
      <c r="K389" s="68"/>
      <c r="L389" s="68"/>
      <c r="M389" s="68"/>
      <c r="N389" s="68"/>
      <c r="O389" s="68"/>
    </row>
    <row r="390" spans="1:16" x14ac:dyDescent="0.25">
      <c r="A390" s="74" t="s">
        <v>20</v>
      </c>
      <c r="B390" s="74"/>
      <c r="C390" s="74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</row>
    <row r="391" spans="1:16" x14ac:dyDescent="0.25">
      <c r="A391" s="65" t="str">
        <f>'Normen en kosten'!$G$3</f>
        <v>Dieptereiniging</v>
      </c>
      <c r="B391" s="149">
        <f>'15'!$H$15</f>
        <v>0</v>
      </c>
      <c r="C391" s="76" t="e">
        <f>'15'!$G$15</f>
        <v>#REF!</v>
      </c>
      <c r="D391" s="68"/>
      <c r="E391" s="68"/>
      <c r="F391" s="68"/>
      <c r="G391" s="147"/>
      <c r="H391" s="68"/>
      <c r="I391" s="68"/>
      <c r="J391" s="68"/>
      <c r="K391" s="68"/>
      <c r="L391" s="68"/>
      <c r="M391" s="68"/>
      <c r="N391" s="68"/>
      <c r="O391" s="68"/>
      <c r="P391" s="73"/>
    </row>
    <row r="392" spans="1:16" x14ac:dyDescent="0.25">
      <c r="A392" s="65">
        <f>'15'!A33</f>
        <v>0</v>
      </c>
      <c r="B392" s="66">
        <f>'15'!H33</f>
        <v>0</v>
      </c>
      <c r="C392" s="76" t="str">
        <f>'15'!G33</f>
        <v/>
      </c>
      <c r="D392" s="68"/>
      <c r="E392" s="68"/>
      <c r="F392" s="68"/>
      <c r="G392" s="147"/>
      <c r="H392" s="68"/>
      <c r="I392" s="68"/>
      <c r="J392" s="68"/>
      <c r="K392" s="68"/>
      <c r="L392" s="68"/>
      <c r="M392" s="68"/>
      <c r="N392" s="68"/>
      <c r="O392" s="68"/>
    </row>
    <row r="393" spans="1:16" x14ac:dyDescent="0.25">
      <c r="A393" s="65">
        <f>'15'!A34</f>
        <v>0</v>
      </c>
      <c r="B393" s="66">
        <f>'15'!H34</f>
        <v>0</v>
      </c>
      <c r="C393" s="76" t="str">
        <f>'15'!G34</f>
        <v/>
      </c>
      <c r="D393" s="68"/>
      <c r="E393" s="68"/>
      <c r="F393" s="68"/>
      <c r="G393" s="147"/>
      <c r="H393" s="68"/>
      <c r="I393" s="68"/>
      <c r="J393" s="68"/>
      <c r="K393" s="68"/>
      <c r="L393" s="68"/>
      <c r="M393" s="68"/>
      <c r="N393" s="68"/>
      <c r="O393" s="68"/>
    </row>
    <row r="394" spans="1:16" x14ac:dyDescent="0.25">
      <c r="A394" s="65">
        <f>'15'!A35</f>
        <v>0</v>
      </c>
      <c r="B394" s="66">
        <f>'15'!H35</f>
        <v>0</v>
      </c>
      <c r="C394" s="76" t="str">
        <f>'15'!G35</f>
        <v/>
      </c>
      <c r="D394" s="68"/>
      <c r="E394" s="68"/>
      <c r="F394" s="68"/>
      <c r="G394" s="147"/>
      <c r="H394" s="68"/>
      <c r="I394" s="68"/>
      <c r="J394" s="68"/>
      <c r="K394" s="68"/>
      <c r="L394" s="68"/>
      <c r="M394" s="68"/>
      <c r="N394" s="68"/>
      <c r="O394" s="68"/>
    </row>
    <row r="395" spans="1:16" x14ac:dyDescent="0.25">
      <c r="A395" s="65">
        <f>'15'!A36</f>
        <v>0</v>
      </c>
      <c r="B395" s="66">
        <f>'15'!H36</f>
        <v>0</v>
      </c>
      <c r="C395" s="76" t="str">
        <f>'15'!G36</f>
        <v/>
      </c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1:16" x14ac:dyDescent="0.25">
      <c r="A396" s="65">
        <f>'15'!A37</f>
        <v>0</v>
      </c>
      <c r="B396" s="66">
        <f>'15'!H37</f>
        <v>0</v>
      </c>
      <c r="C396" s="76" t="str">
        <f>'15'!G37</f>
        <v/>
      </c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6" x14ac:dyDescent="0.25">
      <c r="A397" s="65">
        <f>'15'!A38</f>
        <v>0</v>
      </c>
      <c r="B397" s="66">
        <f>'15'!H38</f>
        <v>0</v>
      </c>
      <c r="C397" s="76" t="str">
        <f>'15'!G38</f>
        <v/>
      </c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1:16" x14ac:dyDescent="0.25">
      <c r="A398" s="65">
        <f>'15'!A39</f>
        <v>0</v>
      </c>
      <c r="B398" s="66">
        <f>'15'!H39</f>
        <v>0</v>
      </c>
      <c r="C398" s="76" t="str">
        <f>'15'!G39</f>
        <v/>
      </c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1:16" x14ac:dyDescent="0.25">
      <c r="A399" s="65">
        <f>'15'!A40</f>
        <v>0</v>
      </c>
      <c r="B399" s="66">
        <f>'15'!H40</f>
        <v>0</v>
      </c>
      <c r="C399" s="76" t="str">
        <f>'15'!G40</f>
        <v/>
      </c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1:16" x14ac:dyDescent="0.25">
      <c r="A400" s="65">
        <f>'15'!A41</f>
        <v>0</v>
      </c>
      <c r="B400" s="66">
        <f>'15'!H41</f>
        <v>0</v>
      </c>
      <c r="C400" s="76" t="str">
        <f>'15'!G41</f>
        <v/>
      </c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x14ac:dyDescent="0.25">
      <c r="A401" s="65">
        <f>'15'!A42</f>
        <v>0</v>
      </c>
      <c r="B401" s="66">
        <f>'15'!H42</f>
        <v>0</v>
      </c>
      <c r="C401" s="76" t="str">
        <f>'15'!G42</f>
        <v/>
      </c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x14ac:dyDescent="0.25">
      <c r="A402" s="65">
        <f>'15'!A43</f>
        <v>0</v>
      </c>
      <c r="B402" s="66">
        <f>'15'!H43</f>
        <v>0</v>
      </c>
      <c r="C402" s="76">
        <f>'15'!G43</f>
        <v>0</v>
      </c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1:15" x14ac:dyDescent="0.25">
      <c r="A403" s="65"/>
      <c r="B403" s="66"/>
      <c r="C403" s="76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5" spans="1:15" ht="45" x14ac:dyDescent="0.25">
      <c r="A405" s="137" t="s">
        <v>84</v>
      </c>
      <c r="B405" s="138" t="s">
        <v>108</v>
      </c>
      <c r="C405" s="139" t="s">
        <v>238</v>
      </c>
      <c r="D405" s="137" t="s">
        <v>96</v>
      </c>
      <c r="E405" s="137" t="s">
        <v>97</v>
      </c>
      <c r="F405" s="137" t="s">
        <v>98</v>
      </c>
      <c r="G405" s="137" t="s">
        <v>99</v>
      </c>
      <c r="H405" s="137" t="s">
        <v>100</v>
      </c>
      <c r="I405" s="137" t="s">
        <v>101</v>
      </c>
      <c r="J405" s="137" t="s">
        <v>102</v>
      </c>
      <c r="K405" s="137" t="s">
        <v>103</v>
      </c>
      <c r="L405" s="137" t="s">
        <v>104</v>
      </c>
      <c r="M405" s="137" t="s">
        <v>105</v>
      </c>
      <c r="N405" s="137" t="s">
        <v>106</v>
      </c>
      <c r="O405" s="137" t="s">
        <v>107</v>
      </c>
    </row>
    <row r="406" spans="1:15" x14ac:dyDescent="0.25">
      <c r="A406" s="74">
        <f>Totaalblad!B20</f>
        <v>0</v>
      </c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</row>
    <row r="407" spans="1:15" x14ac:dyDescent="0.25">
      <c r="A407" s="75" t="str">
        <f>'16'!$A$11</f>
        <v>Regulier schoonmaakonderhoud</v>
      </c>
      <c r="B407" s="66">
        <v>12</v>
      </c>
      <c r="C407" s="76" t="e">
        <f>'16'!$H$12</f>
        <v>#N/A</v>
      </c>
      <c r="D407" s="68"/>
      <c r="E407" s="68"/>
      <c r="F407" s="68"/>
      <c r="G407" s="79"/>
      <c r="H407" s="68"/>
      <c r="I407" s="68"/>
      <c r="J407" s="68"/>
      <c r="K407" s="68"/>
      <c r="L407" s="68"/>
      <c r="M407" s="68"/>
      <c r="N407" s="68"/>
      <c r="O407" s="68"/>
    </row>
    <row r="408" spans="1:15" x14ac:dyDescent="0.25">
      <c r="A408" s="74" t="s">
        <v>109</v>
      </c>
      <c r="B408" s="74"/>
      <c r="C408" s="74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</row>
    <row r="409" spans="1:15" x14ac:dyDescent="0.25">
      <c r="A409" s="65" t="str">
        <f>'Normen en kosten'!$G$9</f>
        <v>Wassen buitengevelglas</v>
      </c>
      <c r="B409" s="149">
        <f>'16'!H21</f>
        <v>0</v>
      </c>
      <c r="C409" s="76">
        <f>'16'!G21</f>
        <v>0</v>
      </c>
      <c r="D409" s="68"/>
      <c r="E409" s="68"/>
      <c r="F409" s="68"/>
      <c r="G409" s="79"/>
      <c r="H409" s="68"/>
      <c r="I409" s="68"/>
      <c r="J409" s="68"/>
      <c r="K409" s="68"/>
      <c r="L409" s="68"/>
      <c r="M409" s="68"/>
      <c r="N409" s="68"/>
      <c r="O409" s="68"/>
    </row>
    <row r="410" spans="1:15" x14ac:dyDescent="0.25">
      <c r="A410" s="65" t="str">
        <f>'Normen en kosten'!$G$10</f>
        <v>Wassen binnengevelglas</v>
      </c>
      <c r="B410" s="149">
        <f>'16'!H22</f>
        <v>0</v>
      </c>
      <c r="C410" s="76">
        <f>'16'!G22</f>
        <v>0</v>
      </c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</row>
    <row r="411" spans="1:15" x14ac:dyDescent="0.25">
      <c r="A411" s="65" t="str">
        <f>'Normen en kosten'!$G$11</f>
        <v>Wassen separatieglas  1)</v>
      </c>
      <c r="B411" s="149">
        <f>'16'!H23</f>
        <v>0</v>
      </c>
      <c r="C411" s="76">
        <f>'16'!G23</f>
        <v>0</v>
      </c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</row>
    <row r="412" spans="1:15" x14ac:dyDescent="0.25">
      <c r="A412" s="74" t="s">
        <v>110</v>
      </c>
      <c r="B412" s="74"/>
      <c r="C412" s="74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</row>
    <row r="413" spans="1:15" x14ac:dyDescent="0.25">
      <c r="A413" s="148" t="str">
        <f>'Normen en kosten'!$G$4</f>
        <v>Topstrippen en topcoaten linoleum</v>
      </c>
      <c r="B413" s="66">
        <f>'16'!H16</f>
        <v>0</v>
      </c>
      <c r="C413" s="76" t="e">
        <f>'16'!G16</f>
        <v>#REF!</v>
      </c>
      <c r="D413" s="68"/>
      <c r="E413" s="68"/>
      <c r="F413" s="68"/>
      <c r="G413" s="147"/>
      <c r="H413" s="68"/>
      <c r="I413" s="68"/>
      <c r="J413" s="68"/>
      <c r="K413" s="68"/>
      <c r="L413" s="68"/>
      <c r="M413" s="68"/>
      <c r="N413" s="68"/>
      <c r="O413" s="68"/>
    </row>
    <row r="414" spans="1:15" x14ac:dyDescent="0.25">
      <c r="A414" s="47" t="str">
        <f>'Normen en kosten'!$G$5</f>
        <v>Recoaten linoleum</v>
      </c>
      <c r="B414" s="66">
        <f>'16'!H17</f>
        <v>0</v>
      </c>
      <c r="C414" s="76" t="e">
        <f>'16'!G17</f>
        <v>#REF!</v>
      </c>
      <c r="D414" s="68"/>
      <c r="E414" s="68"/>
      <c r="F414" s="68"/>
      <c r="G414" s="147"/>
      <c r="H414" s="68"/>
      <c r="I414" s="68"/>
      <c r="J414" s="68"/>
      <c r="K414" s="68"/>
      <c r="L414" s="68"/>
      <c r="M414" s="68"/>
      <c r="N414" s="68"/>
      <c r="O414" s="68"/>
    </row>
    <row r="415" spans="1:15" x14ac:dyDescent="0.25">
      <c r="A415" s="47" t="str">
        <f>'Normen en kosten'!$G$6</f>
        <v>Volsprayen linoleum</v>
      </c>
      <c r="B415" s="66">
        <f>'16'!H18</f>
        <v>0</v>
      </c>
      <c r="C415" s="76" t="e">
        <f>'16'!G18</f>
        <v>#REF!</v>
      </c>
      <c r="D415" s="68"/>
      <c r="E415" s="68"/>
      <c r="F415" s="68"/>
      <c r="G415" s="147"/>
      <c r="H415" s="68"/>
      <c r="I415" s="68"/>
      <c r="J415" s="68"/>
      <c r="K415" s="68"/>
      <c r="L415" s="68"/>
      <c r="M415" s="68"/>
      <c r="N415" s="68"/>
      <c r="O415" s="68"/>
    </row>
    <row r="416" spans="1:15" x14ac:dyDescent="0.25">
      <c r="A416" s="47" t="str">
        <f>'Normen en kosten'!$G$7</f>
        <v>Tapijtreinigen</v>
      </c>
      <c r="B416" s="66">
        <f>'16'!H19</f>
        <v>0</v>
      </c>
      <c r="C416" s="76" t="e">
        <f>'16'!G19</f>
        <v>#REF!</v>
      </c>
      <c r="D416" s="68"/>
      <c r="E416" s="68"/>
      <c r="F416" s="68"/>
      <c r="G416" s="147"/>
      <c r="H416" s="68"/>
      <c r="I416" s="68"/>
      <c r="J416" s="68"/>
      <c r="K416" s="68"/>
      <c r="L416" s="68"/>
      <c r="M416" s="68"/>
      <c r="N416" s="68"/>
      <c r="O416" s="68"/>
    </row>
    <row r="417" spans="1:16" x14ac:dyDescent="0.25">
      <c r="A417" s="74" t="s">
        <v>20</v>
      </c>
      <c r="B417" s="74"/>
      <c r="C417" s="74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</row>
    <row r="418" spans="1:16" x14ac:dyDescent="0.25">
      <c r="A418" s="65" t="str">
        <f>'Normen en kosten'!$G$3</f>
        <v>Dieptereiniging</v>
      </c>
      <c r="B418" s="149">
        <f>'16'!$H$15</f>
        <v>0</v>
      </c>
      <c r="C418" s="76" t="e">
        <f>'16'!$G$15</f>
        <v>#REF!</v>
      </c>
      <c r="D418" s="68"/>
      <c r="E418" s="68"/>
      <c r="F418" s="68"/>
      <c r="G418" s="147"/>
      <c r="H418" s="68"/>
      <c r="I418" s="68"/>
      <c r="J418" s="68"/>
      <c r="K418" s="68"/>
      <c r="L418" s="68"/>
      <c r="M418" s="68"/>
      <c r="N418" s="68"/>
      <c r="O418" s="68"/>
      <c r="P418" s="73"/>
    </row>
    <row r="419" spans="1:16" x14ac:dyDescent="0.25">
      <c r="A419" s="65">
        <f>'16'!A33</f>
        <v>0</v>
      </c>
      <c r="B419" s="66">
        <f>'16'!H33</f>
        <v>0</v>
      </c>
      <c r="C419" s="76" t="str">
        <f>'16'!G33</f>
        <v/>
      </c>
      <c r="D419" s="68"/>
      <c r="E419" s="68"/>
      <c r="F419" s="68"/>
      <c r="G419" s="147"/>
      <c r="H419" s="68"/>
      <c r="I419" s="68"/>
      <c r="J419" s="68"/>
      <c r="K419" s="68"/>
      <c r="L419" s="68"/>
      <c r="M419" s="68"/>
      <c r="N419" s="68"/>
      <c r="O419" s="68"/>
    </row>
    <row r="420" spans="1:16" x14ac:dyDescent="0.25">
      <c r="A420" s="65">
        <f>'16'!A34</f>
        <v>0</v>
      </c>
      <c r="B420" s="66">
        <f>'16'!H34</f>
        <v>0</v>
      </c>
      <c r="C420" s="76" t="str">
        <f>'16'!G34</f>
        <v/>
      </c>
      <c r="D420" s="68"/>
      <c r="E420" s="68"/>
      <c r="F420" s="68"/>
      <c r="G420" s="147"/>
      <c r="H420" s="68"/>
      <c r="I420" s="68"/>
      <c r="J420" s="68"/>
      <c r="K420" s="68"/>
      <c r="L420" s="68"/>
      <c r="M420" s="68"/>
      <c r="N420" s="68"/>
      <c r="O420" s="68"/>
    </row>
    <row r="421" spans="1:16" x14ac:dyDescent="0.25">
      <c r="A421" s="65">
        <f>'16'!A35</f>
        <v>0</v>
      </c>
      <c r="B421" s="66">
        <f>'16'!H35</f>
        <v>0</v>
      </c>
      <c r="C421" s="76" t="str">
        <f>'16'!G35</f>
        <v/>
      </c>
      <c r="D421" s="68"/>
      <c r="E421" s="68"/>
      <c r="F421" s="68"/>
      <c r="G421" s="147"/>
      <c r="H421" s="68"/>
      <c r="I421" s="68"/>
      <c r="J421" s="68"/>
      <c r="K421" s="68"/>
      <c r="L421" s="68"/>
      <c r="M421" s="68"/>
      <c r="N421" s="68"/>
      <c r="O421" s="68"/>
    </row>
    <row r="422" spans="1:16" x14ac:dyDescent="0.25">
      <c r="A422" s="65">
        <f>'16'!A36</f>
        <v>0</v>
      </c>
      <c r="B422" s="66">
        <f>'16'!H36</f>
        <v>0</v>
      </c>
      <c r="C422" s="76" t="str">
        <f>'16'!G36</f>
        <v/>
      </c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6" x14ac:dyDescent="0.25">
      <c r="A423" s="65">
        <f>'16'!A37</f>
        <v>0</v>
      </c>
      <c r="B423" s="66">
        <f>'16'!H37</f>
        <v>0</v>
      </c>
      <c r="C423" s="76" t="str">
        <f>'16'!G37</f>
        <v/>
      </c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1:16" x14ac:dyDescent="0.25">
      <c r="A424" s="65">
        <f>'16'!A38</f>
        <v>0</v>
      </c>
      <c r="B424" s="66">
        <f>'16'!H38</f>
        <v>0</v>
      </c>
      <c r="C424" s="76" t="str">
        <f>'16'!G38</f>
        <v/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6" x14ac:dyDescent="0.25">
      <c r="A425" s="65">
        <f>'16'!A39</f>
        <v>0</v>
      </c>
      <c r="B425" s="66">
        <f>'16'!H39</f>
        <v>0</v>
      </c>
      <c r="C425" s="76" t="str">
        <f>'16'!G39</f>
        <v/>
      </c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6" x14ac:dyDescent="0.25">
      <c r="A426" s="65">
        <f>'16'!A40</f>
        <v>0</v>
      </c>
      <c r="B426" s="66">
        <f>'16'!H40</f>
        <v>0</v>
      </c>
      <c r="C426" s="76" t="str">
        <f>'16'!G40</f>
        <v/>
      </c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6" x14ac:dyDescent="0.25">
      <c r="A427" s="65">
        <f>'16'!A41</f>
        <v>0</v>
      </c>
      <c r="B427" s="66">
        <f>'16'!H41</f>
        <v>0</v>
      </c>
      <c r="C427" s="76" t="str">
        <f>'16'!G41</f>
        <v/>
      </c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6" x14ac:dyDescent="0.25">
      <c r="A428" s="65">
        <f>'16'!A42</f>
        <v>0</v>
      </c>
      <c r="B428" s="66">
        <f>'16'!H42</f>
        <v>0</v>
      </c>
      <c r="C428" s="76" t="str">
        <f>'16'!G42</f>
        <v/>
      </c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6" x14ac:dyDescent="0.25">
      <c r="A429" s="65">
        <f>'16'!A43</f>
        <v>0</v>
      </c>
      <c r="B429" s="66">
        <f>'16'!H43</f>
        <v>0</v>
      </c>
      <c r="C429" s="76">
        <f>'16'!G43</f>
        <v>0</v>
      </c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6" x14ac:dyDescent="0.25">
      <c r="A430" s="65"/>
      <c r="B430" s="66"/>
      <c r="C430" s="76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2" spans="1:16" ht="45" x14ac:dyDescent="0.25">
      <c r="A432" s="137" t="s">
        <v>84</v>
      </c>
      <c r="B432" s="138" t="s">
        <v>108</v>
      </c>
      <c r="C432" s="139" t="s">
        <v>238</v>
      </c>
      <c r="D432" s="137" t="s">
        <v>96</v>
      </c>
      <c r="E432" s="137" t="s">
        <v>97</v>
      </c>
      <c r="F432" s="137" t="s">
        <v>98</v>
      </c>
      <c r="G432" s="137" t="s">
        <v>99</v>
      </c>
      <c r="H432" s="137" t="s">
        <v>100</v>
      </c>
      <c r="I432" s="137" t="s">
        <v>101</v>
      </c>
      <c r="J432" s="137" t="s">
        <v>102</v>
      </c>
      <c r="K432" s="137" t="s">
        <v>103</v>
      </c>
      <c r="L432" s="137" t="s">
        <v>104</v>
      </c>
      <c r="M432" s="137" t="s">
        <v>105</v>
      </c>
      <c r="N432" s="137" t="s">
        <v>106</v>
      </c>
      <c r="O432" s="137" t="s">
        <v>107</v>
      </c>
    </row>
    <row r="433" spans="1:16" x14ac:dyDescent="0.25">
      <c r="A433" s="74">
        <f>Totaalblad!B21</f>
        <v>0</v>
      </c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</row>
    <row r="434" spans="1:16" x14ac:dyDescent="0.25">
      <c r="A434" s="75" t="str">
        <f>'17'!$A$11</f>
        <v>Regulier schoonmaakonderhoud</v>
      </c>
      <c r="B434" s="66">
        <v>12</v>
      </c>
      <c r="C434" s="76" t="e">
        <f>'17'!$H$12</f>
        <v>#N/A</v>
      </c>
      <c r="D434" s="68"/>
      <c r="E434" s="68"/>
      <c r="F434" s="68"/>
      <c r="G434" s="79"/>
      <c r="H434" s="68"/>
      <c r="I434" s="68"/>
      <c r="J434" s="68"/>
      <c r="K434" s="68"/>
      <c r="L434" s="68"/>
      <c r="M434" s="68"/>
      <c r="N434" s="68"/>
      <c r="O434" s="68"/>
    </row>
    <row r="435" spans="1:16" x14ac:dyDescent="0.25">
      <c r="A435" s="74" t="s">
        <v>109</v>
      </c>
      <c r="B435" s="74"/>
      <c r="C435" s="74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</row>
    <row r="436" spans="1:16" x14ac:dyDescent="0.25">
      <c r="A436" s="65" t="str">
        <f>'Normen en kosten'!$G$9</f>
        <v>Wassen buitengevelglas</v>
      </c>
      <c r="B436" s="149">
        <f>'17'!H21</f>
        <v>0</v>
      </c>
      <c r="C436" s="76">
        <f>'17'!G21</f>
        <v>0</v>
      </c>
      <c r="D436" s="68"/>
      <c r="E436" s="68"/>
      <c r="F436" s="68"/>
      <c r="G436" s="79"/>
      <c r="H436" s="68"/>
      <c r="I436" s="68"/>
      <c r="J436" s="68"/>
      <c r="K436" s="68"/>
      <c r="L436" s="68"/>
      <c r="M436" s="68"/>
      <c r="N436" s="68"/>
      <c r="O436" s="68"/>
    </row>
    <row r="437" spans="1:16" x14ac:dyDescent="0.25">
      <c r="A437" s="65" t="str">
        <f>'Normen en kosten'!$G$10</f>
        <v>Wassen binnengevelglas</v>
      </c>
      <c r="B437" s="149">
        <f>'17'!H22</f>
        <v>0</v>
      </c>
      <c r="C437" s="76">
        <f>'17'!G22</f>
        <v>0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</row>
    <row r="438" spans="1:16" x14ac:dyDescent="0.25">
      <c r="A438" s="65" t="str">
        <f>'Normen en kosten'!$G$11</f>
        <v>Wassen separatieglas  1)</v>
      </c>
      <c r="B438" s="149">
        <f>'17'!H23</f>
        <v>0</v>
      </c>
      <c r="C438" s="76">
        <f>'17'!G23</f>
        <v>0</v>
      </c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</row>
    <row r="439" spans="1:16" x14ac:dyDescent="0.25">
      <c r="A439" s="74" t="s">
        <v>110</v>
      </c>
      <c r="B439" s="74"/>
      <c r="C439" s="74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</row>
    <row r="440" spans="1:16" x14ac:dyDescent="0.25">
      <c r="A440" s="148" t="str">
        <f>'Normen en kosten'!$G$4</f>
        <v>Topstrippen en topcoaten linoleum</v>
      </c>
      <c r="B440" s="66">
        <f>'17'!H16</f>
        <v>0</v>
      </c>
      <c r="C440" s="76" t="e">
        <f>'17'!G16</f>
        <v>#REF!</v>
      </c>
      <c r="D440" s="68"/>
      <c r="E440" s="68"/>
      <c r="F440" s="68"/>
      <c r="G440" s="147"/>
      <c r="H440" s="68"/>
      <c r="I440" s="68"/>
      <c r="J440" s="68"/>
      <c r="K440" s="68"/>
      <c r="L440" s="68"/>
      <c r="M440" s="68"/>
      <c r="N440" s="68"/>
      <c r="O440" s="68"/>
    </row>
    <row r="441" spans="1:16" x14ac:dyDescent="0.25">
      <c r="A441" s="47" t="str">
        <f>'Normen en kosten'!$G$5</f>
        <v>Recoaten linoleum</v>
      </c>
      <c r="B441" s="66">
        <f>'17'!H17</f>
        <v>0</v>
      </c>
      <c r="C441" s="76" t="e">
        <f>'17'!G17</f>
        <v>#REF!</v>
      </c>
      <c r="D441" s="68"/>
      <c r="E441" s="68"/>
      <c r="F441" s="68"/>
      <c r="G441" s="147"/>
      <c r="H441" s="68"/>
      <c r="I441" s="68"/>
      <c r="J441" s="68"/>
      <c r="K441" s="68"/>
      <c r="L441" s="68"/>
      <c r="M441" s="68"/>
      <c r="N441" s="68"/>
      <c r="O441" s="68"/>
    </row>
    <row r="442" spans="1:16" x14ac:dyDescent="0.25">
      <c r="A442" s="47" t="str">
        <f>'Normen en kosten'!$G$6</f>
        <v>Volsprayen linoleum</v>
      </c>
      <c r="B442" s="66">
        <f>'17'!H18</f>
        <v>0</v>
      </c>
      <c r="C442" s="76" t="e">
        <f>'17'!G18</f>
        <v>#REF!</v>
      </c>
      <c r="D442" s="68"/>
      <c r="E442" s="68"/>
      <c r="F442" s="68"/>
      <c r="G442" s="147"/>
      <c r="H442" s="68"/>
      <c r="I442" s="68"/>
      <c r="J442" s="68"/>
      <c r="K442" s="68"/>
      <c r="L442" s="68"/>
      <c r="M442" s="68"/>
      <c r="N442" s="68"/>
      <c r="O442" s="68"/>
    </row>
    <row r="443" spans="1:16" x14ac:dyDescent="0.25">
      <c r="A443" s="47" t="str">
        <f>'Normen en kosten'!$G$7</f>
        <v>Tapijtreinigen</v>
      </c>
      <c r="B443" s="66">
        <f>'17'!H19</f>
        <v>0</v>
      </c>
      <c r="C443" s="76" t="e">
        <f>'17'!G19</f>
        <v>#REF!</v>
      </c>
      <c r="D443" s="68"/>
      <c r="E443" s="68"/>
      <c r="F443" s="68"/>
      <c r="G443" s="147"/>
      <c r="H443" s="68"/>
      <c r="I443" s="68"/>
      <c r="J443" s="68"/>
      <c r="K443" s="68"/>
      <c r="L443" s="68"/>
      <c r="M443" s="68"/>
      <c r="N443" s="68"/>
      <c r="O443" s="68"/>
    </row>
    <row r="444" spans="1:16" x14ac:dyDescent="0.25">
      <c r="A444" s="74" t="s">
        <v>20</v>
      </c>
      <c r="B444" s="74"/>
      <c r="C444" s="74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</row>
    <row r="445" spans="1:16" x14ac:dyDescent="0.25">
      <c r="A445" s="65" t="str">
        <f>'Normen en kosten'!$G$3</f>
        <v>Dieptereiniging</v>
      </c>
      <c r="B445" s="149">
        <f>'17'!$H$15</f>
        <v>0</v>
      </c>
      <c r="C445" s="76" t="e">
        <f>'17'!$G$15</f>
        <v>#REF!</v>
      </c>
      <c r="D445" s="68"/>
      <c r="E445" s="68"/>
      <c r="F445" s="68"/>
      <c r="G445" s="147"/>
      <c r="H445" s="68"/>
      <c r="I445" s="68"/>
      <c r="J445" s="68"/>
      <c r="K445" s="68"/>
      <c r="L445" s="68"/>
      <c r="M445" s="68"/>
      <c r="N445" s="68"/>
      <c r="O445" s="68"/>
      <c r="P445" s="73"/>
    </row>
    <row r="446" spans="1:16" x14ac:dyDescent="0.25">
      <c r="A446" s="65">
        <f>'17'!A33</f>
        <v>0</v>
      </c>
      <c r="B446" s="66">
        <f>'17'!H33</f>
        <v>0</v>
      </c>
      <c r="C446" s="76" t="str">
        <f>'17'!G33</f>
        <v/>
      </c>
      <c r="D446" s="68"/>
      <c r="E446" s="68"/>
      <c r="F446" s="68"/>
      <c r="G446" s="147"/>
      <c r="H446" s="68"/>
      <c r="I446" s="68"/>
      <c r="J446" s="68"/>
      <c r="K446" s="68"/>
      <c r="L446" s="68"/>
      <c r="M446" s="68"/>
      <c r="N446" s="68"/>
      <c r="O446" s="68"/>
    </row>
    <row r="447" spans="1:16" x14ac:dyDescent="0.25">
      <c r="A447" s="65">
        <f>'17'!A34</f>
        <v>0</v>
      </c>
      <c r="B447" s="66">
        <f>'17'!H34</f>
        <v>0</v>
      </c>
      <c r="C447" s="76" t="str">
        <f>'17'!G34</f>
        <v/>
      </c>
      <c r="D447" s="68"/>
      <c r="E447" s="68"/>
      <c r="F447" s="68"/>
      <c r="G447" s="147"/>
      <c r="H447" s="68"/>
      <c r="I447" s="68"/>
      <c r="J447" s="68"/>
      <c r="K447" s="68"/>
      <c r="L447" s="68"/>
      <c r="M447" s="68"/>
      <c r="N447" s="68"/>
      <c r="O447" s="68"/>
    </row>
    <row r="448" spans="1:16" x14ac:dyDescent="0.25">
      <c r="A448" s="65">
        <f>'17'!A35</f>
        <v>0</v>
      </c>
      <c r="B448" s="66">
        <f>'17'!H35</f>
        <v>0</v>
      </c>
      <c r="C448" s="76" t="str">
        <f>'17'!G35</f>
        <v/>
      </c>
      <c r="D448" s="68"/>
      <c r="E448" s="68"/>
      <c r="F448" s="68"/>
      <c r="G448" s="147"/>
      <c r="H448" s="68"/>
      <c r="I448" s="68"/>
      <c r="J448" s="68"/>
      <c r="K448" s="68"/>
      <c r="L448" s="68"/>
      <c r="M448" s="68"/>
      <c r="N448" s="68"/>
      <c r="O448" s="68"/>
    </row>
    <row r="449" spans="1:15" x14ac:dyDescent="0.25">
      <c r="A449" s="65">
        <f>'17'!A36</f>
        <v>0</v>
      </c>
      <c r="B449" s="66">
        <f>'17'!H36</f>
        <v>0</v>
      </c>
      <c r="C449" s="76" t="str">
        <f>'17'!G36</f>
        <v/>
      </c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1:15" x14ac:dyDescent="0.25">
      <c r="A450" s="65">
        <f>'17'!A37</f>
        <v>0</v>
      </c>
      <c r="B450" s="66">
        <f>'17'!H37</f>
        <v>0</v>
      </c>
      <c r="C450" s="76" t="str">
        <f>'17'!G37</f>
        <v/>
      </c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1:15" x14ac:dyDescent="0.25">
      <c r="A451" s="65">
        <f>'17'!A38</f>
        <v>0</v>
      </c>
      <c r="B451" s="66">
        <f>'17'!H38</f>
        <v>0</v>
      </c>
      <c r="C451" s="76" t="str">
        <f>'17'!G38</f>
        <v/>
      </c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x14ac:dyDescent="0.25">
      <c r="A452" s="65">
        <f>'17'!A39</f>
        <v>0</v>
      </c>
      <c r="B452" s="66">
        <f>'17'!H39</f>
        <v>0</v>
      </c>
      <c r="C452" s="76" t="str">
        <f>'17'!G39</f>
        <v/>
      </c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1:15" x14ac:dyDescent="0.25">
      <c r="A453" s="65">
        <f>'17'!A40</f>
        <v>0</v>
      </c>
      <c r="B453" s="66">
        <f>'17'!H40</f>
        <v>0</v>
      </c>
      <c r="C453" s="76" t="str">
        <f>'17'!G40</f>
        <v/>
      </c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1:15" x14ac:dyDescent="0.25">
      <c r="A454" s="65">
        <f>'17'!A41</f>
        <v>0</v>
      </c>
      <c r="B454" s="66">
        <f>'17'!H41</f>
        <v>0</v>
      </c>
      <c r="C454" s="76" t="str">
        <f>'17'!G41</f>
        <v/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x14ac:dyDescent="0.25">
      <c r="A455" s="65">
        <f>'17'!A42</f>
        <v>0</v>
      </c>
      <c r="B455" s="66">
        <f>'17'!H42</f>
        <v>0</v>
      </c>
      <c r="C455" s="76" t="str">
        <f>'17'!G42</f>
        <v/>
      </c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x14ac:dyDescent="0.25">
      <c r="A456" s="65">
        <f>'17'!A43</f>
        <v>0</v>
      </c>
      <c r="B456" s="66">
        <f>'17'!H43</f>
        <v>0</v>
      </c>
      <c r="C456" s="76">
        <f>'17'!G43</f>
        <v>0</v>
      </c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x14ac:dyDescent="0.25">
      <c r="A457" s="65"/>
      <c r="B457" s="66"/>
      <c r="C457" s="76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9" spans="1:15" ht="45" x14ac:dyDescent="0.25">
      <c r="A459" s="137" t="s">
        <v>84</v>
      </c>
      <c r="B459" s="138" t="s">
        <v>108</v>
      </c>
      <c r="C459" s="139" t="s">
        <v>238</v>
      </c>
      <c r="D459" s="137" t="s">
        <v>96</v>
      </c>
      <c r="E459" s="137" t="s">
        <v>97</v>
      </c>
      <c r="F459" s="137" t="s">
        <v>98</v>
      </c>
      <c r="G459" s="137" t="s">
        <v>99</v>
      </c>
      <c r="H459" s="137" t="s">
        <v>100</v>
      </c>
      <c r="I459" s="137" t="s">
        <v>101</v>
      </c>
      <c r="J459" s="137" t="s">
        <v>102</v>
      </c>
      <c r="K459" s="137" t="s">
        <v>103</v>
      </c>
      <c r="L459" s="137" t="s">
        <v>104</v>
      </c>
      <c r="M459" s="137" t="s">
        <v>105</v>
      </c>
      <c r="N459" s="137" t="s">
        <v>106</v>
      </c>
      <c r="O459" s="137" t="s">
        <v>107</v>
      </c>
    </row>
    <row r="460" spans="1:15" x14ac:dyDescent="0.25">
      <c r="A460" s="74">
        <f>Totaalblad!B22</f>
        <v>0</v>
      </c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</row>
    <row r="461" spans="1:15" x14ac:dyDescent="0.25">
      <c r="A461" s="75" t="str">
        <f>'18'!$A$11</f>
        <v>Regulier schoonmaakonderhoud</v>
      </c>
      <c r="B461" s="66">
        <v>12</v>
      </c>
      <c r="C461" s="76" t="e">
        <f>'18'!$H$12</f>
        <v>#N/A</v>
      </c>
      <c r="D461" s="68"/>
      <c r="E461" s="68"/>
      <c r="F461" s="68"/>
      <c r="G461" s="79"/>
      <c r="H461" s="68"/>
      <c r="I461" s="68"/>
      <c r="J461" s="68"/>
      <c r="K461" s="68"/>
      <c r="L461" s="68"/>
      <c r="M461" s="68"/>
      <c r="N461" s="68"/>
      <c r="O461" s="68"/>
    </row>
    <row r="462" spans="1:15" x14ac:dyDescent="0.25">
      <c r="A462" s="74" t="s">
        <v>109</v>
      </c>
      <c r="B462" s="74"/>
      <c r="C462" s="74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</row>
    <row r="463" spans="1:15" x14ac:dyDescent="0.25">
      <c r="A463" s="65" t="str">
        <f>'Normen en kosten'!$G$9</f>
        <v>Wassen buitengevelglas</v>
      </c>
      <c r="B463" s="149">
        <f>'18'!H21</f>
        <v>0</v>
      </c>
      <c r="C463" s="76">
        <f>'18'!G21</f>
        <v>0</v>
      </c>
      <c r="D463" s="68"/>
      <c r="E463" s="68"/>
      <c r="F463" s="68"/>
      <c r="G463" s="79"/>
      <c r="H463" s="68"/>
      <c r="I463" s="68"/>
      <c r="J463" s="68"/>
      <c r="K463" s="68"/>
      <c r="L463" s="68"/>
      <c r="M463" s="68"/>
      <c r="N463" s="68"/>
      <c r="O463" s="68"/>
    </row>
    <row r="464" spans="1:15" x14ac:dyDescent="0.25">
      <c r="A464" s="65" t="str">
        <f>'Normen en kosten'!$G$10</f>
        <v>Wassen binnengevelglas</v>
      </c>
      <c r="B464" s="149">
        <f>'18'!H22</f>
        <v>0</v>
      </c>
      <c r="C464" s="76">
        <f>'18'!G22</f>
        <v>0</v>
      </c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</row>
    <row r="465" spans="1:16" x14ac:dyDescent="0.25">
      <c r="A465" s="65" t="str">
        <f>'Normen en kosten'!$G$11</f>
        <v>Wassen separatieglas  1)</v>
      </c>
      <c r="B465" s="149">
        <f>'18'!H23</f>
        <v>0</v>
      </c>
      <c r="C465" s="76">
        <f>'18'!G23</f>
        <v>0</v>
      </c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</row>
    <row r="466" spans="1:16" x14ac:dyDescent="0.25">
      <c r="A466" s="74" t="s">
        <v>110</v>
      </c>
      <c r="B466" s="74"/>
      <c r="C466" s="74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</row>
    <row r="467" spans="1:16" x14ac:dyDescent="0.25">
      <c r="A467" s="148" t="str">
        <f>'Normen en kosten'!$G$4</f>
        <v>Topstrippen en topcoaten linoleum</v>
      </c>
      <c r="B467" s="66">
        <f>'18'!H16</f>
        <v>0</v>
      </c>
      <c r="C467" s="76" t="e">
        <f>'18'!G16</f>
        <v>#REF!</v>
      </c>
      <c r="D467" s="68"/>
      <c r="E467" s="68"/>
      <c r="F467" s="68"/>
      <c r="G467" s="147"/>
      <c r="H467" s="68"/>
      <c r="I467" s="68"/>
      <c r="J467" s="68"/>
      <c r="K467" s="68"/>
      <c r="L467" s="68"/>
      <c r="M467" s="68"/>
      <c r="N467" s="68"/>
      <c r="O467" s="68"/>
    </row>
    <row r="468" spans="1:16" x14ac:dyDescent="0.25">
      <c r="A468" s="47" t="str">
        <f>'Normen en kosten'!$G$5</f>
        <v>Recoaten linoleum</v>
      </c>
      <c r="B468" s="66">
        <f>'18'!H17</f>
        <v>0</v>
      </c>
      <c r="C468" s="76" t="e">
        <f>'18'!G17</f>
        <v>#REF!</v>
      </c>
      <c r="D468" s="68"/>
      <c r="E468" s="68"/>
      <c r="F468" s="68"/>
      <c r="G468" s="147"/>
      <c r="H468" s="68"/>
      <c r="I468" s="68"/>
      <c r="J468" s="68"/>
      <c r="K468" s="68"/>
      <c r="L468" s="68"/>
      <c r="M468" s="68"/>
      <c r="N468" s="68"/>
      <c r="O468" s="68"/>
    </row>
    <row r="469" spans="1:16" x14ac:dyDescent="0.25">
      <c r="A469" s="47" t="str">
        <f>'Normen en kosten'!$G$6</f>
        <v>Volsprayen linoleum</v>
      </c>
      <c r="B469" s="66">
        <f>'18'!H18</f>
        <v>0</v>
      </c>
      <c r="C469" s="76" t="e">
        <f>'18'!G18</f>
        <v>#REF!</v>
      </c>
      <c r="D469" s="68"/>
      <c r="E469" s="68"/>
      <c r="F469" s="68"/>
      <c r="G469" s="147"/>
      <c r="H469" s="68"/>
      <c r="I469" s="68"/>
      <c r="J469" s="68"/>
      <c r="K469" s="68"/>
      <c r="L469" s="68"/>
      <c r="M469" s="68"/>
      <c r="N469" s="68"/>
      <c r="O469" s="68"/>
    </row>
    <row r="470" spans="1:16" x14ac:dyDescent="0.25">
      <c r="A470" s="47" t="str">
        <f>'Normen en kosten'!$G$7</f>
        <v>Tapijtreinigen</v>
      </c>
      <c r="B470" s="66">
        <f>'18'!H19</f>
        <v>0</v>
      </c>
      <c r="C470" s="76" t="e">
        <f>'18'!G19</f>
        <v>#REF!</v>
      </c>
      <c r="D470" s="68"/>
      <c r="E470" s="68"/>
      <c r="F470" s="68"/>
      <c r="G470" s="147"/>
      <c r="H470" s="68"/>
      <c r="I470" s="68"/>
      <c r="J470" s="68"/>
      <c r="K470" s="68"/>
      <c r="L470" s="68"/>
      <c r="M470" s="68"/>
      <c r="N470" s="68"/>
      <c r="O470" s="68"/>
    </row>
    <row r="471" spans="1:16" x14ac:dyDescent="0.25">
      <c r="A471" s="74" t="s">
        <v>20</v>
      </c>
      <c r="B471" s="74"/>
      <c r="C471" s="74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</row>
    <row r="472" spans="1:16" x14ac:dyDescent="0.25">
      <c r="A472" s="65" t="str">
        <f>'Normen en kosten'!$G$3</f>
        <v>Dieptereiniging</v>
      </c>
      <c r="B472" s="149">
        <f>'18'!$H$15</f>
        <v>0</v>
      </c>
      <c r="C472" s="76" t="e">
        <f>'18'!$G$15</f>
        <v>#REF!</v>
      </c>
      <c r="D472" s="68"/>
      <c r="E472" s="68"/>
      <c r="F472" s="68"/>
      <c r="G472" s="147"/>
      <c r="H472" s="68"/>
      <c r="I472" s="68"/>
      <c r="J472" s="68"/>
      <c r="K472" s="68"/>
      <c r="L472" s="68"/>
      <c r="M472" s="68"/>
      <c r="N472" s="68"/>
      <c r="O472" s="68"/>
      <c r="P472" s="73"/>
    </row>
    <row r="473" spans="1:16" x14ac:dyDescent="0.25">
      <c r="A473" s="65">
        <f>'18'!A33</f>
        <v>0</v>
      </c>
      <c r="B473" s="66">
        <f>'18'!H33</f>
        <v>0</v>
      </c>
      <c r="C473" s="76" t="str">
        <f>'18'!G33</f>
        <v/>
      </c>
      <c r="D473" s="68"/>
      <c r="E473" s="68"/>
      <c r="F473" s="68"/>
      <c r="G473" s="147"/>
      <c r="H473" s="68"/>
      <c r="I473" s="68"/>
      <c r="J473" s="68"/>
      <c r="K473" s="68"/>
      <c r="L473" s="68"/>
      <c r="M473" s="68"/>
      <c r="N473" s="68"/>
      <c r="O473" s="68"/>
    </row>
    <row r="474" spans="1:16" x14ac:dyDescent="0.25">
      <c r="A474" s="65">
        <f>'18'!A34</f>
        <v>0</v>
      </c>
      <c r="B474" s="66">
        <f>'18'!H34</f>
        <v>0</v>
      </c>
      <c r="C474" s="76" t="str">
        <f>'18'!G34</f>
        <v/>
      </c>
      <c r="D474" s="68"/>
      <c r="E474" s="68"/>
      <c r="F474" s="68"/>
      <c r="G474" s="147"/>
      <c r="H474" s="68"/>
      <c r="I474" s="68"/>
      <c r="J474" s="68"/>
      <c r="K474" s="68"/>
      <c r="L474" s="68"/>
      <c r="M474" s="68"/>
      <c r="N474" s="68"/>
      <c r="O474" s="68"/>
    </row>
    <row r="475" spans="1:16" x14ac:dyDescent="0.25">
      <c r="A475" s="65">
        <f>'18'!A35</f>
        <v>0</v>
      </c>
      <c r="B475" s="66">
        <f>'18'!H35</f>
        <v>0</v>
      </c>
      <c r="C475" s="76" t="str">
        <f>'18'!G35</f>
        <v/>
      </c>
      <c r="D475" s="68"/>
      <c r="E475" s="68"/>
      <c r="F475" s="68"/>
      <c r="G475" s="147"/>
      <c r="H475" s="68"/>
      <c r="I475" s="68"/>
      <c r="J475" s="68"/>
      <c r="K475" s="68"/>
      <c r="L475" s="68"/>
      <c r="M475" s="68"/>
      <c r="N475" s="68"/>
      <c r="O475" s="68"/>
    </row>
    <row r="476" spans="1:16" x14ac:dyDescent="0.25">
      <c r="A476" s="65">
        <f>'18'!A36</f>
        <v>0</v>
      </c>
      <c r="B476" s="66">
        <f>'18'!H36</f>
        <v>0</v>
      </c>
      <c r="C476" s="76" t="str">
        <f>'18'!G36</f>
        <v/>
      </c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6" x14ac:dyDescent="0.25">
      <c r="A477" s="65">
        <f>'18'!A37</f>
        <v>0</v>
      </c>
      <c r="B477" s="66">
        <f>'18'!H37</f>
        <v>0</v>
      </c>
      <c r="C477" s="76" t="str">
        <f>'18'!G37</f>
        <v/>
      </c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6" x14ac:dyDescent="0.25">
      <c r="A478" s="65">
        <f>'18'!A38</f>
        <v>0</v>
      </c>
      <c r="B478" s="66">
        <f>'18'!H38</f>
        <v>0</v>
      </c>
      <c r="C478" s="76" t="str">
        <f>'18'!G38</f>
        <v/>
      </c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6" x14ac:dyDescent="0.25">
      <c r="A479" s="65">
        <f>'18'!A39</f>
        <v>0</v>
      </c>
      <c r="B479" s="66">
        <f>'18'!H39</f>
        <v>0</v>
      </c>
      <c r="C479" s="76" t="str">
        <f>'18'!G39</f>
        <v/>
      </c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1:16" x14ac:dyDescent="0.25">
      <c r="A480" s="65">
        <f>'18'!A40</f>
        <v>0</v>
      </c>
      <c r="B480" s="66">
        <f>'18'!H40</f>
        <v>0</v>
      </c>
      <c r="C480" s="76" t="str">
        <f>'18'!G40</f>
        <v/>
      </c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x14ac:dyDescent="0.25">
      <c r="A481" s="65">
        <f>'18'!A41</f>
        <v>0</v>
      </c>
      <c r="B481" s="66">
        <f>'18'!H41</f>
        <v>0</v>
      </c>
      <c r="C481" s="76" t="str">
        <f>'18'!G41</f>
        <v/>
      </c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1:15" x14ac:dyDescent="0.25">
      <c r="A482" s="65">
        <f>'18'!A42</f>
        <v>0</v>
      </c>
      <c r="B482" s="66">
        <f>'18'!H42</f>
        <v>0</v>
      </c>
      <c r="C482" s="76" t="str">
        <f>'18'!G42</f>
        <v/>
      </c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x14ac:dyDescent="0.25">
      <c r="A483" s="65">
        <f>'18'!A43</f>
        <v>0</v>
      </c>
      <c r="B483" s="66">
        <f>'18'!H43</f>
        <v>0</v>
      </c>
      <c r="C483" s="76">
        <f>'18'!G43</f>
        <v>0</v>
      </c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x14ac:dyDescent="0.25">
      <c r="A484" s="65"/>
      <c r="B484" s="66"/>
      <c r="C484" s="76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6" spans="1:15" ht="45" x14ac:dyDescent="0.25">
      <c r="A486" s="137" t="s">
        <v>84</v>
      </c>
      <c r="B486" s="138" t="s">
        <v>108</v>
      </c>
      <c r="C486" s="139" t="s">
        <v>238</v>
      </c>
      <c r="D486" s="137" t="s">
        <v>96</v>
      </c>
      <c r="E486" s="137" t="s">
        <v>97</v>
      </c>
      <c r="F486" s="137" t="s">
        <v>98</v>
      </c>
      <c r="G486" s="137" t="s">
        <v>99</v>
      </c>
      <c r="H486" s="137" t="s">
        <v>100</v>
      </c>
      <c r="I486" s="137" t="s">
        <v>101</v>
      </c>
      <c r="J486" s="137" t="s">
        <v>102</v>
      </c>
      <c r="K486" s="137" t="s">
        <v>103</v>
      </c>
      <c r="L486" s="137" t="s">
        <v>104</v>
      </c>
      <c r="M486" s="137" t="s">
        <v>105</v>
      </c>
      <c r="N486" s="137" t="s">
        <v>106</v>
      </c>
      <c r="O486" s="137" t="s">
        <v>107</v>
      </c>
    </row>
    <row r="487" spans="1:15" x14ac:dyDescent="0.25">
      <c r="A487" s="74">
        <f>Totaalblad!B23</f>
        <v>0</v>
      </c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</row>
    <row r="488" spans="1:15" x14ac:dyDescent="0.25">
      <c r="A488" s="75" t="str">
        <f>'18'!$A$11</f>
        <v>Regulier schoonmaakonderhoud</v>
      </c>
      <c r="B488" s="66">
        <v>12</v>
      </c>
      <c r="C488" s="76" t="e">
        <f>'19'!$H$12</f>
        <v>#N/A</v>
      </c>
      <c r="D488" s="68"/>
      <c r="E488" s="68"/>
      <c r="F488" s="68"/>
      <c r="G488" s="79"/>
      <c r="H488" s="68"/>
      <c r="I488" s="68"/>
      <c r="J488" s="68"/>
      <c r="K488" s="68"/>
      <c r="L488" s="68"/>
      <c r="M488" s="68"/>
      <c r="N488" s="68"/>
      <c r="O488" s="68"/>
    </row>
    <row r="489" spans="1:15" x14ac:dyDescent="0.25">
      <c r="A489" s="74" t="s">
        <v>109</v>
      </c>
      <c r="B489" s="74"/>
      <c r="C489" s="74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</row>
    <row r="490" spans="1:15" x14ac:dyDescent="0.25">
      <c r="A490" s="65" t="str">
        <f>'Normen en kosten'!$G$9</f>
        <v>Wassen buitengevelglas</v>
      </c>
      <c r="B490" s="149">
        <f>'19'!H21</f>
        <v>0</v>
      </c>
      <c r="C490" s="76">
        <f>'19'!G21</f>
        <v>0</v>
      </c>
      <c r="D490" s="68"/>
      <c r="E490" s="68"/>
      <c r="F490" s="68"/>
      <c r="G490" s="79"/>
      <c r="H490" s="68"/>
      <c r="I490" s="68"/>
      <c r="J490" s="68"/>
      <c r="K490" s="68"/>
      <c r="L490" s="68"/>
      <c r="M490" s="68"/>
      <c r="N490" s="68"/>
      <c r="O490" s="68"/>
    </row>
    <row r="491" spans="1:15" x14ac:dyDescent="0.25">
      <c r="A491" s="65" t="str">
        <f>'Normen en kosten'!$G$10</f>
        <v>Wassen binnengevelglas</v>
      </c>
      <c r="B491" s="149">
        <f>'19'!H22</f>
        <v>0</v>
      </c>
      <c r="C491" s="76">
        <f>'19'!G22</f>
        <v>0</v>
      </c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</row>
    <row r="492" spans="1:15" x14ac:dyDescent="0.25">
      <c r="A492" s="65" t="str">
        <f>'Normen en kosten'!$G$11</f>
        <v>Wassen separatieglas  1)</v>
      </c>
      <c r="B492" s="149">
        <f>'19'!H23</f>
        <v>0</v>
      </c>
      <c r="C492" s="76">
        <f>'19'!G23</f>
        <v>0</v>
      </c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</row>
    <row r="493" spans="1:15" x14ac:dyDescent="0.25">
      <c r="A493" s="74" t="s">
        <v>110</v>
      </c>
      <c r="B493" s="74"/>
      <c r="C493" s="74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</row>
    <row r="494" spans="1:15" x14ac:dyDescent="0.25">
      <c r="A494" s="148" t="str">
        <f>'Normen en kosten'!$G$4</f>
        <v>Topstrippen en topcoaten linoleum</v>
      </c>
      <c r="B494" s="149">
        <f>'19'!H16</f>
        <v>0</v>
      </c>
      <c r="C494" s="76" t="e">
        <f>'19'!G16</f>
        <v>#REF!</v>
      </c>
      <c r="D494" s="68"/>
      <c r="E494" s="68"/>
      <c r="F494" s="68"/>
      <c r="G494" s="147"/>
      <c r="H494" s="68"/>
      <c r="I494" s="68"/>
      <c r="J494" s="68"/>
      <c r="K494" s="68"/>
      <c r="L494" s="68"/>
      <c r="M494" s="68"/>
      <c r="N494" s="68"/>
      <c r="O494" s="68"/>
    </row>
    <row r="495" spans="1:15" x14ac:dyDescent="0.25">
      <c r="A495" s="47" t="str">
        <f>'Normen en kosten'!$G$5</f>
        <v>Recoaten linoleum</v>
      </c>
      <c r="B495" s="149">
        <f>'19'!H17</f>
        <v>0</v>
      </c>
      <c r="C495" s="76" t="e">
        <f>'19'!G17</f>
        <v>#REF!</v>
      </c>
      <c r="D495" s="68"/>
      <c r="E495" s="68"/>
      <c r="F495" s="68"/>
      <c r="G495" s="147"/>
      <c r="H495" s="68"/>
      <c r="I495" s="68"/>
      <c r="J495" s="68"/>
      <c r="K495" s="68"/>
      <c r="L495" s="68"/>
      <c r="M495" s="68"/>
      <c r="N495" s="68"/>
      <c r="O495" s="68"/>
    </row>
    <row r="496" spans="1:15" x14ac:dyDescent="0.25">
      <c r="A496" s="47" t="str">
        <f>'Normen en kosten'!$G$6</f>
        <v>Volsprayen linoleum</v>
      </c>
      <c r="B496" s="149">
        <f>'19'!H18</f>
        <v>0</v>
      </c>
      <c r="C496" s="76" t="e">
        <f>'19'!G18</f>
        <v>#REF!</v>
      </c>
      <c r="D496" s="68"/>
      <c r="E496" s="68"/>
      <c r="F496" s="68"/>
      <c r="G496" s="147"/>
      <c r="H496" s="68"/>
      <c r="I496" s="68"/>
      <c r="J496" s="68"/>
      <c r="K496" s="68"/>
      <c r="L496" s="68"/>
      <c r="M496" s="68"/>
      <c r="N496" s="68"/>
      <c r="O496" s="68"/>
    </row>
    <row r="497" spans="1:16" x14ac:dyDescent="0.25">
      <c r="A497" s="47" t="str">
        <f>'Normen en kosten'!$G$7</f>
        <v>Tapijtreinigen</v>
      </c>
      <c r="B497" s="149">
        <f>'19'!H19</f>
        <v>0</v>
      </c>
      <c r="C497" s="76" t="e">
        <f>'19'!G19</f>
        <v>#REF!</v>
      </c>
      <c r="D497" s="68"/>
      <c r="E497" s="68"/>
      <c r="F497" s="68"/>
      <c r="G497" s="147"/>
      <c r="H497" s="68"/>
      <c r="I497" s="68"/>
      <c r="J497" s="68"/>
      <c r="K497" s="68"/>
      <c r="L497" s="68"/>
      <c r="M497" s="68"/>
      <c r="N497" s="68"/>
      <c r="O497" s="68"/>
    </row>
    <row r="498" spans="1:16" x14ac:dyDescent="0.25">
      <c r="A498" s="74" t="s">
        <v>20</v>
      </c>
      <c r="B498" s="74"/>
      <c r="C498" s="74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</row>
    <row r="499" spans="1:16" x14ac:dyDescent="0.25">
      <c r="A499" s="65" t="str">
        <f>'Normen en kosten'!$G$3</f>
        <v>Dieptereiniging</v>
      </c>
      <c r="B499" s="149">
        <f>'19'!$H$15</f>
        <v>0</v>
      </c>
      <c r="C499" s="76" t="e">
        <f>'19'!$G$15</f>
        <v>#REF!</v>
      </c>
      <c r="D499" s="68"/>
      <c r="E499" s="68"/>
      <c r="F499" s="68"/>
      <c r="G499" s="147"/>
      <c r="H499" s="68"/>
      <c r="I499" s="68"/>
      <c r="J499" s="68"/>
      <c r="K499" s="68"/>
      <c r="L499" s="68"/>
      <c r="M499" s="68"/>
      <c r="N499" s="68"/>
      <c r="O499" s="68"/>
      <c r="P499" s="73"/>
    </row>
    <row r="500" spans="1:16" x14ac:dyDescent="0.25">
      <c r="A500" s="65">
        <f>'19'!A33</f>
        <v>0</v>
      </c>
      <c r="B500" s="149">
        <f>'19'!H33</f>
        <v>0</v>
      </c>
      <c r="C500" s="76">
        <f>'19'!F33</f>
        <v>0</v>
      </c>
      <c r="D500" s="68"/>
      <c r="E500" s="68"/>
      <c r="F500" s="68"/>
      <c r="G500" s="147"/>
      <c r="H500" s="68"/>
      <c r="I500" s="68"/>
      <c r="J500" s="68"/>
      <c r="K500" s="68"/>
      <c r="L500" s="68"/>
      <c r="M500" s="68"/>
      <c r="N500" s="68"/>
      <c r="O500" s="68"/>
    </row>
    <row r="501" spans="1:16" x14ac:dyDescent="0.25">
      <c r="A501" s="65">
        <f>'19'!A34</f>
        <v>0</v>
      </c>
      <c r="B501" s="149">
        <f>'19'!H34</f>
        <v>0</v>
      </c>
      <c r="C501" s="76">
        <f>'19'!F34</f>
        <v>0</v>
      </c>
      <c r="D501" s="68"/>
      <c r="E501" s="68"/>
      <c r="F501" s="68"/>
      <c r="G501" s="147"/>
      <c r="H501" s="68"/>
      <c r="I501" s="68"/>
      <c r="J501" s="68"/>
      <c r="K501" s="68"/>
      <c r="L501" s="68"/>
      <c r="M501" s="68"/>
      <c r="N501" s="68"/>
      <c r="O501" s="68"/>
    </row>
    <row r="502" spans="1:16" x14ac:dyDescent="0.25">
      <c r="A502" s="65">
        <f>'19'!A35</f>
        <v>0</v>
      </c>
      <c r="B502" s="149">
        <f>'19'!H35</f>
        <v>0</v>
      </c>
      <c r="C502" s="76">
        <f>'19'!F35</f>
        <v>0</v>
      </c>
      <c r="D502" s="68"/>
      <c r="E502" s="68"/>
      <c r="F502" s="68"/>
      <c r="G502" s="147"/>
      <c r="H502" s="68"/>
      <c r="I502" s="68"/>
      <c r="J502" s="68"/>
      <c r="K502" s="68"/>
      <c r="L502" s="68"/>
      <c r="M502" s="68"/>
      <c r="N502" s="68"/>
      <c r="O502" s="68"/>
    </row>
    <row r="503" spans="1:16" x14ac:dyDescent="0.25">
      <c r="A503" s="65">
        <f>'19'!A36</f>
        <v>0</v>
      </c>
      <c r="B503" s="149">
        <f>'19'!H36</f>
        <v>0</v>
      </c>
      <c r="C503" s="76">
        <f>'19'!F36</f>
        <v>0</v>
      </c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6" x14ac:dyDescent="0.25">
      <c r="A504" s="65">
        <f>'19'!A37</f>
        <v>0</v>
      </c>
      <c r="B504" s="149">
        <f>'19'!H37</f>
        <v>0</v>
      </c>
      <c r="C504" s="76">
        <f>'19'!F37</f>
        <v>0</v>
      </c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1:16" x14ac:dyDescent="0.25">
      <c r="A505" s="65">
        <f>'19'!A38</f>
        <v>0</v>
      </c>
      <c r="B505" s="149">
        <f>'19'!H38</f>
        <v>0</v>
      </c>
      <c r="C505" s="76">
        <f>'19'!F38</f>
        <v>0</v>
      </c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6" x14ac:dyDescent="0.25">
      <c r="A506" s="65">
        <f>'19'!A39</f>
        <v>0</v>
      </c>
      <c r="B506" s="149">
        <f>'19'!H39</f>
        <v>0</v>
      </c>
      <c r="C506" s="76">
        <f>'19'!F39</f>
        <v>0</v>
      </c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1:16" x14ac:dyDescent="0.25">
      <c r="A507" s="65">
        <f>'19'!A40</f>
        <v>0</v>
      </c>
      <c r="B507" s="149">
        <f>'19'!H40</f>
        <v>0</v>
      </c>
      <c r="C507" s="76">
        <f>'19'!F40</f>
        <v>0</v>
      </c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16" x14ac:dyDescent="0.25">
      <c r="A508" s="65">
        <f>'19'!A41</f>
        <v>0</v>
      </c>
      <c r="B508" s="149">
        <f>'19'!H41</f>
        <v>0</v>
      </c>
      <c r="C508" s="76">
        <f>'19'!F41</f>
        <v>0</v>
      </c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1:16" x14ac:dyDescent="0.25">
      <c r="A509" s="65">
        <f>'19'!A42</f>
        <v>0</v>
      </c>
      <c r="B509" s="149">
        <f>'19'!H42</f>
        <v>0</v>
      </c>
      <c r="C509" s="76">
        <f>'19'!F42</f>
        <v>0</v>
      </c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1:16" x14ac:dyDescent="0.25">
      <c r="A510" s="65">
        <f>'19'!A43</f>
        <v>0</v>
      </c>
      <c r="B510" s="149">
        <f>'19'!H43</f>
        <v>0</v>
      </c>
      <c r="C510" s="76">
        <f>'19'!F43</f>
        <v>0</v>
      </c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1:16" x14ac:dyDescent="0.25">
      <c r="A511" s="65"/>
      <c r="B511" s="66"/>
      <c r="C511" s="76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6414-5A3B-49AC-92B4-DE87B26B8DE2}">
  <sheetPr>
    <tabColor rgb="FF9F9289"/>
  </sheetPr>
  <dimension ref="A1:DM250"/>
  <sheetViews>
    <sheetView zoomScaleNormal="100" workbookViewId="0">
      <pane ySplit="4" topLeftCell="A35" activePane="bottomLeft" state="frozen"/>
      <selection activeCell="U213" sqref="U213"/>
      <selection pane="bottomLeft" activeCell="L200" sqref="L200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7.42578125" style="169" bestFit="1" customWidth="1"/>
    <col min="4" max="4" width="18.140625" style="310" customWidth="1"/>
    <col min="5" max="5" width="4.5703125" style="311" bestFit="1" customWidth="1"/>
    <col min="6" max="6" width="5.42578125" style="311" bestFit="1" customWidth="1"/>
    <col min="7" max="7" width="7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(her)controles'!A7</f>
        <v>3</v>
      </c>
      <c r="C1" s="226"/>
      <c r="D1" s="227" t="str">
        <f>VLOOKUP(B1,'Kosten VSR (her)controles'!A5:E54,3)</f>
        <v>t Kienholt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Leeuwenhoekstraat 85</v>
      </c>
      <c r="E2" s="162" t="str">
        <f>VLOOKUP(B1,'Kosten VSR (her)controles'!A5:E54,5)</f>
        <v>Hoogeveen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5</v>
      </c>
      <c r="H5" s="296" t="s">
        <v>295</v>
      </c>
      <c r="I5" s="357">
        <v>200</v>
      </c>
      <c r="J5" s="296" t="str">
        <f t="shared" ref="J5:J43" si="0">F5&amp;I5</f>
        <v>E200</v>
      </c>
      <c r="K5" s="296">
        <f>+VLOOKUP(J5,'Normen en kosten'!$D$5:$E$103,2,FALSE)*'3'!$G$11</f>
        <v>0</v>
      </c>
      <c r="L5" s="296">
        <f t="shared" ref="L5:L43" si="1">+I5*G5</f>
        <v>1000</v>
      </c>
      <c r="M5" s="307">
        <f t="shared" ref="M5:M43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188</v>
      </c>
      <c r="D6" s="305" t="str">
        <f>VLOOKUP(C6,'Dropdown vloerafw en cat'!$P$2:$Q$52,2,FALSE)</f>
        <v>Verkeersruimte</v>
      </c>
      <c r="E6" s="306"/>
      <c r="F6" s="306" t="str">
        <f>VLOOKUP(D6,'Normen en kosten'!$A$5:$B$103,2,FALSE)</f>
        <v>E</v>
      </c>
      <c r="G6" s="296">
        <v>16</v>
      </c>
      <c r="H6" s="296" t="s">
        <v>138</v>
      </c>
      <c r="I6" s="357">
        <v>200</v>
      </c>
      <c r="J6" s="296" t="str">
        <f t="shared" si="0"/>
        <v>E200</v>
      </c>
      <c r="K6" s="296">
        <f>+VLOOKUP(J6,'Normen en kosten'!$D$5:$E$103,2,FALSE)*'3'!$G$11</f>
        <v>0</v>
      </c>
      <c r="L6" s="296">
        <f t="shared" si="1"/>
        <v>3200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191</v>
      </c>
      <c r="D7" s="305" t="str">
        <f>VLOOKUP(C7,'Dropdown vloerafw en cat'!$P$2:$Q$52,2,FALSE)</f>
        <v>Sanitaire ruimte</v>
      </c>
      <c r="E7" s="306"/>
      <c r="F7" s="306" t="str">
        <f>VLOOKUP(D7,'Normen en kosten'!$A$5:$B$103,2,FALSE)</f>
        <v>G</v>
      </c>
      <c r="G7" s="296">
        <v>8</v>
      </c>
      <c r="H7" s="296" t="s">
        <v>163</v>
      </c>
      <c r="I7" s="357">
        <v>200</v>
      </c>
      <c r="J7" s="296" t="str">
        <f t="shared" si="0"/>
        <v>G200</v>
      </c>
      <c r="K7" s="296">
        <f>+VLOOKUP(J7,'Normen en kosten'!$D$5:$E$103,2,FALSE)*'3'!$G$11</f>
        <v>0</v>
      </c>
      <c r="L7" s="296">
        <f t="shared" si="1"/>
        <v>1600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191</v>
      </c>
      <c r="D8" s="305" t="str">
        <f>VLOOKUP(C8,'Dropdown vloerafw en cat'!$P$2:$Q$52,2,FALSE)</f>
        <v>Sanitaire ruimte</v>
      </c>
      <c r="E8" s="306"/>
      <c r="F8" s="306" t="str">
        <f>VLOOKUP(D8,'Normen en kosten'!$A$5:$B$103,2,FALSE)</f>
        <v>G</v>
      </c>
      <c r="G8" s="296">
        <v>8</v>
      </c>
      <c r="H8" s="296" t="s">
        <v>163</v>
      </c>
      <c r="I8" s="357">
        <v>200</v>
      </c>
      <c r="J8" s="296" t="str">
        <f t="shared" si="0"/>
        <v>G200</v>
      </c>
      <c r="K8" s="296">
        <f>+VLOOKUP(J8,'Normen en kosten'!$D$5:$E$103,2,FALSE)*'3'!$G$11</f>
        <v>0</v>
      </c>
      <c r="L8" s="296">
        <f t="shared" si="1"/>
        <v>1600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179</v>
      </c>
      <c r="D9" s="305" t="str">
        <f>VLOOKUP(C9,'Dropdown vloerafw en cat'!$P$2:$Q$52,2,FALSE)</f>
        <v>Leslokaal</v>
      </c>
      <c r="E9" s="306"/>
      <c r="F9" s="306" t="str">
        <f>VLOOKUP(D9,'Normen en kosten'!$A$5:$B$103,2,FALSE)</f>
        <v>A</v>
      </c>
      <c r="G9" s="296">
        <v>58</v>
      </c>
      <c r="H9" s="296" t="s">
        <v>138</v>
      </c>
      <c r="I9" s="357">
        <v>200</v>
      </c>
      <c r="J9" s="296" t="str">
        <f t="shared" si="0"/>
        <v>A200</v>
      </c>
      <c r="K9" s="296">
        <f>+VLOOKUP(J9,'Normen en kosten'!$D$5:$E$103,2,FALSE)*'3'!$G$11</f>
        <v>0</v>
      </c>
      <c r="L9" s="296">
        <f t="shared" si="1"/>
        <v>11600</v>
      </c>
      <c r="M9" s="307">
        <f t="shared" si="2"/>
        <v>0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179</v>
      </c>
      <c r="D10" s="305" t="str">
        <f>VLOOKUP(C10,'Dropdown vloerafw en cat'!$P$2:$Q$52,2,FALSE)</f>
        <v>Leslokaal</v>
      </c>
      <c r="E10" s="306"/>
      <c r="F10" s="306" t="str">
        <f>VLOOKUP(D10,'Normen en kosten'!$A$5:$B$103,2,FALSE)</f>
        <v>A</v>
      </c>
      <c r="G10" s="296">
        <v>62</v>
      </c>
      <c r="H10" s="296" t="s">
        <v>138</v>
      </c>
      <c r="I10" s="357">
        <v>200</v>
      </c>
      <c r="J10" s="296" t="str">
        <f t="shared" si="0"/>
        <v>A200</v>
      </c>
      <c r="K10" s="296">
        <f>+VLOOKUP(J10,'Normen en kosten'!$D$5:$E$103,2,FALSE)*'3'!$G$11</f>
        <v>0</v>
      </c>
      <c r="L10" s="296">
        <f t="shared" si="1"/>
        <v>12400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188</v>
      </c>
      <c r="D11" s="305" t="str">
        <f>VLOOKUP(C11,'Dropdown vloerafw en cat'!$P$2:$Q$52,2,FALSE)</f>
        <v>Verkeersruimte</v>
      </c>
      <c r="E11" s="306"/>
      <c r="F11" s="306" t="str">
        <f>VLOOKUP(D11,'Normen en kosten'!$A$5:$B$103,2,FALSE)</f>
        <v>E</v>
      </c>
      <c r="G11" s="296">
        <v>15</v>
      </c>
      <c r="H11" s="296" t="s">
        <v>138</v>
      </c>
      <c r="I11" s="357">
        <v>200</v>
      </c>
      <c r="J11" s="296" t="str">
        <f t="shared" si="0"/>
        <v>E200</v>
      </c>
      <c r="K11" s="296">
        <f>+VLOOKUP(J11,'Normen en kosten'!$D$5:$E$103,2,FALSE)*'3'!$G$11</f>
        <v>0</v>
      </c>
      <c r="L11" s="296">
        <f t="shared" si="1"/>
        <v>3000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290</v>
      </c>
      <c r="D12" s="305" t="str">
        <f>VLOOKUP(C12,'Dropdown vloerafw en cat'!$P$2:$Q$52,2,FALSE)</f>
        <v>Verkeersruimte</v>
      </c>
      <c r="E12" s="306"/>
      <c r="F12" s="306" t="str">
        <f>VLOOKUP(D12,'Normen en kosten'!$A$5:$B$103,2,FALSE)</f>
        <v>E</v>
      </c>
      <c r="G12" s="296">
        <v>18</v>
      </c>
      <c r="H12" s="296" t="s">
        <v>138</v>
      </c>
      <c r="I12" s="357">
        <v>200</v>
      </c>
      <c r="J12" s="296" t="str">
        <f t="shared" si="0"/>
        <v>E200</v>
      </c>
      <c r="K12" s="296">
        <f>+VLOOKUP(J12,'Normen en kosten'!$D$5:$E$103,2,FALSE)*'3'!$G$11</f>
        <v>0</v>
      </c>
      <c r="L12" s="296">
        <f t="shared" si="1"/>
        <v>3600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402" t="s">
        <v>317</v>
      </c>
      <c r="C13" s="305" t="s">
        <v>179</v>
      </c>
      <c r="D13" s="305" t="str">
        <f>VLOOKUP(C13,'Dropdown vloerafw en cat'!$P$2:$Q$52,2,FALSE)</f>
        <v>Leslokaal</v>
      </c>
      <c r="E13" s="306"/>
      <c r="F13" s="306" t="str">
        <f>VLOOKUP(D13,'Normen en kosten'!$A$5:$B$103,2,FALSE)</f>
        <v>A</v>
      </c>
      <c r="G13" s="296">
        <v>61</v>
      </c>
      <c r="H13" s="296" t="s">
        <v>138</v>
      </c>
      <c r="I13" s="357">
        <v>200</v>
      </c>
      <c r="J13" s="296" t="str">
        <f t="shared" si="0"/>
        <v>A200</v>
      </c>
      <c r="K13" s="296">
        <f>+VLOOKUP(J13,'Normen en kosten'!$D$5:$E$103,2,FALSE)*'3'!$G$11</f>
        <v>0</v>
      </c>
      <c r="L13" s="296">
        <f t="shared" si="1"/>
        <v>12200</v>
      </c>
      <c r="M13" s="307">
        <f t="shared" si="2"/>
        <v>0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402" t="s">
        <v>318</v>
      </c>
      <c r="C14" s="305" t="s">
        <v>290</v>
      </c>
      <c r="D14" s="305" t="str">
        <f>VLOOKUP(C14,'Dropdown vloerafw en cat'!$P$2:$Q$52,2,FALSE)</f>
        <v>Verkeersruimte</v>
      </c>
      <c r="E14" s="306"/>
      <c r="F14" s="306" t="str">
        <f>VLOOKUP(D14,'Normen en kosten'!$A$5:$B$103,2,FALSE)</f>
        <v>E</v>
      </c>
      <c r="G14" s="296">
        <v>21</v>
      </c>
      <c r="H14" s="296" t="s">
        <v>138</v>
      </c>
      <c r="I14" s="357">
        <v>200</v>
      </c>
      <c r="J14" s="296" t="str">
        <f t="shared" si="0"/>
        <v>E200</v>
      </c>
      <c r="K14" s="296">
        <f>+VLOOKUP(J14,'Normen en kosten'!$D$5:$E$103,2,FALSE)*'3'!$G$11</f>
        <v>0</v>
      </c>
      <c r="L14" s="296">
        <f t="shared" si="1"/>
        <v>4200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402" t="s">
        <v>319</v>
      </c>
      <c r="C15" s="305" t="s">
        <v>182</v>
      </c>
      <c r="D15" s="305" t="s">
        <v>177</v>
      </c>
      <c r="E15" s="306"/>
      <c r="F15" s="306"/>
      <c r="G15" s="296"/>
      <c r="H15" s="296"/>
      <c r="I15" s="357"/>
      <c r="J15" s="296"/>
      <c r="K15" s="296"/>
      <c r="L15" s="296"/>
      <c r="M15" s="307"/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180</v>
      </c>
      <c r="D16" s="305" t="str">
        <f>VLOOKUP(C16,'Dropdown vloerafw en cat'!$P$2:$Q$52,2,FALSE)</f>
        <v>Kantoor</v>
      </c>
      <c r="E16" s="306"/>
      <c r="F16" s="306" t="str">
        <f>VLOOKUP(D16,'Normen en kosten'!$A$5:$B$103,2,FALSE)</f>
        <v>B</v>
      </c>
      <c r="G16" s="296">
        <v>18</v>
      </c>
      <c r="H16" s="296" t="s">
        <v>138</v>
      </c>
      <c r="I16" s="357">
        <v>200</v>
      </c>
      <c r="J16" s="296" t="str">
        <f t="shared" si="0"/>
        <v>B200</v>
      </c>
      <c r="K16" s="296">
        <f>+VLOOKUP(J16,'Normen en kosten'!$D$5:$E$103,2,FALSE)*'3'!$G$11</f>
        <v>0</v>
      </c>
      <c r="L16" s="296">
        <f t="shared" si="1"/>
        <v>3600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402" t="s">
        <v>321</v>
      </c>
      <c r="C17" s="305" t="s">
        <v>218</v>
      </c>
      <c r="D17" s="305" t="str">
        <f>VLOOKUP(C17,'Dropdown vloerafw en cat'!$P$2:$Q$52,2,FALSE)</f>
        <v>Niet in onderhoud</v>
      </c>
      <c r="E17" s="306"/>
      <c r="F17" s="306"/>
      <c r="G17" s="296"/>
      <c r="H17" s="296"/>
      <c r="I17" s="357"/>
      <c r="J17" s="296"/>
      <c r="K17" s="296"/>
      <c r="L17" s="296"/>
      <c r="M17" s="307"/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402" t="s">
        <v>322</v>
      </c>
      <c r="C18" s="305" t="s">
        <v>182</v>
      </c>
      <c r="D18" s="305" t="s">
        <v>177</v>
      </c>
      <c r="E18" s="306"/>
      <c r="F18" s="306"/>
      <c r="G18" s="296"/>
      <c r="H18" s="296"/>
      <c r="I18" s="357"/>
      <c r="J18" s="296"/>
      <c r="K18" s="296"/>
      <c r="L18" s="296"/>
      <c r="M18" s="307"/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402" t="s">
        <v>323</v>
      </c>
      <c r="C19" s="305" t="s">
        <v>189</v>
      </c>
      <c r="D19" s="305" t="str">
        <f>VLOOKUP(C19,'Dropdown vloerafw en cat'!$P$2:$Q$52,2,FALSE)</f>
        <v>Verkeersruimte</v>
      </c>
      <c r="E19" s="306"/>
      <c r="F19" s="306" t="str">
        <f>VLOOKUP(D19,'Normen en kosten'!$A$5:$B$103,2,FALSE)</f>
        <v>E</v>
      </c>
      <c r="G19" s="296">
        <v>66</v>
      </c>
      <c r="H19" s="296" t="s">
        <v>138</v>
      </c>
      <c r="I19" s="357">
        <v>200</v>
      </c>
      <c r="J19" s="296" t="str">
        <f t="shared" si="0"/>
        <v>E200</v>
      </c>
      <c r="K19" s="296">
        <f>+VLOOKUP(J19,'Normen en kosten'!$D$5:$E$103,2,FALSE)*'3'!$G$11</f>
        <v>0</v>
      </c>
      <c r="L19" s="296">
        <f t="shared" si="1"/>
        <v>13200</v>
      </c>
      <c r="M19" s="307">
        <f t="shared" si="2"/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402" t="s">
        <v>324</v>
      </c>
      <c r="C20" s="305" t="s">
        <v>189</v>
      </c>
      <c r="D20" s="305" t="str">
        <f>VLOOKUP(C20,'Dropdown vloerafw en cat'!$P$2:$Q$52,2,FALSE)</f>
        <v>Verkeersruimte</v>
      </c>
      <c r="E20" s="306"/>
      <c r="F20" s="306" t="str">
        <f>VLOOKUP(D20,'Normen en kosten'!$A$5:$B$103,2,FALSE)</f>
        <v>E</v>
      </c>
      <c r="G20" s="296">
        <v>16</v>
      </c>
      <c r="H20" s="296" t="s">
        <v>138</v>
      </c>
      <c r="I20" s="357">
        <v>200</v>
      </c>
      <c r="J20" s="296" t="str">
        <f t="shared" si="0"/>
        <v>E200</v>
      </c>
      <c r="K20" s="296">
        <f>+VLOOKUP(J20,'Normen en kosten'!$D$5:$E$103,2,FALSE)*'3'!$G$11</f>
        <v>0</v>
      </c>
      <c r="L20" s="296">
        <f t="shared" si="1"/>
        <v>3200</v>
      </c>
      <c r="M20" s="307">
        <f t="shared" si="2"/>
        <v>0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402" t="s">
        <v>325</v>
      </c>
      <c r="C21" s="305" t="s">
        <v>202</v>
      </c>
      <c r="D21" s="305" t="str">
        <f>VLOOKUP(C21,'Dropdown vloerafw en cat'!$P$2:$Q$52,2,FALSE)</f>
        <v>Kantoor</v>
      </c>
      <c r="E21" s="306"/>
      <c r="F21" s="306" t="str">
        <f>VLOOKUP(D21,'Normen en kosten'!$A$5:$B$103,2,FALSE)</f>
        <v>B</v>
      </c>
      <c r="G21" s="296">
        <v>18</v>
      </c>
      <c r="H21" s="296" t="s">
        <v>138</v>
      </c>
      <c r="I21" s="357">
        <v>200</v>
      </c>
      <c r="J21" s="296" t="str">
        <f t="shared" si="0"/>
        <v>B200</v>
      </c>
      <c r="K21" s="296">
        <f>+VLOOKUP(J21,'Normen en kosten'!$D$5:$E$103,2,FALSE)*'3'!$G$11</f>
        <v>0</v>
      </c>
      <c r="L21" s="296">
        <f t="shared" si="1"/>
        <v>3600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402" t="s">
        <v>326</v>
      </c>
      <c r="C22" s="305" t="s">
        <v>218</v>
      </c>
      <c r="D22" s="305" t="str">
        <f>VLOOKUP(C22,'Dropdown vloerafw en cat'!$P$2:$Q$52,2,FALSE)</f>
        <v>Niet in onderhoud</v>
      </c>
      <c r="E22" s="306"/>
      <c r="F22" s="306"/>
      <c r="G22" s="296"/>
      <c r="H22" s="296"/>
      <c r="I22" s="357"/>
      <c r="J22" s="296"/>
      <c r="K22" s="296"/>
      <c r="L22" s="296"/>
      <c r="M22" s="307"/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402" t="s">
        <v>327</v>
      </c>
      <c r="C23" s="305" t="s">
        <v>291</v>
      </c>
      <c r="D23" s="305" t="str">
        <f>VLOOKUP(C23,'Dropdown vloerafw en cat'!$P$2:$Q$52,2,FALSE)</f>
        <v>Kantoor</v>
      </c>
      <c r="E23" s="306"/>
      <c r="F23" s="306" t="str">
        <f>VLOOKUP(D23,'Normen en kosten'!$A$5:$B$103,2,FALSE)</f>
        <v>B</v>
      </c>
      <c r="G23" s="296">
        <v>32</v>
      </c>
      <c r="H23" s="296" t="s">
        <v>139</v>
      </c>
      <c r="I23" s="357">
        <v>200</v>
      </c>
      <c r="J23" s="296" t="str">
        <f t="shared" si="0"/>
        <v>B200</v>
      </c>
      <c r="K23" s="296">
        <f>+VLOOKUP(J23,'Normen en kosten'!$D$5:$E$103,2,FALSE)*'3'!$G$11</f>
        <v>0</v>
      </c>
      <c r="L23" s="296">
        <f t="shared" si="1"/>
        <v>6400</v>
      </c>
      <c r="M23" s="307">
        <f t="shared" si="2"/>
        <v>0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402" t="s">
        <v>328</v>
      </c>
      <c r="C24" s="305" t="s">
        <v>136</v>
      </c>
      <c r="D24" s="305" t="str">
        <f>VLOOKUP(C24,'Dropdown vloerafw en cat'!$P$2:$Q$52,2,FALSE)</f>
        <v>Keuken</v>
      </c>
      <c r="E24" s="306"/>
      <c r="F24" s="306" t="str">
        <f>VLOOKUP(D24,'Normen en kosten'!$A$5:$B$103,2,FALSE)</f>
        <v>D</v>
      </c>
      <c r="G24" s="296">
        <v>7</v>
      </c>
      <c r="H24" s="296" t="s">
        <v>138</v>
      </c>
      <c r="I24" s="357">
        <v>200</v>
      </c>
      <c r="J24" s="296" t="str">
        <f t="shared" si="0"/>
        <v>D200</v>
      </c>
      <c r="K24" s="296">
        <f>+VLOOKUP(J24,'Normen en kosten'!$D$5:$E$103,2,FALSE)*'3'!$G$11</f>
        <v>0</v>
      </c>
      <c r="L24" s="296">
        <f t="shared" si="1"/>
        <v>1400</v>
      </c>
      <c r="M24" s="307">
        <f t="shared" si="2"/>
        <v>0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402" t="s">
        <v>329</v>
      </c>
      <c r="C25" s="305" t="s">
        <v>206</v>
      </c>
      <c r="D25" s="305" t="str">
        <f>VLOOKUP(C25,'Dropdown vloerafw en cat'!$P$2:$Q$52,2,FALSE)</f>
        <v>Verkeersruimte</v>
      </c>
      <c r="E25" s="306"/>
      <c r="F25" s="306" t="str">
        <f>VLOOKUP(D25,'Normen en kosten'!$A$5:$B$103,2,FALSE)</f>
        <v>E</v>
      </c>
      <c r="G25" s="296">
        <v>3</v>
      </c>
      <c r="H25" s="296" t="s">
        <v>138</v>
      </c>
      <c r="I25" s="357">
        <v>200</v>
      </c>
      <c r="J25" s="296" t="str">
        <f t="shared" si="0"/>
        <v>E200</v>
      </c>
      <c r="K25" s="296">
        <f>+VLOOKUP(J25,'Normen en kosten'!$D$5:$E$103,2,FALSE)*'3'!$G$11</f>
        <v>0</v>
      </c>
      <c r="L25" s="296">
        <f t="shared" si="1"/>
        <v>600</v>
      </c>
      <c r="M25" s="307">
        <f t="shared" si="2"/>
        <v>0</v>
      </c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402" t="s">
        <v>330</v>
      </c>
      <c r="C26" s="305" t="s">
        <v>191</v>
      </c>
      <c r="D26" s="305" t="str">
        <f>VLOOKUP(C26,'Dropdown vloerafw en cat'!$P$2:$Q$52,2,FALSE)</f>
        <v>Sanitaire ruimte</v>
      </c>
      <c r="E26" s="306"/>
      <c r="F26" s="306" t="str">
        <f>VLOOKUP(D26,'Normen en kosten'!$A$5:$B$103,2,FALSE)</f>
        <v>G</v>
      </c>
      <c r="G26" s="296">
        <v>1.5</v>
      </c>
      <c r="H26" s="296" t="s">
        <v>163</v>
      </c>
      <c r="I26" s="357">
        <v>200</v>
      </c>
      <c r="J26" s="296" t="str">
        <f t="shared" si="0"/>
        <v>G200</v>
      </c>
      <c r="K26" s="296">
        <f>+VLOOKUP(J26,'Normen en kosten'!$D$5:$E$103,2,FALSE)*'3'!$G$11</f>
        <v>0</v>
      </c>
      <c r="L26" s="296">
        <f t="shared" si="1"/>
        <v>300</v>
      </c>
      <c r="M26" s="307">
        <f t="shared" si="2"/>
        <v>0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402" t="s">
        <v>331</v>
      </c>
      <c r="C27" s="305" t="s">
        <v>180</v>
      </c>
      <c r="D27" s="305" t="str">
        <f>VLOOKUP(C27,'Dropdown vloerafw en cat'!$P$2:$Q$52,2,FALSE)</f>
        <v>Kantoor</v>
      </c>
      <c r="E27" s="306"/>
      <c r="F27" s="306" t="str">
        <f>VLOOKUP(D27,'Normen en kosten'!$A$5:$B$103,2,FALSE)</f>
        <v>B</v>
      </c>
      <c r="G27" s="296">
        <v>12</v>
      </c>
      <c r="H27" s="296" t="s">
        <v>139</v>
      </c>
      <c r="I27" s="357">
        <v>200</v>
      </c>
      <c r="J27" s="296" t="str">
        <f t="shared" si="0"/>
        <v>B200</v>
      </c>
      <c r="K27" s="296">
        <f>+VLOOKUP(J27,'Normen en kosten'!$D$5:$E$103,2,FALSE)*'3'!$G$11</f>
        <v>0</v>
      </c>
      <c r="L27" s="296">
        <f t="shared" si="1"/>
        <v>2400</v>
      </c>
      <c r="M27" s="307">
        <f t="shared" si="2"/>
        <v>0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402" t="s">
        <v>347</v>
      </c>
      <c r="C28" s="305" t="s">
        <v>195</v>
      </c>
      <c r="D28" s="305" t="str">
        <f>VLOOKUP(C28,'Dropdown vloerafw en cat'!$P$2:$Q$52,2,FALSE)</f>
        <v>Sanitaire ruimte</v>
      </c>
      <c r="E28" s="306"/>
      <c r="F28" s="306" t="str">
        <f>VLOOKUP(D28,'Normen en kosten'!$A$5:$B$103,2,FALSE)</f>
        <v>G</v>
      </c>
      <c r="G28" s="296">
        <v>2.5</v>
      </c>
      <c r="H28" s="296" t="s">
        <v>163</v>
      </c>
      <c r="I28" s="357">
        <v>200</v>
      </c>
      <c r="J28" s="296" t="str">
        <f t="shared" si="0"/>
        <v>G200</v>
      </c>
      <c r="K28" s="296">
        <f>+VLOOKUP(J28,'Normen en kosten'!$D$5:$E$103,2,FALSE)*'3'!$G$11</f>
        <v>0</v>
      </c>
      <c r="L28" s="296">
        <f t="shared" si="1"/>
        <v>500</v>
      </c>
      <c r="M28" s="307">
        <f t="shared" si="2"/>
        <v>0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402" t="s">
        <v>348</v>
      </c>
      <c r="C29" s="305" t="s">
        <v>188</v>
      </c>
      <c r="D29" s="305" t="str">
        <f>VLOOKUP(C29,'Dropdown vloerafw en cat'!$P$2:$Q$52,2,FALSE)</f>
        <v>Verkeersruimte</v>
      </c>
      <c r="E29" s="306"/>
      <c r="F29" s="306" t="str">
        <f>VLOOKUP(D29,'Normen en kosten'!$A$5:$B$103,2,FALSE)</f>
        <v>E</v>
      </c>
      <c r="G29" s="296">
        <v>54</v>
      </c>
      <c r="H29" s="296" t="s">
        <v>138</v>
      </c>
      <c r="I29" s="357">
        <v>200</v>
      </c>
      <c r="J29" s="296" t="str">
        <f t="shared" si="0"/>
        <v>E200</v>
      </c>
      <c r="K29" s="296">
        <f>+VLOOKUP(J29,'Normen en kosten'!$D$5:$E$103,2,FALSE)*'3'!$G$11</f>
        <v>0</v>
      </c>
      <c r="L29" s="296">
        <f t="shared" si="1"/>
        <v>10800</v>
      </c>
      <c r="M29" s="307">
        <f t="shared" si="2"/>
        <v>0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402" t="s">
        <v>349</v>
      </c>
      <c r="C30" s="305" t="s">
        <v>182</v>
      </c>
      <c r="D30" s="305" t="s">
        <v>177</v>
      </c>
      <c r="E30" s="306"/>
      <c r="F30" s="306"/>
      <c r="G30" s="296"/>
      <c r="H30" s="296"/>
      <c r="I30" s="357"/>
      <c r="J30" s="296"/>
      <c r="K30" s="296"/>
      <c r="L30" s="296"/>
      <c r="M30" s="307"/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402" t="s">
        <v>350</v>
      </c>
      <c r="C31" s="305" t="s">
        <v>183</v>
      </c>
      <c r="D31" s="305" t="str">
        <f>VLOOKUP(C31,'Dropdown vloerafw en cat'!$P$2:$Q$52,2,FALSE)</f>
        <v>Speellokaal</v>
      </c>
      <c r="E31" s="306"/>
      <c r="F31" s="306" t="str">
        <f>VLOOKUP(D31,'Normen en kosten'!$A$5:$B$103,2,FALSE)</f>
        <v>H</v>
      </c>
      <c r="G31" s="296">
        <v>72</v>
      </c>
      <c r="H31" s="296" t="s">
        <v>138</v>
      </c>
      <c r="I31" s="357">
        <v>200</v>
      </c>
      <c r="J31" s="296" t="str">
        <f t="shared" si="0"/>
        <v>H200</v>
      </c>
      <c r="K31" s="296">
        <f>+VLOOKUP(J31,'Normen en kosten'!$D$5:$E$103,2,FALSE)*'3'!$G$11</f>
        <v>0</v>
      </c>
      <c r="L31" s="296">
        <f t="shared" si="1"/>
        <v>14400</v>
      </c>
      <c r="M31" s="307">
        <f t="shared" si="2"/>
        <v>0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402" t="s">
        <v>351</v>
      </c>
      <c r="C32" s="305" t="s">
        <v>191</v>
      </c>
      <c r="D32" s="305" t="str">
        <f>VLOOKUP(C32,'Dropdown vloerafw en cat'!$P$2:$Q$52,2,FALSE)</f>
        <v>Sanitaire ruimte</v>
      </c>
      <c r="E32" s="306"/>
      <c r="F32" s="306" t="str">
        <f>VLOOKUP(D32,'Normen en kosten'!$A$5:$B$103,2,FALSE)</f>
        <v>G</v>
      </c>
      <c r="G32" s="296">
        <v>5</v>
      </c>
      <c r="H32" s="296" t="s">
        <v>163</v>
      </c>
      <c r="I32" s="357">
        <v>200</v>
      </c>
      <c r="J32" s="296" t="str">
        <f t="shared" si="0"/>
        <v>G200</v>
      </c>
      <c r="K32" s="296">
        <f>+VLOOKUP(J32,'Normen en kosten'!$D$5:$E$103,2,FALSE)*'3'!$G$11</f>
        <v>0</v>
      </c>
      <c r="L32" s="296">
        <f t="shared" si="1"/>
        <v>1000</v>
      </c>
      <c r="M32" s="307">
        <f t="shared" si="2"/>
        <v>0</v>
      </c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402" t="s">
        <v>352</v>
      </c>
      <c r="C33" s="305" t="s">
        <v>179</v>
      </c>
      <c r="D33" s="305" t="str">
        <f>VLOOKUP(C33,'Dropdown vloerafw en cat'!$P$2:$Q$52,2,FALSE)</f>
        <v>Leslokaal</v>
      </c>
      <c r="E33" s="306"/>
      <c r="F33" s="306" t="str">
        <f>VLOOKUP(D33,'Normen en kosten'!$A$5:$B$103,2,FALSE)</f>
        <v>A</v>
      </c>
      <c r="G33" s="296">
        <v>66</v>
      </c>
      <c r="H33" s="296" t="s">
        <v>138</v>
      </c>
      <c r="I33" s="357">
        <v>200</v>
      </c>
      <c r="J33" s="296" t="str">
        <f t="shared" si="0"/>
        <v>A200</v>
      </c>
      <c r="K33" s="296">
        <f>+VLOOKUP(J33,'Normen en kosten'!$D$5:$E$103,2,FALSE)*'3'!$G$11</f>
        <v>0</v>
      </c>
      <c r="L33" s="296">
        <f t="shared" si="1"/>
        <v>13200</v>
      </c>
      <c r="M33" s="307">
        <f t="shared" si="2"/>
        <v>0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402" t="s">
        <v>353</v>
      </c>
      <c r="C34" s="305" t="s">
        <v>179</v>
      </c>
      <c r="D34" s="305" t="str">
        <f>VLOOKUP(C34,'Dropdown vloerafw en cat'!$P$2:$Q$52,2,FALSE)</f>
        <v>Leslokaal</v>
      </c>
      <c r="E34" s="306"/>
      <c r="F34" s="306" t="str">
        <f>VLOOKUP(D34,'Normen en kosten'!$A$5:$B$103,2,FALSE)</f>
        <v>A</v>
      </c>
      <c r="G34" s="296">
        <v>70</v>
      </c>
      <c r="H34" s="296" t="s">
        <v>138</v>
      </c>
      <c r="I34" s="357">
        <v>200</v>
      </c>
      <c r="J34" s="296" t="str">
        <f t="shared" si="0"/>
        <v>A200</v>
      </c>
      <c r="K34" s="296">
        <f>+VLOOKUP(J34,'Normen en kosten'!$D$5:$E$103,2,FALSE)*'3'!$G$11</f>
        <v>0</v>
      </c>
      <c r="L34" s="296">
        <f t="shared" si="1"/>
        <v>14000</v>
      </c>
      <c r="M34" s="307">
        <f t="shared" si="2"/>
        <v>0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402" t="s">
        <v>354</v>
      </c>
      <c r="C35" s="305" t="s">
        <v>191</v>
      </c>
      <c r="D35" s="305" t="str">
        <f>VLOOKUP(C35,'Dropdown vloerafw en cat'!$P$2:$Q$52,2,FALSE)</f>
        <v>Sanitaire ruimte</v>
      </c>
      <c r="E35" s="306"/>
      <c r="F35" s="306" t="str">
        <f>VLOOKUP(D35,'Normen en kosten'!$A$5:$B$103,2,FALSE)</f>
        <v>G</v>
      </c>
      <c r="G35" s="296">
        <v>5</v>
      </c>
      <c r="H35" s="296" t="s">
        <v>163</v>
      </c>
      <c r="I35" s="357">
        <v>200</v>
      </c>
      <c r="J35" s="296" t="str">
        <f t="shared" si="0"/>
        <v>G200</v>
      </c>
      <c r="K35" s="296">
        <f>+VLOOKUP(J35,'Normen en kosten'!$D$5:$E$103,2,FALSE)*'3'!$G$11</f>
        <v>0</v>
      </c>
      <c r="L35" s="296">
        <f t="shared" si="1"/>
        <v>1000</v>
      </c>
      <c r="M35" s="307">
        <f t="shared" si="2"/>
        <v>0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x14ac:dyDescent="0.25">
      <c r="A36" s="348"/>
      <c r="B36" s="402" t="s">
        <v>355</v>
      </c>
      <c r="C36" s="305" t="s">
        <v>198</v>
      </c>
      <c r="D36" s="305" t="str">
        <f>VLOOKUP(C36,'Dropdown vloerafw en cat'!$P$2:$Q$52,2,FALSE)</f>
        <v>Verkeersruimte</v>
      </c>
      <c r="E36" s="306"/>
      <c r="F36" s="306" t="str">
        <f>VLOOKUP(D36,'Normen en kosten'!$A$5:$B$103,2,FALSE)</f>
        <v>E</v>
      </c>
      <c r="G36" s="296">
        <v>16.899999999999999</v>
      </c>
      <c r="H36" s="296" t="s">
        <v>295</v>
      </c>
      <c r="I36" s="357">
        <v>200</v>
      </c>
      <c r="J36" s="296" t="str">
        <f t="shared" si="0"/>
        <v>E200</v>
      </c>
      <c r="K36" s="296">
        <f>+VLOOKUP(J36,'Normen en kosten'!$D$5:$E$103,2,FALSE)*'3'!$G$11</f>
        <v>0</v>
      </c>
      <c r="L36" s="296">
        <f t="shared" si="1"/>
        <v>3379.9999999999995</v>
      </c>
      <c r="M36" s="307">
        <f t="shared" si="2"/>
        <v>0</v>
      </c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402" t="s">
        <v>356</v>
      </c>
      <c r="C37" s="305" t="s">
        <v>188</v>
      </c>
      <c r="D37" s="305" t="str">
        <f>VLOOKUP(C37,'Dropdown vloerafw en cat'!$P$2:$Q$52,2,FALSE)</f>
        <v>Verkeersruimte</v>
      </c>
      <c r="E37" s="306"/>
      <c r="F37" s="306" t="str">
        <f>VLOOKUP(D37,'Normen en kosten'!$A$5:$B$103,2,FALSE)</f>
        <v>E</v>
      </c>
      <c r="G37" s="296">
        <v>15.2</v>
      </c>
      <c r="H37" s="296" t="s">
        <v>138</v>
      </c>
      <c r="I37" s="357">
        <v>200</v>
      </c>
      <c r="J37" s="296" t="str">
        <f t="shared" si="0"/>
        <v>E200</v>
      </c>
      <c r="K37" s="296">
        <f>+VLOOKUP(J37,'Normen en kosten'!$D$5:$E$103,2,FALSE)*'3'!$G$11</f>
        <v>0</v>
      </c>
      <c r="L37" s="296">
        <f t="shared" si="1"/>
        <v>3040</v>
      </c>
      <c r="M37" s="307">
        <f t="shared" si="2"/>
        <v>0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402" t="s">
        <v>358</v>
      </c>
      <c r="C38" s="305" t="s">
        <v>357</v>
      </c>
      <c r="D38" s="305" t="s">
        <v>177</v>
      </c>
      <c r="E38" s="306"/>
      <c r="F38" s="306"/>
      <c r="G38" s="296"/>
      <c r="H38" s="296"/>
      <c r="I38" s="357"/>
      <c r="J38" s="296"/>
      <c r="K38" s="296"/>
      <c r="L38" s="296"/>
      <c r="M38" s="307"/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x14ac:dyDescent="0.25">
      <c r="A39" s="348"/>
      <c r="B39" s="402" t="s">
        <v>358</v>
      </c>
      <c r="C39" s="305" t="s">
        <v>179</v>
      </c>
      <c r="D39" s="305" t="str">
        <f>VLOOKUP(C39,'Dropdown vloerafw en cat'!$P$2:$Q$52,2,FALSE)</f>
        <v>Leslokaal</v>
      </c>
      <c r="E39" s="306"/>
      <c r="F39" s="306" t="str">
        <f>VLOOKUP(D39,'Normen en kosten'!$A$5:$B$103,2,FALSE)</f>
        <v>A</v>
      </c>
      <c r="G39" s="296">
        <v>52.5</v>
      </c>
      <c r="H39" s="296" t="s">
        <v>138</v>
      </c>
      <c r="I39" s="357">
        <v>200</v>
      </c>
      <c r="J39" s="296" t="str">
        <f t="shared" si="0"/>
        <v>A200</v>
      </c>
      <c r="K39" s="296">
        <f>+VLOOKUP(J39,'Normen en kosten'!$D$5:$E$103,2,FALSE)*'3'!$G$11</f>
        <v>0</v>
      </c>
      <c r="L39" s="296">
        <f t="shared" si="1"/>
        <v>10500</v>
      </c>
      <c r="M39" s="307">
        <f t="shared" si="2"/>
        <v>0</v>
      </c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x14ac:dyDescent="0.25">
      <c r="A40" s="348"/>
      <c r="B40" s="402" t="s">
        <v>360</v>
      </c>
      <c r="C40" s="305" t="s">
        <v>182</v>
      </c>
      <c r="D40" s="305" t="s">
        <v>177</v>
      </c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x14ac:dyDescent="0.25">
      <c r="A41" s="348"/>
      <c r="B41" s="402" t="s">
        <v>361</v>
      </c>
      <c r="C41" s="305" t="s">
        <v>191</v>
      </c>
      <c r="D41" s="305" t="str">
        <f>VLOOKUP(C41,'Dropdown vloerafw en cat'!$P$2:$Q$52,2,FALSE)</f>
        <v>Sanitaire ruimte</v>
      </c>
      <c r="E41" s="306"/>
      <c r="F41" s="306" t="str">
        <f>VLOOKUP(D41,'Normen en kosten'!$A$5:$B$103,2,FALSE)</f>
        <v>G</v>
      </c>
      <c r="G41" s="296">
        <v>7.5</v>
      </c>
      <c r="H41" s="296" t="s">
        <v>163</v>
      </c>
      <c r="I41" s="357">
        <v>200</v>
      </c>
      <c r="J41" s="296" t="str">
        <f t="shared" si="0"/>
        <v>G200</v>
      </c>
      <c r="K41" s="296">
        <f>+VLOOKUP(J41,'Normen en kosten'!$D$5:$E$103,2,FALSE)*'3'!$G$11</f>
        <v>0</v>
      </c>
      <c r="L41" s="296">
        <f t="shared" si="1"/>
        <v>1500</v>
      </c>
      <c r="M41" s="307">
        <f t="shared" si="2"/>
        <v>0</v>
      </c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x14ac:dyDescent="0.25">
      <c r="A42" s="348"/>
      <c r="B42" s="402" t="s">
        <v>362</v>
      </c>
      <c r="C42" s="305" t="s">
        <v>191</v>
      </c>
      <c r="D42" s="305" t="str">
        <f>VLOOKUP(C42,'Dropdown vloerafw en cat'!$P$2:$Q$52,2,FALSE)</f>
        <v>Sanitaire ruimte</v>
      </c>
      <c r="E42" s="306"/>
      <c r="F42" s="306" t="str">
        <f>VLOOKUP(D42,'Normen en kosten'!$A$5:$B$103,2,FALSE)</f>
        <v>G</v>
      </c>
      <c r="G42" s="296">
        <v>7.5</v>
      </c>
      <c r="H42" s="296" t="s">
        <v>163</v>
      </c>
      <c r="I42" s="357">
        <v>200</v>
      </c>
      <c r="J42" s="296" t="str">
        <f t="shared" si="0"/>
        <v>G200</v>
      </c>
      <c r="K42" s="296">
        <f>+VLOOKUP(J42,'Normen en kosten'!$D$5:$E$103,2,FALSE)*'3'!$G$11</f>
        <v>0</v>
      </c>
      <c r="L42" s="296">
        <f t="shared" si="1"/>
        <v>1500</v>
      </c>
      <c r="M42" s="307">
        <f t="shared" si="2"/>
        <v>0</v>
      </c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x14ac:dyDescent="0.25">
      <c r="A43" s="348"/>
      <c r="B43" s="402" t="s">
        <v>363</v>
      </c>
      <c r="C43" s="305" t="s">
        <v>198</v>
      </c>
      <c r="D43" s="305" t="str">
        <f>VLOOKUP(C43,'Dropdown vloerafw en cat'!$P$2:$Q$52,2,FALSE)</f>
        <v>Verkeersruimte</v>
      </c>
      <c r="E43" s="306"/>
      <c r="F43" s="306" t="str">
        <f>VLOOKUP(D43,'Normen en kosten'!$A$5:$B$103,2,FALSE)</f>
        <v>E</v>
      </c>
      <c r="G43" s="296">
        <v>6</v>
      </c>
      <c r="H43" s="296" t="s">
        <v>295</v>
      </c>
      <c r="I43" s="357">
        <v>200</v>
      </c>
      <c r="J43" s="296" t="str">
        <f t="shared" si="0"/>
        <v>E200</v>
      </c>
      <c r="K43" s="296">
        <f>+VLOOKUP(J43,'Normen en kosten'!$D$5:$E$103,2,FALSE)*'3'!$G$11</f>
        <v>0</v>
      </c>
      <c r="L43" s="296">
        <f t="shared" si="1"/>
        <v>1200</v>
      </c>
      <c r="M43" s="307">
        <f t="shared" si="2"/>
        <v>0</v>
      </c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x14ac:dyDescent="0.25">
      <c r="A44" s="348"/>
      <c r="B44" s="402" t="s">
        <v>364</v>
      </c>
      <c r="C44" s="305" t="s">
        <v>188</v>
      </c>
      <c r="D44" s="305" t="str">
        <f>VLOOKUP(C44,'Dropdown vloerafw en cat'!$P$2:$Q$52,2,FALSE)</f>
        <v>Verkeersruimte</v>
      </c>
      <c r="E44" s="306"/>
      <c r="F44" s="306" t="str">
        <f>VLOOKUP(D44,'Normen en kosten'!$A$5:$B$103,2,FALSE)</f>
        <v>E</v>
      </c>
      <c r="G44" s="296">
        <v>7.3</v>
      </c>
      <c r="H44" s="296" t="s">
        <v>295</v>
      </c>
      <c r="I44" s="357">
        <v>200</v>
      </c>
      <c r="J44" s="296" t="str">
        <f t="shared" ref="J44:J49" si="3">F44&amp;I44</f>
        <v>E200</v>
      </c>
      <c r="K44" s="296">
        <f>+VLOOKUP(J44,'Normen en kosten'!$D$5:$E$103,2,FALSE)*'3'!$G$11</f>
        <v>0</v>
      </c>
      <c r="L44" s="296">
        <f t="shared" ref="L44:L49" si="4">+I44*G44</f>
        <v>1460</v>
      </c>
      <c r="M44" s="307">
        <f t="shared" ref="M44:M49" si="5">+IF(K44=0,0,L44/K44)</f>
        <v>0</v>
      </c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x14ac:dyDescent="0.25">
      <c r="A45" s="348"/>
      <c r="B45" s="402" t="s">
        <v>365</v>
      </c>
      <c r="C45" s="305" t="s">
        <v>179</v>
      </c>
      <c r="D45" s="305" t="str">
        <f>VLOOKUP(C45,'Dropdown vloerafw en cat'!$P$2:$Q$52,2,FALSE)</f>
        <v>Leslokaal</v>
      </c>
      <c r="E45" s="306"/>
      <c r="F45" s="306" t="str">
        <f>VLOOKUP(D45,'Normen en kosten'!$A$5:$B$103,2,FALSE)</f>
        <v>A</v>
      </c>
      <c r="G45" s="296">
        <v>58.2</v>
      </c>
      <c r="H45" s="296" t="s">
        <v>138</v>
      </c>
      <c r="I45" s="357">
        <v>200</v>
      </c>
      <c r="J45" s="296" t="str">
        <f t="shared" si="3"/>
        <v>A200</v>
      </c>
      <c r="K45" s="296">
        <f>+VLOOKUP(J45,'Normen en kosten'!$D$5:$E$103,2,FALSE)*'3'!$G$11</f>
        <v>0</v>
      </c>
      <c r="L45" s="296">
        <f t="shared" si="4"/>
        <v>11640</v>
      </c>
      <c r="M45" s="307">
        <f t="shared" si="5"/>
        <v>0</v>
      </c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x14ac:dyDescent="0.25">
      <c r="A46" s="348"/>
      <c r="B46" s="402" t="s">
        <v>366</v>
      </c>
      <c r="C46" s="305" t="s">
        <v>179</v>
      </c>
      <c r="D46" s="305" t="str">
        <f>VLOOKUP(C46,'Dropdown vloerafw en cat'!$P$2:$Q$52,2,FALSE)</f>
        <v>Leslokaal</v>
      </c>
      <c r="E46" s="306"/>
      <c r="F46" s="306" t="str">
        <f>VLOOKUP(D46,'Normen en kosten'!$A$5:$B$103,2,FALSE)</f>
        <v>A</v>
      </c>
      <c r="G46" s="296">
        <v>48.9</v>
      </c>
      <c r="H46" s="296" t="s">
        <v>138</v>
      </c>
      <c r="I46" s="357">
        <v>200</v>
      </c>
      <c r="J46" s="296" t="str">
        <f t="shared" si="3"/>
        <v>A200</v>
      </c>
      <c r="K46" s="296">
        <f>+VLOOKUP(J46,'Normen en kosten'!$D$5:$E$103,2,FALSE)*'3'!$G$11</f>
        <v>0</v>
      </c>
      <c r="L46" s="296">
        <f t="shared" si="4"/>
        <v>9780</v>
      </c>
      <c r="M46" s="307">
        <f t="shared" si="5"/>
        <v>0</v>
      </c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x14ac:dyDescent="0.25">
      <c r="A47" s="348"/>
      <c r="B47" s="402" t="s">
        <v>367</v>
      </c>
      <c r="C47" s="305" t="s">
        <v>188</v>
      </c>
      <c r="D47" s="305" t="str">
        <f>VLOOKUP(C47,'Dropdown vloerafw en cat'!$P$2:$Q$52,2,FALSE)</f>
        <v>Verkeersruimte</v>
      </c>
      <c r="E47" s="306"/>
      <c r="F47" s="306" t="str">
        <f>VLOOKUP(D47,'Normen en kosten'!$A$5:$B$103,2,FALSE)</f>
        <v>E</v>
      </c>
      <c r="G47" s="296">
        <v>59.2</v>
      </c>
      <c r="H47" s="296" t="s">
        <v>138</v>
      </c>
      <c r="I47" s="357">
        <v>200</v>
      </c>
      <c r="J47" s="296" t="str">
        <f t="shared" si="3"/>
        <v>E200</v>
      </c>
      <c r="K47" s="296">
        <f>+VLOOKUP(J47,'Normen en kosten'!$D$5:$E$103,2,FALSE)*'3'!$G$11</f>
        <v>0</v>
      </c>
      <c r="L47" s="296">
        <f t="shared" si="4"/>
        <v>11840</v>
      </c>
      <c r="M47" s="307">
        <f t="shared" si="5"/>
        <v>0</v>
      </c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x14ac:dyDescent="0.25">
      <c r="A48" s="348"/>
      <c r="B48" s="402" t="s">
        <v>368</v>
      </c>
      <c r="C48" s="305" t="s">
        <v>191</v>
      </c>
      <c r="D48" s="305" t="str">
        <f>VLOOKUP(C48,'Dropdown vloerafw en cat'!$P$2:$Q$52,2,FALSE)</f>
        <v>Sanitaire ruimte</v>
      </c>
      <c r="E48" s="306"/>
      <c r="F48" s="306" t="str">
        <f>VLOOKUP(D48,'Normen en kosten'!$A$5:$B$103,2,FALSE)</f>
        <v>G</v>
      </c>
      <c r="G48" s="296">
        <v>5.6</v>
      </c>
      <c r="H48" s="296" t="s">
        <v>138</v>
      </c>
      <c r="I48" s="357">
        <v>200</v>
      </c>
      <c r="J48" s="296" t="str">
        <f t="shared" si="3"/>
        <v>G200</v>
      </c>
      <c r="K48" s="296">
        <f>+VLOOKUP(J48,'Normen en kosten'!$D$5:$E$103,2,FALSE)*'3'!$G$11</f>
        <v>0</v>
      </c>
      <c r="L48" s="296">
        <f t="shared" si="4"/>
        <v>1120</v>
      </c>
      <c r="M48" s="307">
        <f t="shared" si="5"/>
        <v>0</v>
      </c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x14ac:dyDescent="0.25">
      <c r="A49" s="348"/>
      <c r="B49" s="402" t="s">
        <v>369</v>
      </c>
      <c r="C49" s="305" t="s">
        <v>180</v>
      </c>
      <c r="D49" s="305" t="str">
        <f>VLOOKUP(C49,'Dropdown vloerafw en cat'!$P$2:$Q$52,2,FALSE)</f>
        <v>Kantoor</v>
      </c>
      <c r="E49" s="306"/>
      <c r="F49" s="306" t="str">
        <f>VLOOKUP(D49,'Normen en kosten'!$A$5:$B$103,2,FALSE)</f>
        <v>B</v>
      </c>
      <c r="G49" s="296">
        <v>11.7</v>
      </c>
      <c r="H49" s="296" t="s">
        <v>139</v>
      </c>
      <c r="I49" s="357">
        <v>200</v>
      </c>
      <c r="J49" s="296" t="str">
        <f t="shared" si="3"/>
        <v>B200</v>
      </c>
      <c r="K49" s="296">
        <f>+VLOOKUP(J49,'Normen en kosten'!$D$5:$E$103,2,FALSE)*'3'!$G$11</f>
        <v>0</v>
      </c>
      <c r="L49" s="296">
        <f t="shared" si="4"/>
        <v>2340</v>
      </c>
      <c r="M49" s="307">
        <f t="shared" si="5"/>
        <v>0</v>
      </c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402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402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48"/>
      <c r="B52" s="402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</row>
    <row r="53" spans="1:30" hidden="1" x14ac:dyDescent="0.25">
      <c r="A53" s="348"/>
      <c r="B53" s="357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30" hidden="1" x14ac:dyDescent="0.25">
      <c r="A54" s="348"/>
      <c r="B54" s="357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48"/>
      <c r="B55" s="357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48"/>
      <c r="B56" s="357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48"/>
      <c r="B57" s="357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48"/>
      <c r="B58" s="357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48"/>
      <c r="B59" s="357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48"/>
      <c r="B60" s="357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48"/>
      <c r="B61" s="357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48"/>
      <c r="B62" s="357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48"/>
      <c r="B63" s="357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48"/>
      <c r="B64" s="357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357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357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357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357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357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357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357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357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357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357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357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357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357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357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357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357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48"/>
      <c r="B81" s="357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48"/>
      <c r="B82" s="357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48"/>
      <c r="B83" s="357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48"/>
      <c r="B84" s="357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48"/>
      <c r="B85" s="357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48"/>
      <c r="B86" s="357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48"/>
      <c r="B87" s="357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48"/>
      <c r="B88" s="357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48"/>
      <c r="B89" s="357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48"/>
      <c r="B90" s="357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48"/>
      <c r="B91" s="357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48"/>
      <c r="B92" s="357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48"/>
      <c r="B93" s="357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48"/>
      <c r="B94" s="357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48"/>
      <c r="B95" s="357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48"/>
      <c r="B96" s="357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48"/>
      <c r="B97" s="357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48"/>
      <c r="B98" s="357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4" hidden="1" x14ac:dyDescent="0.25">
      <c r="A99" s="348"/>
      <c r="B99" s="357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  <c r="N99" s="309"/>
    </row>
    <row r="100" spans="1:14" hidden="1" x14ac:dyDescent="0.25">
      <c r="A100" s="348"/>
      <c r="B100" s="357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48"/>
      <c r="B101" s="357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</row>
    <row r="102" spans="1:14" hidden="1" x14ac:dyDescent="0.25">
      <c r="A102" s="348"/>
      <c r="B102" s="357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48"/>
      <c r="B103" s="357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48"/>
      <c r="B104" s="357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48"/>
      <c r="B105" s="357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48"/>
      <c r="B106" s="357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48"/>
      <c r="B107" s="357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48"/>
      <c r="B108" s="357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48"/>
      <c r="B109" s="357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48"/>
      <c r="B110" s="357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48"/>
      <c r="B111" s="357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48"/>
      <c r="B112" s="357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357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357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357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357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357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357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357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357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357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357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357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357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357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357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357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357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357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357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357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357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357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357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357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357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357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357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357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357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357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357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357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357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357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357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357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357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357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357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357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357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357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357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357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357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357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357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357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357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357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357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357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357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357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357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357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357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357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357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357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357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357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357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357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357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357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357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357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357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48"/>
      <c r="B199" s="357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s="231" customFormat="1" x14ac:dyDescent="0.25">
      <c r="A200" s="426" t="s">
        <v>30</v>
      </c>
      <c r="B200" s="426"/>
      <c r="D200" s="427"/>
      <c r="E200" s="428"/>
      <c r="F200" s="428"/>
      <c r="G200" s="231">
        <f>SUM(G5:G199)</f>
        <v>1016.5000000000001</v>
      </c>
      <c r="I200" s="426"/>
      <c r="L200" s="231">
        <f>SUM(L5:L199)</f>
        <v>203300</v>
      </c>
      <c r="M200" s="231">
        <f>SUM(M5:M199)</f>
        <v>0</v>
      </c>
      <c r="N200" s="429"/>
      <c r="Q200" s="430"/>
      <c r="AA200" s="430"/>
    </row>
    <row r="201" spans="1:27" s="231" customFormat="1" x14ac:dyDescent="0.25">
      <c r="A201" s="426"/>
      <c r="B201" s="426"/>
      <c r="D201" s="427"/>
      <c r="E201" s="428"/>
      <c r="F201" s="428"/>
      <c r="I201" s="426"/>
      <c r="M201" s="429"/>
      <c r="N201" s="429"/>
      <c r="Q201" s="430"/>
      <c r="AA201" s="430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61" t="s">
        <v>170</v>
      </c>
      <c r="B205" s="361" t="s">
        <v>173</v>
      </c>
      <c r="C205" s="312"/>
      <c r="D205" s="221"/>
      <c r="E205" s="221"/>
      <c r="F205" s="221"/>
      <c r="G205" s="221"/>
      <c r="H205" s="361" t="s">
        <v>170</v>
      </c>
      <c r="I205" s="361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171</v>
      </c>
      <c r="B206" s="58"/>
      <c r="C206" s="352"/>
      <c r="D206" s="221"/>
      <c r="E206" s="221"/>
      <c r="F206" s="221"/>
      <c r="G206" s="221"/>
      <c r="H206" s="359" t="s">
        <v>37</v>
      </c>
      <c r="I206" s="360">
        <v>318.59999999999997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139</v>
      </c>
      <c r="B207" s="58">
        <v>55.7</v>
      </c>
      <c r="C207" s="353"/>
      <c r="D207" s="221"/>
      <c r="E207" s="221"/>
      <c r="F207" s="221"/>
      <c r="G207" s="221"/>
      <c r="H207" s="359" t="s">
        <v>39</v>
      </c>
      <c r="I207" s="360">
        <v>50.6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138</v>
      </c>
      <c r="B208" s="58">
        <v>880.60000000000014</v>
      </c>
      <c r="C208" s="221"/>
      <c r="D208" s="221"/>
      <c r="E208" s="221"/>
      <c r="F208" s="221"/>
      <c r="G208" s="221"/>
      <c r="H208" s="359" t="s">
        <v>171</v>
      </c>
      <c r="I208" s="360"/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163</v>
      </c>
      <c r="B209" s="58">
        <v>45</v>
      </c>
      <c r="C209" s="221"/>
      <c r="D209" s="221"/>
      <c r="E209" s="221"/>
      <c r="F209" s="221"/>
      <c r="G209" s="221"/>
      <c r="H209" s="359" t="s">
        <v>27</v>
      </c>
      <c r="I209" s="360">
        <v>476.59999999999997</v>
      </c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295</v>
      </c>
      <c r="B210" s="58">
        <v>35.199999999999996</v>
      </c>
      <c r="C210" s="221"/>
      <c r="D210" s="221"/>
      <c r="E210" s="221"/>
      <c r="F210" s="221"/>
      <c r="G210" s="221"/>
      <c r="H210" s="359" t="s">
        <v>28</v>
      </c>
      <c r="I210" s="360">
        <v>91.7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172</v>
      </c>
      <c r="B211" s="360">
        <v>1016.5000000000002</v>
      </c>
      <c r="C211" s="221"/>
      <c r="D211" s="221"/>
      <c r="E211" s="221"/>
      <c r="F211" s="221"/>
      <c r="G211" s="221"/>
      <c r="H211" s="359" t="s">
        <v>29</v>
      </c>
      <c r="I211" s="360">
        <v>7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49"/>
      <c r="B212" s="349"/>
      <c r="C212" s="221"/>
      <c r="D212" s="221"/>
      <c r="E212" s="221"/>
      <c r="F212" s="221"/>
      <c r="G212" s="221"/>
      <c r="H212" s="359" t="s">
        <v>164</v>
      </c>
      <c r="I212" s="360">
        <v>72</v>
      </c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49"/>
      <c r="B213" s="349"/>
      <c r="C213" s="221"/>
      <c r="D213" s="221"/>
      <c r="E213" s="351"/>
      <c r="F213" s="351"/>
      <c r="G213" s="221"/>
      <c r="H213" s="359" t="s">
        <v>172</v>
      </c>
      <c r="I213" s="360">
        <v>1016.5</v>
      </c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/>
      <c r="I214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/>
      <c r="I215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autoFilter ref="A4:M200" xr:uid="{A0DE6414-5A3B-49AC-92B4-DE87B26B8DE2}"/>
  <phoneticPr fontId="16" type="noConversion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246C61F-CF57-471A-AA06-6B8EF959A9BF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254CD06-36AA-4A3A-8605-AEA18F8BCCF9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FB2DA8FF-C55C-4992-82EA-B5AE7BB5F49C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7:D30"/>
  <sheetViews>
    <sheetView workbookViewId="0">
      <selection activeCell="B29" sqref="B29:D29"/>
    </sheetView>
  </sheetViews>
  <sheetFormatPr defaultColWidth="9.140625" defaultRowHeight="15" x14ac:dyDescent="0.25"/>
  <cols>
    <col min="1" max="16384" width="9.140625" style="59"/>
  </cols>
  <sheetData>
    <row r="27" spans="1:4" x14ac:dyDescent="0.25">
      <c r="A27" s="482" t="s">
        <v>112</v>
      </c>
      <c r="B27" s="482"/>
      <c r="C27" s="482"/>
      <c r="D27" s="482"/>
    </row>
    <row r="28" spans="1:4" x14ac:dyDescent="0.25">
      <c r="A28" s="78" t="s">
        <v>113</v>
      </c>
      <c r="B28" s="483">
        <f>SUM((IF(FREQUENCY('Factuurcontrole 2021'!D3:O16,'Factuurcontrole 2021'!D3:O16) &gt;0,1)))</f>
        <v>0</v>
      </c>
      <c r="C28" s="483"/>
      <c r="D28" s="483"/>
    </row>
    <row r="29" spans="1:4" x14ac:dyDescent="0.25">
      <c r="A29" s="78" t="s">
        <v>114</v>
      </c>
      <c r="B29" s="483" t="e">
        <f>SUM((IF(FREQUENCY('Factuurcontrole 2021'!#REF!,'Factuurcontrole 2021'!#REF!) &gt;0,1)))</f>
        <v>#REF!</v>
      </c>
      <c r="C29" s="483"/>
      <c r="D29" s="483"/>
    </row>
    <row r="30" spans="1:4" x14ac:dyDescent="0.25">
      <c r="A30" s="78" t="s">
        <v>30</v>
      </c>
      <c r="B30" s="483">
        <f>SUM((IF(FREQUENCY('Factuurcontrole 2021'!D3:O16,'Factuurcontrole 2021'!D3:O16) &gt;0,1)))</f>
        <v>0</v>
      </c>
      <c r="C30" s="483"/>
      <c r="D30" s="483"/>
    </row>
  </sheetData>
  <mergeCells count="4">
    <mergeCell ref="A27:D27"/>
    <mergeCell ref="B28:D28"/>
    <mergeCell ref="B29:D29"/>
    <mergeCell ref="B30:D30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7B83-A7E6-4438-B10D-F43153CAB0D3}">
  <sheetPr>
    <tabColor rgb="FFC2E76B"/>
    <pageSetUpPr fitToPage="1"/>
  </sheetPr>
  <dimension ref="A2:O55"/>
  <sheetViews>
    <sheetView showGridLines="0" showZeros="0" zoomScaleNormal="100" workbookViewId="0">
      <selection activeCell="F12" sqref="F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4,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De Posthoorn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Oostering 4</v>
      </c>
      <c r="C5" s="243"/>
      <c r="D5" s="243"/>
      <c r="E5" s="248"/>
      <c r="F5" s="245"/>
      <c r="G5" s="249" t="s">
        <v>18</v>
      </c>
      <c r="H5" s="369">
        <v>4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Pesse</v>
      </c>
      <c r="C6" s="251"/>
      <c r="D6" s="251"/>
      <c r="E6" s="252"/>
      <c r="F6" s="253"/>
      <c r="G6" s="254" t="s">
        <v>19</v>
      </c>
      <c r="H6" s="255" t="str">
        <f>CONCATENATE(H5,"a")</f>
        <v>4a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+MAX('4a'!I6:I199)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'4a'!L199/'4a'!M199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('4a'!M199*Offertetarief)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s="275" customFormat="1" ht="15.75" x14ac:dyDescent="0.25">
      <c r="A15" s="418" t="str">
        <f>'6'!A15</f>
        <v>Kosten additionele werkzaamheden</v>
      </c>
      <c r="F15" s="415"/>
      <c r="G15" s="415"/>
      <c r="H15" s="417"/>
      <c r="I15" s="99"/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GETPIVOTDATA("m2",'4a'!$H$206,"Cat.","G")</f>
        <v>24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GETPIVOTDATA("m2",'4a'!$A$206,"vloerafwerking","Linoleum")</f>
        <v>543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543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543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>
        <f>GETPIVOTDATA("m2",'4a'!$A$206,"vloerafwerking","Tapijt")</f>
        <v>86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182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182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85.4</v>
      </c>
      <c r="F24" s="318">
        <f>+'Normen en kosten'!I11</f>
        <v>0</v>
      </c>
      <c r="G24" s="318">
        <f t="shared" si="0"/>
        <v>0</v>
      </c>
      <c r="H24" s="161">
        <v>2</v>
      </c>
      <c r="I24" s="319"/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/>
      <c r="F26" s="318">
        <f>+'Normen en kosten'!I13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x14ac:dyDescent="0.25">
      <c r="A34" s="269"/>
      <c r="B34" s="191"/>
      <c r="C34" s="233"/>
      <c r="D34" s="170"/>
      <c r="E34" s="170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/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/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/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/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/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/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/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/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(her)controles'!H8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6"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  <mergeCell ref="A19:D19"/>
    <mergeCell ref="A20:D20"/>
  </mergeCells>
  <conditionalFormatting sqref="I13:I15">
    <cfRule type="cellIs" dxfId="28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578B-72C7-463D-834A-577B8E4FD9F3}">
  <sheetPr>
    <tabColor rgb="FF9F9289"/>
  </sheetPr>
  <dimension ref="A1:DM249"/>
  <sheetViews>
    <sheetView zoomScaleNormal="100" workbookViewId="0">
      <pane ySplit="4" topLeftCell="A23" activePane="bottomLeft" state="frozen"/>
      <selection activeCell="I10" sqref="I10"/>
      <selection pane="bottomLeft" activeCell="L199" sqref="L199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7.42578125" style="169" bestFit="1" customWidth="1"/>
    <col min="4" max="4" width="23.5703125" style="310" bestFit="1" customWidth="1"/>
    <col min="5" max="5" width="4.5703125" style="311" bestFit="1" customWidth="1"/>
    <col min="6" max="6" width="4.4257812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(her)controles'!A8</f>
        <v>4</v>
      </c>
      <c r="C1" s="226"/>
      <c r="D1" s="227" t="str">
        <f>VLOOKUP(B1,'Kosten VSR (her)controles'!A5:E54,3)</f>
        <v>OBS De Posthoorn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Oostering 4</v>
      </c>
      <c r="E2" s="162" t="str">
        <f>VLOOKUP(B1,'Kosten VSR (her)controles'!A5:E54,5)</f>
        <v>Pesse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9</v>
      </c>
      <c r="H5" s="296" t="s">
        <v>295</v>
      </c>
      <c r="I5" s="357">
        <v>200</v>
      </c>
      <c r="J5" s="296" t="str">
        <f t="shared" ref="J5:J38" si="0">F5&amp;I5</f>
        <v>E200</v>
      </c>
      <c r="K5" s="296">
        <f>+VLOOKUP(J5,'Normen en kosten'!$D$5:$E$103,2,FALSE)*'4'!$G$11</f>
        <v>0</v>
      </c>
      <c r="L5" s="296">
        <f t="shared" ref="L5:L38" si="1">+I5*G5</f>
        <v>1800</v>
      </c>
      <c r="M5" s="307">
        <f t="shared" ref="M5:M38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188</v>
      </c>
      <c r="D6" s="305" t="str">
        <f>VLOOKUP(C6,'Dropdown vloerafw en cat'!$P$2:$Q$52,2,FALSE)</f>
        <v>Verkeersruimte</v>
      </c>
      <c r="E6" s="306"/>
      <c r="F6" s="306" t="str">
        <f>VLOOKUP(D6,'Normen en kosten'!$A$5:$B$103,2,FALSE)</f>
        <v>E</v>
      </c>
      <c r="G6" s="296">
        <v>36</v>
      </c>
      <c r="H6" s="296" t="s">
        <v>142</v>
      </c>
      <c r="I6" s="357">
        <v>200</v>
      </c>
      <c r="J6" s="296" t="str">
        <f t="shared" si="0"/>
        <v>E200</v>
      </c>
      <c r="K6" s="296">
        <f>+VLOOKUP(J6,'Normen en kosten'!$D$5:$E$103,2,FALSE)*'4'!$G$11</f>
        <v>0</v>
      </c>
      <c r="L6" s="296">
        <f t="shared" si="1"/>
        <v>7200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179</v>
      </c>
      <c r="D7" s="305" t="str">
        <f>VLOOKUP(C7,'Dropdown vloerafw en cat'!$P$2:$Q$52,2,FALSE)</f>
        <v>Leslokaal</v>
      </c>
      <c r="E7" s="306"/>
      <c r="F7" s="306" t="str">
        <f>VLOOKUP(D7,'Normen en kosten'!$A$5:$B$103,2,FALSE)</f>
        <v>A</v>
      </c>
      <c r="G7" s="296">
        <v>64</v>
      </c>
      <c r="H7" s="296" t="s">
        <v>138</v>
      </c>
      <c r="I7" s="357">
        <v>200</v>
      </c>
      <c r="J7" s="296" t="str">
        <f t="shared" si="0"/>
        <v>A200</v>
      </c>
      <c r="K7" s="296">
        <f>+VLOOKUP(J7,'Normen en kosten'!$D$5:$E$103,2,FALSE)*'4'!$G$11</f>
        <v>0</v>
      </c>
      <c r="L7" s="296">
        <f t="shared" si="1"/>
        <v>12800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191</v>
      </c>
      <c r="D8" s="305" t="str">
        <f>VLOOKUP(C8,'Dropdown vloerafw en cat'!$P$2:$Q$52,2,FALSE)</f>
        <v>Sanitaire ruimte</v>
      </c>
      <c r="E8" s="306"/>
      <c r="F8" s="306" t="str">
        <f>VLOOKUP(D8,'Normen en kosten'!$A$5:$B$103,2,FALSE)</f>
        <v>G</v>
      </c>
      <c r="G8" s="296">
        <v>6</v>
      </c>
      <c r="H8" s="296" t="s">
        <v>163</v>
      </c>
      <c r="I8" s="357">
        <v>200</v>
      </c>
      <c r="J8" s="296" t="str">
        <f t="shared" si="0"/>
        <v>G200</v>
      </c>
      <c r="K8" s="296">
        <f>+VLOOKUP(J8,'Normen en kosten'!$D$5:$E$103,2,FALSE)*'4'!$G$11</f>
        <v>0</v>
      </c>
      <c r="L8" s="296">
        <f t="shared" si="1"/>
        <v>1200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182</v>
      </c>
      <c r="D9" s="305" t="s">
        <v>177</v>
      </c>
      <c r="E9" s="306"/>
      <c r="F9" s="306"/>
      <c r="G9" s="296">
        <v>5</v>
      </c>
      <c r="H9" s="296" t="s">
        <v>139</v>
      </c>
      <c r="I9" s="357"/>
      <c r="J9" s="296"/>
      <c r="K9" s="296"/>
      <c r="L9" s="296"/>
      <c r="M9" s="307"/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135</v>
      </c>
      <c r="D10" s="305" t="str">
        <f>VLOOKUP(C10,'Dropdown vloerafw en cat'!$P$2:$Q$52,2,FALSE)</f>
        <v>Kantine</v>
      </c>
      <c r="E10" s="306"/>
      <c r="F10" s="306" t="str">
        <f>VLOOKUP(D10,'Normen en kosten'!$A$5:$B$103,2,FALSE)</f>
        <v>C</v>
      </c>
      <c r="G10" s="296">
        <v>66</v>
      </c>
      <c r="H10" s="296" t="s">
        <v>138</v>
      </c>
      <c r="I10" s="357">
        <v>200</v>
      </c>
      <c r="J10" s="296" t="str">
        <f t="shared" si="0"/>
        <v>C200</v>
      </c>
      <c r="K10" s="296">
        <f>+VLOOKUP(J10,'Normen en kosten'!$D$5:$E$103,2,FALSE)*'4'!$G$11</f>
        <v>0</v>
      </c>
      <c r="L10" s="296">
        <f t="shared" si="1"/>
        <v>13200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182</v>
      </c>
      <c r="D11" s="305" t="s">
        <v>177</v>
      </c>
      <c r="E11" s="306"/>
      <c r="F11" s="306"/>
      <c r="G11" s="296"/>
      <c r="H11" s="296"/>
      <c r="I11" s="357"/>
      <c r="J11" s="296"/>
      <c r="K11" s="296"/>
      <c r="L11" s="296"/>
      <c r="M11" s="307"/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136</v>
      </c>
      <c r="D12" s="305" t="str">
        <f>VLOOKUP(C12,'Dropdown vloerafw en cat'!$P$2:$Q$52,2,FALSE)</f>
        <v>Keuken</v>
      </c>
      <c r="E12" s="306"/>
      <c r="F12" s="306" t="str">
        <f>VLOOKUP(D12,'Normen en kosten'!$A$5:$B$103,2,FALSE)</f>
        <v>D</v>
      </c>
      <c r="G12" s="296">
        <v>8</v>
      </c>
      <c r="H12" s="296" t="s">
        <v>138</v>
      </c>
      <c r="I12" s="357">
        <v>200</v>
      </c>
      <c r="J12" s="296" t="str">
        <f t="shared" si="0"/>
        <v>D200</v>
      </c>
      <c r="K12" s="296">
        <f>+VLOOKUP(J12,'Normen en kosten'!$D$5:$E$103,2,FALSE)*'4'!$G$11</f>
        <v>0</v>
      </c>
      <c r="L12" s="296">
        <f t="shared" si="1"/>
        <v>1600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402" t="s">
        <v>317</v>
      </c>
      <c r="C13" s="305" t="s">
        <v>291</v>
      </c>
      <c r="D13" s="305" t="str">
        <f>VLOOKUP(C13,'Dropdown vloerafw en cat'!$P$2:$Q$52,2,FALSE)</f>
        <v>Kantoor</v>
      </c>
      <c r="E13" s="306"/>
      <c r="F13" s="306" t="str">
        <f>VLOOKUP(D13,'Normen en kosten'!$A$5:$B$103,2,FALSE)</f>
        <v>B</v>
      </c>
      <c r="G13" s="296">
        <v>21</v>
      </c>
      <c r="H13" s="296" t="s">
        <v>138</v>
      </c>
      <c r="I13" s="357">
        <v>200</v>
      </c>
      <c r="J13" s="296" t="str">
        <f t="shared" si="0"/>
        <v>B200</v>
      </c>
      <c r="K13" s="296">
        <f>+VLOOKUP(J13,'Normen en kosten'!$D$5:$E$103,2,FALSE)*'4'!$G$11</f>
        <v>0</v>
      </c>
      <c r="L13" s="296">
        <f t="shared" si="1"/>
        <v>4200</v>
      </c>
      <c r="M13" s="307">
        <f t="shared" si="2"/>
        <v>0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402" t="s">
        <v>318</v>
      </c>
      <c r="C14" s="305" t="s">
        <v>206</v>
      </c>
      <c r="D14" s="305" t="str">
        <f>VLOOKUP(C14,'Dropdown vloerafw en cat'!$P$2:$Q$52,2,FALSE)</f>
        <v>Verkeersruimte</v>
      </c>
      <c r="E14" s="306"/>
      <c r="F14" s="306" t="str">
        <f>VLOOKUP(D14,'Normen en kosten'!$A$5:$B$103,2,FALSE)</f>
        <v>E</v>
      </c>
      <c r="G14" s="296">
        <v>3</v>
      </c>
      <c r="H14" s="296" t="s">
        <v>138</v>
      </c>
      <c r="I14" s="357">
        <v>200</v>
      </c>
      <c r="J14" s="296" t="str">
        <f t="shared" si="0"/>
        <v>E200</v>
      </c>
      <c r="K14" s="296">
        <f>+VLOOKUP(J14,'Normen en kosten'!$D$5:$E$103,2,FALSE)*'4'!$G$11</f>
        <v>0</v>
      </c>
      <c r="L14" s="296">
        <f t="shared" si="1"/>
        <v>600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402" t="s">
        <v>319</v>
      </c>
      <c r="C15" s="305" t="s">
        <v>195</v>
      </c>
      <c r="D15" s="305" t="str">
        <f>VLOOKUP(C15,'Dropdown vloerafw en cat'!$P$2:$Q$52,2,FALSE)</f>
        <v>Sanitaire ruimte</v>
      </c>
      <c r="E15" s="306"/>
      <c r="F15" s="306" t="str">
        <f>VLOOKUP(D15,'Normen en kosten'!$A$5:$B$103,2,FALSE)</f>
        <v>G</v>
      </c>
      <c r="G15" s="296">
        <v>4</v>
      </c>
      <c r="H15" s="296" t="s">
        <v>163</v>
      </c>
      <c r="I15" s="357">
        <v>200</v>
      </c>
      <c r="J15" s="296" t="str">
        <f t="shared" si="0"/>
        <v>G200</v>
      </c>
      <c r="K15" s="296">
        <f>+VLOOKUP(J15,'Normen en kosten'!$D$5:$E$103,2,FALSE)*'4'!$G$11</f>
        <v>0</v>
      </c>
      <c r="L15" s="296">
        <f t="shared" si="1"/>
        <v>800</v>
      </c>
      <c r="M15" s="307">
        <f t="shared" si="2"/>
        <v>0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182</v>
      </c>
      <c r="D16" s="305" t="s">
        <v>177</v>
      </c>
      <c r="E16" s="306"/>
      <c r="F16" s="306"/>
      <c r="G16" s="296"/>
      <c r="H16" s="296"/>
      <c r="I16" s="357"/>
      <c r="J16" s="296"/>
      <c r="K16" s="296"/>
      <c r="L16" s="296"/>
      <c r="M16" s="307"/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402" t="s">
        <v>321</v>
      </c>
      <c r="C17" s="305" t="s">
        <v>292</v>
      </c>
      <c r="D17" s="305" t="s">
        <v>177</v>
      </c>
      <c r="E17" s="306"/>
      <c r="F17" s="306"/>
      <c r="G17" s="296"/>
      <c r="H17" s="296"/>
      <c r="I17" s="357"/>
      <c r="J17" s="296"/>
      <c r="K17" s="296"/>
      <c r="L17" s="296"/>
      <c r="M17" s="307"/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402" t="s">
        <v>322</v>
      </c>
      <c r="C18" s="305" t="s">
        <v>182</v>
      </c>
      <c r="D18" s="305" t="s">
        <v>177</v>
      </c>
      <c r="E18" s="306"/>
      <c r="F18" s="306"/>
      <c r="G18" s="296">
        <v>2</v>
      </c>
      <c r="H18" s="296" t="s">
        <v>140</v>
      </c>
      <c r="I18" s="357"/>
      <c r="J18" s="296"/>
      <c r="K18" s="296"/>
      <c r="L18" s="296"/>
      <c r="M18" s="307"/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402" t="s">
        <v>323</v>
      </c>
      <c r="C19" s="305" t="s">
        <v>202</v>
      </c>
      <c r="D19" s="305" t="str">
        <f>VLOOKUP(C19,'Dropdown vloerafw en cat'!$P$2:$Q$52,2,FALSE)</f>
        <v>Kantoor</v>
      </c>
      <c r="E19" s="306"/>
      <c r="F19" s="306" t="str">
        <f>VLOOKUP(D19,'Normen en kosten'!$A$5:$B$103,2,FALSE)</f>
        <v>B</v>
      </c>
      <c r="G19" s="296">
        <v>10</v>
      </c>
      <c r="H19" s="296" t="s">
        <v>138</v>
      </c>
      <c r="I19" s="357">
        <v>200</v>
      </c>
      <c r="J19" s="296" t="str">
        <f t="shared" si="0"/>
        <v>B200</v>
      </c>
      <c r="K19" s="296">
        <f>+VLOOKUP(J19,'Normen en kosten'!$D$5:$E$103,2,FALSE)*'4'!$G$11</f>
        <v>0</v>
      </c>
      <c r="L19" s="296">
        <f t="shared" si="1"/>
        <v>2000</v>
      </c>
      <c r="M19" s="307">
        <f t="shared" si="2"/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402" t="s">
        <v>324</v>
      </c>
      <c r="C20" s="305" t="s">
        <v>188</v>
      </c>
      <c r="D20" s="305" t="str">
        <f>VLOOKUP(C20,'Dropdown vloerafw en cat'!$P$2:$Q$52,2,FALSE)</f>
        <v>Verkeersruimte</v>
      </c>
      <c r="E20" s="306"/>
      <c r="F20" s="306" t="str">
        <f>VLOOKUP(D20,'Normen en kosten'!$A$5:$B$103,2,FALSE)</f>
        <v>E</v>
      </c>
      <c r="G20" s="296">
        <v>20</v>
      </c>
      <c r="H20" s="296" t="s">
        <v>138</v>
      </c>
      <c r="I20" s="357">
        <v>200</v>
      </c>
      <c r="J20" s="296" t="str">
        <f t="shared" si="0"/>
        <v>E200</v>
      </c>
      <c r="K20" s="296">
        <f>+VLOOKUP(J20,'Normen en kosten'!$D$5:$E$103,2,FALSE)*'4'!$G$11</f>
        <v>0</v>
      </c>
      <c r="L20" s="296">
        <f t="shared" si="1"/>
        <v>4000</v>
      </c>
      <c r="M20" s="307">
        <f t="shared" si="2"/>
        <v>0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402" t="s">
        <v>325</v>
      </c>
      <c r="C21" s="305" t="s">
        <v>200</v>
      </c>
      <c r="D21" s="305" t="str">
        <f>VLOOKUP(C21,'Dropdown vloerafw en cat'!$P$2:$Q$52,2,FALSE)</f>
        <v>Verkeersruimte</v>
      </c>
      <c r="E21" s="306"/>
      <c r="F21" s="306" t="str">
        <f>VLOOKUP(D21,'Normen en kosten'!$A$5:$B$103,2,FALSE)</f>
        <v>E</v>
      </c>
      <c r="G21" s="296">
        <v>9</v>
      </c>
      <c r="H21" s="296" t="s">
        <v>204</v>
      </c>
      <c r="I21" s="357">
        <v>200</v>
      </c>
      <c r="J21" s="296" t="str">
        <f t="shared" si="0"/>
        <v>E200</v>
      </c>
      <c r="K21" s="296">
        <f>+VLOOKUP(J21,'Normen en kosten'!$D$5:$E$103,2,FALSE)*'4'!$G$11</f>
        <v>0</v>
      </c>
      <c r="L21" s="296">
        <f t="shared" si="1"/>
        <v>1800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402" t="s">
        <v>326</v>
      </c>
      <c r="C22" s="305" t="s">
        <v>188</v>
      </c>
      <c r="D22" s="305" t="str">
        <f>VLOOKUP(C22,'Dropdown vloerafw en cat'!$P$2:$Q$52,2,FALSE)</f>
        <v>Verkeersruimte</v>
      </c>
      <c r="E22" s="306"/>
      <c r="F22" s="306" t="str">
        <f>VLOOKUP(D22,'Normen en kosten'!$A$5:$B$103,2,FALSE)</f>
        <v>E</v>
      </c>
      <c r="G22" s="296">
        <v>63</v>
      </c>
      <c r="H22" s="296" t="s">
        <v>138</v>
      </c>
      <c r="I22" s="357">
        <v>200</v>
      </c>
      <c r="J22" s="296" t="str">
        <f t="shared" si="0"/>
        <v>E200</v>
      </c>
      <c r="K22" s="296">
        <f>+VLOOKUP(J22,'Normen en kosten'!$D$5:$E$103,2,FALSE)*'4'!$G$11</f>
        <v>0</v>
      </c>
      <c r="L22" s="296">
        <f t="shared" si="1"/>
        <v>12600</v>
      </c>
      <c r="M22" s="307">
        <f t="shared" si="2"/>
        <v>0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402" t="s">
        <v>327</v>
      </c>
      <c r="C23" s="305" t="s">
        <v>179</v>
      </c>
      <c r="D23" s="305" t="str">
        <f>VLOOKUP(C23,'Dropdown vloerafw en cat'!$P$2:$Q$52,2,FALSE)</f>
        <v>Leslokaal</v>
      </c>
      <c r="E23" s="306"/>
      <c r="F23" s="306" t="str">
        <f>VLOOKUP(D23,'Normen en kosten'!$A$5:$B$103,2,FALSE)</f>
        <v>A</v>
      </c>
      <c r="G23" s="296">
        <v>64</v>
      </c>
      <c r="H23" s="296" t="s">
        <v>138</v>
      </c>
      <c r="I23" s="357">
        <v>200</v>
      </c>
      <c r="J23" s="296" t="str">
        <f t="shared" si="0"/>
        <v>A200</v>
      </c>
      <c r="K23" s="296">
        <f>+VLOOKUP(J23,'Normen en kosten'!$D$5:$E$103,2,FALSE)*'4'!$G$11</f>
        <v>0</v>
      </c>
      <c r="L23" s="296">
        <f t="shared" si="1"/>
        <v>12800</v>
      </c>
      <c r="M23" s="307">
        <f t="shared" si="2"/>
        <v>0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402" t="s">
        <v>328</v>
      </c>
      <c r="C24" s="305" t="s">
        <v>290</v>
      </c>
      <c r="D24" s="305" t="str">
        <f>VLOOKUP(C24,'Dropdown vloerafw en cat'!$P$2:$Q$52,2,FALSE)</f>
        <v>Verkeersruimte</v>
      </c>
      <c r="E24" s="306"/>
      <c r="F24" s="306" t="str">
        <f>VLOOKUP(D24,'Normen en kosten'!$A$5:$B$103,2,FALSE)</f>
        <v>E</v>
      </c>
      <c r="G24" s="296">
        <v>17</v>
      </c>
      <c r="H24" s="296" t="s">
        <v>138</v>
      </c>
      <c r="I24" s="357">
        <v>200</v>
      </c>
      <c r="J24" s="296" t="str">
        <f t="shared" si="0"/>
        <v>E200</v>
      </c>
      <c r="K24" s="296">
        <f>+VLOOKUP(J24,'Normen en kosten'!$D$5:$E$103,2,FALSE)*'4'!$G$11</f>
        <v>0</v>
      </c>
      <c r="L24" s="296">
        <f t="shared" si="1"/>
        <v>3400</v>
      </c>
      <c r="M24" s="307">
        <f t="shared" si="2"/>
        <v>0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402" t="s">
        <v>329</v>
      </c>
      <c r="C25" s="305" t="s">
        <v>191</v>
      </c>
      <c r="D25" s="305" t="str">
        <f>VLOOKUP(C25,'Dropdown vloerafw en cat'!$P$2:$Q$52,2,FALSE)</f>
        <v>Sanitaire ruimte</v>
      </c>
      <c r="E25" s="306"/>
      <c r="F25" s="306" t="str">
        <f>VLOOKUP(D25,'Normen en kosten'!$A$5:$B$103,2,FALSE)</f>
        <v>G</v>
      </c>
      <c r="G25" s="296">
        <v>8</v>
      </c>
      <c r="H25" s="296" t="s">
        <v>163</v>
      </c>
      <c r="I25" s="357">
        <v>200</v>
      </c>
      <c r="J25" s="296" t="str">
        <f t="shared" si="0"/>
        <v>G200</v>
      </c>
      <c r="K25" s="296">
        <f>+VLOOKUP(J25,'Normen en kosten'!$D$5:$E$103,2,FALSE)*'4'!$G$11</f>
        <v>0</v>
      </c>
      <c r="L25" s="296">
        <f t="shared" si="1"/>
        <v>1600</v>
      </c>
      <c r="M25" s="307">
        <f t="shared" si="2"/>
        <v>0</v>
      </c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402" t="s">
        <v>330</v>
      </c>
      <c r="C26" s="305" t="s">
        <v>182</v>
      </c>
      <c r="D26" s="305" t="s">
        <v>177</v>
      </c>
      <c r="E26" s="306"/>
      <c r="F26" s="306"/>
      <c r="G26" s="296"/>
      <c r="H26" s="296"/>
      <c r="I26" s="357"/>
      <c r="J26" s="296"/>
      <c r="K26" s="296"/>
      <c r="L26" s="296"/>
      <c r="M26" s="307"/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402" t="s">
        <v>331</v>
      </c>
      <c r="C27" s="305" t="s">
        <v>179</v>
      </c>
      <c r="D27" s="305" t="str">
        <f>VLOOKUP(C27,'Dropdown vloerafw en cat'!$P$2:$Q$52,2,FALSE)</f>
        <v>Leslokaal</v>
      </c>
      <c r="E27" s="306"/>
      <c r="F27" s="306" t="str">
        <f>VLOOKUP(D27,'Normen en kosten'!$A$5:$B$103,2,FALSE)</f>
        <v>A</v>
      </c>
      <c r="G27" s="296">
        <v>64</v>
      </c>
      <c r="H27" s="296" t="s">
        <v>138</v>
      </c>
      <c r="I27" s="357">
        <v>200</v>
      </c>
      <c r="J27" s="296" t="str">
        <f t="shared" si="0"/>
        <v>A200</v>
      </c>
      <c r="K27" s="296">
        <f>+VLOOKUP(J27,'Normen en kosten'!$D$5:$E$103,2,FALSE)*'4'!$G$11</f>
        <v>0</v>
      </c>
      <c r="L27" s="296">
        <f t="shared" si="1"/>
        <v>12800</v>
      </c>
      <c r="M27" s="307">
        <f t="shared" si="2"/>
        <v>0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402" t="s">
        <v>347</v>
      </c>
      <c r="C28" s="305" t="s">
        <v>183</v>
      </c>
      <c r="D28" s="305" t="str">
        <f>VLOOKUP(C28,'Dropdown vloerafw en cat'!$P$2:$Q$52,2,FALSE)</f>
        <v>Speellokaal</v>
      </c>
      <c r="E28" s="306"/>
      <c r="F28" s="306" t="str">
        <f>VLOOKUP(D28,'Normen en kosten'!$A$5:$B$103,2,FALSE)</f>
        <v>H</v>
      </c>
      <c r="G28" s="296">
        <v>12</v>
      </c>
      <c r="H28" s="296" t="s">
        <v>139</v>
      </c>
      <c r="I28" s="357">
        <v>200</v>
      </c>
      <c r="J28" s="296" t="str">
        <f t="shared" si="0"/>
        <v>H200</v>
      </c>
      <c r="K28" s="296">
        <f>+VLOOKUP(J28,'Normen en kosten'!$D$5:$E$103,2,FALSE)*'4'!$G$11</f>
        <v>0</v>
      </c>
      <c r="L28" s="296">
        <f t="shared" si="1"/>
        <v>2400</v>
      </c>
      <c r="M28" s="307">
        <f t="shared" si="2"/>
        <v>0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402" t="s">
        <v>348</v>
      </c>
      <c r="C29" s="305" t="s">
        <v>290</v>
      </c>
      <c r="D29" s="305" t="str">
        <f>VLOOKUP(C29,'Dropdown vloerafw en cat'!$P$2:$Q$52,2,FALSE)</f>
        <v>Verkeersruimte</v>
      </c>
      <c r="E29" s="306"/>
      <c r="F29" s="306" t="str">
        <f>VLOOKUP(D29,'Normen en kosten'!$A$5:$B$103,2,FALSE)</f>
        <v>E</v>
      </c>
      <c r="G29" s="296">
        <v>18</v>
      </c>
      <c r="H29" s="296" t="s">
        <v>138</v>
      </c>
      <c r="I29" s="357">
        <v>200</v>
      </c>
      <c r="J29" s="296" t="str">
        <f t="shared" si="0"/>
        <v>E200</v>
      </c>
      <c r="K29" s="296">
        <f>+VLOOKUP(J29,'Normen en kosten'!$D$5:$E$103,2,FALSE)*'4'!$G$11</f>
        <v>0</v>
      </c>
      <c r="L29" s="296">
        <f t="shared" si="1"/>
        <v>3600</v>
      </c>
      <c r="M29" s="307">
        <f t="shared" si="2"/>
        <v>0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402" t="s">
        <v>349</v>
      </c>
      <c r="C30" s="305" t="s">
        <v>180</v>
      </c>
      <c r="D30" s="305" t="str">
        <f>VLOOKUP(C30,'Dropdown vloerafw en cat'!$P$2:$Q$52,2,FALSE)</f>
        <v>Kantoor</v>
      </c>
      <c r="E30" s="306"/>
      <c r="F30" s="306" t="str">
        <f>VLOOKUP(D30,'Normen en kosten'!$A$5:$B$103,2,FALSE)</f>
        <v>B</v>
      </c>
      <c r="G30" s="296">
        <v>14</v>
      </c>
      <c r="H30" s="296" t="s">
        <v>138</v>
      </c>
      <c r="I30" s="357">
        <v>200</v>
      </c>
      <c r="J30" s="296" t="str">
        <f t="shared" si="0"/>
        <v>B200</v>
      </c>
      <c r="K30" s="296">
        <f>+VLOOKUP(J30,'Normen en kosten'!$D$5:$E$103,2,FALSE)*'4'!$G$11</f>
        <v>0</v>
      </c>
      <c r="L30" s="296">
        <f t="shared" si="1"/>
        <v>2800</v>
      </c>
      <c r="M30" s="307">
        <f t="shared" si="2"/>
        <v>0</v>
      </c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402" t="s">
        <v>350</v>
      </c>
      <c r="C31" s="305" t="s">
        <v>198</v>
      </c>
      <c r="D31" s="305" t="str">
        <f>VLOOKUP(C31,'Dropdown vloerafw en cat'!$P$2:$Q$52,2,FALSE)</f>
        <v>Verkeersruimte</v>
      </c>
      <c r="E31" s="306"/>
      <c r="F31" s="306" t="str">
        <f>VLOOKUP(D31,'Normen en kosten'!$A$5:$B$103,2,FALSE)</f>
        <v>E</v>
      </c>
      <c r="G31" s="296">
        <v>17</v>
      </c>
      <c r="H31" s="296" t="s">
        <v>295</v>
      </c>
      <c r="I31" s="357">
        <v>200</v>
      </c>
      <c r="J31" s="296" t="str">
        <f t="shared" si="0"/>
        <v>E200</v>
      </c>
      <c r="K31" s="296">
        <f>+VLOOKUP(J31,'Normen en kosten'!$D$5:$E$103,2,FALSE)*'4'!$G$11</f>
        <v>0</v>
      </c>
      <c r="L31" s="296">
        <f t="shared" si="1"/>
        <v>3400</v>
      </c>
      <c r="M31" s="307">
        <f t="shared" si="2"/>
        <v>0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402" t="s">
        <v>351</v>
      </c>
      <c r="C32" s="305" t="s">
        <v>183</v>
      </c>
      <c r="D32" s="305" t="str">
        <f>VLOOKUP(C32,'Dropdown vloerafw en cat'!$P$2:$Q$52,2,FALSE)</f>
        <v>Speellokaal</v>
      </c>
      <c r="E32" s="306"/>
      <c r="F32" s="306" t="str">
        <f>VLOOKUP(D32,'Normen en kosten'!$A$5:$B$103,2,FALSE)</f>
        <v>H</v>
      </c>
      <c r="G32" s="296">
        <v>62</v>
      </c>
      <c r="H32" s="296" t="s">
        <v>138</v>
      </c>
      <c r="I32" s="357">
        <v>200</v>
      </c>
      <c r="J32" s="296" t="str">
        <f t="shared" si="0"/>
        <v>H200</v>
      </c>
      <c r="K32" s="296">
        <f>+VLOOKUP(J32,'Normen en kosten'!$D$5:$E$103,2,FALSE)*'4'!$G$11</f>
        <v>0</v>
      </c>
      <c r="L32" s="296">
        <f t="shared" si="1"/>
        <v>12400</v>
      </c>
      <c r="M32" s="307">
        <f t="shared" si="2"/>
        <v>0</v>
      </c>
      <c r="N32" s="229"/>
      <c r="O32" s="213"/>
      <c r="P32" s="213"/>
      <c r="R32" s="213"/>
      <c r="S32" s="213"/>
      <c r="T32" s="213"/>
      <c r="U32" s="213"/>
      <c r="V32" s="213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402" t="s">
        <v>352</v>
      </c>
      <c r="C33" s="305" t="s">
        <v>179</v>
      </c>
      <c r="D33" s="305" t="str">
        <f>VLOOKUP(C33,'Dropdown vloerafw en cat'!$P$2:$Q$52,2,FALSE)</f>
        <v>Leslokaal</v>
      </c>
      <c r="E33" s="306"/>
      <c r="F33" s="306" t="str">
        <f>VLOOKUP(D33,'Normen en kosten'!$A$5:$B$103,2,FALSE)</f>
        <v>A</v>
      </c>
      <c r="G33" s="296">
        <v>49</v>
      </c>
      <c r="H33" s="296" t="s">
        <v>138</v>
      </c>
      <c r="I33" s="357">
        <v>200</v>
      </c>
      <c r="J33" s="296" t="str">
        <f t="shared" si="0"/>
        <v>A200</v>
      </c>
      <c r="K33" s="296">
        <f>+VLOOKUP(J33,'Normen en kosten'!$D$5:$E$103,2,FALSE)*'4'!$G$11</f>
        <v>0</v>
      </c>
      <c r="L33" s="296">
        <f t="shared" si="1"/>
        <v>9800</v>
      </c>
      <c r="M33" s="307">
        <f t="shared" si="2"/>
        <v>0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402" t="s">
        <v>353</v>
      </c>
      <c r="C34" s="305" t="s">
        <v>179</v>
      </c>
      <c r="D34" s="305" t="str">
        <f>VLOOKUP(C34,'Dropdown vloerafw en cat'!$P$2:$Q$52,2,FALSE)</f>
        <v>Leslokaal</v>
      </c>
      <c r="E34" s="306"/>
      <c r="F34" s="306" t="str">
        <f>VLOOKUP(D34,'Normen en kosten'!$A$5:$B$103,2,FALSE)</f>
        <v>A</v>
      </c>
      <c r="G34" s="296">
        <v>44</v>
      </c>
      <c r="H34" s="296" t="s">
        <v>139</v>
      </c>
      <c r="I34" s="357">
        <v>200</v>
      </c>
      <c r="J34" s="296" t="str">
        <f t="shared" si="0"/>
        <v>A200</v>
      </c>
      <c r="K34" s="296">
        <f>+VLOOKUP(J34,'Normen en kosten'!$D$5:$E$103,2,FALSE)*'4'!$G$11</f>
        <v>0</v>
      </c>
      <c r="L34" s="296">
        <f t="shared" si="1"/>
        <v>8800</v>
      </c>
      <c r="M34" s="307">
        <f t="shared" si="2"/>
        <v>0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402" t="s">
        <v>354</v>
      </c>
      <c r="C35" s="305" t="s">
        <v>183</v>
      </c>
      <c r="D35" s="305" t="str">
        <f>VLOOKUP(C35,'Dropdown vloerafw en cat'!$P$2:$Q$52,2,FALSE)</f>
        <v>Speellokaal</v>
      </c>
      <c r="E35" s="306"/>
      <c r="F35" s="306" t="str">
        <f>VLOOKUP(D35,'Normen en kosten'!$A$5:$B$103,2,FALSE)</f>
        <v>H</v>
      </c>
      <c r="G35" s="296">
        <v>12</v>
      </c>
      <c r="H35" s="296" t="s">
        <v>139</v>
      </c>
      <c r="I35" s="357">
        <v>200</v>
      </c>
      <c r="J35" s="296" t="str">
        <f t="shared" si="0"/>
        <v>H200</v>
      </c>
      <c r="K35" s="296">
        <f>+VLOOKUP(J35,'Normen en kosten'!$D$5:$E$103,2,FALSE)*'4'!$G$11</f>
        <v>0</v>
      </c>
      <c r="L35" s="296">
        <f t="shared" si="1"/>
        <v>2400</v>
      </c>
      <c r="M35" s="307">
        <f t="shared" si="2"/>
        <v>0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</row>
    <row r="36" spans="1:117" x14ac:dyDescent="0.25">
      <c r="A36" s="348"/>
      <c r="B36" s="402" t="s">
        <v>355</v>
      </c>
      <c r="C36" s="305" t="s">
        <v>182</v>
      </c>
      <c r="D36" s="305" t="s">
        <v>177</v>
      </c>
      <c r="E36" s="306"/>
      <c r="F36" s="306"/>
      <c r="G36" s="296"/>
      <c r="H36" s="296"/>
      <c r="I36" s="357"/>
      <c r="J36" s="296"/>
      <c r="K36" s="296"/>
      <c r="L36" s="296"/>
      <c r="M36" s="307"/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402" t="s">
        <v>356</v>
      </c>
      <c r="C37" s="305" t="s">
        <v>191</v>
      </c>
      <c r="D37" s="305" t="str">
        <f>VLOOKUP(C37,'Dropdown vloerafw en cat'!$P$2:$Q$52,2,FALSE)</f>
        <v>Sanitaire ruimte</v>
      </c>
      <c r="E37" s="306"/>
      <c r="F37" s="306" t="str">
        <f>VLOOKUP(D37,'Normen en kosten'!$A$5:$B$103,2,FALSE)</f>
        <v>G</v>
      </c>
      <c r="G37" s="296">
        <v>6</v>
      </c>
      <c r="H37" s="296" t="s">
        <v>163</v>
      </c>
      <c r="I37" s="357">
        <v>200</v>
      </c>
      <c r="J37" s="296" t="str">
        <f t="shared" si="0"/>
        <v>G200</v>
      </c>
      <c r="K37" s="296">
        <f>+VLOOKUP(J37,'Normen en kosten'!$D$5:$E$103,2,FALSE)*'4'!$G$11</f>
        <v>0</v>
      </c>
      <c r="L37" s="296">
        <f t="shared" si="1"/>
        <v>1200</v>
      </c>
      <c r="M37" s="307">
        <f t="shared" si="2"/>
        <v>0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402" t="s">
        <v>358</v>
      </c>
      <c r="C38" s="305" t="s">
        <v>180</v>
      </c>
      <c r="D38" s="305" t="str">
        <f>VLOOKUP(C38,'Dropdown vloerafw en cat'!$P$2:$Q$52,2,FALSE)</f>
        <v>Kantoor</v>
      </c>
      <c r="E38" s="306"/>
      <c r="F38" s="306" t="str">
        <f>VLOOKUP(D38,'Normen en kosten'!$A$5:$B$103,2,FALSE)</f>
        <v>B</v>
      </c>
      <c r="G38" s="296">
        <v>13</v>
      </c>
      <c r="H38" s="296" t="s">
        <v>139</v>
      </c>
      <c r="I38" s="357">
        <v>200</v>
      </c>
      <c r="J38" s="296" t="str">
        <f t="shared" si="0"/>
        <v>B200</v>
      </c>
      <c r="K38" s="296">
        <f>+VLOOKUP(J38,'Normen en kosten'!$D$5:$E$103,2,FALSE)*'4'!$G$11</f>
        <v>0</v>
      </c>
      <c r="L38" s="296">
        <f t="shared" si="1"/>
        <v>2600</v>
      </c>
      <c r="M38" s="307">
        <f t="shared" si="2"/>
        <v>0</v>
      </c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hidden="1" x14ac:dyDescent="0.25">
      <c r="A39" s="348"/>
      <c r="B39" s="357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hidden="1" x14ac:dyDescent="0.25">
      <c r="A40" s="348"/>
      <c r="B40" s="357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hidden="1" x14ac:dyDescent="0.25">
      <c r="A41" s="348"/>
      <c r="B41" s="357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hidden="1" x14ac:dyDescent="0.25">
      <c r="A42" s="348"/>
      <c r="B42" s="357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hidden="1" x14ac:dyDescent="0.25">
      <c r="A43" s="348"/>
      <c r="B43" s="357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hidden="1" x14ac:dyDescent="0.25">
      <c r="A44" s="348"/>
      <c r="B44" s="357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48"/>
      <c r="B45" s="357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48"/>
      <c r="B46" s="357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48"/>
      <c r="B47" s="357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48"/>
      <c r="B48" s="357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48"/>
      <c r="B49" s="357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357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357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</row>
    <row r="52" spans="1:30" hidden="1" x14ac:dyDescent="0.25">
      <c r="A52" s="348"/>
      <c r="B52" s="357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</row>
    <row r="53" spans="1:30" hidden="1" x14ac:dyDescent="0.25">
      <c r="A53" s="348"/>
      <c r="B53" s="357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30" hidden="1" x14ac:dyDescent="0.25">
      <c r="A54" s="348"/>
      <c r="B54" s="357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48"/>
      <c r="B55" s="357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48"/>
      <c r="B56" s="357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48"/>
      <c r="B57" s="357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48"/>
      <c r="B58" s="357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48"/>
      <c r="B59" s="357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48"/>
      <c r="B60" s="357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48"/>
      <c r="B61" s="357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48"/>
      <c r="B62" s="357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48"/>
      <c r="B63" s="357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48"/>
      <c r="B64" s="357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357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357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357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357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357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357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357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357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357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357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357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357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357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357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357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357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48"/>
      <c r="B81" s="357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48"/>
      <c r="B82" s="357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48"/>
      <c r="B83" s="357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48"/>
      <c r="B84" s="357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48"/>
      <c r="B85" s="357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48"/>
      <c r="B86" s="357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48"/>
      <c r="B87" s="357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48"/>
      <c r="B88" s="357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48"/>
      <c r="B89" s="357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48"/>
      <c r="B90" s="357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48"/>
      <c r="B91" s="357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48"/>
      <c r="B92" s="357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48"/>
      <c r="B93" s="357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48"/>
      <c r="B94" s="357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48"/>
      <c r="B95" s="357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48"/>
      <c r="B96" s="357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48"/>
      <c r="B97" s="357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48"/>
      <c r="B98" s="357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  <c r="N98" s="309"/>
    </row>
    <row r="99" spans="1:14" hidden="1" x14ac:dyDescent="0.25">
      <c r="A99" s="348"/>
      <c r="B99" s="357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</row>
    <row r="100" spans="1:14" hidden="1" x14ac:dyDescent="0.25">
      <c r="A100" s="348"/>
      <c r="B100" s="357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48"/>
      <c r="B101" s="357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</row>
    <row r="102" spans="1:14" hidden="1" x14ac:dyDescent="0.25">
      <c r="A102" s="348"/>
      <c r="B102" s="357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48"/>
      <c r="B103" s="357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48"/>
      <c r="B104" s="357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48"/>
      <c r="B105" s="357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48"/>
      <c r="B106" s="357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48"/>
      <c r="B107" s="357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48"/>
      <c r="B108" s="357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48"/>
      <c r="B109" s="357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48"/>
      <c r="B110" s="357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48"/>
      <c r="B111" s="357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48"/>
      <c r="B112" s="357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357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357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357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357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357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357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357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357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357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357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357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357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357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357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357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357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357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357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357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357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357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357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357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357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357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357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357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357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357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357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357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357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357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357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357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357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357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357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357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357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357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357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357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357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357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357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357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357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357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357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357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357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357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357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357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357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357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357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357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357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357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357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357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357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357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357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357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357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s="231" customFormat="1" x14ac:dyDescent="0.25">
      <c r="A199" s="426" t="s">
        <v>30</v>
      </c>
      <c r="B199" s="426"/>
      <c r="D199" s="427"/>
      <c r="E199" s="428"/>
      <c r="F199" s="428"/>
      <c r="G199" s="231">
        <f>SUM(G5:G198)</f>
        <v>726</v>
      </c>
      <c r="I199" s="426"/>
      <c r="L199" s="231">
        <f>SUM(L5:L198)</f>
        <v>143800</v>
      </c>
      <c r="M199" s="231">
        <f>SUM(M5:M198)</f>
        <v>0</v>
      </c>
      <c r="N199" s="429"/>
      <c r="Q199" s="430"/>
      <c r="AA199" s="430"/>
    </row>
    <row r="200" spans="1:27" s="231" customFormat="1" x14ac:dyDescent="0.25">
      <c r="A200" s="426"/>
      <c r="B200" s="426"/>
      <c r="D200" s="427"/>
      <c r="E200" s="428"/>
      <c r="F200" s="428"/>
      <c r="I200" s="426"/>
      <c r="M200" s="429"/>
      <c r="N200" s="429"/>
      <c r="Q200" s="430"/>
      <c r="AA200" s="430"/>
    </row>
    <row r="201" spans="1:27" x14ac:dyDescent="0.25">
      <c r="A201" s="349"/>
      <c r="B201" s="349"/>
      <c r="C201" s="221"/>
      <c r="D201" s="350"/>
      <c r="E201" s="351"/>
      <c r="F201" s="351"/>
      <c r="G201" s="221"/>
      <c r="H201" s="221"/>
      <c r="I201" s="349"/>
      <c r="J201" s="221"/>
      <c r="K201" s="221"/>
      <c r="L201" s="221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 t="s">
        <v>175</v>
      </c>
      <c r="B203" s="349"/>
      <c r="C203" s="221"/>
      <c r="D203" s="350"/>
      <c r="E203" s="351"/>
      <c r="F203" s="351"/>
      <c r="G203" s="221"/>
      <c r="H203" s="221" t="s">
        <v>152</v>
      </c>
      <c r="I203" s="349"/>
      <c r="J203" s="221"/>
      <c r="K203" s="221"/>
      <c r="L203" s="221"/>
    </row>
    <row r="204" spans="1:27" x14ac:dyDescent="0.25">
      <c r="A204" s="361" t="s">
        <v>170</v>
      </c>
      <c r="B204" s="361" t="s">
        <v>173</v>
      </c>
      <c r="C204" s="312"/>
      <c r="D204" s="221"/>
      <c r="E204" s="221"/>
      <c r="F204" s="221"/>
      <c r="G204" s="221"/>
      <c r="H204" s="361" t="s">
        <v>170</v>
      </c>
      <c r="I204" s="361" t="s">
        <v>173</v>
      </c>
      <c r="J204" s="221"/>
      <c r="K204" s="221"/>
      <c r="L204" s="221"/>
      <c r="M204" s="221"/>
      <c r="N204" s="169"/>
      <c r="Q204" s="169"/>
      <c r="AA204" s="169"/>
    </row>
    <row r="205" spans="1:27" x14ac:dyDescent="0.25">
      <c r="A205" s="359" t="s">
        <v>171</v>
      </c>
      <c r="B205" s="360"/>
      <c r="C205" s="352"/>
      <c r="D205" s="221"/>
      <c r="E205" s="221"/>
      <c r="F205" s="221"/>
      <c r="G205" s="221"/>
      <c r="H205" s="359" t="s">
        <v>37</v>
      </c>
      <c r="I205" s="360">
        <v>192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140</v>
      </c>
      <c r="B206" s="360">
        <v>2</v>
      </c>
      <c r="C206" s="353"/>
      <c r="D206" s="221"/>
      <c r="E206" s="221"/>
      <c r="F206" s="221"/>
      <c r="G206" s="221"/>
      <c r="H206" s="359" t="s">
        <v>39</v>
      </c>
      <c r="I206" s="360">
        <v>24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139</v>
      </c>
      <c r="B207" s="360">
        <v>86</v>
      </c>
      <c r="C207" s="221"/>
      <c r="D207" s="221"/>
      <c r="E207" s="221"/>
      <c r="F207" s="221"/>
      <c r="G207" s="221"/>
      <c r="H207" s="359" t="s">
        <v>171</v>
      </c>
      <c r="I207" s="360">
        <v>7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138</v>
      </c>
      <c r="B208" s="360">
        <v>543</v>
      </c>
      <c r="C208" s="221"/>
      <c r="D208" s="221"/>
      <c r="E208" s="221"/>
      <c r="F208" s="221"/>
      <c r="G208" s="221"/>
      <c r="H208" s="359" t="s">
        <v>27</v>
      </c>
      <c r="I208" s="360">
        <v>285</v>
      </c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163</v>
      </c>
      <c r="B209" s="360">
        <v>24</v>
      </c>
      <c r="C209" s="221"/>
      <c r="D209" s="221"/>
      <c r="E209" s="221"/>
      <c r="F209" s="221"/>
      <c r="G209" s="221"/>
      <c r="H209" s="359" t="s">
        <v>38</v>
      </c>
      <c r="I209" s="360">
        <v>66</v>
      </c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204</v>
      </c>
      <c r="B210" s="360">
        <v>9</v>
      </c>
      <c r="C210" s="221"/>
      <c r="D210" s="221"/>
      <c r="E210" s="221"/>
      <c r="F210" s="221"/>
      <c r="G210" s="221"/>
      <c r="H210" s="359" t="s">
        <v>29</v>
      </c>
      <c r="I210" s="360">
        <v>8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295</v>
      </c>
      <c r="B211" s="360">
        <v>26</v>
      </c>
      <c r="C211" s="221"/>
      <c r="D211" s="221"/>
      <c r="E211" s="221"/>
      <c r="F211" s="221"/>
      <c r="G211" s="221"/>
      <c r="H211" s="359" t="s">
        <v>28</v>
      </c>
      <c r="I211" s="360">
        <v>58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59" t="s">
        <v>142</v>
      </c>
      <c r="B212" s="360">
        <v>36</v>
      </c>
      <c r="C212" s="221"/>
      <c r="D212" s="221"/>
      <c r="E212" s="351"/>
      <c r="F212" s="351"/>
      <c r="G212" s="221"/>
      <c r="H212" s="359" t="s">
        <v>164</v>
      </c>
      <c r="I212" s="360">
        <v>86</v>
      </c>
      <c r="J212" s="221"/>
      <c r="K212" s="221"/>
      <c r="L212" s="221"/>
    </row>
    <row r="213" spans="1:27" x14ac:dyDescent="0.25">
      <c r="A213" s="359" t="s">
        <v>172</v>
      </c>
      <c r="B213" s="360">
        <v>726</v>
      </c>
      <c r="C213" s="221"/>
      <c r="D213" s="221"/>
      <c r="E213" s="351"/>
      <c r="F213" s="351"/>
      <c r="G213" s="221"/>
      <c r="H213" s="359" t="s">
        <v>172</v>
      </c>
      <c r="I213" s="360">
        <v>726</v>
      </c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/>
      <c r="I214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350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221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8" spans="1:14" x14ac:dyDescent="0.25">
      <c r="I248" s="169"/>
      <c r="N248" s="169"/>
    </row>
    <row r="249" spans="1:14" x14ac:dyDescent="0.25">
      <c r="N249" s="169"/>
    </row>
  </sheetData>
  <autoFilter ref="A4:M38" xr:uid="{4790578B-72C7-463D-834A-577B8E4FD9F3}"/>
  <phoneticPr fontId="16" type="noConversion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 r:id="rId4"/>
  <legacyDrawingHF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039DFE3-111C-4222-81E6-80509F365905}">
          <x14:formula1>
            <xm:f>'Dropdown vloerafw en cat'!$B$2:$B$14</xm:f>
          </x14:formula1>
          <xm:sqref>H5:H198</xm:sqref>
        </x14:dataValidation>
        <x14:dataValidation type="list" allowBlank="1" showInputMessage="1" showErrorMessage="1" xr:uid="{72A419D8-EAFE-4D2C-A3FF-342EEAC69589}">
          <x14:formula1>
            <xm:f>'Dropdown vloerafw en cat'!$K$2:$K$14</xm:f>
          </x14:formula1>
          <xm:sqref>D5:D198</xm:sqref>
        </x14:dataValidation>
        <x14:dataValidation type="list" allowBlank="1" showInputMessage="1" showErrorMessage="1" xr:uid="{DCB3E583-5D59-48DD-8849-82D5E663D7B4}">
          <x14:formula1>
            <xm:f>'Dropdown vloerafw en cat'!$P$2:$P$52</xm:f>
          </x14:formula1>
          <xm:sqref>C5:C198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41FD-A130-495C-8F9F-E92F646E3CF6}">
  <sheetPr>
    <tabColor rgb="FFC2E76B"/>
    <pageSetUpPr fitToPage="1"/>
  </sheetPr>
  <dimension ref="A2:O55"/>
  <sheetViews>
    <sheetView showGridLines="0" showZeros="0" topLeftCell="A3" zoomScaleNormal="100" workbookViewId="0">
      <selection activeCell="A35" sqref="A35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5,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De Schuthoek Locatie Booyenverlaat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Booyenverlaat 7</v>
      </c>
      <c r="C5" s="243"/>
      <c r="D5" s="243"/>
      <c r="E5" s="248"/>
      <c r="F5" s="245"/>
      <c r="G5" s="249" t="s">
        <v>18</v>
      </c>
      <c r="H5" s="369">
        <v>5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Hoogeveen</v>
      </c>
      <c r="C6" s="251"/>
      <c r="D6" s="251"/>
      <c r="E6" s="252"/>
      <c r="F6" s="253"/>
      <c r="G6" s="254" t="s">
        <v>19</v>
      </c>
      <c r="H6" s="255" t="str">
        <f>CONCATENATE(H5,"a")</f>
        <v>5a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+MAX('5a'!I6:I200)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'5a'!L200/'5a'!M200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('5a'!M200*Offertetarief)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x14ac:dyDescent="0.25">
      <c r="A15" s="231" t="str">
        <f>+'Normen en kosten'!G1</f>
        <v>Kosten additionele werkzaamheden</v>
      </c>
      <c r="E15" s="232" t="s">
        <v>13</v>
      </c>
      <c r="F15" s="232" t="s">
        <v>80</v>
      </c>
      <c r="G15" s="232" t="s">
        <v>22</v>
      </c>
      <c r="H15" s="232" t="s">
        <v>23</v>
      </c>
      <c r="I15" s="232" t="s">
        <v>126</v>
      </c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GETPIVOTDATA("m2",'5a'!$H$207,"Cat.","G")</f>
        <v>51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GETPIVOTDATA("m2",'5a'!$A$207,"vloerafwerking","Linoleum")</f>
        <v>925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925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925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>
        <f>GETPIVOTDATA("m2",'5a'!$A$207,"vloerafwerking","Tapijt")</f>
        <v>50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157.65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157.65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199.6</v>
      </c>
      <c r="F24" s="318">
        <f>+'Normen en kosten'!I11</f>
        <v>0</v>
      </c>
      <c r="G24" s="318">
        <f t="shared" si="0"/>
        <v>0</v>
      </c>
      <c r="H24" s="161">
        <v>2</v>
      </c>
      <c r="I24" s="319">
        <f t="shared" si="1"/>
        <v>0</v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>
        <v>220</v>
      </c>
      <c r="F26" s="318">
        <f>+'Normen en kosten'!I13</f>
        <v>0</v>
      </c>
      <c r="G26" s="318">
        <f t="shared" si="0"/>
        <v>0</v>
      </c>
      <c r="H26" s="161">
        <v>1</v>
      </c>
      <c r="I26" s="319">
        <f t="shared" si="1"/>
        <v>0</v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28.5" customHeight="1" x14ac:dyDescent="0.25">
      <c r="A34" s="449"/>
      <c r="B34" s="450"/>
      <c r="C34" s="451"/>
      <c r="D34" s="170"/>
      <c r="E34" s="419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>
        <f>VLOOKUP($H$5,'Kosten VSR (her)controles'!$A$5:$BB$54,35,0)</f>
        <v>0</v>
      </c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>
        <f>VLOOKUP($H$5,'Kosten VSR (her)controles'!$A$5:$BB$54,35,0)</f>
        <v>0</v>
      </c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>
        <f>VLOOKUP($H$5,'Kosten VSR (her)controles'!$A$5:$BB$54,35,0)</f>
        <v>0</v>
      </c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A49" s="231" t="s">
        <v>307</v>
      </c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(her)controles'!H9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7">
    <mergeCell ref="A19:D19"/>
    <mergeCell ref="A20:D20"/>
    <mergeCell ref="A34:C34"/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</mergeCells>
  <conditionalFormatting sqref="I13:I14">
    <cfRule type="cellIs" dxfId="23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58-549E-4142-A582-1F642DF705B7}">
  <sheetPr>
    <tabColor rgb="FF9F9289"/>
  </sheetPr>
  <dimension ref="A1:DM250"/>
  <sheetViews>
    <sheetView zoomScaleNormal="100" workbookViewId="0">
      <pane ySplit="4" topLeftCell="A26" activePane="bottomLeft" state="frozen"/>
      <selection activeCell="U213" sqref="U213"/>
      <selection pane="bottomLeft" activeCell="L200" sqref="L200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26.7109375" style="169" bestFit="1" customWidth="1"/>
    <col min="4" max="4" width="24" style="310" bestFit="1" customWidth="1"/>
    <col min="5" max="5" width="4.5703125" style="311" bestFit="1" customWidth="1"/>
    <col min="6" max="6" width="4.42578125" style="311" bestFit="1" customWidth="1"/>
    <col min="7" max="7" width="7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(her)controles'!A9</f>
        <v>5</v>
      </c>
      <c r="C1" s="226"/>
      <c r="D1" s="227" t="str">
        <f>VLOOKUP(B1,'Kosten VSR (her)controles'!A5:E54,3)</f>
        <v>OBS De Schuthoek Locatie Booyenverlaat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Booyenverlaat 7</v>
      </c>
      <c r="E2" s="162" t="str">
        <f>VLOOKUP(B1,'Kosten VSR (her)controles'!A5:E54,5)</f>
        <v>Hoogeveen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5</v>
      </c>
      <c r="H5" s="296" t="s">
        <v>295</v>
      </c>
      <c r="I5" s="357">
        <v>200</v>
      </c>
      <c r="J5" s="296" t="str">
        <f t="shared" ref="J5:J35" si="0">F5&amp;I5</f>
        <v>E200</v>
      </c>
      <c r="K5" s="296">
        <f>+VLOOKUP(J5,'Normen en kosten'!$D$5:$E$103,2,FALSE)*'5'!$G$11</f>
        <v>0</v>
      </c>
      <c r="L5" s="296">
        <f t="shared" ref="L5:L35" si="1">+I5*G5</f>
        <v>1000</v>
      </c>
      <c r="M5" s="307">
        <f t="shared" ref="M5:M35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180</v>
      </c>
      <c r="D6" s="305" t="str">
        <f>VLOOKUP(C6,'Dropdown vloerafw en cat'!$P$2:$Q$52,2,FALSE)</f>
        <v>Kantoor</v>
      </c>
      <c r="E6" s="306"/>
      <c r="F6" s="306" t="str">
        <f>VLOOKUP(D6,'Normen en kosten'!$A$5:$B$103,2,FALSE)</f>
        <v>B</v>
      </c>
      <c r="G6" s="296">
        <v>27</v>
      </c>
      <c r="H6" s="296" t="s">
        <v>142</v>
      </c>
      <c r="I6" s="357">
        <v>200</v>
      </c>
      <c r="J6" s="296" t="str">
        <f t="shared" si="0"/>
        <v>B200</v>
      </c>
      <c r="K6" s="296">
        <f>+VLOOKUP(J6,'Normen en kosten'!$D$5:$E$103,2,FALSE)*'5'!$G$11</f>
        <v>0</v>
      </c>
      <c r="L6" s="296">
        <f t="shared" si="1"/>
        <v>5400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180</v>
      </c>
      <c r="D7" s="305" t="str">
        <f>VLOOKUP(C7,'Dropdown vloerafw en cat'!$P$2:$Q$52,2,FALSE)</f>
        <v>Kantoor</v>
      </c>
      <c r="E7" s="306"/>
      <c r="F7" s="306" t="str">
        <f>VLOOKUP(D7,'Normen en kosten'!$A$5:$B$103,2,FALSE)</f>
        <v>B</v>
      </c>
      <c r="G7" s="296">
        <v>16</v>
      </c>
      <c r="H7" s="296" t="s">
        <v>142</v>
      </c>
      <c r="I7" s="357">
        <v>200</v>
      </c>
      <c r="J7" s="296" t="str">
        <f t="shared" si="0"/>
        <v>B200</v>
      </c>
      <c r="K7" s="296">
        <f>+VLOOKUP(J7,'Normen en kosten'!$D$5:$E$103,2,FALSE)*'5'!$G$11</f>
        <v>0</v>
      </c>
      <c r="L7" s="296">
        <f t="shared" si="1"/>
        <v>3200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293</v>
      </c>
      <c r="D8" s="305" t="str">
        <f>VLOOKUP(C8,'Dropdown vloerafw en cat'!$P$2:$Q$52,2,FALSE)</f>
        <v>Kantoor</v>
      </c>
      <c r="E8" s="306"/>
      <c r="F8" s="306" t="str">
        <f>VLOOKUP(D8,'Normen en kosten'!$A$5:$B$103,2,FALSE)</f>
        <v>B</v>
      </c>
      <c r="G8" s="296">
        <v>22</v>
      </c>
      <c r="H8" s="296" t="s">
        <v>138</v>
      </c>
      <c r="I8" s="357">
        <v>200</v>
      </c>
      <c r="J8" s="296" t="str">
        <f t="shared" si="0"/>
        <v>B200</v>
      </c>
      <c r="K8" s="296">
        <f>+VLOOKUP(J8,'Normen en kosten'!$D$5:$E$103,2,FALSE)*'5'!$G$11</f>
        <v>0</v>
      </c>
      <c r="L8" s="296">
        <f t="shared" si="1"/>
        <v>4400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191</v>
      </c>
      <c r="D9" s="305" t="str">
        <f>VLOOKUP(C9,'Dropdown vloerafw en cat'!$P$2:$Q$52,2,FALSE)</f>
        <v>Sanitaire ruimte</v>
      </c>
      <c r="E9" s="306"/>
      <c r="F9" s="306" t="str">
        <f>VLOOKUP(D9,'Normen en kosten'!$A$5:$B$103,2,FALSE)</f>
        <v>G</v>
      </c>
      <c r="G9" s="296">
        <v>10</v>
      </c>
      <c r="H9" s="296" t="s">
        <v>163</v>
      </c>
      <c r="I9" s="357">
        <v>200</v>
      </c>
      <c r="J9" s="296" t="str">
        <f t="shared" si="0"/>
        <v>G200</v>
      </c>
      <c r="K9" s="296">
        <f>+VLOOKUP(J9,'Normen en kosten'!$D$5:$E$103,2,FALSE)*'5'!$G$11</f>
        <v>0</v>
      </c>
      <c r="L9" s="296">
        <f t="shared" si="1"/>
        <v>2000</v>
      </c>
      <c r="M9" s="307">
        <f t="shared" si="2"/>
        <v>0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188</v>
      </c>
      <c r="D10" s="305" t="str">
        <f>VLOOKUP(C10,'Dropdown vloerafw en cat'!$P$2:$Q$52,2,FALSE)</f>
        <v>Verkeersruimte</v>
      </c>
      <c r="E10" s="306"/>
      <c r="F10" s="306" t="str">
        <f>VLOOKUP(D10,'Normen en kosten'!$A$5:$B$103,2,FALSE)</f>
        <v>E</v>
      </c>
      <c r="G10" s="296">
        <v>303</v>
      </c>
      <c r="H10" s="296" t="s">
        <v>138</v>
      </c>
      <c r="I10" s="357">
        <v>200</v>
      </c>
      <c r="J10" s="296" t="str">
        <f t="shared" si="0"/>
        <v>E200</v>
      </c>
      <c r="K10" s="296">
        <f>+VLOOKUP(J10,'Normen en kosten'!$D$5:$E$103,2,FALSE)*'5'!$G$11</f>
        <v>0</v>
      </c>
      <c r="L10" s="296">
        <f t="shared" si="1"/>
        <v>60600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183</v>
      </c>
      <c r="D11" s="305" t="s">
        <v>177</v>
      </c>
      <c r="E11" s="306"/>
      <c r="F11" s="306"/>
      <c r="G11" s="296"/>
      <c r="H11" s="296"/>
      <c r="I11" s="357"/>
      <c r="J11" s="296"/>
      <c r="K11" s="296"/>
      <c r="L11" s="296"/>
      <c r="M11" s="307"/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183</v>
      </c>
      <c r="D12" s="305" t="str">
        <f>VLOOKUP(C12,'Dropdown vloerafw en cat'!$P$2:$Q$52,2,FALSE)</f>
        <v>Speellokaal</v>
      </c>
      <c r="E12" s="306"/>
      <c r="F12" s="306" t="str">
        <f>VLOOKUP(D12,'Normen en kosten'!$A$5:$B$103,2,FALSE)</f>
        <v>H</v>
      </c>
      <c r="G12" s="296">
        <v>92</v>
      </c>
      <c r="H12" s="296" t="s">
        <v>222</v>
      </c>
      <c r="I12" s="357">
        <v>200</v>
      </c>
      <c r="J12" s="296" t="str">
        <f t="shared" si="0"/>
        <v>H200</v>
      </c>
      <c r="K12" s="296">
        <f>+VLOOKUP(J12,'Normen en kosten'!$D$5:$E$103,2,FALSE)*'5'!$G$11</f>
        <v>0</v>
      </c>
      <c r="L12" s="296">
        <f t="shared" si="1"/>
        <v>18400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402" t="s">
        <v>317</v>
      </c>
      <c r="C13" s="305" t="s">
        <v>195</v>
      </c>
      <c r="D13" s="305" t="str">
        <f>VLOOKUP(C13,'Dropdown vloerafw en cat'!$P$2:$Q$52,2,FALSE)</f>
        <v>Sanitaire ruimte</v>
      </c>
      <c r="E13" s="306"/>
      <c r="F13" s="306" t="str">
        <f>VLOOKUP(D13,'Normen en kosten'!$A$5:$B$103,2,FALSE)</f>
        <v>G</v>
      </c>
      <c r="G13" s="296">
        <v>4</v>
      </c>
      <c r="H13" s="296" t="s">
        <v>163</v>
      </c>
      <c r="I13" s="357">
        <v>200</v>
      </c>
      <c r="J13" s="296" t="str">
        <f t="shared" si="0"/>
        <v>G200</v>
      </c>
      <c r="K13" s="296">
        <f>+VLOOKUP(J13,'Normen en kosten'!$D$5:$E$103,2,FALSE)*'5'!$G$11</f>
        <v>0</v>
      </c>
      <c r="L13" s="296">
        <f t="shared" si="1"/>
        <v>800</v>
      </c>
      <c r="M13" s="307">
        <f t="shared" si="2"/>
        <v>0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402" t="s">
        <v>318</v>
      </c>
      <c r="C14" s="305" t="s">
        <v>136</v>
      </c>
      <c r="D14" s="305" t="str">
        <f>VLOOKUP(C14,'Dropdown vloerafw en cat'!$P$2:$Q$52,2,FALSE)</f>
        <v>Keuken</v>
      </c>
      <c r="E14" s="306"/>
      <c r="F14" s="306" t="str">
        <f>VLOOKUP(D14,'Normen en kosten'!$A$5:$B$103,2,FALSE)</f>
        <v>D</v>
      </c>
      <c r="G14" s="296">
        <v>4</v>
      </c>
      <c r="H14" s="296" t="s">
        <v>138</v>
      </c>
      <c r="I14" s="357">
        <v>200</v>
      </c>
      <c r="J14" s="296" t="str">
        <f t="shared" si="0"/>
        <v>D200</v>
      </c>
      <c r="K14" s="296">
        <f>+VLOOKUP(J14,'Normen en kosten'!$D$5:$E$103,2,FALSE)*'5'!$G$11</f>
        <v>0</v>
      </c>
      <c r="L14" s="296">
        <f t="shared" si="1"/>
        <v>800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402" t="s">
        <v>319</v>
      </c>
      <c r="C15" s="305" t="s">
        <v>182</v>
      </c>
      <c r="D15" s="305" t="s">
        <v>177</v>
      </c>
      <c r="E15" s="306"/>
      <c r="F15" s="306"/>
      <c r="G15" s="296"/>
      <c r="H15" s="296"/>
      <c r="I15" s="357"/>
      <c r="J15" s="296"/>
      <c r="K15" s="296"/>
      <c r="L15" s="296"/>
      <c r="M15" s="307"/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291</v>
      </c>
      <c r="D16" s="305" t="str">
        <f>VLOOKUP(C16,'Dropdown vloerafw en cat'!$P$2:$Q$52,2,FALSE)</f>
        <v>Kantoor</v>
      </c>
      <c r="E16" s="306"/>
      <c r="F16" s="306" t="str">
        <f>VLOOKUP(D16,'Normen en kosten'!$A$5:$B$103,2,FALSE)</f>
        <v>B</v>
      </c>
      <c r="G16" s="296">
        <v>38</v>
      </c>
      <c r="H16" s="296" t="s">
        <v>139</v>
      </c>
      <c r="I16" s="357">
        <v>200</v>
      </c>
      <c r="J16" s="296" t="str">
        <f t="shared" si="0"/>
        <v>B200</v>
      </c>
      <c r="K16" s="296">
        <f>+VLOOKUP(J16,'Normen en kosten'!$D$5:$E$103,2,FALSE)*'5'!$G$11</f>
        <v>0</v>
      </c>
      <c r="L16" s="296">
        <f t="shared" si="1"/>
        <v>7600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402" t="s">
        <v>321</v>
      </c>
      <c r="C17" s="305" t="s">
        <v>202</v>
      </c>
      <c r="D17" s="305" t="str">
        <f>VLOOKUP(C17,'Dropdown vloerafw en cat'!$P$2:$Q$52,2,FALSE)</f>
        <v>Kantoor</v>
      </c>
      <c r="E17" s="306"/>
      <c r="F17" s="306" t="str">
        <f>VLOOKUP(D17,'Normen en kosten'!$A$5:$B$103,2,FALSE)</f>
        <v>B</v>
      </c>
      <c r="G17" s="296">
        <v>12</v>
      </c>
      <c r="H17" s="296" t="s">
        <v>139</v>
      </c>
      <c r="I17" s="357">
        <v>200</v>
      </c>
      <c r="J17" s="296" t="str">
        <f t="shared" si="0"/>
        <v>B200</v>
      </c>
      <c r="K17" s="296">
        <f>+VLOOKUP(J17,'Normen en kosten'!$D$5:$E$103,2,FALSE)*'5'!$G$11</f>
        <v>0</v>
      </c>
      <c r="L17" s="296">
        <f t="shared" si="1"/>
        <v>2400</v>
      </c>
      <c r="M17" s="307">
        <f t="shared" si="2"/>
        <v>0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402" t="s">
        <v>322</v>
      </c>
      <c r="C18" s="305" t="s">
        <v>182</v>
      </c>
      <c r="D18" s="305" t="s">
        <v>177</v>
      </c>
      <c r="E18" s="306"/>
      <c r="F18" s="306"/>
      <c r="G18" s="296"/>
      <c r="H18" s="296"/>
      <c r="I18" s="357"/>
      <c r="J18" s="296"/>
      <c r="K18" s="296"/>
      <c r="L18" s="296"/>
      <c r="M18" s="307"/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402" t="s">
        <v>323</v>
      </c>
      <c r="C19" s="305" t="s">
        <v>179</v>
      </c>
      <c r="D19" s="305" t="str">
        <f>VLOOKUP(C19,'Dropdown vloerafw en cat'!$P$2:$Q$52,2,FALSE)</f>
        <v>Leslokaal</v>
      </c>
      <c r="E19" s="306"/>
      <c r="F19" s="306" t="str">
        <f>VLOOKUP(D19,'Normen en kosten'!$A$5:$B$103,2,FALSE)</f>
        <v>A</v>
      </c>
      <c r="G19" s="296">
        <v>58</v>
      </c>
      <c r="H19" s="296" t="s">
        <v>138</v>
      </c>
      <c r="I19" s="357">
        <v>200</v>
      </c>
      <c r="J19" s="296" t="str">
        <f t="shared" si="0"/>
        <v>A200</v>
      </c>
      <c r="K19" s="296">
        <f>+VLOOKUP(J19,'Normen en kosten'!$D$5:$E$103,2,FALSE)*'5'!$G$11</f>
        <v>0</v>
      </c>
      <c r="L19" s="296">
        <f t="shared" si="1"/>
        <v>11600</v>
      </c>
      <c r="M19" s="307">
        <f t="shared" si="2"/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402" t="s">
        <v>324</v>
      </c>
      <c r="C20" s="305" t="s">
        <v>191</v>
      </c>
      <c r="D20" s="305" t="str">
        <f>VLOOKUP(C20,'Dropdown vloerafw en cat'!$P$2:$Q$52,2,FALSE)</f>
        <v>Sanitaire ruimte</v>
      </c>
      <c r="E20" s="306"/>
      <c r="F20" s="306" t="str">
        <f>VLOOKUP(D20,'Normen en kosten'!$A$5:$B$103,2,FALSE)</f>
        <v>G</v>
      </c>
      <c r="G20" s="296">
        <v>8</v>
      </c>
      <c r="H20" s="296" t="s">
        <v>163</v>
      </c>
      <c r="I20" s="357">
        <v>200</v>
      </c>
      <c r="J20" s="296" t="str">
        <f t="shared" si="0"/>
        <v>G200</v>
      </c>
      <c r="K20" s="296">
        <f>+VLOOKUP(J20,'Normen en kosten'!$D$5:$E$103,2,FALSE)*'5'!$G$11</f>
        <v>0</v>
      </c>
      <c r="L20" s="296">
        <f t="shared" si="1"/>
        <v>1600</v>
      </c>
      <c r="M20" s="307">
        <f t="shared" si="2"/>
        <v>0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402" t="s">
        <v>325</v>
      </c>
      <c r="C21" s="305" t="s">
        <v>191</v>
      </c>
      <c r="D21" s="305" t="str">
        <f>VLOOKUP(C21,'Dropdown vloerafw en cat'!$P$2:$Q$52,2,FALSE)</f>
        <v>Sanitaire ruimte</v>
      </c>
      <c r="E21" s="306"/>
      <c r="F21" s="306" t="str">
        <f>VLOOKUP(D21,'Normen en kosten'!$A$5:$B$103,2,FALSE)</f>
        <v>G</v>
      </c>
      <c r="G21" s="296">
        <v>7</v>
      </c>
      <c r="H21" s="296" t="s">
        <v>138</v>
      </c>
      <c r="I21" s="357">
        <v>200</v>
      </c>
      <c r="J21" s="296" t="str">
        <f t="shared" si="0"/>
        <v>G200</v>
      </c>
      <c r="K21" s="296">
        <f>+VLOOKUP(J21,'Normen en kosten'!$D$5:$E$103,2,FALSE)*'5'!$G$11</f>
        <v>0</v>
      </c>
      <c r="L21" s="296">
        <f t="shared" si="1"/>
        <v>1400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402" t="s">
        <v>326</v>
      </c>
      <c r="C22" s="305" t="s">
        <v>179</v>
      </c>
      <c r="D22" s="305" t="str">
        <f>VLOOKUP(C22,'Dropdown vloerafw en cat'!$P$2:$Q$52,2,FALSE)</f>
        <v>Leslokaal</v>
      </c>
      <c r="E22" s="306"/>
      <c r="F22" s="306" t="str">
        <f>VLOOKUP(D22,'Normen en kosten'!$A$5:$B$103,2,FALSE)</f>
        <v>A</v>
      </c>
      <c r="G22" s="296">
        <v>72</v>
      </c>
      <c r="H22" s="296" t="s">
        <v>138</v>
      </c>
      <c r="I22" s="357">
        <v>200</v>
      </c>
      <c r="J22" s="296" t="str">
        <f t="shared" si="0"/>
        <v>A200</v>
      </c>
      <c r="K22" s="296">
        <f>+VLOOKUP(J22,'Normen en kosten'!$D$5:$E$103,2,FALSE)*'5'!$G$11</f>
        <v>0</v>
      </c>
      <c r="L22" s="296">
        <f t="shared" si="1"/>
        <v>14400</v>
      </c>
      <c r="M22" s="307">
        <f t="shared" si="2"/>
        <v>0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402" t="s">
        <v>327</v>
      </c>
      <c r="C23" s="305" t="s">
        <v>182</v>
      </c>
      <c r="D23" s="305" t="s">
        <v>177</v>
      </c>
      <c r="E23" s="306"/>
      <c r="F23" s="306"/>
      <c r="G23" s="296"/>
      <c r="H23" s="296"/>
      <c r="I23" s="357"/>
      <c r="J23" s="296"/>
      <c r="K23" s="296"/>
      <c r="L23" s="296"/>
      <c r="M23" s="307"/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402" t="s">
        <v>328</v>
      </c>
      <c r="C24" s="305" t="s">
        <v>198</v>
      </c>
      <c r="D24" s="305" t="str">
        <f>VLOOKUP(C24,'Dropdown vloerafw en cat'!$P$2:$Q$52,2,FALSE)</f>
        <v>Verkeersruimte</v>
      </c>
      <c r="E24" s="306"/>
      <c r="F24" s="306" t="str">
        <f>VLOOKUP(D24,'Normen en kosten'!$A$5:$B$103,2,FALSE)</f>
        <v>E</v>
      </c>
      <c r="G24" s="296">
        <v>7</v>
      </c>
      <c r="H24" s="296" t="s">
        <v>295</v>
      </c>
      <c r="I24" s="357">
        <v>200</v>
      </c>
      <c r="J24" s="296" t="str">
        <f t="shared" si="0"/>
        <v>E200</v>
      </c>
      <c r="K24" s="296">
        <f>+VLOOKUP(J24,'Normen en kosten'!$D$5:$E$103,2,FALSE)*'5'!$G$11</f>
        <v>0</v>
      </c>
      <c r="L24" s="296">
        <f t="shared" si="1"/>
        <v>1400</v>
      </c>
      <c r="M24" s="307">
        <f t="shared" si="2"/>
        <v>0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402" t="s">
        <v>329</v>
      </c>
      <c r="C25" s="305" t="s">
        <v>179</v>
      </c>
      <c r="D25" s="305" t="str">
        <f>VLOOKUP(C25,'Dropdown vloerafw en cat'!$P$2:$Q$52,2,FALSE)</f>
        <v>Leslokaal</v>
      </c>
      <c r="E25" s="306"/>
      <c r="F25" s="306" t="str">
        <f>VLOOKUP(D25,'Normen en kosten'!$A$5:$B$103,2,FALSE)</f>
        <v>A</v>
      </c>
      <c r="G25" s="296">
        <v>52</v>
      </c>
      <c r="H25" s="296" t="s">
        <v>138</v>
      </c>
      <c r="I25" s="357">
        <v>200</v>
      </c>
      <c r="J25" s="296" t="str">
        <f t="shared" si="0"/>
        <v>A200</v>
      </c>
      <c r="K25" s="296">
        <f>+VLOOKUP(J25,'Normen en kosten'!$D$5:$E$103,2,FALSE)*'5'!$G$11</f>
        <v>0</v>
      </c>
      <c r="L25" s="296">
        <f t="shared" si="1"/>
        <v>10400</v>
      </c>
      <c r="M25" s="307">
        <f t="shared" si="2"/>
        <v>0</v>
      </c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402" t="s">
        <v>330</v>
      </c>
      <c r="C26" s="305" t="s">
        <v>179</v>
      </c>
      <c r="D26" s="305" t="str">
        <f>VLOOKUP(C26,'Dropdown vloerafw en cat'!$P$2:$Q$52,2,FALSE)</f>
        <v>Leslokaal</v>
      </c>
      <c r="E26" s="306"/>
      <c r="F26" s="306" t="str">
        <f>VLOOKUP(D26,'Normen en kosten'!$A$5:$B$103,2,FALSE)</f>
        <v>A</v>
      </c>
      <c r="G26" s="296">
        <v>57</v>
      </c>
      <c r="H26" s="296" t="s">
        <v>138</v>
      </c>
      <c r="I26" s="357">
        <v>200</v>
      </c>
      <c r="J26" s="296" t="str">
        <f t="shared" si="0"/>
        <v>A200</v>
      </c>
      <c r="K26" s="296">
        <f>+VLOOKUP(J26,'Normen en kosten'!$D$5:$E$103,2,FALSE)*'5'!$G$11</f>
        <v>0</v>
      </c>
      <c r="L26" s="296">
        <f t="shared" si="1"/>
        <v>11400</v>
      </c>
      <c r="M26" s="307">
        <f t="shared" si="2"/>
        <v>0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402" t="s">
        <v>331</v>
      </c>
      <c r="C27" s="305" t="s">
        <v>198</v>
      </c>
      <c r="D27" s="305" t="str">
        <f>VLOOKUP(C27,'Dropdown vloerafw en cat'!$P$2:$Q$52,2,FALSE)</f>
        <v>Verkeersruimte</v>
      </c>
      <c r="E27" s="306"/>
      <c r="F27" s="306" t="str">
        <f>VLOOKUP(D27,'Normen en kosten'!$A$5:$B$103,2,FALSE)</f>
        <v>E</v>
      </c>
      <c r="G27" s="296">
        <v>6</v>
      </c>
      <c r="H27" s="296" t="s">
        <v>295</v>
      </c>
      <c r="I27" s="357">
        <v>200</v>
      </c>
      <c r="J27" s="296" t="str">
        <f t="shared" si="0"/>
        <v>E200</v>
      </c>
      <c r="K27" s="296">
        <f>+VLOOKUP(J27,'Normen en kosten'!$D$5:$E$103,2,FALSE)*'5'!$G$11</f>
        <v>0</v>
      </c>
      <c r="L27" s="296">
        <f t="shared" si="1"/>
        <v>1200</v>
      </c>
      <c r="M27" s="307">
        <f t="shared" si="2"/>
        <v>0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402" t="s">
        <v>347</v>
      </c>
      <c r="C28" s="305" t="s">
        <v>179</v>
      </c>
      <c r="D28" s="305" t="str">
        <f>VLOOKUP(C28,'Dropdown vloerafw en cat'!$P$2:$Q$52,2,FALSE)</f>
        <v>Leslokaal</v>
      </c>
      <c r="E28" s="306"/>
      <c r="F28" s="306" t="str">
        <f>VLOOKUP(D28,'Normen en kosten'!$A$5:$B$103,2,FALSE)</f>
        <v>A</v>
      </c>
      <c r="G28" s="296">
        <v>57</v>
      </c>
      <c r="H28" s="296" t="s">
        <v>138</v>
      </c>
      <c r="I28" s="357">
        <v>200</v>
      </c>
      <c r="J28" s="296" t="str">
        <f t="shared" si="0"/>
        <v>A200</v>
      </c>
      <c r="K28" s="296">
        <f>+VLOOKUP(J28,'Normen en kosten'!$D$5:$E$103,2,FALSE)*'5'!$G$11</f>
        <v>0</v>
      </c>
      <c r="L28" s="296">
        <f t="shared" si="1"/>
        <v>11400</v>
      </c>
      <c r="M28" s="307">
        <f t="shared" si="2"/>
        <v>0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402" t="s">
        <v>348</v>
      </c>
      <c r="C29" s="305" t="s">
        <v>179</v>
      </c>
      <c r="D29" s="305" t="str">
        <f>VLOOKUP(C29,'Dropdown vloerafw en cat'!$P$2:$Q$52,2,FALSE)</f>
        <v>Leslokaal</v>
      </c>
      <c r="E29" s="306"/>
      <c r="F29" s="306" t="str">
        <f>VLOOKUP(D29,'Normen en kosten'!$A$5:$B$103,2,FALSE)</f>
        <v>A</v>
      </c>
      <c r="G29" s="296">
        <v>57</v>
      </c>
      <c r="H29" s="296" t="s">
        <v>138</v>
      </c>
      <c r="I29" s="357">
        <v>200</v>
      </c>
      <c r="J29" s="296" t="str">
        <f t="shared" si="0"/>
        <v>A200</v>
      </c>
      <c r="K29" s="296">
        <f>+VLOOKUP(J29,'Normen en kosten'!$D$5:$E$103,2,FALSE)*'5'!$G$11</f>
        <v>0</v>
      </c>
      <c r="L29" s="296">
        <f t="shared" si="1"/>
        <v>11400</v>
      </c>
      <c r="M29" s="307">
        <f t="shared" si="2"/>
        <v>0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402" t="s">
        <v>349</v>
      </c>
      <c r="C30" s="305" t="s">
        <v>198</v>
      </c>
      <c r="D30" s="305" t="str">
        <f>VLOOKUP(C30,'Dropdown vloerafw en cat'!$P$2:$Q$52,2,FALSE)</f>
        <v>Verkeersruimte</v>
      </c>
      <c r="E30" s="306"/>
      <c r="F30" s="306" t="str">
        <f>VLOOKUP(D30,'Normen en kosten'!$A$5:$B$103,2,FALSE)</f>
        <v>E</v>
      </c>
      <c r="G30" s="296">
        <v>13</v>
      </c>
      <c r="H30" s="296" t="s">
        <v>295</v>
      </c>
      <c r="I30" s="357">
        <v>200</v>
      </c>
      <c r="J30" s="296" t="str">
        <f t="shared" si="0"/>
        <v>E200</v>
      </c>
      <c r="K30" s="296">
        <f>+VLOOKUP(J30,'Normen en kosten'!$D$5:$E$103,2,FALSE)*'5'!$G$11</f>
        <v>0</v>
      </c>
      <c r="L30" s="296">
        <f t="shared" si="1"/>
        <v>2600</v>
      </c>
      <c r="M30" s="307">
        <f t="shared" si="2"/>
        <v>0</v>
      </c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402" t="s">
        <v>350</v>
      </c>
      <c r="C31" s="305" t="s">
        <v>191</v>
      </c>
      <c r="D31" s="305" t="str">
        <f>VLOOKUP(C31,'Dropdown vloerafw en cat'!$P$2:$Q$52,2,FALSE)</f>
        <v>Sanitaire ruimte</v>
      </c>
      <c r="E31" s="306"/>
      <c r="F31" s="306" t="str">
        <f>VLOOKUP(D31,'Normen en kosten'!$A$5:$B$103,2,FALSE)</f>
        <v>G</v>
      </c>
      <c r="G31" s="296">
        <v>7</v>
      </c>
      <c r="H31" s="296" t="s">
        <v>163</v>
      </c>
      <c r="I31" s="357">
        <v>200</v>
      </c>
      <c r="J31" s="296" t="str">
        <f t="shared" si="0"/>
        <v>G200</v>
      </c>
      <c r="K31" s="296">
        <f>+VLOOKUP(J31,'Normen en kosten'!$D$5:$E$103,2,FALSE)*'5'!$G$11</f>
        <v>0</v>
      </c>
      <c r="L31" s="296">
        <f t="shared" si="1"/>
        <v>1400</v>
      </c>
      <c r="M31" s="307">
        <f t="shared" si="2"/>
        <v>0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402" t="s">
        <v>351</v>
      </c>
      <c r="C32" s="305" t="s">
        <v>191</v>
      </c>
      <c r="D32" s="305" t="str">
        <f>VLOOKUP(C32,'Dropdown vloerafw en cat'!$P$2:$Q$52,2,FALSE)</f>
        <v>Sanitaire ruimte</v>
      </c>
      <c r="E32" s="306"/>
      <c r="F32" s="306" t="str">
        <f>VLOOKUP(D32,'Normen en kosten'!$A$5:$B$103,2,FALSE)</f>
        <v>G</v>
      </c>
      <c r="G32" s="296">
        <v>7</v>
      </c>
      <c r="H32" s="296" t="s">
        <v>163</v>
      </c>
      <c r="I32" s="357">
        <v>200</v>
      </c>
      <c r="J32" s="296" t="str">
        <f t="shared" si="0"/>
        <v>G200</v>
      </c>
      <c r="K32" s="296">
        <f>+VLOOKUP(J32,'Normen en kosten'!$D$5:$E$103,2,FALSE)*'5'!$G$11</f>
        <v>0</v>
      </c>
      <c r="L32" s="296">
        <f t="shared" si="1"/>
        <v>1400</v>
      </c>
      <c r="M32" s="307">
        <f t="shared" si="2"/>
        <v>0</v>
      </c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402" t="s">
        <v>352</v>
      </c>
      <c r="C33" s="305" t="s">
        <v>179</v>
      </c>
      <c r="D33" s="305" t="str">
        <f>VLOOKUP(C33,'Dropdown vloerafw en cat'!$P$2:$Q$52,2,FALSE)</f>
        <v>Leslokaal</v>
      </c>
      <c r="E33" s="306"/>
      <c r="F33" s="306" t="str">
        <f>VLOOKUP(D33,'Normen en kosten'!$A$5:$B$103,2,FALSE)</f>
        <v>A</v>
      </c>
      <c r="G33" s="296">
        <v>57</v>
      </c>
      <c r="H33" s="296" t="s">
        <v>138</v>
      </c>
      <c r="I33" s="357">
        <v>200</v>
      </c>
      <c r="J33" s="296" t="str">
        <f t="shared" si="0"/>
        <v>A200</v>
      </c>
      <c r="K33" s="296">
        <f>+VLOOKUP(J33,'Normen en kosten'!$D$5:$E$103,2,FALSE)*'5'!$G$11</f>
        <v>0</v>
      </c>
      <c r="L33" s="296">
        <f t="shared" si="1"/>
        <v>11400</v>
      </c>
      <c r="M33" s="307">
        <f t="shared" si="2"/>
        <v>0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402" t="s">
        <v>353</v>
      </c>
      <c r="C34" s="305" t="s">
        <v>179</v>
      </c>
      <c r="D34" s="305" t="str">
        <f>VLOOKUP(C34,'Dropdown vloerafw en cat'!$P$2:$Q$52,2,FALSE)</f>
        <v>Leslokaal</v>
      </c>
      <c r="E34" s="306"/>
      <c r="F34" s="306" t="str">
        <f>VLOOKUP(D34,'Normen en kosten'!$A$5:$B$103,2,FALSE)</f>
        <v>A</v>
      </c>
      <c r="G34" s="296">
        <v>57</v>
      </c>
      <c r="H34" s="296" t="s">
        <v>138</v>
      </c>
      <c r="I34" s="357">
        <v>200</v>
      </c>
      <c r="J34" s="296" t="str">
        <f t="shared" si="0"/>
        <v>A200</v>
      </c>
      <c r="K34" s="296">
        <f>+VLOOKUP(J34,'Normen en kosten'!$D$5:$E$103,2,FALSE)*'5'!$G$11</f>
        <v>0</v>
      </c>
      <c r="L34" s="296">
        <f t="shared" si="1"/>
        <v>11400</v>
      </c>
      <c r="M34" s="307">
        <f t="shared" si="2"/>
        <v>0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402" t="s">
        <v>354</v>
      </c>
      <c r="C35" s="305" t="s">
        <v>179</v>
      </c>
      <c r="D35" s="305" t="str">
        <f>VLOOKUP(C35,'Dropdown vloerafw en cat'!$P$2:$Q$52,2,FALSE)</f>
        <v>Leslokaal</v>
      </c>
      <c r="E35" s="306"/>
      <c r="F35" s="306" t="str">
        <f>VLOOKUP(D35,'Normen en kosten'!$A$5:$B$103,2,FALSE)</f>
        <v>A</v>
      </c>
      <c r="G35" s="296">
        <v>57</v>
      </c>
      <c r="H35" s="296" t="s">
        <v>138</v>
      </c>
      <c r="I35" s="357">
        <v>200</v>
      </c>
      <c r="J35" s="296" t="str">
        <f t="shared" si="0"/>
        <v>A200</v>
      </c>
      <c r="K35" s="296">
        <f>+VLOOKUP(J35,'Normen en kosten'!$D$5:$E$103,2,FALSE)*'5'!$G$11</f>
        <v>0</v>
      </c>
      <c r="L35" s="296">
        <f t="shared" si="1"/>
        <v>11400</v>
      </c>
      <c r="M35" s="307">
        <f t="shared" si="2"/>
        <v>0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x14ac:dyDescent="0.25">
      <c r="A36" s="348"/>
      <c r="B36" s="402" t="s">
        <v>355</v>
      </c>
      <c r="C36" s="305" t="s">
        <v>182</v>
      </c>
      <c r="D36" s="305" t="s">
        <v>177</v>
      </c>
      <c r="E36" s="306"/>
      <c r="F36" s="306"/>
      <c r="G36" s="296"/>
      <c r="H36" s="296"/>
      <c r="I36" s="357"/>
      <c r="J36" s="296"/>
      <c r="K36" s="296"/>
      <c r="L36" s="296"/>
      <c r="M36" s="307"/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402" t="s">
        <v>356</v>
      </c>
      <c r="C37" s="305" t="s">
        <v>179</v>
      </c>
      <c r="D37" s="305" t="str">
        <f>VLOOKUP(C37,'Dropdown vloerafw en cat'!$P$2:$Q$52,2,FALSE)</f>
        <v>Leslokaal</v>
      </c>
      <c r="E37" s="306"/>
      <c r="F37" s="306" t="str">
        <f>VLOOKUP(D37,'Normen en kosten'!$A$5:$B$103,2,FALSE)</f>
        <v>A</v>
      </c>
      <c r="G37" s="296">
        <v>57</v>
      </c>
      <c r="H37" s="296" t="s">
        <v>138</v>
      </c>
      <c r="I37" s="357">
        <v>200</v>
      </c>
      <c r="J37" s="296" t="str">
        <f t="shared" ref="J37:J39" si="3">F37&amp;I37</f>
        <v>A200</v>
      </c>
      <c r="K37" s="296">
        <f>+VLOOKUP(J37,'Normen en kosten'!$D$5:$E$103,2,FALSE)*'5'!$G$11</f>
        <v>0</v>
      </c>
      <c r="L37" s="296">
        <f t="shared" ref="L37:L39" si="4">+I37*G37</f>
        <v>11400</v>
      </c>
      <c r="M37" s="307">
        <f t="shared" ref="M37:M39" si="5">+IF(K37=0,0,L37/K37)</f>
        <v>0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402" t="s">
        <v>358</v>
      </c>
      <c r="C38" s="305" t="s">
        <v>198</v>
      </c>
      <c r="D38" s="305" t="str">
        <f>VLOOKUP(C38,'Dropdown vloerafw en cat'!$P$2:$Q$52,2,FALSE)</f>
        <v>Verkeersruimte</v>
      </c>
      <c r="E38" s="306"/>
      <c r="F38" s="306" t="str">
        <f>VLOOKUP(D38,'Normen en kosten'!$A$5:$B$103,2,FALSE)</f>
        <v>E</v>
      </c>
      <c r="G38" s="296">
        <v>8</v>
      </c>
      <c r="H38" s="296" t="s">
        <v>138</v>
      </c>
      <c r="I38" s="357">
        <v>200</v>
      </c>
      <c r="J38" s="296" t="str">
        <f t="shared" si="3"/>
        <v>E200</v>
      </c>
      <c r="K38" s="296">
        <f>+VLOOKUP(J38,'Normen en kosten'!$D$5:$E$103,2,FALSE)*'5'!$G$11</f>
        <v>0</v>
      </c>
      <c r="L38" s="296">
        <f t="shared" si="4"/>
        <v>1600</v>
      </c>
      <c r="M38" s="307">
        <f t="shared" si="5"/>
        <v>0</v>
      </c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x14ac:dyDescent="0.25">
      <c r="A39" s="348"/>
      <c r="B39" s="402" t="s">
        <v>359</v>
      </c>
      <c r="C39" s="305" t="s">
        <v>191</v>
      </c>
      <c r="D39" s="305" t="str">
        <f>VLOOKUP(C39,'Dropdown vloerafw en cat'!$P$2:$Q$52,2,FALSE)</f>
        <v>Sanitaire ruimte</v>
      </c>
      <c r="E39" s="306"/>
      <c r="F39" s="306" t="str">
        <f>VLOOKUP(D39,'Normen en kosten'!$A$5:$B$103,2,FALSE)</f>
        <v>G</v>
      </c>
      <c r="G39" s="296">
        <v>8</v>
      </c>
      <c r="H39" s="296" t="s">
        <v>163</v>
      </c>
      <c r="I39" s="357">
        <v>200</v>
      </c>
      <c r="J39" s="296" t="str">
        <f t="shared" si="3"/>
        <v>G200</v>
      </c>
      <c r="K39" s="296">
        <f>+VLOOKUP(J39,'Normen en kosten'!$D$5:$E$103,2,FALSE)*'5'!$G$11</f>
        <v>0</v>
      </c>
      <c r="L39" s="296">
        <f t="shared" si="4"/>
        <v>1600</v>
      </c>
      <c r="M39" s="307">
        <f t="shared" si="5"/>
        <v>0</v>
      </c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hidden="1" x14ac:dyDescent="0.25">
      <c r="A40" s="348"/>
      <c r="B40" s="402"/>
      <c r="C40" s="305"/>
      <c r="D40" s="305"/>
      <c r="E40" s="306"/>
      <c r="F40" s="306"/>
      <c r="G40" s="296"/>
      <c r="H40" s="296"/>
      <c r="I40" s="357"/>
      <c r="J40" s="296"/>
      <c r="K40" s="296" t="e">
        <f>+VLOOKUP(J40,'Normen en kosten'!$D$5:$E$103,2,FALSE)*'5'!$G$11</f>
        <v>#N/A</v>
      </c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hidden="1" x14ac:dyDescent="0.25">
      <c r="A41" s="348"/>
      <c r="B41" s="402"/>
      <c r="C41" s="305"/>
      <c r="D41" s="305"/>
      <c r="E41" s="306"/>
      <c r="F41" s="306"/>
      <c r="G41" s="296"/>
      <c r="H41" s="296"/>
      <c r="I41" s="357"/>
      <c r="J41" s="296"/>
      <c r="K41" s="296" t="e">
        <f>+VLOOKUP(J41,'Normen en kosten'!$D$5:$E$103,2,FALSE)*'5'!$G$11</f>
        <v>#N/A</v>
      </c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hidden="1" x14ac:dyDescent="0.25">
      <c r="A42" s="348"/>
      <c r="B42" s="402"/>
      <c r="C42" s="305"/>
      <c r="D42" s="305"/>
      <c r="E42" s="306"/>
      <c r="F42" s="306"/>
      <c r="G42" s="296"/>
      <c r="H42" s="296"/>
      <c r="I42" s="357"/>
      <c r="J42" s="296"/>
      <c r="K42" s="296" t="e">
        <f>+VLOOKUP(J42,'Normen en kosten'!$D$5:$E$103,2,FALSE)*'5'!$G$11</f>
        <v>#N/A</v>
      </c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hidden="1" x14ac:dyDescent="0.25">
      <c r="A43" s="348"/>
      <c r="B43" s="402"/>
      <c r="C43" s="305"/>
      <c r="D43" s="305"/>
      <c r="E43" s="306"/>
      <c r="F43" s="306"/>
      <c r="G43" s="296"/>
      <c r="H43" s="296"/>
      <c r="I43" s="357"/>
      <c r="J43" s="296"/>
      <c r="K43" s="296" t="e">
        <f>+VLOOKUP(J43,'Normen en kosten'!$D$5:$E$103,2,FALSE)*'5'!$G$11</f>
        <v>#N/A</v>
      </c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hidden="1" x14ac:dyDescent="0.25">
      <c r="A44" s="348"/>
      <c r="B44" s="402"/>
      <c r="C44" s="305"/>
      <c r="D44" s="305"/>
      <c r="E44" s="306"/>
      <c r="F44" s="306"/>
      <c r="G44" s="296"/>
      <c r="H44" s="296"/>
      <c r="I44" s="357"/>
      <c r="J44" s="296"/>
      <c r="K44" s="296" t="e">
        <f>+VLOOKUP(J44,'Normen en kosten'!$D$5:$E$103,2,FALSE)*'5'!$G$11</f>
        <v>#N/A</v>
      </c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48"/>
      <c r="B45" s="402"/>
      <c r="C45" s="305"/>
      <c r="D45" s="305"/>
      <c r="E45" s="306"/>
      <c r="F45" s="306"/>
      <c r="G45" s="296"/>
      <c r="H45" s="296"/>
      <c r="I45" s="357"/>
      <c r="J45" s="296"/>
      <c r="K45" s="296" t="e">
        <f>+VLOOKUP(J45,'Normen en kosten'!$D$5:$E$103,2,FALSE)*'5'!$G$11</f>
        <v>#N/A</v>
      </c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48"/>
      <c r="B46" s="402"/>
      <c r="C46" s="305"/>
      <c r="D46" s="305"/>
      <c r="E46" s="306"/>
      <c r="F46" s="306"/>
      <c r="G46" s="296"/>
      <c r="H46" s="296"/>
      <c r="I46" s="357"/>
      <c r="J46" s="296"/>
      <c r="K46" s="296" t="e">
        <f>+VLOOKUP(J46,'Normen en kosten'!$D$5:$E$103,2,FALSE)*'5'!$G$11</f>
        <v>#N/A</v>
      </c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48"/>
      <c r="B47" s="402"/>
      <c r="C47" s="305"/>
      <c r="D47" s="305"/>
      <c r="E47" s="306"/>
      <c r="F47" s="306"/>
      <c r="G47" s="296"/>
      <c r="H47" s="296"/>
      <c r="I47" s="357"/>
      <c r="J47" s="296"/>
      <c r="K47" s="296" t="e">
        <f>+VLOOKUP(J47,'Normen en kosten'!$D$5:$E$103,2,FALSE)*'5'!$G$11</f>
        <v>#N/A</v>
      </c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48"/>
      <c r="B48" s="402"/>
      <c r="C48" s="305"/>
      <c r="D48" s="305"/>
      <c r="E48" s="306"/>
      <c r="F48" s="306"/>
      <c r="G48" s="296"/>
      <c r="H48" s="296"/>
      <c r="I48" s="357"/>
      <c r="J48" s="296"/>
      <c r="K48" s="296" t="e">
        <f>+VLOOKUP(J48,'Normen en kosten'!$D$5:$E$103,2,FALSE)*'5'!$G$11</f>
        <v>#N/A</v>
      </c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48"/>
      <c r="B49" s="402"/>
      <c r="C49" s="305"/>
      <c r="D49" s="305"/>
      <c r="E49" s="306"/>
      <c r="F49" s="306"/>
      <c r="G49" s="296"/>
      <c r="H49" s="296"/>
      <c r="I49" s="357"/>
      <c r="J49" s="296"/>
      <c r="K49" s="296" t="e">
        <f>+VLOOKUP(J49,'Normen en kosten'!$D$5:$E$103,2,FALSE)*'5'!$G$11</f>
        <v>#N/A</v>
      </c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402"/>
      <c r="C50" s="305"/>
      <c r="D50" s="305"/>
      <c r="E50" s="306"/>
      <c r="F50" s="306"/>
      <c r="G50" s="296"/>
      <c r="H50" s="296"/>
      <c r="I50" s="357"/>
      <c r="J50" s="296"/>
      <c r="K50" s="296" t="e">
        <f>+VLOOKUP(J50,'Normen en kosten'!$D$5:$E$103,2,FALSE)*'5'!$G$11</f>
        <v>#N/A</v>
      </c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402"/>
      <c r="C51" s="305"/>
      <c r="D51" s="305"/>
      <c r="E51" s="306"/>
      <c r="F51" s="306"/>
      <c r="G51" s="296"/>
      <c r="H51" s="296"/>
      <c r="I51" s="357"/>
      <c r="J51" s="296"/>
      <c r="K51" s="296" t="e">
        <f>+VLOOKUP(J51,'Normen en kosten'!$D$5:$E$103,2,FALSE)*'5'!$G$11</f>
        <v>#N/A</v>
      </c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48"/>
      <c r="B52" s="402"/>
      <c r="C52" s="305"/>
      <c r="D52" s="305"/>
      <c r="E52" s="306"/>
      <c r="F52" s="306"/>
      <c r="G52" s="296"/>
      <c r="H52" s="296"/>
      <c r="I52" s="357"/>
      <c r="J52" s="296"/>
      <c r="K52" s="296" t="e">
        <f>+VLOOKUP(J52,'Normen en kosten'!$D$5:$E$103,2,FALSE)*'5'!$G$11</f>
        <v>#N/A</v>
      </c>
      <c r="L52" s="296"/>
      <c r="M52" s="307"/>
    </row>
    <row r="53" spans="1:30" hidden="1" x14ac:dyDescent="0.25">
      <c r="A53" s="348"/>
      <c r="B53" s="402"/>
      <c r="C53" s="305"/>
      <c r="D53" s="305"/>
      <c r="E53" s="306"/>
      <c r="F53" s="306"/>
      <c r="G53" s="296"/>
      <c r="H53" s="296"/>
      <c r="I53" s="357"/>
      <c r="J53" s="296"/>
      <c r="K53" s="296" t="e">
        <f>+VLOOKUP(J53,'Normen en kosten'!$D$5:$E$103,2,FALSE)*'5'!$G$11</f>
        <v>#N/A</v>
      </c>
      <c r="L53" s="296"/>
      <c r="M53" s="307"/>
    </row>
    <row r="54" spans="1:30" hidden="1" x14ac:dyDescent="0.25">
      <c r="A54" s="348"/>
      <c r="B54" s="402"/>
      <c r="C54" s="305"/>
      <c r="D54" s="305"/>
      <c r="E54" s="306"/>
      <c r="F54" s="306"/>
      <c r="G54" s="296"/>
      <c r="H54" s="296"/>
      <c r="I54" s="357"/>
      <c r="J54" s="296"/>
      <c r="K54" s="296" t="e">
        <f>+VLOOKUP(J54,'Normen en kosten'!$D$5:$E$103,2,FALSE)*'5'!$G$11</f>
        <v>#N/A</v>
      </c>
      <c r="L54" s="296"/>
      <c r="M54" s="307"/>
    </row>
    <row r="55" spans="1:30" hidden="1" x14ac:dyDescent="0.25">
      <c r="A55" s="348"/>
      <c r="B55" s="402"/>
      <c r="C55" s="305"/>
      <c r="D55" s="305"/>
      <c r="E55" s="306"/>
      <c r="F55" s="306"/>
      <c r="G55" s="296"/>
      <c r="H55" s="296"/>
      <c r="I55" s="357"/>
      <c r="J55" s="296"/>
      <c r="K55" s="296" t="e">
        <f>+VLOOKUP(J55,'Normen en kosten'!$D$5:$E$103,2,FALSE)*'5'!$G$11</f>
        <v>#N/A</v>
      </c>
      <c r="L55" s="296"/>
      <c r="M55" s="307"/>
    </row>
    <row r="56" spans="1:30" hidden="1" x14ac:dyDescent="0.25">
      <c r="A56" s="348"/>
      <c r="B56" s="402"/>
      <c r="C56" s="305"/>
      <c r="D56" s="305"/>
      <c r="E56" s="306"/>
      <c r="F56" s="306"/>
      <c r="G56" s="296"/>
      <c r="H56" s="296"/>
      <c r="I56" s="357"/>
      <c r="J56" s="296"/>
      <c r="K56" s="296" t="e">
        <f>+VLOOKUP(J56,'Normen en kosten'!$D$5:$E$103,2,FALSE)*'5'!$G$11</f>
        <v>#N/A</v>
      </c>
      <c r="L56" s="296"/>
      <c r="M56" s="307"/>
    </row>
    <row r="57" spans="1:30" hidden="1" x14ac:dyDescent="0.25">
      <c r="A57" s="348"/>
      <c r="B57" s="402"/>
      <c r="C57" s="305"/>
      <c r="D57" s="305"/>
      <c r="E57" s="306"/>
      <c r="F57" s="306"/>
      <c r="G57" s="296"/>
      <c r="H57" s="296"/>
      <c r="I57" s="357"/>
      <c r="J57" s="296"/>
      <c r="K57" s="296" t="e">
        <f>+VLOOKUP(J57,'Normen en kosten'!$D$5:$E$103,2,FALSE)*'5'!$G$11</f>
        <v>#N/A</v>
      </c>
      <c r="L57" s="296"/>
      <c r="M57" s="307"/>
    </row>
    <row r="58" spans="1:30" hidden="1" x14ac:dyDescent="0.25">
      <c r="A58" s="348"/>
      <c r="B58" s="402"/>
      <c r="C58" s="305"/>
      <c r="D58" s="305"/>
      <c r="E58" s="306"/>
      <c r="F58" s="306"/>
      <c r="G58" s="296"/>
      <c r="H58" s="296"/>
      <c r="I58" s="357"/>
      <c r="J58" s="296"/>
      <c r="K58" s="296" t="e">
        <f>+VLOOKUP(J58,'Normen en kosten'!$D$5:$E$103,2,FALSE)*'5'!$G$11</f>
        <v>#N/A</v>
      </c>
      <c r="L58" s="296"/>
      <c r="M58" s="307"/>
    </row>
    <row r="59" spans="1:30" hidden="1" x14ac:dyDescent="0.25">
      <c r="A59" s="348"/>
      <c r="B59" s="402"/>
      <c r="C59" s="305"/>
      <c r="D59" s="305"/>
      <c r="E59" s="306"/>
      <c r="F59" s="306"/>
      <c r="G59" s="296"/>
      <c r="H59" s="296"/>
      <c r="I59" s="357"/>
      <c r="J59" s="296"/>
      <c r="K59" s="296" t="e">
        <f>+VLOOKUP(J59,'Normen en kosten'!$D$5:$E$103,2,FALSE)*'5'!$G$11</f>
        <v>#N/A</v>
      </c>
      <c r="L59" s="296"/>
      <c r="M59" s="307"/>
    </row>
    <row r="60" spans="1:30" hidden="1" x14ac:dyDescent="0.25">
      <c r="A60" s="348"/>
      <c r="B60" s="402"/>
      <c r="C60" s="305"/>
      <c r="D60" s="305"/>
      <c r="E60" s="306"/>
      <c r="F60" s="306"/>
      <c r="G60" s="296"/>
      <c r="H60" s="296"/>
      <c r="I60" s="357"/>
      <c r="J60" s="296"/>
      <c r="K60" s="296" t="e">
        <f>+VLOOKUP(J60,'Normen en kosten'!$D$5:$E$103,2,FALSE)*'5'!$G$11</f>
        <v>#N/A</v>
      </c>
      <c r="L60" s="296"/>
      <c r="M60" s="307"/>
    </row>
    <row r="61" spans="1:30" hidden="1" x14ac:dyDescent="0.25">
      <c r="A61" s="348"/>
      <c r="B61" s="402"/>
      <c r="C61" s="305"/>
      <c r="D61" s="305"/>
      <c r="E61" s="306"/>
      <c r="F61" s="306"/>
      <c r="G61" s="296"/>
      <c r="H61" s="296"/>
      <c r="I61" s="357"/>
      <c r="J61" s="296"/>
      <c r="K61" s="296" t="e">
        <f>+VLOOKUP(J61,'Normen en kosten'!$D$5:$E$103,2,FALSE)*'5'!$G$11</f>
        <v>#N/A</v>
      </c>
      <c r="L61" s="296"/>
      <c r="M61" s="307"/>
    </row>
    <row r="62" spans="1:30" hidden="1" x14ac:dyDescent="0.25">
      <c r="A62" s="348"/>
      <c r="B62" s="402"/>
      <c r="C62" s="305"/>
      <c r="D62" s="305"/>
      <c r="E62" s="306"/>
      <c r="F62" s="306"/>
      <c r="G62" s="296"/>
      <c r="H62" s="296"/>
      <c r="I62" s="357"/>
      <c r="J62" s="296"/>
      <c r="K62" s="296" t="e">
        <f>+VLOOKUP(J62,'Normen en kosten'!$D$5:$E$103,2,FALSE)*'5'!$G$11</f>
        <v>#N/A</v>
      </c>
      <c r="L62" s="296"/>
      <c r="M62" s="307"/>
    </row>
    <row r="63" spans="1:30" hidden="1" x14ac:dyDescent="0.25">
      <c r="A63" s="348"/>
      <c r="B63" s="402"/>
      <c r="C63" s="305"/>
      <c r="D63" s="305"/>
      <c r="E63" s="306"/>
      <c r="F63" s="306"/>
      <c r="G63" s="296"/>
      <c r="H63" s="296"/>
      <c r="I63" s="357"/>
      <c r="J63" s="296"/>
      <c r="K63" s="296" t="e">
        <f>+VLOOKUP(J63,'Normen en kosten'!$D$5:$E$103,2,FALSE)*'5'!$G$11</f>
        <v>#N/A</v>
      </c>
      <c r="L63" s="296"/>
      <c r="M63" s="307"/>
    </row>
    <row r="64" spans="1:30" hidden="1" x14ac:dyDescent="0.25">
      <c r="A64" s="348"/>
      <c r="B64" s="402"/>
      <c r="C64" s="305"/>
      <c r="D64" s="305"/>
      <c r="E64" s="306"/>
      <c r="F64" s="306"/>
      <c r="G64" s="296"/>
      <c r="H64" s="296"/>
      <c r="I64" s="357"/>
      <c r="J64" s="296"/>
      <c r="K64" s="296" t="e">
        <f>+VLOOKUP(J64,'Normen en kosten'!$D$5:$E$103,2,FALSE)*'5'!$G$11</f>
        <v>#N/A</v>
      </c>
      <c r="L64" s="296"/>
      <c r="M64" s="307"/>
    </row>
    <row r="65" spans="1:13" hidden="1" x14ac:dyDescent="0.25">
      <c r="A65" s="348"/>
      <c r="B65" s="402"/>
      <c r="C65" s="305"/>
      <c r="D65" s="305"/>
      <c r="E65" s="306"/>
      <c r="F65" s="306"/>
      <c r="G65" s="296"/>
      <c r="H65" s="296"/>
      <c r="I65" s="357"/>
      <c r="J65" s="296"/>
      <c r="K65" s="296" t="e">
        <f>+VLOOKUP(J65,'Normen en kosten'!$D$5:$E$103,2,FALSE)*'5'!$G$11</f>
        <v>#N/A</v>
      </c>
      <c r="L65" s="296"/>
      <c r="M65" s="307"/>
    </row>
    <row r="66" spans="1:13" hidden="1" x14ac:dyDescent="0.25">
      <c r="A66" s="348"/>
      <c r="B66" s="402"/>
      <c r="C66" s="305"/>
      <c r="D66" s="305"/>
      <c r="E66" s="306"/>
      <c r="F66" s="306"/>
      <c r="G66" s="296"/>
      <c r="H66" s="296"/>
      <c r="I66" s="357"/>
      <c r="J66" s="296"/>
      <c r="K66" s="296" t="e">
        <f>+VLOOKUP(J66,'Normen en kosten'!$D$5:$E$103,2,FALSE)*'5'!$G$11</f>
        <v>#N/A</v>
      </c>
      <c r="L66" s="296"/>
      <c r="M66" s="307"/>
    </row>
    <row r="67" spans="1:13" hidden="1" x14ac:dyDescent="0.25">
      <c r="A67" s="348"/>
      <c r="B67" s="402"/>
      <c r="C67" s="305"/>
      <c r="D67" s="305"/>
      <c r="E67" s="306"/>
      <c r="F67" s="306"/>
      <c r="G67" s="296"/>
      <c r="H67" s="296"/>
      <c r="I67" s="357"/>
      <c r="J67" s="296"/>
      <c r="K67" s="296" t="e">
        <f>+VLOOKUP(J67,'Normen en kosten'!$D$5:$E$103,2,FALSE)*'5'!$G$11</f>
        <v>#N/A</v>
      </c>
      <c r="L67" s="296"/>
      <c r="M67" s="307"/>
    </row>
    <row r="68" spans="1:13" hidden="1" x14ac:dyDescent="0.25">
      <c r="A68" s="348"/>
      <c r="B68" s="402"/>
      <c r="C68" s="305"/>
      <c r="D68" s="305"/>
      <c r="E68" s="306"/>
      <c r="F68" s="306"/>
      <c r="G68" s="296"/>
      <c r="H68" s="296"/>
      <c r="I68" s="357"/>
      <c r="J68" s="296"/>
      <c r="K68" s="296" t="e">
        <f>+VLOOKUP(J68,'Normen en kosten'!$D$5:$E$103,2,FALSE)*'5'!$G$11</f>
        <v>#N/A</v>
      </c>
      <c r="L68" s="296"/>
      <c r="M68" s="307"/>
    </row>
    <row r="69" spans="1:13" hidden="1" x14ac:dyDescent="0.25">
      <c r="A69" s="348"/>
      <c r="B69" s="402"/>
      <c r="C69" s="305"/>
      <c r="D69" s="305"/>
      <c r="E69" s="306"/>
      <c r="F69" s="306"/>
      <c r="G69" s="296"/>
      <c r="H69" s="296"/>
      <c r="I69" s="357"/>
      <c r="J69" s="296"/>
      <c r="K69" s="296" t="e">
        <f>+VLOOKUP(J69,'Normen en kosten'!$D$5:$E$103,2,FALSE)*'5'!$G$11</f>
        <v>#N/A</v>
      </c>
      <c r="L69" s="296"/>
      <c r="M69" s="307"/>
    </row>
    <row r="70" spans="1:13" hidden="1" x14ac:dyDescent="0.25">
      <c r="A70" s="348"/>
      <c r="B70" s="402"/>
      <c r="C70" s="305"/>
      <c r="D70" s="305"/>
      <c r="E70" s="306"/>
      <c r="F70" s="306"/>
      <c r="G70" s="296"/>
      <c r="H70" s="296"/>
      <c r="I70" s="357"/>
      <c r="J70" s="296"/>
      <c r="K70" s="296" t="e">
        <f>+VLOOKUP(J70,'Normen en kosten'!$D$5:$E$103,2,FALSE)*'5'!$G$11</f>
        <v>#N/A</v>
      </c>
      <c r="L70" s="296"/>
      <c r="M70" s="307"/>
    </row>
    <row r="71" spans="1:13" hidden="1" x14ac:dyDescent="0.25">
      <c r="A71" s="348"/>
      <c r="B71" s="402"/>
      <c r="C71" s="305"/>
      <c r="D71" s="305"/>
      <c r="E71" s="306"/>
      <c r="F71" s="306"/>
      <c r="G71" s="296"/>
      <c r="H71" s="296"/>
      <c r="I71" s="357"/>
      <c r="J71" s="296"/>
      <c r="K71" s="296" t="e">
        <f>+VLOOKUP(J71,'Normen en kosten'!$D$5:$E$103,2,FALSE)*'5'!$G$11</f>
        <v>#N/A</v>
      </c>
      <c r="L71" s="296"/>
      <c r="M71" s="307"/>
    </row>
    <row r="72" spans="1:13" hidden="1" x14ac:dyDescent="0.25">
      <c r="A72" s="348"/>
      <c r="B72" s="402"/>
      <c r="C72" s="305"/>
      <c r="D72" s="305"/>
      <c r="E72" s="306"/>
      <c r="F72" s="306"/>
      <c r="G72" s="296"/>
      <c r="H72" s="296"/>
      <c r="I72" s="357"/>
      <c r="J72" s="296"/>
      <c r="K72" s="296" t="e">
        <f>+VLOOKUP(J72,'Normen en kosten'!$D$5:$E$103,2,FALSE)*'5'!$G$11</f>
        <v>#N/A</v>
      </c>
      <c r="L72" s="296"/>
      <c r="M72" s="307"/>
    </row>
    <row r="73" spans="1:13" hidden="1" x14ac:dyDescent="0.25">
      <c r="A73" s="348"/>
      <c r="B73" s="402"/>
      <c r="C73" s="305"/>
      <c r="D73" s="305"/>
      <c r="E73" s="306"/>
      <c r="F73" s="306"/>
      <c r="G73" s="296"/>
      <c r="H73" s="296"/>
      <c r="I73" s="357"/>
      <c r="J73" s="296"/>
      <c r="K73" s="296" t="e">
        <f>+VLOOKUP(J73,'Normen en kosten'!$D$5:$E$103,2,FALSE)*'5'!$G$11</f>
        <v>#N/A</v>
      </c>
      <c r="L73" s="296"/>
      <c r="M73" s="307"/>
    </row>
    <row r="74" spans="1:13" hidden="1" x14ac:dyDescent="0.25">
      <c r="A74" s="348"/>
      <c r="B74" s="402"/>
      <c r="C74" s="305"/>
      <c r="D74" s="305"/>
      <c r="E74" s="306"/>
      <c r="F74" s="306"/>
      <c r="G74" s="296"/>
      <c r="H74" s="296"/>
      <c r="I74" s="357"/>
      <c r="J74" s="296"/>
      <c r="K74" s="296" t="e">
        <f>+VLOOKUP(J74,'Normen en kosten'!$D$5:$E$103,2,FALSE)*'5'!$G$11</f>
        <v>#N/A</v>
      </c>
      <c r="L74" s="296"/>
      <c r="M74" s="307"/>
    </row>
    <row r="75" spans="1:13" hidden="1" x14ac:dyDescent="0.25">
      <c r="A75" s="348"/>
      <c r="B75" s="402"/>
      <c r="C75" s="305"/>
      <c r="D75" s="305"/>
      <c r="E75" s="306"/>
      <c r="F75" s="306"/>
      <c r="G75" s="296"/>
      <c r="H75" s="296"/>
      <c r="I75" s="357"/>
      <c r="J75" s="296"/>
      <c r="K75" s="296" t="e">
        <f>+VLOOKUP(J75,'Normen en kosten'!$D$5:$E$103,2,FALSE)*'5'!$G$11</f>
        <v>#N/A</v>
      </c>
      <c r="L75" s="296"/>
      <c r="M75" s="307"/>
    </row>
    <row r="76" spans="1:13" hidden="1" x14ac:dyDescent="0.25">
      <c r="A76" s="348"/>
      <c r="B76" s="402"/>
      <c r="C76" s="305"/>
      <c r="D76" s="305"/>
      <c r="E76" s="306"/>
      <c r="F76" s="306"/>
      <c r="G76" s="296"/>
      <c r="H76" s="296"/>
      <c r="I76" s="357"/>
      <c r="J76" s="296"/>
      <c r="K76" s="296" t="e">
        <f>+VLOOKUP(J76,'Normen en kosten'!$D$5:$E$103,2,FALSE)*'5'!$G$11</f>
        <v>#N/A</v>
      </c>
      <c r="L76" s="296"/>
      <c r="M76" s="307"/>
    </row>
    <row r="77" spans="1:13" hidden="1" x14ac:dyDescent="0.25">
      <c r="A77" s="348"/>
      <c r="B77" s="402"/>
      <c r="C77" s="305"/>
      <c r="D77" s="305"/>
      <c r="E77" s="306"/>
      <c r="F77" s="306"/>
      <c r="G77" s="296"/>
      <c r="H77" s="296"/>
      <c r="I77" s="357"/>
      <c r="J77" s="296"/>
      <c r="K77" s="296" t="e">
        <f>+VLOOKUP(J77,'Normen en kosten'!$D$5:$E$103,2,FALSE)*'5'!$G$11</f>
        <v>#N/A</v>
      </c>
      <c r="L77" s="296"/>
      <c r="M77" s="307"/>
    </row>
    <row r="78" spans="1:13" hidden="1" x14ac:dyDescent="0.25">
      <c r="A78" s="348"/>
      <c r="B78" s="402"/>
      <c r="C78" s="305"/>
      <c r="D78" s="305"/>
      <c r="E78" s="306"/>
      <c r="F78" s="306"/>
      <c r="G78" s="296"/>
      <c r="H78" s="296"/>
      <c r="I78" s="357"/>
      <c r="J78" s="296"/>
      <c r="K78" s="296" t="e">
        <f>+VLOOKUP(J78,'Normen en kosten'!$D$5:$E$103,2,FALSE)*'5'!$G$11</f>
        <v>#N/A</v>
      </c>
      <c r="L78" s="296"/>
      <c r="M78" s="307"/>
    </row>
    <row r="79" spans="1:13" hidden="1" x14ac:dyDescent="0.25">
      <c r="A79" s="348"/>
      <c r="B79" s="402"/>
      <c r="C79" s="305"/>
      <c r="D79" s="305"/>
      <c r="E79" s="306"/>
      <c r="F79" s="306"/>
      <c r="G79" s="296"/>
      <c r="H79" s="296"/>
      <c r="I79" s="357"/>
      <c r="J79" s="296"/>
      <c r="K79" s="296" t="e">
        <f>+VLOOKUP(J79,'Normen en kosten'!$D$5:$E$103,2,FALSE)*'5'!$G$11</f>
        <v>#N/A</v>
      </c>
      <c r="L79" s="296"/>
      <c r="M79" s="307"/>
    </row>
    <row r="80" spans="1:13" hidden="1" x14ac:dyDescent="0.25">
      <c r="A80" s="348"/>
      <c r="B80" s="402"/>
      <c r="C80" s="305"/>
      <c r="D80" s="305"/>
      <c r="E80" s="306"/>
      <c r="F80" s="306"/>
      <c r="G80" s="296"/>
      <c r="H80" s="296"/>
      <c r="I80" s="357"/>
      <c r="J80" s="296"/>
      <c r="K80" s="296" t="e">
        <f>+VLOOKUP(J80,'Normen en kosten'!$D$5:$E$103,2,FALSE)*'5'!$G$11</f>
        <v>#N/A</v>
      </c>
      <c r="L80" s="296"/>
      <c r="M80" s="307"/>
    </row>
    <row r="81" spans="1:13" hidden="1" x14ac:dyDescent="0.25">
      <c r="A81" s="348"/>
      <c r="B81" s="402"/>
      <c r="C81" s="305"/>
      <c r="D81" s="305"/>
      <c r="E81" s="306"/>
      <c r="F81" s="306"/>
      <c r="G81" s="296"/>
      <c r="H81" s="296"/>
      <c r="I81" s="357"/>
      <c r="J81" s="296"/>
      <c r="K81" s="296" t="e">
        <f>+VLOOKUP(J81,'Normen en kosten'!$D$5:$E$103,2,FALSE)*'5'!$G$11</f>
        <v>#N/A</v>
      </c>
      <c r="L81" s="296"/>
      <c r="M81" s="307"/>
    </row>
    <row r="82" spans="1:13" hidden="1" x14ac:dyDescent="0.25">
      <c r="A82" s="348"/>
      <c r="B82" s="402"/>
      <c r="C82" s="305"/>
      <c r="D82" s="305"/>
      <c r="E82" s="306"/>
      <c r="F82" s="306"/>
      <c r="G82" s="296"/>
      <c r="H82" s="296"/>
      <c r="I82" s="357"/>
      <c r="J82" s="296"/>
      <c r="K82" s="296" t="e">
        <f>+VLOOKUP(J82,'Normen en kosten'!$D$5:$E$103,2,FALSE)*'5'!$G$11</f>
        <v>#N/A</v>
      </c>
      <c r="L82" s="296"/>
      <c r="M82" s="307"/>
    </row>
    <row r="83" spans="1:13" hidden="1" x14ac:dyDescent="0.25">
      <c r="A83" s="348"/>
      <c r="B83" s="402"/>
      <c r="C83" s="305"/>
      <c r="D83" s="305"/>
      <c r="E83" s="306"/>
      <c r="F83" s="306"/>
      <c r="G83" s="296"/>
      <c r="H83" s="296"/>
      <c r="I83" s="357"/>
      <c r="J83" s="296"/>
      <c r="K83" s="296" t="e">
        <f>+VLOOKUP(J83,'Normen en kosten'!$D$5:$E$103,2,FALSE)*'5'!$G$11</f>
        <v>#N/A</v>
      </c>
      <c r="L83" s="296"/>
      <c r="M83" s="307"/>
    </row>
    <row r="84" spans="1:13" hidden="1" x14ac:dyDescent="0.25">
      <c r="A84" s="348"/>
      <c r="B84" s="402"/>
      <c r="C84" s="305"/>
      <c r="D84" s="305"/>
      <c r="E84" s="306"/>
      <c r="F84" s="306"/>
      <c r="G84" s="296"/>
      <c r="H84" s="296"/>
      <c r="I84" s="357"/>
      <c r="J84" s="296"/>
      <c r="K84" s="296" t="e">
        <f>+VLOOKUP(J84,'Normen en kosten'!$D$5:$E$103,2,FALSE)*'5'!$G$11</f>
        <v>#N/A</v>
      </c>
      <c r="L84" s="296"/>
      <c r="M84" s="307"/>
    </row>
    <row r="85" spans="1:13" hidden="1" x14ac:dyDescent="0.25">
      <c r="A85" s="348"/>
      <c r="B85" s="402"/>
      <c r="C85" s="305"/>
      <c r="D85" s="305"/>
      <c r="E85" s="306"/>
      <c r="F85" s="306"/>
      <c r="G85" s="296"/>
      <c r="H85" s="296"/>
      <c r="I85" s="357"/>
      <c r="J85" s="296"/>
      <c r="K85" s="296" t="e">
        <f>+VLOOKUP(J85,'Normen en kosten'!$D$5:$E$103,2,FALSE)*'5'!$G$11</f>
        <v>#N/A</v>
      </c>
      <c r="L85" s="296"/>
      <c r="M85" s="307"/>
    </row>
    <row r="86" spans="1:13" hidden="1" x14ac:dyDescent="0.25">
      <c r="A86" s="348"/>
      <c r="B86" s="402"/>
      <c r="C86" s="305"/>
      <c r="D86" s="305"/>
      <c r="E86" s="306"/>
      <c r="F86" s="306"/>
      <c r="G86" s="296"/>
      <c r="H86" s="296"/>
      <c r="I86" s="357"/>
      <c r="J86" s="296"/>
      <c r="K86" s="296" t="e">
        <f>+VLOOKUP(J86,'Normen en kosten'!$D$5:$E$103,2,FALSE)*'5'!$G$11</f>
        <v>#N/A</v>
      </c>
      <c r="L86" s="296"/>
      <c r="M86" s="307"/>
    </row>
    <row r="87" spans="1:13" hidden="1" x14ac:dyDescent="0.25">
      <c r="A87" s="348"/>
      <c r="B87" s="402"/>
      <c r="C87" s="305"/>
      <c r="D87" s="305"/>
      <c r="E87" s="306"/>
      <c r="F87" s="306"/>
      <c r="G87" s="296"/>
      <c r="H87" s="296"/>
      <c r="I87" s="357"/>
      <c r="J87" s="296"/>
      <c r="K87" s="296" t="e">
        <f>+VLOOKUP(J87,'Normen en kosten'!$D$5:$E$103,2,FALSE)*'5'!$G$11</f>
        <v>#N/A</v>
      </c>
      <c r="L87" s="296"/>
      <c r="M87" s="307"/>
    </row>
    <row r="88" spans="1:13" hidden="1" x14ac:dyDescent="0.25">
      <c r="A88" s="348"/>
      <c r="B88" s="402"/>
      <c r="C88" s="305"/>
      <c r="D88" s="305"/>
      <c r="E88" s="306"/>
      <c r="F88" s="306"/>
      <c r="G88" s="296"/>
      <c r="H88" s="296"/>
      <c r="I88" s="357"/>
      <c r="J88" s="296"/>
      <c r="K88" s="296" t="e">
        <f>+VLOOKUP(J88,'Normen en kosten'!$D$5:$E$103,2,FALSE)*'5'!$G$11</f>
        <v>#N/A</v>
      </c>
      <c r="L88" s="296"/>
      <c r="M88" s="307"/>
    </row>
    <row r="89" spans="1:13" hidden="1" x14ac:dyDescent="0.25">
      <c r="A89" s="348"/>
      <c r="B89" s="402"/>
      <c r="C89" s="305"/>
      <c r="D89" s="305"/>
      <c r="E89" s="306"/>
      <c r="F89" s="306"/>
      <c r="G89" s="296"/>
      <c r="H89" s="296"/>
      <c r="I89" s="357"/>
      <c r="J89" s="296"/>
      <c r="K89" s="296" t="e">
        <f>+VLOOKUP(J89,'Normen en kosten'!$D$5:$E$103,2,FALSE)*'5'!$G$11</f>
        <v>#N/A</v>
      </c>
      <c r="L89" s="296"/>
      <c r="M89" s="307"/>
    </row>
    <row r="90" spans="1:13" hidden="1" x14ac:dyDescent="0.25">
      <c r="A90" s="348"/>
      <c r="B90" s="402"/>
      <c r="C90" s="305"/>
      <c r="D90" s="305"/>
      <c r="E90" s="306"/>
      <c r="F90" s="306"/>
      <c r="G90" s="296"/>
      <c r="H90" s="296"/>
      <c r="I90" s="357"/>
      <c r="J90" s="296"/>
      <c r="K90" s="296" t="e">
        <f>+VLOOKUP(J90,'Normen en kosten'!$D$5:$E$103,2,FALSE)*'5'!$G$11</f>
        <v>#N/A</v>
      </c>
      <c r="L90" s="296"/>
      <c r="M90" s="307"/>
    </row>
    <row r="91" spans="1:13" hidden="1" x14ac:dyDescent="0.25">
      <c r="A91" s="348"/>
      <c r="B91" s="402"/>
      <c r="C91" s="305"/>
      <c r="D91" s="305"/>
      <c r="E91" s="306"/>
      <c r="F91" s="306"/>
      <c r="G91" s="296"/>
      <c r="H91" s="296"/>
      <c r="I91" s="357"/>
      <c r="J91" s="296"/>
      <c r="K91" s="296" t="e">
        <f>+VLOOKUP(J91,'Normen en kosten'!$D$5:$E$103,2,FALSE)*'5'!$G$11</f>
        <v>#N/A</v>
      </c>
      <c r="L91" s="296"/>
      <c r="M91" s="307"/>
    </row>
    <row r="92" spans="1:13" hidden="1" x14ac:dyDescent="0.25">
      <c r="A92" s="348"/>
      <c r="B92" s="402"/>
      <c r="C92" s="305"/>
      <c r="D92" s="305"/>
      <c r="E92" s="306"/>
      <c r="F92" s="306"/>
      <c r="G92" s="296"/>
      <c r="H92" s="296"/>
      <c r="I92" s="357"/>
      <c r="J92" s="296"/>
      <c r="K92" s="296" t="e">
        <f>+VLOOKUP(J92,'Normen en kosten'!$D$5:$E$103,2,FALSE)*'5'!$G$11</f>
        <v>#N/A</v>
      </c>
      <c r="L92" s="296"/>
      <c r="M92" s="307"/>
    </row>
    <row r="93" spans="1:13" hidden="1" x14ac:dyDescent="0.25">
      <c r="A93" s="348"/>
      <c r="B93" s="402"/>
      <c r="C93" s="305"/>
      <c r="D93" s="305"/>
      <c r="E93" s="306"/>
      <c r="F93" s="306"/>
      <c r="G93" s="296"/>
      <c r="H93" s="296"/>
      <c r="I93" s="357"/>
      <c r="J93" s="296"/>
      <c r="K93" s="296" t="e">
        <f>+VLOOKUP(J93,'Normen en kosten'!$D$5:$E$103,2,FALSE)*'5'!$G$11</f>
        <v>#N/A</v>
      </c>
      <c r="L93" s="296"/>
      <c r="M93" s="307"/>
    </row>
    <row r="94" spans="1:13" hidden="1" x14ac:dyDescent="0.25">
      <c r="A94" s="348"/>
      <c r="B94" s="402"/>
      <c r="C94" s="305"/>
      <c r="D94" s="305"/>
      <c r="E94" s="306"/>
      <c r="F94" s="306"/>
      <c r="G94" s="296"/>
      <c r="H94" s="296"/>
      <c r="I94" s="357"/>
      <c r="J94" s="296"/>
      <c r="K94" s="296" t="e">
        <f>+VLOOKUP(J94,'Normen en kosten'!$D$5:$E$103,2,FALSE)*'5'!$G$11</f>
        <v>#N/A</v>
      </c>
      <c r="L94" s="296"/>
      <c r="M94" s="307"/>
    </row>
    <row r="95" spans="1:13" hidden="1" x14ac:dyDescent="0.25">
      <c r="A95" s="348"/>
      <c r="B95" s="402"/>
      <c r="C95" s="305"/>
      <c r="D95" s="305"/>
      <c r="E95" s="306"/>
      <c r="F95" s="306"/>
      <c r="G95" s="296"/>
      <c r="H95" s="296"/>
      <c r="I95" s="357"/>
      <c r="J95" s="296"/>
      <c r="K95" s="296" t="e">
        <f>+VLOOKUP(J95,'Normen en kosten'!$D$5:$E$103,2,FALSE)*'5'!$G$11</f>
        <v>#N/A</v>
      </c>
      <c r="L95" s="296"/>
      <c r="M95" s="307"/>
    </row>
    <row r="96" spans="1:13" hidden="1" x14ac:dyDescent="0.25">
      <c r="A96" s="348"/>
      <c r="B96" s="402"/>
      <c r="C96" s="305"/>
      <c r="D96" s="305"/>
      <c r="E96" s="306"/>
      <c r="F96" s="306"/>
      <c r="G96" s="296"/>
      <c r="H96" s="296"/>
      <c r="I96" s="357"/>
      <c r="J96" s="296"/>
      <c r="K96" s="296" t="e">
        <f>+VLOOKUP(J96,'Normen en kosten'!$D$5:$E$103,2,FALSE)*'5'!$G$11</f>
        <v>#N/A</v>
      </c>
      <c r="L96" s="296"/>
      <c r="M96" s="307"/>
    </row>
    <row r="97" spans="1:14" hidden="1" x14ac:dyDescent="0.25">
      <c r="A97" s="348"/>
      <c r="B97" s="402"/>
      <c r="C97" s="305"/>
      <c r="D97" s="305"/>
      <c r="E97" s="306"/>
      <c r="F97" s="306"/>
      <c r="G97" s="296"/>
      <c r="H97" s="296"/>
      <c r="I97" s="357"/>
      <c r="J97" s="296"/>
      <c r="K97" s="296" t="e">
        <f>+VLOOKUP(J97,'Normen en kosten'!$D$5:$E$103,2,FALSE)*'5'!$G$11</f>
        <v>#N/A</v>
      </c>
      <c r="L97" s="296"/>
      <c r="M97" s="307"/>
    </row>
    <row r="98" spans="1:14" hidden="1" x14ac:dyDescent="0.25">
      <c r="A98" s="348"/>
      <c r="B98" s="402"/>
      <c r="C98" s="305"/>
      <c r="D98" s="305"/>
      <c r="E98" s="306"/>
      <c r="F98" s="306"/>
      <c r="G98" s="296"/>
      <c r="H98" s="296"/>
      <c r="I98" s="357"/>
      <c r="J98" s="296"/>
      <c r="K98" s="296" t="e">
        <f>+VLOOKUP(J98,'Normen en kosten'!$D$5:$E$103,2,FALSE)*'5'!$G$11</f>
        <v>#N/A</v>
      </c>
      <c r="L98" s="296"/>
      <c r="M98" s="307"/>
    </row>
    <row r="99" spans="1:14" hidden="1" x14ac:dyDescent="0.25">
      <c r="A99" s="348"/>
      <c r="B99" s="402"/>
      <c r="C99" s="305"/>
      <c r="D99" s="305"/>
      <c r="E99" s="306"/>
      <c r="F99" s="306"/>
      <c r="G99" s="296"/>
      <c r="H99" s="296"/>
      <c r="I99" s="357"/>
      <c r="J99" s="296"/>
      <c r="K99" s="296" t="e">
        <f>+VLOOKUP(J99,'Normen en kosten'!$D$5:$E$103,2,FALSE)*'5'!$G$11</f>
        <v>#N/A</v>
      </c>
      <c r="L99" s="296"/>
      <c r="M99" s="307"/>
      <c r="N99" s="309"/>
    </row>
    <row r="100" spans="1:14" hidden="1" x14ac:dyDescent="0.25">
      <c r="A100" s="348"/>
      <c r="B100" s="402"/>
      <c r="C100" s="305"/>
      <c r="D100" s="305"/>
      <c r="E100" s="306"/>
      <c r="F100" s="306"/>
      <c r="G100" s="296"/>
      <c r="H100" s="296"/>
      <c r="I100" s="357"/>
      <c r="J100" s="296"/>
      <c r="K100" s="296" t="e">
        <f>+VLOOKUP(J100,'Normen en kosten'!$D$5:$E$103,2,FALSE)*'5'!$G$11</f>
        <v>#N/A</v>
      </c>
      <c r="L100" s="296"/>
      <c r="M100" s="307"/>
    </row>
    <row r="101" spans="1:14" hidden="1" x14ac:dyDescent="0.25">
      <c r="A101" s="348"/>
      <c r="B101" s="402"/>
      <c r="C101" s="305"/>
      <c r="D101" s="305"/>
      <c r="E101" s="306"/>
      <c r="F101" s="306"/>
      <c r="G101" s="296"/>
      <c r="H101" s="296"/>
      <c r="I101" s="357"/>
      <c r="J101" s="296"/>
      <c r="K101" s="296" t="e">
        <f>+VLOOKUP(J101,'Normen en kosten'!$D$5:$E$103,2,FALSE)*'5'!$G$11</f>
        <v>#N/A</v>
      </c>
      <c r="L101" s="296"/>
      <c r="M101" s="307"/>
    </row>
    <row r="102" spans="1:14" hidden="1" x14ac:dyDescent="0.25">
      <c r="A102" s="348"/>
      <c r="B102" s="402"/>
      <c r="C102" s="305"/>
      <c r="D102" s="305"/>
      <c r="E102" s="306"/>
      <c r="F102" s="306"/>
      <c r="G102" s="296"/>
      <c r="H102" s="296"/>
      <c r="I102" s="357"/>
      <c r="J102" s="296"/>
      <c r="K102" s="296" t="e">
        <f>+VLOOKUP(J102,'Normen en kosten'!$D$5:$E$103,2,FALSE)*'5'!$G$11</f>
        <v>#N/A</v>
      </c>
      <c r="L102" s="296"/>
      <c r="M102" s="307"/>
    </row>
    <row r="103" spans="1:14" hidden="1" x14ac:dyDescent="0.25">
      <c r="A103" s="348"/>
      <c r="B103" s="402"/>
      <c r="C103" s="305"/>
      <c r="D103" s="305"/>
      <c r="E103" s="306"/>
      <c r="F103" s="306"/>
      <c r="G103" s="296"/>
      <c r="H103" s="296"/>
      <c r="I103" s="357"/>
      <c r="J103" s="296"/>
      <c r="K103" s="296" t="e">
        <f>+VLOOKUP(J103,'Normen en kosten'!$D$5:$E$103,2,FALSE)*'5'!$G$11</f>
        <v>#N/A</v>
      </c>
      <c r="L103" s="296"/>
      <c r="M103" s="307"/>
    </row>
    <row r="104" spans="1:14" hidden="1" x14ac:dyDescent="0.25">
      <c r="A104" s="348"/>
      <c r="B104" s="402"/>
      <c r="C104" s="305"/>
      <c r="D104" s="305"/>
      <c r="E104" s="306"/>
      <c r="F104" s="306"/>
      <c r="G104" s="296"/>
      <c r="H104" s="296"/>
      <c r="I104" s="357"/>
      <c r="J104" s="296"/>
      <c r="K104" s="296" t="e">
        <f>+VLOOKUP(J104,'Normen en kosten'!$D$5:$E$103,2,FALSE)*'5'!$G$11</f>
        <v>#N/A</v>
      </c>
      <c r="L104" s="296"/>
      <c r="M104" s="307"/>
    </row>
    <row r="105" spans="1:14" hidden="1" x14ac:dyDescent="0.25">
      <c r="A105" s="348"/>
      <c r="B105" s="402"/>
      <c r="C105" s="305"/>
      <c r="D105" s="305"/>
      <c r="E105" s="306"/>
      <c r="F105" s="306"/>
      <c r="G105" s="296"/>
      <c r="H105" s="296"/>
      <c r="I105" s="357"/>
      <c r="J105" s="296"/>
      <c r="K105" s="296" t="e">
        <f>+VLOOKUP(J105,'Normen en kosten'!$D$5:$E$103,2,FALSE)*'5'!$G$11</f>
        <v>#N/A</v>
      </c>
      <c r="L105" s="296"/>
      <c r="M105" s="307"/>
    </row>
    <row r="106" spans="1:14" hidden="1" x14ac:dyDescent="0.25">
      <c r="A106" s="348"/>
      <c r="B106" s="402"/>
      <c r="C106" s="305"/>
      <c r="D106" s="305"/>
      <c r="E106" s="306"/>
      <c r="F106" s="306"/>
      <c r="G106" s="296"/>
      <c r="H106" s="296"/>
      <c r="I106" s="357"/>
      <c r="J106" s="296"/>
      <c r="K106" s="296" t="e">
        <f>+VLOOKUP(J106,'Normen en kosten'!$D$5:$E$103,2,FALSE)*'5'!$G$11</f>
        <v>#N/A</v>
      </c>
      <c r="L106" s="296"/>
      <c r="M106" s="307"/>
    </row>
    <row r="107" spans="1:14" hidden="1" x14ac:dyDescent="0.25">
      <c r="A107" s="348"/>
      <c r="B107" s="402"/>
      <c r="C107" s="305"/>
      <c r="D107" s="305"/>
      <c r="E107" s="306"/>
      <c r="F107" s="306"/>
      <c r="G107" s="296"/>
      <c r="H107" s="296"/>
      <c r="I107" s="357"/>
      <c r="J107" s="296"/>
      <c r="K107" s="296" t="e">
        <f>+VLOOKUP(J107,'Normen en kosten'!$D$5:$E$103,2,FALSE)*'5'!$G$11</f>
        <v>#N/A</v>
      </c>
      <c r="L107" s="296"/>
      <c r="M107" s="307"/>
    </row>
    <row r="108" spans="1:14" hidden="1" x14ac:dyDescent="0.25">
      <c r="A108" s="348"/>
      <c r="B108" s="402"/>
      <c r="C108" s="305"/>
      <c r="D108" s="305"/>
      <c r="E108" s="306"/>
      <c r="F108" s="306"/>
      <c r="G108" s="296"/>
      <c r="H108" s="296"/>
      <c r="I108" s="357"/>
      <c r="J108" s="296"/>
      <c r="K108" s="296" t="e">
        <f>+VLOOKUP(J108,'Normen en kosten'!$D$5:$E$103,2,FALSE)*'5'!$G$11</f>
        <v>#N/A</v>
      </c>
      <c r="L108" s="296"/>
      <c r="M108" s="307"/>
    </row>
    <row r="109" spans="1:14" hidden="1" x14ac:dyDescent="0.25">
      <c r="A109" s="348"/>
      <c r="B109" s="402"/>
      <c r="C109" s="305"/>
      <c r="D109" s="305"/>
      <c r="E109" s="306"/>
      <c r="F109" s="306"/>
      <c r="G109" s="296"/>
      <c r="H109" s="296"/>
      <c r="I109" s="357"/>
      <c r="J109" s="296"/>
      <c r="K109" s="296" t="e">
        <f>+VLOOKUP(J109,'Normen en kosten'!$D$5:$E$103,2,FALSE)*'5'!$G$11</f>
        <v>#N/A</v>
      </c>
      <c r="L109" s="296"/>
      <c r="M109" s="307"/>
    </row>
    <row r="110" spans="1:14" hidden="1" x14ac:dyDescent="0.25">
      <c r="A110" s="348"/>
      <c r="B110" s="402"/>
      <c r="C110" s="305"/>
      <c r="D110" s="305"/>
      <c r="E110" s="306"/>
      <c r="F110" s="306"/>
      <c r="G110" s="296"/>
      <c r="H110" s="296"/>
      <c r="I110" s="357"/>
      <c r="J110" s="296"/>
      <c r="K110" s="296" t="e">
        <f>+VLOOKUP(J110,'Normen en kosten'!$D$5:$E$103,2,FALSE)*'5'!$G$11</f>
        <v>#N/A</v>
      </c>
      <c r="L110" s="296"/>
      <c r="M110" s="307"/>
    </row>
    <row r="111" spans="1:14" hidden="1" x14ac:dyDescent="0.25">
      <c r="A111" s="348"/>
      <c r="B111" s="402"/>
      <c r="C111" s="305"/>
      <c r="D111" s="305"/>
      <c r="E111" s="306"/>
      <c r="F111" s="306"/>
      <c r="G111" s="296"/>
      <c r="H111" s="296"/>
      <c r="I111" s="357"/>
      <c r="J111" s="296"/>
      <c r="K111" s="296" t="e">
        <f>+VLOOKUP(J111,'Normen en kosten'!$D$5:$E$103,2,FALSE)*'5'!$G$11</f>
        <v>#N/A</v>
      </c>
      <c r="L111" s="296"/>
      <c r="M111" s="307"/>
    </row>
    <row r="112" spans="1:14" hidden="1" x14ac:dyDescent="0.25">
      <c r="A112" s="348"/>
      <c r="B112" s="402"/>
      <c r="C112" s="305"/>
      <c r="D112" s="305"/>
      <c r="E112" s="306"/>
      <c r="F112" s="306"/>
      <c r="G112" s="296"/>
      <c r="H112" s="296"/>
      <c r="I112" s="357"/>
      <c r="J112" s="296"/>
      <c r="K112" s="296" t="e">
        <f>+VLOOKUP(J112,'Normen en kosten'!$D$5:$E$103,2,FALSE)*'5'!$G$11</f>
        <v>#N/A</v>
      </c>
      <c r="L112" s="296"/>
      <c r="M112" s="307"/>
    </row>
    <row r="113" spans="1:13" hidden="1" x14ac:dyDescent="0.25">
      <c r="A113" s="348"/>
      <c r="B113" s="402"/>
      <c r="C113" s="305"/>
      <c r="D113" s="305"/>
      <c r="E113" s="306"/>
      <c r="F113" s="306"/>
      <c r="G113" s="296"/>
      <c r="H113" s="296"/>
      <c r="I113" s="357"/>
      <c r="J113" s="296"/>
      <c r="K113" s="296" t="e">
        <f>+VLOOKUP(J113,'Normen en kosten'!$D$5:$E$103,2,FALSE)*'5'!$G$11</f>
        <v>#N/A</v>
      </c>
      <c r="L113" s="296"/>
      <c r="M113" s="307"/>
    </row>
    <row r="114" spans="1:13" hidden="1" x14ac:dyDescent="0.25">
      <c r="A114" s="348"/>
      <c r="B114" s="402"/>
      <c r="C114" s="305"/>
      <c r="D114" s="305"/>
      <c r="E114" s="306"/>
      <c r="F114" s="306"/>
      <c r="G114" s="296"/>
      <c r="H114" s="296"/>
      <c r="I114" s="357"/>
      <c r="J114" s="296"/>
      <c r="K114" s="296" t="e">
        <f>+VLOOKUP(J114,'Normen en kosten'!$D$5:$E$103,2,FALSE)*'5'!$G$11</f>
        <v>#N/A</v>
      </c>
      <c r="L114" s="296"/>
      <c r="M114" s="307"/>
    </row>
    <row r="115" spans="1:13" hidden="1" x14ac:dyDescent="0.25">
      <c r="A115" s="348"/>
      <c r="B115" s="402"/>
      <c r="C115" s="305"/>
      <c r="D115" s="305"/>
      <c r="E115" s="306"/>
      <c r="F115" s="306"/>
      <c r="G115" s="296"/>
      <c r="H115" s="296"/>
      <c r="I115" s="357"/>
      <c r="J115" s="296"/>
      <c r="K115" s="296" t="e">
        <f>+VLOOKUP(J115,'Normen en kosten'!$D$5:$E$103,2,FALSE)*'5'!$G$11</f>
        <v>#N/A</v>
      </c>
      <c r="L115" s="296"/>
      <c r="M115" s="307"/>
    </row>
    <row r="116" spans="1:13" hidden="1" x14ac:dyDescent="0.25">
      <c r="A116" s="348"/>
      <c r="B116" s="402"/>
      <c r="C116" s="305"/>
      <c r="D116" s="305"/>
      <c r="E116" s="306"/>
      <c r="F116" s="306"/>
      <c r="G116" s="296"/>
      <c r="H116" s="296"/>
      <c r="I116" s="357"/>
      <c r="J116" s="296"/>
      <c r="K116" s="296" t="e">
        <f>+VLOOKUP(J116,'Normen en kosten'!$D$5:$E$103,2,FALSE)*'5'!$G$11</f>
        <v>#N/A</v>
      </c>
      <c r="L116" s="296"/>
      <c r="M116" s="307"/>
    </row>
    <row r="117" spans="1:13" hidden="1" x14ac:dyDescent="0.25">
      <c r="A117" s="348"/>
      <c r="B117" s="402"/>
      <c r="C117" s="305"/>
      <c r="D117" s="305"/>
      <c r="E117" s="306"/>
      <c r="F117" s="306"/>
      <c r="G117" s="296"/>
      <c r="H117" s="296"/>
      <c r="I117" s="357"/>
      <c r="J117" s="296"/>
      <c r="K117" s="296" t="e">
        <f>+VLOOKUP(J117,'Normen en kosten'!$D$5:$E$103,2,FALSE)*'5'!$G$11</f>
        <v>#N/A</v>
      </c>
      <c r="L117" s="296"/>
      <c r="M117" s="307"/>
    </row>
    <row r="118" spans="1:13" hidden="1" x14ac:dyDescent="0.25">
      <c r="A118" s="348"/>
      <c r="B118" s="402"/>
      <c r="C118" s="305"/>
      <c r="D118" s="305"/>
      <c r="E118" s="306"/>
      <c r="F118" s="306"/>
      <c r="G118" s="296"/>
      <c r="H118" s="296"/>
      <c r="I118" s="357"/>
      <c r="J118" s="296"/>
      <c r="K118" s="296" t="e">
        <f>+VLOOKUP(J118,'Normen en kosten'!$D$5:$E$103,2,FALSE)*'5'!$G$11</f>
        <v>#N/A</v>
      </c>
      <c r="L118" s="296"/>
      <c r="M118" s="307"/>
    </row>
    <row r="119" spans="1:13" hidden="1" x14ac:dyDescent="0.25">
      <c r="A119" s="348"/>
      <c r="B119" s="402"/>
      <c r="C119" s="305"/>
      <c r="D119" s="305"/>
      <c r="E119" s="306"/>
      <c r="F119" s="306"/>
      <c r="G119" s="296"/>
      <c r="H119" s="296"/>
      <c r="I119" s="357"/>
      <c r="J119" s="296"/>
      <c r="K119" s="296" t="e">
        <f>+VLOOKUP(J119,'Normen en kosten'!$D$5:$E$103,2,FALSE)*'5'!$G$11</f>
        <v>#N/A</v>
      </c>
      <c r="L119" s="296"/>
      <c r="M119" s="307"/>
    </row>
    <row r="120" spans="1:13" hidden="1" x14ac:dyDescent="0.25">
      <c r="A120" s="348"/>
      <c r="B120" s="402"/>
      <c r="C120" s="305"/>
      <c r="D120" s="305"/>
      <c r="E120" s="306"/>
      <c r="F120" s="306"/>
      <c r="G120" s="296"/>
      <c r="H120" s="296"/>
      <c r="I120" s="357"/>
      <c r="J120" s="296"/>
      <c r="K120" s="296" t="e">
        <f>+VLOOKUP(J120,'Normen en kosten'!$D$5:$E$103,2,FALSE)*'5'!$G$11</f>
        <v>#N/A</v>
      </c>
      <c r="L120" s="296"/>
      <c r="M120" s="307"/>
    </row>
    <row r="121" spans="1:13" hidden="1" x14ac:dyDescent="0.25">
      <c r="A121" s="348"/>
      <c r="B121" s="402"/>
      <c r="C121" s="305"/>
      <c r="D121" s="305"/>
      <c r="E121" s="306"/>
      <c r="F121" s="306"/>
      <c r="G121" s="296"/>
      <c r="H121" s="296"/>
      <c r="I121" s="357"/>
      <c r="J121" s="296"/>
      <c r="K121" s="296" t="e">
        <f>+VLOOKUP(J121,'Normen en kosten'!$D$5:$E$103,2,FALSE)*'5'!$G$11</f>
        <v>#N/A</v>
      </c>
      <c r="L121" s="296"/>
      <c r="M121" s="307"/>
    </row>
    <row r="122" spans="1:13" hidden="1" x14ac:dyDescent="0.25">
      <c r="A122" s="348"/>
      <c r="B122" s="402"/>
      <c r="C122" s="305"/>
      <c r="D122" s="305"/>
      <c r="E122" s="306"/>
      <c r="F122" s="306"/>
      <c r="G122" s="296"/>
      <c r="H122" s="296"/>
      <c r="I122" s="357"/>
      <c r="J122" s="296"/>
      <c r="K122" s="296" t="e">
        <f>+VLOOKUP(J122,'Normen en kosten'!$D$5:$E$103,2,FALSE)*'5'!$G$11</f>
        <v>#N/A</v>
      </c>
      <c r="L122" s="296"/>
      <c r="M122" s="307"/>
    </row>
    <row r="123" spans="1:13" hidden="1" x14ac:dyDescent="0.25">
      <c r="A123" s="348"/>
      <c r="B123" s="402"/>
      <c r="C123" s="305"/>
      <c r="D123" s="305"/>
      <c r="E123" s="306"/>
      <c r="F123" s="306"/>
      <c r="G123" s="296"/>
      <c r="H123" s="296"/>
      <c r="I123" s="357"/>
      <c r="J123" s="296"/>
      <c r="K123" s="296" t="e">
        <f>+VLOOKUP(J123,'Normen en kosten'!$D$5:$E$103,2,FALSE)*'5'!$G$11</f>
        <v>#N/A</v>
      </c>
      <c r="L123" s="296"/>
      <c r="M123" s="307"/>
    </row>
    <row r="124" spans="1:13" hidden="1" x14ac:dyDescent="0.25">
      <c r="A124" s="348"/>
      <c r="B124" s="402"/>
      <c r="C124" s="305"/>
      <c r="D124" s="305"/>
      <c r="E124" s="306"/>
      <c r="F124" s="306"/>
      <c r="G124" s="296"/>
      <c r="H124" s="296"/>
      <c r="I124" s="357"/>
      <c r="J124" s="296"/>
      <c r="K124" s="296" t="e">
        <f>+VLOOKUP(J124,'Normen en kosten'!$D$5:$E$103,2,FALSE)*'5'!$G$11</f>
        <v>#N/A</v>
      </c>
      <c r="L124" s="296"/>
      <c r="M124" s="307"/>
    </row>
    <row r="125" spans="1:13" hidden="1" x14ac:dyDescent="0.25">
      <c r="A125" s="348"/>
      <c r="B125" s="402"/>
      <c r="C125" s="305"/>
      <c r="D125" s="305"/>
      <c r="E125" s="306"/>
      <c r="F125" s="306"/>
      <c r="G125" s="296"/>
      <c r="H125" s="296"/>
      <c r="I125" s="357"/>
      <c r="J125" s="296"/>
      <c r="K125" s="296" t="e">
        <f>+VLOOKUP(J125,'Normen en kosten'!$D$5:$E$103,2,FALSE)*'5'!$G$11</f>
        <v>#N/A</v>
      </c>
      <c r="L125" s="296"/>
      <c r="M125" s="307"/>
    </row>
    <row r="126" spans="1:13" hidden="1" x14ac:dyDescent="0.25">
      <c r="A126" s="348"/>
      <c r="B126" s="402"/>
      <c r="C126" s="305"/>
      <c r="D126" s="305"/>
      <c r="E126" s="306"/>
      <c r="F126" s="306"/>
      <c r="G126" s="296"/>
      <c r="H126" s="296"/>
      <c r="I126" s="357"/>
      <c r="J126" s="296"/>
      <c r="K126" s="296" t="e">
        <f>+VLOOKUP(J126,'Normen en kosten'!$D$5:$E$103,2,FALSE)*'5'!$G$11</f>
        <v>#N/A</v>
      </c>
      <c r="L126" s="296"/>
      <c r="M126" s="307"/>
    </row>
    <row r="127" spans="1:13" hidden="1" x14ac:dyDescent="0.25">
      <c r="A127" s="348"/>
      <c r="B127" s="402"/>
      <c r="C127" s="305"/>
      <c r="D127" s="305"/>
      <c r="E127" s="306"/>
      <c r="F127" s="306"/>
      <c r="G127" s="296"/>
      <c r="H127" s="296"/>
      <c r="I127" s="357"/>
      <c r="J127" s="296"/>
      <c r="K127" s="296" t="e">
        <f>+VLOOKUP(J127,'Normen en kosten'!$D$5:$E$103,2,FALSE)*'5'!$G$11</f>
        <v>#N/A</v>
      </c>
      <c r="L127" s="296"/>
      <c r="M127" s="307"/>
    </row>
    <row r="128" spans="1:13" hidden="1" x14ac:dyDescent="0.25">
      <c r="A128" s="348"/>
      <c r="B128" s="402"/>
      <c r="C128" s="305"/>
      <c r="D128" s="305"/>
      <c r="E128" s="306"/>
      <c r="F128" s="306"/>
      <c r="G128" s="296"/>
      <c r="H128" s="296"/>
      <c r="I128" s="357"/>
      <c r="J128" s="296"/>
      <c r="K128" s="296" t="e">
        <f>+VLOOKUP(J128,'Normen en kosten'!$D$5:$E$103,2,FALSE)*'5'!$G$11</f>
        <v>#N/A</v>
      </c>
      <c r="L128" s="296"/>
      <c r="M128" s="307"/>
    </row>
    <row r="129" spans="1:13" hidden="1" x14ac:dyDescent="0.25">
      <c r="A129" s="348"/>
      <c r="B129" s="402"/>
      <c r="C129" s="305"/>
      <c r="D129" s="305"/>
      <c r="E129" s="306"/>
      <c r="F129" s="306"/>
      <c r="G129" s="296"/>
      <c r="H129" s="296"/>
      <c r="I129" s="357"/>
      <c r="J129" s="296"/>
      <c r="K129" s="296" t="e">
        <f>+VLOOKUP(J129,'Normen en kosten'!$D$5:$E$103,2,FALSE)*'5'!$G$11</f>
        <v>#N/A</v>
      </c>
      <c r="L129" s="296"/>
      <c r="M129" s="307"/>
    </row>
    <row r="130" spans="1:13" hidden="1" x14ac:dyDescent="0.25">
      <c r="A130" s="348"/>
      <c r="B130" s="402"/>
      <c r="C130" s="305"/>
      <c r="D130" s="305"/>
      <c r="E130" s="306"/>
      <c r="F130" s="306"/>
      <c r="G130" s="296"/>
      <c r="H130" s="296"/>
      <c r="I130" s="357"/>
      <c r="J130" s="296"/>
      <c r="K130" s="296" t="e">
        <f>+VLOOKUP(J130,'Normen en kosten'!$D$5:$E$103,2,FALSE)*'5'!$G$11</f>
        <v>#N/A</v>
      </c>
      <c r="L130" s="296"/>
      <c r="M130" s="307"/>
    </row>
    <row r="131" spans="1:13" hidden="1" x14ac:dyDescent="0.25">
      <c r="A131" s="348"/>
      <c r="B131" s="402"/>
      <c r="C131" s="305"/>
      <c r="D131" s="305"/>
      <c r="E131" s="306"/>
      <c r="F131" s="306"/>
      <c r="G131" s="296"/>
      <c r="H131" s="296"/>
      <c r="I131" s="357"/>
      <c r="J131" s="296"/>
      <c r="K131" s="296" t="e">
        <f>+VLOOKUP(J131,'Normen en kosten'!$D$5:$E$103,2,FALSE)*'5'!$G$11</f>
        <v>#N/A</v>
      </c>
      <c r="L131" s="296"/>
      <c r="M131" s="307"/>
    </row>
    <row r="132" spans="1:13" hidden="1" x14ac:dyDescent="0.25">
      <c r="A132" s="348"/>
      <c r="B132" s="402"/>
      <c r="C132" s="305"/>
      <c r="D132" s="305"/>
      <c r="E132" s="306"/>
      <c r="F132" s="306"/>
      <c r="G132" s="296"/>
      <c r="H132" s="296"/>
      <c r="I132" s="357"/>
      <c r="J132" s="296"/>
      <c r="K132" s="296" t="e">
        <f>+VLOOKUP(J132,'Normen en kosten'!$D$5:$E$103,2,FALSE)*'5'!$G$11</f>
        <v>#N/A</v>
      </c>
      <c r="L132" s="296"/>
      <c r="M132" s="307"/>
    </row>
    <row r="133" spans="1:13" hidden="1" x14ac:dyDescent="0.25">
      <c r="A133" s="348"/>
      <c r="B133" s="402"/>
      <c r="C133" s="305"/>
      <c r="D133" s="305"/>
      <c r="E133" s="306"/>
      <c r="F133" s="306"/>
      <c r="G133" s="296"/>
      <c r="H133" s="296"/>
      <c r="I133" s="357"/>
      <c r="J133" s="296"/>
      <c r="K133" s="296" t="e">
        <f>+VLOOKUP(J133,'Normen en kosten'!$D$5:$E$103,2,FALSE)*'5'!$G$11</f>
        <v>#N/A</v>
      </c>
      <c r="L133" s="296"/>
      <c r="M133" s="307"/>
    </row>
    <row r="134" spans="1:13" hidden="1" x14ac:dyDescent="0.25">
      <c r="A134" s="348"/>
      <c r="B134" s="402"/>
      <c r="C134" s="305"/>
      <c r="D134" s="305"/>
      <c r="E134" s="306"/>
      <c r="F134" s="306"/>
      <c r="G134" s="296"/>
      <c r="H134" s="296"/>
      <c r="I134" s="357"/>
      <c r="J134" s="296"/>
      <c r="K134" s="296" t="e">
        <f>+VLOOKUP(J134,'Normen en kosten'!$D$5:$E$103,2,FALSE)*'5'!$G$11</f>
        <v>#N/A</v>
      </c>
      <c r="L134" s="296"/>
      <c r="M134" s="307"/>
    </row>
    <row r="135" spans="1:13" hidden="1" x14ac:dyDescent="0.25">
      <c r="A135" s="348"/>
      <c r="B135" s="402"/>
      <c r="C135" s="305"/>
      <c r="D135" s="305"/>
      <c r="E135" s="306"/>
      <c r="F135" s="306"/>
      <c r="G135" s="296"/>
      <c r="H135" s="296"/>
      <c r="I135" s="357"/>
      <c r="J135" s="296"/>
      <c r="K135" s="296" t="e">
        <f>+VLOOKUP(J135,'Normen en kosten'!$D$5:$E$103,2,FALSE)*'5'!$G$11</f>
        <v>#N/A</v>
      </c>
      <c r="L135" s="296"/>
      <c r="M135" s="307"/>
    </row>
    <row r="136" spans="1:13" hidden="1" x14ac:dyDescent="0.25">
      <c r="A136" s="348"/>
      <c r="B136" s="402"/>
      <c r="C136" s="305"/>
      <c r="D136" s="305"/>
      <c r="E136" s="306"/>
      <c r="F136" s="306"/>
      <c r="G136" s="296"/>
      <c r="H136" s="296"/>
      <c r="I136" s="357"/>
      <c r="J136" s="296"/>
      <c r="K136" s="296" t="e">
        <f>+VLOOKUP(J136,'Normen en kosten'!$D$5:$E$103,2,FALSE)*'5'!$G$11</f>
        <v>#N/A</v>
      </c>
      <c r="L136" s="296"/>
      <c r="M136" s="307"/>
    </row>
    <row r="137" spans="1:13" hidden="1" x14ac:dyDescent="0.25">
      <c r="A137" s="348"/>
      <c r="B137" s="402"/>
      <c r="C137" s="305"/>
      <c r="D137" s="305"/>
      <c r="E137" s="306"/>
      <c r="F137" s="306"/>
      <c r="G137" s="296"/>
      <c r="H137" s="296"/>
      <c r="I137" s="357"/>
      <c r="J137" s="296"/>
      <c r="K137" s="296" t="e">
        <f>+VLOOKUP(J137,'Normen en kosten'!$D$5:$E$103,2,FALSE)*'5'!$G$11</f>
        <v>#N/A</v>
      </c>
      <c r="L137" s="296"/>
      <c r="M137" s="307"/>
    </row>
    <row r="138" spans="1:13" hidden="1" x14ac:dyDescent="0.25">
      <c r="A138" s="348"/>
      <c r="B138" s="402"/>
      <c r="C138" s="305"/>
      <c r="D138" s="305"/>
      <c r="E138" s="306"/>
      <c r="F138" s="306"/>
      <c r="G138" s="296"/>
      <c r="H138" s="296"/>
      <c r="I138" s="357"/>
      <c r="J138" s="296"/>
      <c r="K138" s="296" t="e">
        <f>+VLOOKUP(J138,'Normen en kosten'!$D$5:$E$103,2,FALSE)*'5'!$G$11</f>
        <v>#N/A</v>
      </c>
      <c r="L138" s="296"/>
      <c r="M138" s="307"/>
    </row>
    <row r="139" spans="1:13" hidden="1" x14ac:dyDescent="0.25">
      <c r="A139" s="348"/>
      <c r="B139" s="402"/>
      <c r="C139" s="305"/>
      <c r="D139" s="305"/>
      <c r="E139" s="306"/>
      <c r="F139" s="306"/>
      <c r="G139" s="296"/>
      <c r="H139" s="296"/>
      <c r="I139" s="357"/>
      <c r="J139" s="296"/>
      <c r="K139" s="296" t="e">
        <f>+VLOOKUP(J139,'Normen en kosten'!$D$5:$E$103,2,FALSE)*'5'!$G$11</f>
        <v>#N/A</v>
      </c>
      <c r="L139" s="296"/>
      <c r="M139" s="307"/>
    </row>
    <row r="140" spans="1:13" hidden="1" x14ac:dyDescent="0.25">
      <c r="A140" s="348"/>
      <c r="B140" s="402"/>
      <c r="C140" s="305"/>
      <c r="D140" s="305"/>
      <c r="E140" s="306"/>
      <c r="F140" s="306"/>
      <c r="G140" s="296"/>
      <c r="H140" s="296"/>
      <c r="I140" s="357"/>
      <c r="J140" s="296"/>
      <c r="K140" s="296" t="e">
        <f>+VLOOKUP(J140,'Normen en kosten'!$D$5:$E$103,2,FALSE)*'5'!$G$11</f>
        <v>#N/A</v>
      </c>
      <c r="L140" s="296"/>
      <c r="M140" s="307"/>
    </row>
    <row r="141" spans="1:13" hidden="1" x14ac:dyDescent="0.25">
      <c r="A141" s="348"/>
      <c r="B141" s="402"/>
      <c r="C141" s="305"/>
      <c r="D141" s="305"/>
      <c r="E141" s="306"/>
      <c r="F141" s="306"/>
      <c r="G141" s="296"/>
      <c r="H141" s="296"/>
      <c r="I141" s="357"/>
      <c r="J141" s="296"/>
      <c r="K141" s="296" t="e">
        <f>+VLOOKUP(J141,'Normen en kosten'!$D$5:$E$103,2,FALSE)*'5'!$G$11</f>
        <v>#N/A</v>
      </c>
      <c r="L141" s="296"/>
      <c r="M141" s="307"/>
    </row>
    <row r="142" spans="1:13" hidden="1" x14ac:dyDescent="0.25">
      <c r="A142" s="348"/>
      <c r="B142" s="402"/>
      <c r="C142" s="305"/>
      <c r="D142" s="305"/>
      <c r="E142" s="306"/>
      <c r="F142" s="306"/>
      <c r="G142" s="296"/>
      <c r="H142" s="296"/>
      <c r="I142" s="357"/>
      <c r="J142" s="296"/>
      <c r="K142" s="296" t="e">
        <f>+VLOOKUP(J142,'Normen en kosten'!$D$5:$E$103,2,FALSE)*'5'!$G$11</f>
        <v>#N/A</v>
      </c>
      <c r="L142" s="296"/>
      <c r="M142" s="307"/>
    </row>
    <row r="143" spans="1:13" hidden="1" x14ac:dyDescent="0.25">
      <c r="A143" s="348"/>
      <c r="B143" s="402"/>
      <c r="C143" s="305"/>
      <c r="D143" s="305"/>
      <c r="E143" s="306"/>
      <c r="F143" s="306"/>
      <c r="G143" s="296"/>
      <c r="H143" s="296"/>
      <c r="I143" s="357"/>
      <c r="J143" s="296"/>
      <c r="K143" s="296" t="e">
        <f>+VLOOKUP(J143,'Normen en kosten'!$D$5:$E$103,2,FALSE)*'5'!$G$11</f>
        <v>#N/A</v>
      </c>
      <c r="L143" s="296"/>
      <c r="M143" s="307"/>
    </row>
    <row r="144" spans="1:13" hidden="1" x14ac:dyDescent="0.25">
      <c r="A144" s="348"/>
      <c r="B144" s="402"/>
      <c r="C144" s="305"/>
      <c r="D144" s="305"/>
      <c r="E144" s="306"/>
      <c r="F144" s="306"/>
      <c r="G144" s="296"/>
      <c r="H144" s="296"/>
      <c r="I144" s="357"/>
      <c r="J144" s="296"/>
      <c r="K144" s="296" t="e">
        <f>+VLOOKUP(J144,'Normen en kosten'!$D$5:$E$103,2,FALSE)*'5'!$G$11</f>
        <v>#N/A</v>
      </c>
      <c r="L144" s="296"/>
      <c r="M144" s="307"/>
    </row>
    <row r="145" spans="1:13" hidden="1" x14ac:dyDescent="0.25">
      <c r="A145" s="348"/>
      <c r="B145" s="402"/>
      <c r="C145" s="305"/>
      <c r="D145" s="305"/>
      <c r="E145" s="306"/>
      <c r="F145" s="306"/>
      <c r="G145" s="296"/>
      <c r="H145" s="296"/>
      <c r="I145" s="357"/>
      <c r="J145" s="296"/>
      <c r="K145" s="296" t="e">
        <f>+VLOOKUP(J145,'Normen en kosten'!$D$5:$E$103,2,FALSE)*'5'!$G$11</f>
        <v>#N/A</v>
      </c>
      <c r="L145" s="296"/>
      <c r="M145" s="307"/>
    </row>
    <row r="146" spans="1:13" hidden="1" x14ac:dyDescent="0.25">
      <c r="A146" s="348"/>
      <c r="B146" s="402"/>
      <c r="C146" s="305"/>
      <c r="D146" s="305"/>
      <c r="E146" s="306"/>
      <c r="F146" s="306"/>
      <c r="G146" s="296"/>
      <c r="H146" s="296"/>
      <c r="I146" s="357"/>
      <c r="J146" s="296"/>
      <c r="K146" s="296" t="e">
        <f>+VLOOKUP(J146,'Normen en kosten'!$D$5:$E$103,2,FALSE)*'5'!$G$11</f>
        <v>#N/A</v>
      </c>
      <c r="L146" s="296"/>
      <c r="M146" s="307"/>
    </row>
    <row r="147" spans="1:13" hidden="1" x14ac:dyDescent="0.25">
      <c r="A147" s="348"/>
      <c r="B147" s="402"/>
      <c r="C147" s="305"/>
      <c r="D147" s="305"/>
      <c r="E147" s="306"/>
      <c r="F147" s="306"/>
      <c r="G147" s="296"/>
      <c r="H147" s="296"/>
      <c r="I147" s="357"/>
      <c r="J147" s="296"/>
      <c r="K147" s="296" t="e">
        <f>+VLOOKUP(J147,'Normen en kosten'!$D$5:$E$103,2,FALSE)*'5'!$G$11</f>
        <v>#N/A</v>
      </c>
      <c r="L147" s="296"/>
      <c r="M147" s="307"/>
    </row>
    <row r="148" spans="1:13" hidden="1" x14ac:dyDescent="0.25">
      <c r="A148" s="348"/>
      <c r="B148" s="402"/>
      <c r="C148" s="305"/>
      <c r="D148" s="305"/>
      <c r="E148" s="306"/>
      <c r="F148" s="306"/>
      <c r="G148" s="296"/>
      <c r="H148" s="296"/>
      <c r="I148" s="357"/>
      <c r="J148" s="296"/>
      <c r="K148" s="296" t="e">
        <f>+VLOOKUP(J148,'Normen en kosten'!$D$5:$E$103,2,FALSE)*'5'!$G$11</f>
        <v>#N/A</v>
      </c>
      <c r="L148" s="296"/>
      <c r="M148" s="307"/>
    </row>
    <row r="149" spans="1:13" hidden="1" x14ac:dyDescent="0.25">
      <c r="A149" s="348"/>
      <c r="B149" s="402"/>
      <c r="C149" s="305"/>
      <c r="D149" s="305"/>
      <c r="E149" s="306"/>
      <c r="F149" s="306"/>
      <c r="G149" s="296"/>
      <c r="H149" s="296"/>
      <c r="I149" s="357"/>
      <c r="J149" s="296"/>
      <c r="K149" s="296" t="e">
        <f>+VLOOKUP(J149,'Normen en kosten'!$D$5:$E$103,2,FALSE)*'5'!$G$11</f>
        <v>#N/A</v>
      </c>
      <c r="L149" s="296"/>
      <c r="M149" s="307"/>
    </row>
    <row r="150" spans="1:13" hidden="1" x14ac:dyDescent="0.25">
      <c r="A150" s="348"/>
      <c r="B150" s="402"/>
      <c r="C150" s="305"/>
      <c r="D150" s="305"/>
      <c r="E150" s="306"/>
      <c r="F150" s="306"/>
      <c r="G150" s="296"/>
      <c r="H150" s="296"/>
      <c r="I150" s="357"/>
      <c r="J150" s="296"/>
      <c r="K150" s="296" t="e">
        <f>+VLOOKUP(J150,'Normen en kosten'!$D$5:$E$103,2,FALSE)*'5'!$G$11</f>
        <v>#N/A</v>
      </c>
      <c r="L150" s="296"/>
      <c r="M150" s="307"/>
    </row>
    <row r="151" spans="1:13" hidden="1" x14ac:dyDescent="0.25">
      <c r="A151" s="348"/>
      <c r="B151" s="402"/>
      <c r="C151" s="305"/>
      <c r="D151" s="305"/>
      <c r="E151" s="306"/>
      <c r="F151" s="306"/>
      <c r="G151" s="296"/>
      <c r="H151" s="296"/>
      <c r="I151" s="357"/>
      <c r="J151" s="296"/>
      <c r="K151" s="296" t="e">
        <f>+VLOOKUP(J151,'Normen en kosten'!$D$5:$E$103,2,FALSE)*'5'!$G$11</f>
        <v>#N/A</v>
      </c>
      <c r="L151" s="296"/>
      <c r="M151" s="307"/>
    </row>
    <row r="152" spans="1:13" hidden="1" x14ac:dyDescent="0.25">
      <c r="A152" s="348"/>
      <c r="B152" s="402"/>
      <c r="C152" s="305"/>
      <c r="D152" s="305"/>
      <c r="E152" s="306"/>
      <c r="F152" s="306"/>
      <c r="G152" s="296"/>
      <c r="H152" s="296"/>
      <c r="I152" s="357"/>
      <c r="J152" s="296"/>
      <c r="K152" s="296" t="e">
        <f>+VLOOKUP(J152,'Normen en kosten'!$D$5:$E$103,2,FALSE)*'5'!$G$11</f>
        <v>#N/A</v>
      </c>
      <c r="L152" s="296"/>
      <c r="M152" s="307"/>
    </row>
    <row r="153" spans="1:13" hidden="1" x14ac:dyDescent="0.25">
      <c r="A153" s="348"/>
      <c r="B153" s="402"/>
      <c r="C153" s="305"/>
      <c r="D153" s="305"/>
      <c r="E153" s="306"/>
      <c r="F153" s="306"/>
      <c r="G153" s="296"/>
      <c r="H153" s="296"/>
      <c r="I153" s="357"/>
      <c r="J153" s="296"/>
      <c r="K153" s="296" t="e">
        <f>+VLOOKUP(J153,'Normen en kosten'!$D$5:$E$103,2,FALSE)*'5'!$G$11</f>
        <v>#N/A</v>
      </c>
      <c r="L153" s="296"/>
      <c r="M153" s="307"/>
    </row>
    <row r="154" spans="1:13" hidden="1" x14ac:dyDescent="0.25">
      <c r="A154" s="348"/>
      <c r="B154" s="402"/>
      <c r="C154" s="305"/>
      <c r="D154" s="305"/>
      <c r="E154" s="306"/>
      <c r="F154" s="306"/>
      <c r="G154" s="296"/>
      <c r="H154" s="296"/>
      <c r="I154" s="357"/>
      <c r="J154" s="296"/>
      <c r="K154" s="296" t="e">
        <f>+VLOOKUP(J154,'Normen en kosten'!$D$5:$E$103,2,FALSE)*'5'!$G$11</f>
        <v>#N/A</v>
      </c>
      <c r="L154" s="296"/>
      <c r="M154" s="307"/>
    </row>
    <row r="155" spans="1:13" hidden="1" x14ac:dyDescent="0.25">
      <c r="A155" s="348"/>
      <c r="B155" s="402"/>
      <c r="C155" s="305"/>
      <c r="D155" s="305"/>
      <c r="E155" s="306"/>
      <c r="F155" s="306"/>
      <c r="G155" s="296"/>
      <c r="H155" s="296"/>
      <c r="I155" s="357"/>
      <c r="J155" s="296"/>
      <c r="K155" s="296" t="e">
        <f>+VLOOKUP(J155,'Normen en kosten'!$D$5:$E$103,2,FALSE)*'5'!$G$11</f>
        <v>#N/A</v>
      </c>
      <c r="L155" s="296"/>
      <c r="M155" s="307"/>
    </row>
    <row r="156" spans="1:13" hidden="1" x14ac:dyDescent="0.25">
      <c r="A156" s="348"/>
      <c r="B156" s="402"/>
      <c r="C156" s="305"/>
      <c r="D156" s="305"/>
      <c r="E156" s="306"/>
      <c r="F156" s="306"/>
      <c r="G156" s="296"/>
      <c r="H156" s="296"/>
      <c r="I156" s="357"/>
      <c r="J156" s="296"/>
      <c r="K156" s="296" t="e">
        <f>+VLOOKUP(J156,'Normen en kosten'!$D$5:$E$103,2,FALSE)*'5'!$G$11</f>
        <v>#N/A</v>
      </c>
      <c r="L156" s="296"/>
      <c r="M156" s="307"/>
    </row>
    <row r="157" spans="1:13" hidden="1" x14ac:dyDescent="0.25">
      <c r="A157" s="348"/>
      <c r="B157" s="402"/>
      <c r="C157" s="305"/>
      <c r="D157" s="305"/>
      <c r="E157" s="306"/>
      <c r="F157" s="306"/>
      <c r="G157" s="296"/>
      <c r="H157" s="296"/>
      <c r="I157" s="357"/>
      <c r="J157" s="296"/>
      <c r="K157" s="296" t="e">
        <f>+VLOOKUP(J157,'Normen en kosten'!$D$5:$E$103,2,FALSE)*'5'!$G$11</f>
        <v>#N/A</v>
      </c>
      <c r="L157" s="296"/>
      <c r="M157" s="307"/>
    </row>
    <row r="158" spans="1:13" hidden="1" x14ac:dyDescent="0.25">
      <c r="A158" s="348"/>
      <c r="B158" s="402"/>
      <c r="C158" s="305"/>
      <c r="D158" s="305"/>
      <c r="E158" s="306"/>
      <c r="F158" s="306"/>
      <c r="G158" s="296"/>
      <c r="H158" s="296"/>
      <c r="I158" s="357"/>
      <c r="J158" s="296"/>
      <c r="K158" s="296" t="e">
        <f>+VLOOKUP(J158,'Normen en kosten'!$D$5:$E$103,2,FALSE)*'5'!$G$11</f>
        <v>#N/A</v>
      </c>
      <c r="L158" s="296"/>
      <c r="M158" s="307"/>
    </row>
    <row r="159" spans="1:13" hidden="1" x14ac:dyDescent="0.25">
      <c r="A159" s="348"/>
      <c r="B159" s="402"/>
      <c r="C159" s="305"/>
      <c r="D159" s="305"/>
      <c r="E159" s="306"/>
      <c r="F159" s="306"/>
      <c r="G159" s="296"/>
      <c r="H159" s="296"/>
      <c r="I159" s="357"/>
      <c r="J159" s="296"/>
      <c r="K159" s="296" t="e">
        <f>+VLOOKUP(J159,'Normen en kosten'!$D$5:$E$103,2,FALSE)*'5'!$G$11</f>
        <v>#N/A</v>
      </c>
      <c r="L159" s="296"/>
      <c r="M159" s="307"/>
    </row>
    <row r="160" spans="1:13" hidden="1" x14ac:dyDescent="0.25">
      <c r="A160" s="348"/>
      <c r="B160" s="402"/>
      <c r="C160" s="305"/>
      <c r="D160" s="305"/>
      <c r="E160" s="306"/>
      <c r="F160" s="306"/>
      <c r="G160" s="296"/>
      <c r="H160" s="296"/>
      <c r="I160" s="357"/>
      <c r="J160" s="296"/>
      <c r="K160" s="296" t="e">
        <f>+VLOOKUP(J160,'Normen en kosten'!$D$5:$E$103,2,FALSE)*'5'!$G$11</f>
        <v>#N/A</v>
      </c>
      <c r="L160" s="296"/>
      <c r="M160" s="307"/>
    </row>
    <row r="161" spans="1:13" hidden="1" x14ac:dyDescent="0.25">
      <c r="A161" s="348"/>
      <c r="B161" s="402"/>
      <c r="C161" s="305"/>
      <c r="D161" s="305"/>
      <c r="E161" s="306"/>
      <c r="F161" s="306"/>
      <c r="G161" s="296"/>
      <c r="H161" s="296"/>
      <c r="I161" s="357"/>
      <c r="J161" s="296"/>
      <c r="K161" s="296" t="e">
        <f>+VLOOKUP(J161,'Normen en kosten'!$D$5:$E$103,2,FALSE)*'5'!$G$11</f>
        <v>#N/A</v>
      </c>
      <c r="L161" s="296"/>
      <c r="M161" s="307"/>
    </row>
    <row r="162" spans="1:13" hidden="1" x14ac:dyDescent="0.25">
      <c r="A162" s="348"/>
      <c r="B162" s="402"/>
      <c r="C162" s="305"/>
      <c r="D162" s="305"/>
      <c r="E162" s="306"/>
      <c r="F162" s="306"/>
      <c r="G162" s="296"/>
      <c r="H162" s="296"/>
      <c r="I162" s="357"/>
      <c r="J162" s="296"/>
      <c r="K162" s="296" t="e">
        <f>+VLOOKUP(J162,'Normen en kosten'!$D$5:$E$103,2,FALSE)*'5'!$G$11</f>
        <v>#N/A</v>
      </c>
      <c r="L162" s="296"/>
      <c r="M162" s="307"/>
    </row>
    <row r="163" spans="1:13" hidden="1" x14ac:dyDescent="0.25">
      <c r="A163" s="348"/>
      <c r="B163" s="402"/>
      <c r="C163" s="305"/>
      <c r="D163" s="305"/>
      <c r="E163" s="306"/>
      <c r="F163" s="306"/>
      <c r="G163" s="296"/>
      <c r="H163" s="296"/>
      <c r="I163" s="357"/>
      <c r="J163" s="296"/>
      <c r="K163" s="296" t="e">
        <f>+VLOOKUP(J163,'Normen en kosten'!$D$5:$E$103,2,FALSE)*'5'!$G$11</f>
        <v>#N/A</v>
      </c>
      <c r="L163" s="296"/>
      <c r="M163" s="307"/>
    </row>
    <row r="164" spans="1:13" hidden="1" x14ac:dyDescent="0.25">
      <c r="A164" s="348"/>
      <c r="B164" s="402"/>
      <c r="C164" s="305"/>
      <c r="D164" s="305"/>
      <c r="E164" s="306"/>
      <c r="F164" s="306"/>
      <c r="G164" s="296"/>
      <c r="H164" s="296"/>
      <c r="I164" s="357"/>
      <c r="J164" s="296"/>
      <c r="K164" s="296" t="e">
        <f>+VLOOKUP(J164,'Normen en kosten'!$D$5:$E$103,2,FALSE)*'5'!$G$11</f>
        <v>#N/A</v>
      </c>
      <c r="L164" s="296"/>
      <c r="M164" s="307"/>
    </row>
    <row r="165" spans="1:13" hidden="1" x14ac:dyDescent="0.25">
      <c r="A165" s="348"/>
      <c r="B165" s="402"/>
      <c r="C165" s="305"/>
      <c r="D165" s="305"/>
      <c r="E165" s="306"/>
      <c r="F165" s="306"/>
      <c r="G165" s="296"/>
      <c r="H165" s="296"/>
      <c r="I165" s="357"/>
      <c r="J165" s="296"/>
      <c r="K165" s="296" t="e">
        <f>+VLOOKUP(J165,'Normen en kosten'!$D$5:$E$103,2,FALSE)*'5'!$G$11</f>
        <v>#N/A</v>
      </c>
      <c r="L165" s="296"/>
      <c r="M165" s="307"/>
    </row>
    <row r="166" spans="1:13" hidden="1" x14ac:dyDescent="0.25">
      <c r="A166" s="348"/>
      <c r="B166" s="402"/>
      <c r="C166" s="305"/>
      <c r="D166" s="305"/>
      <c r="E166" s="306"/>
      <c r="F166" s="306"/>
      <c r="G166" s="296"/>
      <c r="H166" s="296"/>
      <c r="I166" s="357"/>
      <c r="J166" s="296"/>
      <c r="K166" s="296" t="e">
        <f>+VLOOKUP(J166,'Normen en kosten'!$D$5:$E$103,2,FALSE)*'5'!$G$11</f>
        <v>#N/A</v>
      </c>
      <c r="L166" s="296"/>
      <c r="M166" s="307"/>
    </row>
    <row r="167" spans="1:13" hidden="1" x14ac:dyDescent="0.25">
      <c r="A167" s="348"/>
      <c r="B167" s="402"/>
      <c r="C167" s="305"/>
      <c r="D167" s="305"/>
      <c r="E167" s="306"/>
      <c r="F167" s="306"/>
      <c r="G167" s="296"/>
      <c r="H167" s="296"/>
      <c r="I167" s="357"/>
      <c r="J167" s="296"/>
      <c r="K167" s="296" t="e">
        <f>+VLOOKUP(J167,'Normen en kosten'!$D$5:$E$103,2,FALSE)*'5'!$G$11</f>
        <v>#N/A</v>
      </c>
      <c r="L167" s="296"/>
      <c r="M167" s="307"/>
    </row>
    <row r="168" spans="1:13" hidden="1" x14ac:dyDescent="0.25">
      <c r="A168" s="348"/>
      <c r="B168" s="402"/>
      <c r="C168" s="305"/>
      <c r="D168" s="305"/>
      <c r="E168" s="306"/>
      <c r="F168" s="306"/>
      <c r="G168" s="296"/>
      <c r="H168" s="296"/>
      <c r="I168" s="357"/>
      <c r="J168" s="296"/>
      <c r="K168" s="296" t="e">
        <f>+VLOOKUP(J168,'Normen en kosten'!$D$5:$E$103,2,FALSE)*'5'!$G$11</f>
        <v>#N/A</v>
      </c>
      <c r="L168" s="296"/>
      <c r="M168" s="307"/>
    </row>
    <row r="169" spans="1:13" hidden="1" x14ac:dyDescent="0.25">
      <c r="A169" s="348"/>
      <c r="B169" s="402"/>
      <c r="C169" s="305"/>
      <c r="D169" s="305"/>
      <c r="E169" s="306"/>
      <c r="F169" s="306"/>
      <c r="G169" s="296"/>
      <c r="H169" s="296"/>
      <c r="I169" s="357"/>
      <c r="J169" s="296"/>
      <c r="K169" s="296" t="e">
        <f>+VLOOKUP(J169,'Normen en kosten'!$D$5:$E$103,2,FALSE)*'5'!$G$11</f>
        <v>#N/A</v>
      </c>
      <c r="L169" s="296"/>
      <c r="M169" s="307"/>
    </row>
    <row r="170" spans="1:13" hidden="1" x14ac:dyDescent="0.25">
      <c r="A170" s="348"/>
      <c r="B170" s="402"/>
      <c r="C170" s="305"/>
      <c r="D170" s="305"/>
      <c r="E170" s="306"/>
      <c r="F170" s="306"/>
      <c r="G170" s="296"/>
      <c r="H170" s="296"/>
      <c r="I170" s="357"/>
      <c r="J170" s="296"/>
      <c r="K170" s="296" t="e">
        <f>+VLOOKUP(J170,'Normen en kosten'!$D$5:$E$103,2,FALSE)*'5'!$G$11</f>
        <v>#N/A</v>
      </c>
      <c r="L170" s="296"/>
      <c r="M170" s="307"/>
    </row>
    <row r="171" spans="1:13" hidden="1" x14ac:dyDescent="0.25">
      <c r="A171" s="348"/>
      <c r="B171" s="402"/>
      <c r="C171" s="305"/>
      <c r="D171" s="305"/>
      <c r="E171" s="306"/>
      <c r="F171" s="306"/>
      <c r="G171" s="296"/>
      <c r="H171" s="296"/>
      <c r="I171" s="357"/>
      <c r="J171" s="296"/>
      <c r="K171" s="296" t="e">
        <f>+VLOOKUP(J171,'Normen en kosten'!$D$5:$E$103,2,FALSE)*'5'!$G$11</f>
        <v>#N/A</v>
      </c>
      <c r="L171" s="296"/>
      <c r="M171" s="307"/>
    </row>
    <row r="172" spans="1:13" hidden="1" x14ac:dyDescent="0.25">
      <c r="A172" s="348"/>
      <c r="B172" s="402"/>
      <c r="C172" s="305"/>
      <c r="D172" s="305"/>
      <c r="E172" s="306"/>
      <c r="F172" s="306"/>
      <c r="G172" s="296"/>
      <c r="H172" s="296"/>
      <c r="I172" s="357"/>
      <c r="J172" s="296"/>
      <c r="K172" s="296" t="e">
        <f>+VLOOKUP(J172,'Normen en kosten'!$D$5:$E$103,2,FALSE)*'5'!$G$11</f>
        <v>#N/A</v>
      </c>
      <c r="L172" s="296"/>
      <c r="M172" s="307"/>
    </row>
    <row r="173" spans="1:13" hidden="1" x14ac:dyDescent="0.25">
      <c r="A173" s="348"/>
      <c r="B173" s="402"/>
      <c r="C173" s="305"/>
      <c r="D173" s="305"/>
      <c r="E173" s="306"/>
      <c r="F173" s="306"/>
      <c r="G173" s="296"/>
      <c r="H173" s="296"/>
      <c r="I173" s="357"/>
      <c r="J173" s="296"/>
      <c r="K173" s="296" t="e">
        <f>+VLOOKUP(J173,'Normen en kosten'!$D$5:$E$103,2,FALSE)*'5'!$G$11</f>
        <v>#N/A</v>
      </c>
      <c r="L173" s="296"/>
      <c r="M173" s="307"/>
    </row>
    <row r="174" spans="1:13" hidden="1" x14ac:dyDescent="0.25">
      <c r="A174" s="348"/>
      <c r="B174" s="402"/>
      <c r="C174" s="305"/>
      <c r="D174" s="305"/>
      <c r="E174" s="306"/>
      <c r="F174" s="306"/>
      <c r="G174" s="296"/>
      <c r="H174" s="296"/>
      <c r="I174" s="357"/>
      <c r="J174" s="296"/>
      <c r="K174" s="296" t="e">
        <f>+VLOOKUP(J174,'Normen en kosten'!$D$5:$E$103,2,FALSE)*'5'!$G$11</f>
        <v>#N/A</v>
      </c>
      <c r="L174" s="296"/>
      <c r="M174" s="307"/>
    </row>
    <row r="175" spans="1:13" hidden="1" x14ac:dyDescent="0.25">
      <c r="A175" s="348"/>
      <c r="B175" s="402"/>
      <c r="C175" s="305"/>
      <c r="D175" s="305"/>
      <c r="E175" s="306"/>
      <c r="F175" s="306"/>
      <c r="G175" s="296"/>
      <c r="H175" s="296"/>
      <c r="I175" s="357"/>
      <c r="J175" s="296"/>
      <c r="K175" s="296" t="e">
        <f>+VLOOKUP(J175,'Normen en kosten'!$D$5:$E$103,2,FALSE)*'5'!$G$11</f>
        <v>#N/A</v>
      </c>
      <c r="L175" s="296"/>
      <c r="M175" s="307"/>
    </row>
    <row r="176" spans="1:13" hidden="1" x14ac:dyDescent="0.25">
      <c r="A176" s="348"/>
      <c r="B176" s="402"/>
      <c r="C176" s="305"/>
      <c r="D176" s="305"/>
      <c r="E176" s="306"/>
      <c r="F176" s="306"/>
      <c r="G176" s="296"/>
      <c r="H176" s="296"/>
      <c r="I176" s="357"/>
      <c r="J176" s="296"/>
      <c r="K176" s="296" t="e">
        <f>+VLOOKUP(J176,'Normen en kosten'!$D$5:$E$103,2,FALSE)*'5'!$G$11</f>
        <v>#N/A</v>
      </c>
      <c r="L176" s="296"/>
      <c r="M176" s="307"/>
    </row>
    <row r="177" spans="1:13" hidden="1" x14ac:dyDescent="0.25">
      <c r="A177" s="348"/>
      <c r="B177" s="402"/>
      <c r="C177" s="305"/>
      <c r="D177" s="305"/>
      <c r="E177" s="306"/>
      <c r="F177" s="306"/>
      <c r="G177" s="296"/>
      <c r="H177" s="296"/>
      <c r="I177" s="357"/>
      <c r="J177" s="296"/>
      <c r="K177" s="296" t="e">
        <f>+VLOOKUP(J177,'Normen en kosten'!$D$5:$E$103,2,FALSE)*'5'!$G$11</f>
        <v>#N/A</v>
      </c>
      <c r="L177" s="296"/>
      <c r="M177" s="307"/>
    </row>
    <row r="178" spans="1:13" hidden="1" x14ac:dyDescent="0.25">
      <c r="A178" s="348"/>
      <c r="B178" s="402"/>
      <c r="C178" s="305"/>
      <c r="D178" s="305"/>
      <c r="E178" s="306"/>
      <c r="F178" s="306"/>
      <c r="G178" s="296"/>
      <c r="H178" s="296"/>
      <c r="I178" s="357"/>
      <c r="J178" s="296"/>
      <c r="K178" s="296" t="e">
        <f>+VLOOKUP(J178,'Normen en kosten'!$D$5:$E$103,2,FALSE)*'5'!$G$11</f>
        <v>#N/A</v>
      </c>
      <c r="L178" s="296"/>
      <c r="M178" s="307"/>
    </row>
    <row r="179" spans="1:13" hidden="1" x14ac:dyDescent="0.25">
      <c r="A179" s="348"/>
      <c r="B179" s="402"/>
      <c r="C179" s="305"/>
      <c r="D179" s="305"/>
      <c r="E179" s="306"/>
      <c r="F179" s="306"/>
      <c r="G179" s="296"/>
      <c r="H179" s="296"/>
      <c r="I179" s="357"/>
      <c r="J179" s="296"/>
      <c r="K179" s="296" t="e">
        <f>+VLOOKUP(J179,'Normen en kosten'!$D$5:$E$103,2,FALSE)*'5'!$G$11</f>
        <v>#N/A</v>
      </c>
      <c r="L179" s="296"/>
      <c r="M179" s="307"/>
    </row>
    <row r="180" spans="1:13" hidden="1" x14ac:dyDescent="0.25">
      <c r="A180" s="348"/>
      <c r="B180" s="402"/>
      <c r="C180" s="305"/>
      <c r="D180" s="305"/>
      <c r="E180" s="306"/>
      <c r="F180" s="306"/>
      <c r="G180" s="296"/>
      <c r="H180" s="296"/>
      <c r="I180" s="357"/>
      <c r="J180" s="296"/>
      <c r="K180" s="296" t="e">
        <f>+VLOOKUP(J180,'Normen en kosten'!$D$5:$E$103,2,FALSE)*'5'!$G$11</f>
        <v>#N/A</v>
      </c>
      <c r="L180" s="296"/>
      <c r="M180" s="307"/>
    </row>
    <row r="181" spans="1:13" hidden="1" x14ac:dyDescent="0.25">
      <c r="A181" s="348"/>
      <c r="B181" s="402"/>
      <c r="C181" s="305"/>
      <c r="D181" s="305"/>
      <c r="E181" s="306"/>
      <c r="F181" s="306"/>
      <c r="G181" s="296"/>
      <c r="H181" s="296"/>
      <c r="I181" s="357"/>
      <c r="J181" s="296"/>
      <c r="K181" s="296" t="e">
        <f>+VLOOKUP(J181,'Normen en kosten'!$D$5:$E$103,2,FALSE)*'5'!$G$11</f>
        <v>#N/A</v>
      </c>
      <c r="L181" s="296"/>
      <c r="M181" s="307"/>
    </row>
    <row r="182" spans="1:13" hidden="1" x14ac:dyDescent="0.25">
      <c r="A182" s="348"/>
      <c r="B182" s="402"/>
      <c r="C182" s="305"/>
      <c r="D182" s="305"/>
      <c r="E182" s="306"/>
      <c r="F182" s="306"/>
      <c r="G182" s="296"/>
      <c r="H182" s="296"/>
      <c r="I182" s="357"/>
      <c r="J182" s="296"/>
      <c r="K182" s="296" t="e">
        <f>+VLOOKUP(J182,'Normen en kosten'!$D$5:$E$103,2,FALSE)*'5'!$G$11</f>
        <v>#N/A</v>
      </c>
      <c r="L182" s="296"/>
      <c r="M182" s="307"/>
    </row>
    <row r="183" spans="1:13" hidden="1" x14ac:dyDescent="0.25">
      <c r="A183" s="348"/>
      <c r="B183" s="402"/>
      <c r="C183" s="305"/>
      <c r="D183" s="305"/>
      <c r="E183" s="306"/>
      <c r="F183" s="306"/>
      <c r="G183" s="296"/>
      <c r="H183" s="296"/>
      <c r="I183" s="357"/>
      <c r="J183" s="296"/>
      <c r="K183" s="296" t="e">
        <f>+VLOOKUP(J183,'Normen en kosten'!$D$5:$E$103,2,FALSE)*'5'!$G$11</f>
        <v>#N/A</v>
      </c>
      <c r="L183" s="296"/>
      <c r="M183" s="307"/>
    </row>
    <row r="184" spans="1:13" hidden="1" x14ac:dyDescent="0.25">
      <c r="A184" s="348"/>
      <c r="B184" s="402"/>
      <c r="C184" s="305"/>
      <c r="D184" s="305"/>
      <c r="E184" s="306"/>
      <c r="F184" s="306"/>
      <c r="G184" s="296"/>
      <c r="H184" s="296"/>
      <c r="I184" s="357"/>
      <c r="J184" s="296"/>
      <c r="K184" s="296" t="e">
        <f>+VLOOKUP(J184,'Normen en kosten'!$D$5:$E$103,2,FALSE)*'5'!$G$11</f>
        <v>#N/A</v>
      </c>
      <c r="L184" s="296"/>
      <c r="M184" s="307"/>
    </row>
    <row r="185" spans="1:13" hidden="1" x14ac:dyDescent="0.25">
      <c r="A185" s="348"/>
      <c r="B185" s="402"/>
      <c r="C185" s="305"/>
      <c r="D185" s="305"/>
      <c r="E185" s="306"/>
      <c r="F185" s="306"/>
      <c r="G185" s="296"/>
      <c r="H185" s="296"/>
      <c r="I185" s="357"/>
      <c r="J185" s="296"/>
      <c r="K185" s="296" t="e">
        <f>+VLOOKUP(J185,'Normen en kosten'!$D$5:$E$103,2,FALSE)*'5'!$G$11</f>
        <v>#N/A</v>
      </c>
      <c r="L185" s="296"/>
      <c r="M185" s="307"/>
    </row>
    <row r="186" spans="1:13" hidden="1" x14ac:dyDescent="0.25">
      <c r="A186" s="348"/>
      <c r="B186" s="402"/>
      <c r="C186" s="305"/>
      <c r="D186" s="305"/>
      <c r="E186" s="306"/>
      <c r="F186" s="306"/>
      <c r="G186" s="296"/>
      <c r="H186" s="296"/>
      <c r="I186" s="357"/>
      <c r="J186" s="296"/>
      <c r="K186" s="296" t="e">
        <f>+VLOOKUP(J186,'Normen en kosten'!$D$5:$E$103,2,FALSE)*'5'!$G$11</f>
        <v>#N/A</v>
      </c>
      <c r="L186" s="296"/>
      <c r="M186" s="307"/>
    </row>
    <row r="187" spans="1:13" hidden="1" x14ac:dyDescent="0.25">
      <c r="A187" s="348"/>
      <c r="B187" s="402"/>
      <c r="C187" s="305"/>
      <c r="D187" s="305"/>
      <c r="E187" s="306"/>
      <c r="F187" s="306"/>
      <c r="G187" s="296"/>
      <c r="H187" s="296"/>
      <c r="I187" s="357"/>
      <c r="J187" s="296"/>
      <c r="K187" s="296" t="e">
        <f>+VLOOKUP(J187,'Normen en kosten'!$D$5:$E$103,2,FALSE)*'5'!$G$11</f>
        <v>#N/A</v>
      </c>
      <c r="L187" s="296"/>
      <c r="M187" s="307"/>
    </row>
    <row r="188" spans="1:13" hidden="1" x14ac:dyDescent="0.25">
      <c r="A188" s="348"/>
      <c r="B188" s="402"/>
      <c r="C188" s="305"/>
      <c r="D188" s="305"/>
      <c r="E188" s="306"/>
      <c r="F188" s="306"/>
      <c r="G188" s="296"/>
      <c r="H188" s="296"/>
      <c r="I188" s="357"/>
      <c r="J188" s="296"/>
      <c r="K188" s="296" t="e">
        <f>+VLOOKUP(J188,'Normen en kosten'!$D$5:$E$103,2,FALSE)*'5'!$G$11</f>
        <v>#N/A</v>
      </c>
      <c r="L188" s="296"/>
      <c r="M188" s="307"/>
    </row>
    <row r="189" spans="1:13" hidden="1" x14ac:dyDescent="0.25">
      <c r="A189" s="348"/>
      <c r="B189" s="402"/>
      <c r="C189" s="305"/>
      <c r="D189" s="305"/>
      <c r="E189" s="306"/>
      <c r="F189" s="306"/>
      <c r="G189" s="296"/>
      <c r="H189" s="296"/>
      <c r="I189" s="357"/>
      <c r="J189" s="296"/>
      <c r="K189" s="296" t="e">
        <f>+VLOOKUP(J189,'Normen en kosten'!$D$5:$E$103,2,FALSE)*'5'!$G$11</f>
        <v>#N/A</v>
      </c>
      <c r="L189" s="296"/>
      <c r="M189" s="307"/>
    </row>
    <row r="190" spans="1:13" hidden="1" x14ac:dyDescent="0.25">
      <c r="A190" s="348"/>
      <c r="B190" s="402"/>
      <c r="C190" s="305"/>
      <c r="D190" s="305"/>
      <c r="E190" s="306"/>
      <c r="F190" s="306"/>
      <c r="G190" s="296"/>
      <c r="H190" s="296"/>
      <c r="I190" s="357"/>
      <c r="J190" s="296"/>
      <c r="K190" s="296" t="e">
        <f>+VLOOKUP(J190,'Normen en kosten'!$D$5:$E$103,2,FALSE)*'5'!$G$11</f>
        <v>#N/A</v>
      </c>
      <c r="L190" s="296"/>
      <c r="M190" s="307"/>
    </row>
    <row r="191" spans="1:13" hidden="1" x14ac:dyDescent="0.25">
      <c r="A191" s="348"/>
      <c r="B191" s="402"/>
      <c r="C191" s="305"/>
      <c r="D191" s="305"/>
      <c r="E191" s="306"/>
      <c r="F191" s="306"/>
      <c r="G191" s="296"/>
      <c r="H191" s="296"/>
      <c r="I191" s="357"/>
      <c r="J191" s="296"/>
      <c r="K191" s="296" t="e">
        <f>+VLOOKUP(J191,'Normen en kosten'!$D$5:$E$103,2,FALSE)*'5'!$G$11</f>
        <v>#N/A</v>
      </c>
      <c r="L191" s="296"/>
      <c r="M191" s="307"/>
    </row>
    <row r="192" spans="1:13" hidden="1" x14ac:dyDescent="0.25">
      <c r="A192" s="348"/>
      <c r="B192" s="402"/>
      <c r="C192" s="305"/>
      <c r="D192" s="305"/>
      <c r="E192" s="306"/>
      <c r="F192" s="306"/>
      <c r="G192" s="296"/>
      <c r="H192" s="296"/>
      <c r="I192" s="357"/>
      <c r="J192" s="296"/>
      <c r="K192" s="296" t="e">
        <f>+VLOOKUP(J192,'Normen en kosten'!$D$5:$E$103,2,FALSE)*'5'!$G$11</f>
        <v>#N/A</v>
      </c>
      <c r="L192" s="296"/>
      <c r="M192" s="307"/>
    </row>
    <row r="193" spans="1:27" hidden="1" x14ac:dyDescent="0.25">
      <c r="A193" s="348"/>
      <c r="B193" s="402"/>
      <c r="C193" s="305"/>
      <c r="D193" s="305"/>
      <c r="E193" s="306"/>
      <c r="F193" s="306"/>
      <c r="G193" s="296"/>
      <c r="H193" s="296"/>
      <c r="I193" s="357"/>
      <c r="J193" s="296"/>
      <c r="K193" s="296" t="e">
        <f>+VLOOKUP(J193,'Normen en kosten'!$D$5:$E$103,2,FALSE)*'5'!$G$11</f>
        <v>#N/A</v>
      </c>
      <c r="L193" s="296"/>
      <c r="M193" s="307"/>
    </row>
    <row r="194" spans="1:27" hidden="1" x14ac:dyDescent="0.25">
      <c r="A194" s="348"/>
      <c r="B194" s="402"/>
      <c r="C194" s="305"/>
      <c r="D194" s="305"/>
      <c r="E194" s="306"/>
      <c r="F194" s="306"/>
      <c r="G194" s="296"/>
      <c r="H194" s="296"/>
      <c r="I194" s="357"/>
      <c r="J194" s="296"/>
      <c r="K194" s="296" t="e">
        <f>+VLOOKUP(J194,'Normen en kosten'!$D$5:$E$103,2,FALSE)*'5'!$G$11</f>
        <v>#N/A</v>
      </c>
      <c r="L194" s="296"/>
      <c r="M194" s="307"/>
    </row>
    <row r="195" spans="1:27" hidden="1" x14ac:dyDescent="0.25">
      <c r="A195" s="348"/>
      <c r="B195" s="402"/>
      <c r="C195" s="305"/>
      <c r="D195" s="305"/>
      <c r="E195" s="306"/>
      <c r="F195" s="306"/>
      <c r="G195" s="296"/>
      <c r="H195" s="296"/>
      <c r="I195" s="357"/>
      <c r="J195" s="296"/>
      <c r="K195" s="296" t="e">
        <f>+VLOOKUP(J195,'Normen en kosten'!$D$5:$E$103,2,FALSE)*'5'!$G$11</f>
        <v>#N/A</v>
      </c>
      <c r="L195" s="296"/>
      <c r="M195" s="307"/>
    </row>
    <row r="196" spans="1:27" hidden="1" x14ac:dyDescent="0.25">
      <c r="A196" s="348"/>
      <c r="B196" s="402"/>
      <c r="C196" s="305"/>
      <c r="D196" s="305"/>
      <c r="E196" s="306"/>
      <c r="F196" s="306"/>
      <c r="G196" s="296"/>
      <c r="H196" s="296"/>
      <c r="I196" s="357"/>
      <c r="J196" s="296"/>
      <c r="K196" s="296" t="e">
        <f>+VLOOKUP(J196,'Normen en kosten'!$D$5:$E$103,2,FALSE)*'5'!$G$11</f>
        <v>#N/A</v>
      </c>
      <c r="L196" s="296"/>
      <c r="M196" s="307"/>
    </row>
    <row r="197" spans="1:27" hidden="1" x14ac:dyDescent="0.25">
      <c r="A197" s="348"/>
      <c r="B197" s="402"/>
      <c r="C197" s="305"/>
      <c r="D197" s="305"/>
      <c r="E197" s="306"/>
      <c r="F197" s="306"/>
      <c r="G197" s="296"/>
      <c r="H197" s="296"/>
      <c r="I197" s="357"/>
      <c r="J197" s="296"/>
      <c r="K197" s="296" t="e">
        <f>+VLOOKUP(J197,'Normen en kosten'!$D$5:$E$103,2,FALSE)*'5'!$G$11</f>
        <v>#N/A</v>
      </c>
      <c r="L197" s="296"/>
      <c r="M197" s="307"/>
    </row>
    <row r="198" spans="1:27" hidden="1" x14ac:dyDescent="0.25">
      <c r="A198" s="348"/>
      <c r="B198" s="402"/>
      <c r="C198" s="305"/>
      <c r="D198" s="305"/>
      <c r="E198" s="306"/>
      <c r="F198" s="306"/>
      <c r="G198" s="296"/>
      <c r="H198" s="296"/>
      <c r="I198" s="357"/>
      <c r="J198" s="296"/>
      <c r="K198" s="296" t="e">
        <f>+VLOOKUP(J198,'Normen en kosten'!$D$5:$E$103,2,FALSE)*'5'!$G$11</f>
        <v>#N/A</v>
      </c>
      <c r="L198" s="296"/>
      <c r="M198" s="307"/>
    </row>
    <row r="199" spans="1:27" hidden="1" x14ac:dyDescent="0.25">
      <c r="A199" s="348"/>
      <c r="B199" s="402"/>
      <c r="C199" s="305"/>
      <c r="D199" s="305"/>
      <c r="E199" s="306"/>
      <c r="F199" s="306"/>
      <c r="G199" s="296"/>
      <c r="H199" s="296"/>
      <c r="I199" s="357"/>
      <c r="J199" s="296"/>
      <c r="K199" s="296" t="e">
        <f>+VLOOKUP(J199,'Normen en kosten'!$D$5:$E$103,2,FALSE)*'5'!$G$11</f>
        <v>#N/A</v>
      </c>
      <c r="L199" s="296"/>
      <c r="M199" s="307"/>
    </row>
    <row r="200" spans="1:27" s="231" customFormat="1" x14ac:dyDescent="0.25">
      <c r="A200" s="426" t="s">
        <v>30</v>
      </c>
      <c r="B200" s="426"/>
      <c r="D200" s="427"/>
      <c r="E200" s="428"/>
      <c r="F200" s="428"/>
      <c r="G200" s="231">
        <f>SUM(G5:G199)</f>
        <v>1185</v>
      </c>
      <c r="I200" s="426"/>
      <c r="L200" s="231">
        <f>SUM(L5:L199)</f>
        <v>237000</v>
      </c>
      <c r="M200" s="231">
        <f>SUM(M5:M199)</f>
        <v>0</v>
      </c>
      <c r="N200" s="429"/>
      <c r="Q200" s="430"/>
      <c r="AA200" s="430"/>
    </row>
    <row r="201" spans="1:27" s="231" customFormat="1" x14ac:dyDescent="0.25">
      <c r="A201" s="426"/>
      <c r="B201" s="426"/>
      <c r="D201" s="427"/>
      <c r="E201" s="428"/>
      <c r="F201" s="428"/>
      <c r="I201" s="426"/>
      <c r="M201" s="429"/>
      <c r="N201" s="429"/>
      <c r="Q201" s="430"/>
      <c r="AA201" s="430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61" t="s">
        <v>170</v>
      </c>
      <c r="B205" s="361" t="s">
        <v>173</v>
      </c>
      <c r="C205" s="312"/>
      <c r="D205" s="221"/>
      <c r="E205" s="221"/>
      <c r="F205" s="221"/>
      <c r="G205" s="221"/>
      <c r="H205" s="361" t="s">
        <v>170</v>
      </c>
      <c r="I205" s="361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171</v>
      </c>
      <c r="B206" s="360"/>
      <c r="C206" s="352"/>
      <c r="D206" s="221"/>
      <c r="E206" s="221"/>
      <c r="F206" s="221"/>
      <c r="G206" s="221"/>
      <c r="H206" s="359" t="s">
        <v>28</v>
      </c>
      <c r="I206" s="360">
        <v>115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222</v>
      </c>
      <c r="B207" s="360">
        <v>92</v>
      </c>
      <c r="C207" s="353"/>
      <c r="D207" s="221"/>
      <c r="E207" s="221"/>
      <c r="F207" s="221"/>
      <c r="G207" s="221"/>
      <c r="H207" s="359" t="s">
        <v>39</v>
      </c>
      <c r="I207" s="360">
        <v>51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163</v>
      </c>
      <c r="B208" s="360">
        <v>44</v>
      </c>
      <c r="C208" s="221"/>
      <c r="D208" s="221"/>
      <c r="E208" s="221"/>
      <c r="F208" s="221"/>
      <c r="G208" s="221"/>
      <c r="H208" s="359" t="s">
        <v>37</v>
      </c>
      <c r="I208" s="360">
        <v>342</v>
      </c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139</v>
      </c>
      <c r="B209" s="360">
        <v>50</v>
      </c>
      <c r="C209" s="221"/>
      <c r="D209" s="221"/>
      <c r="E209" s="221"/>
      <c r="F209" s="221"/>
      <c r="G209" s="221"/>
      <c r="H209" s="359" t="s">
        <v>171</v>
      </c>
      <c r="I209" s="360"/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138</v>
      </c>
      <c r="B210" s="360">
        <v>925</v>
      </c>
      <c r="C210" s="221"/>
      <c r="D210" s="221"/>
      <c r="E210" s="221"/>
      <c r="F210" s="221"/>
      <c r="G210" s="221"/>
      <c r="H210" s="359" t="s">
        <v>164</v>
      </c>
      <c r="I210" s="360">
        <v>92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295</v>
      </c>
      <c r="B211" s="360">
        <v>31</v>
      </c>
      <c r="C211" s="221"/>
      <c r="D211" s="221"/>
      <c r="E211" s="221"/>
      <c r="F211" s="221"/>
      <c r="G211" s="221"/>
      <c r="H211" s="359" t="s">
        <v>29</v>
      </c>
      <c r="I211" s="360">
        <v>4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59" t="s">
        <v>142</v>
      </c>
      <c r="B212" s="360">
        <v>43</v>
      </c>
      <c r="C212" s="221"/>
      <c r="D212" s="221"/>
      <c r="E212" s="221"/>
      <c r="F212" s="221"/>
      <c r="G212" s="221"/>
      <c r="H212" s="359" t="s">
        <v>27</v>
      </c>
      <c r="I212" s="360">
        <v>581</v>
      </c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59" t="s">
        <v>172</v>
      </c>
      <c r="B213" s="360">
        <v>1185</v>
      </c>
      <c r="C213" s="221"/>
      <c r="D213" s="221"/>
      <c r="E213" s="351"/>
      <c r="F213" s="351"/>
      <c r="G213" s="221"/>
      <c r="H213" s="359" t="s">
        <v>172</v>
      </c>
      <c r="I213" s="360">
        <v>1185</v>
      </c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/>
      <c r="I214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autoFilter ref="A4:M36" xr:uid="{374FC158-549E-4142-A582-1F642DF705B7}"/>
  <phoneticPr fontId="16" type="noConversion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22562ED-6CC8-4F62-8400-F53D4B522500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A6A88947-CA42-4528-96EA-F26B81BD1D17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348148C4-0ED4-4ABD-BF1F-8F58B530AC8C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1D0A-CF7A-4495-8D66-DCDF86E9C410}">
  <sheetPr>
    <tabColor rgb="FFC2E76B"/>
    <pageSetUpPr fitToPage="1"/>
  </sheetPr>
  <dimension ref="A2:O55"/>
  <sheetViews>
    <sheetView showGridLines="0" showZeros="0" topLeftCell="B16" zoomScaleNormal="100" workbookViewId="0">
      <selection activeCell="I31" sqref="I31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6,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de Oostenbrink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Kerkenkavel 40</v>
      </c>
      <c r="C5" s="243"/>
      <c r="D5" s="243"/>
      <c r="E5" s="248"/>
      <c r="F5" s="245"/>
      <c r="G5" s="249" t="s">
        <v>18</v>
      </c>
      <c r="H5" s="369">
        <v>6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Hollandscheveld</v>
      </c>
      <c r="C6" s="251"/>
      <c r="D6" s="251"/>
      <c r="E6" s="252"/>
      <c r="F6" s="253"/>
      <c r="G6" s="254" t="s">
        <v>19</v>
      </c>
      <c r="H6" s="255" t="str">
        <f>CONCATENATE(H5,"a")</f>
        <v>6a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+MAX('6a'!I6:I200)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'6a'!L200/'6a'!M200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('6a'!M200*Offertetarief)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s="275" customFormat="1" ht="15.75" x14ac:dyDescent="0.25">
      <c r="A15" s="418" t="str">
        <f>'7'!A15</f>
        <v>Kosten additionele werkzaamheden</v>
      </c>
      <c r="F15" s="415"/>
      <c r="G15" s="415"/>
      <c r="H15" s="417"/>
      <c r="I15" s="99"/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GETPIVOTDATA("m2",'6a'!$H$207,"Cat.","G")</f>
        <v>38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GETPIVOTDATA("m2",'6a'!$A$207,"vloerafwerking","Linoleum")</f>
        <v>857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857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857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>
        <f>GETPIVOTDATA("m2",'6a'!$A$207,"vloerafwerking","Tapijt")</f>
        <v>15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252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252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106.2</v>
      </c>
      <c r="F24" s="318">
        <f>+'Normen en kosten'!I11</f>
        <v>0</v>
      </c>
      <c r="G24" s="318">
        <f t="shared" si="0"/>
        <v>0</v>
      </c>
      <c r="H24" s="161">
        <v>2</v>
      </c>
      <c r="I24" s="319"/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>
        <v>168</v>
      </c>
      <c r="F26" s="318">
        <f>+'Normen en kosten'!I13</f>
        <v>0</v>
      </c>
      <c r="G26" s="318">
        <f t="shared" si="0"/>
        <v>0</v>
      </c>
      <c r="H26" s="161">
        <v>1</v>
      </c>
      <c r="I26" s="319">
        <f t="shared" si="1"/>
        <v>0</v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30.75" customHeight="1" x14ac:dyDescent="0.25">
      <c r="A34" s="449" t="s">
        <v>302</v>
      </c>
      <c r="B34" s="450"/>
      <c r="C34" s="451"/>
      <c r="D34" s="170" t="s">
        <v>305</v>
      </c>
      <c r="E34" s="419">
        <v>1</v>
      </c>
      <c r="F34" s="127"/>
      <c r="G34" s="321">
        <f t="shared" ref="G34:G43" si="2">IF(E34="","",SUM(E34*F34))</f>
        <v>0</v>
      </c>
      <c r="H34" s="170">
        <v>2</v>
      </c>
      <c r="I34" s="319">
        <f>+IF(A34="","",H34*G34)</f>
        <v>0</v>
      </c>
    </row>
    <row r="35" spans="1:11" x14ac:dyDescent="0.25">
      <c r="A35" s="456"/>
      <c r="B35" s="457"/>
      <c r="C35" s="458"/>
      <c r="D35" s="270"/>
      <c r="E35" s="161"/>
      <c r="F35" s="128"/>
      <c r="G35" s="322" t="str">
        <f t="shared" si="2"/>
        <v/>
      </c>
      <c r="H35" s="161"/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>
        <f>VLOOKUP($H$5,'Kosten VSR (her)controles'!$A$5:$BB$54,35,0)</f>
        <v>0</v>
      </c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>
        <f>VLOOKUP($H$5,'Kosten VSR (her)controles'!$A$5:$BB$54,35,0)</f>
        <v>0</v>
      </c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(her)controles'!H10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8">
    <mergeCell ref="A11:D11"/>
    <mergeCell ref="A16:D16"/>
    <mergeCell ref="A17:D17"/>
    <mergeCell ref="A18:D18"/>
    <mergeCell ref="A19:D19"/>
    <mergeCell ref="A20:D20"/>
    <mergeCell ref="A26:D26"/>
    <mergeCell ref="A27:D27"/>
    <mergeCell ref="A34:C34"/>
    <mergeCell ref="A35:C35"/>
    <mergeCell ref="A21:D21"/>
    <mergeCell ref="A28:D28"/>
    <mergeCell ref="A29:D29"/>
    <mergeCell ref="A30:D30"/>
    <mergeCell ref="A22:D22"/>
    <mergeCell ref="A23:D23"/>
    <mergeCell ref="A24:D24"/>
    <mergeCell ref="A25:D25"/>
  </mergeCells>
  <conditionalFormatting sqref="I13:I15">
    <cfRule type="cellIs" dxfId="18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8FF8-29AF-48AF-A7C9-4DF1AE2F9AD5}">
  <sheetPr>
    <tabColor rgb="FF9F9289"/>
  </sheetPr>
  <dimension ref="A1:DM250"/>
  <sheetViews>
    <sheetView zoomScaleNormal="100" workbookViewId="0">
      <pane ySplit="4" topLeftCell="A28" activePane="bottomLeft" state="frozen"/>
      <selection activeCell="U213" sqref="U213"/>
      <selection pane="bottomLeft" activeCell="L200" sqref="L200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7.42578125" style="169" bestFit="1" customWidth="1"/>
    <col min="4" max="4" width="21.5703125" style="310" bestFit="1" customWidth="1"/>
    <col min="5" max="5" width="4.5703125" style="311" bestFit="1" customWidth="1"/>
    <col min="6" max="6" width="4.4257812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(her)controles'!A10</f>
        <v>6</v>
      </c>
      <c r="C1" s="226"/>
      <c r="D1" s="227" t="str">
        <f>VLOOKUP(B1,'Kosten VSR (her)controles'!A5:E54,3)</f>
        <v>OBS de Oostenbrink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Kerkenkavel 40</v>
      </c>
      <c r="E2" s="162" t="str">
        <f>VLOOKUP(B1,'Kosten VSR (her)controles'!A5:E54,5)</f>
        <v>Hollandscheveld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6</v>
      </c>
      <c r="H5" s="296" t="s">
        <v>295</v>
      </c>
      <c r="I5" s="357">
        <v>200</v>
      </c>
      <c r="J5" s="296" t="str">
        <f t="shared" ref="J5:J43" si="0">F5&amp;I5</f>
        <v>E200</v>
      </c>
      <c r="K5" s="296">
        <f>+VLOOKUP(J5,'Normen en kosten'!$D$5:$E$103,2,FALSE)*'6'!$G$11</f>
        <v>0</v>
      </c>
      <c r="L5" s="296">
        <f t="shared" ref="L5:L43" si="1">+I5*G5</f>
        <v>1200</v>
      </c>
      <c r="M5" s="307">
        <f t="shared" ref="M5:M43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180</v>
      </c>
      <c r="D6" s="305" t="str">
        <f>VLOOKUP(C6,'Dropdown vloerafw en cat'!$P$2:$Q$52,2,FALSE)</f>
        <v>Kantoor</v>
      </c>
      <c r="E6" s="306"/>
      <c r="F6" s="306" t="str">
        <f>VLOOKUP(D6,'Normen en kosten'!$A$5:$B$103,2,FALSE)</f>
        <v>B</v>
      </c>
      <c r="G6" s="296">
        <v>15</v>
      </c>
      <c r="H6" s="296" t="s">
        <v>139</v>
      </c>
      <c r="I6" s="357">
        <v>200</v>
      </c>
      <c r="J6" s="296" t="str">
        <f t="shared" si="0"/>
        <v>B200</v>
      </c>
      <c r="K6" s="296">
        <f>+VLOOKUP(J6,'Normen en kosten'!$D$5:$E$103,2,FALSE)*'6'!$G$11</f>
        <v>0</v>
      </c>
      <c r="L6" s="296">
        <f t="shared" si="1"/>
        <v>3000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191</v>
      </c>
      <c r="D7" s="305" t="str">
        <f>VLOOKUP(C7,'Dropdown vloerafw en cat'!$P$2:$Q$52,2,FALSE)</f>
        <v>Sanitaire ruimte</v>
      </c>
      <c r="E7" s="306"/>
      <c r="F7" s="306" t="str">
        <f>VLOOKUP(D7,'Normen en kosten'!$A$5:$B$103,2,FALSE)</f>
        <v>G</v>
      </c>
      <c r="G7" s="296">
        <v>8</v>
      </c>
      <c r="H7" s="296" t="s">
        <v>163</v>
      </c>
      <c r="I7" s="357">
        <v>200</v>
      </c>
      <c r="J7" s="296" t="str">
        <f t="shared" si="0"/>
        <v>G200</v>
      </c>
      <c r="K7" s="296">
        <f>+VLOOKUP(J7,'Normen en kosten'!$D$5:$E$103,2,FALSE)*'6'!$G$11</f>
        <v>0</v>
      </c>
      <c r="L7" s="296">
        <f t="shared" si="1"/>
        <v>1600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191</v>
      </c>
      <c r="D8" s="305" t="str">
        <f>VLOOKUP(C8,'Dropdown vloerafw en cat'!$P$2:$Q$52,2,FALSE)</f>
        <v>Sanitaire ruimte</v>
      </c>
      <c r="E8" s="306"/>
      <c r="F8" s="306" t="str">
        <f>VLOOKUP(D8,'Normen en kosten'!$A$5:$B$103,2,FALSE)</f>
        <v>G</v>
      </c>
      <c r="G8" s="296">
        <v>7</v>
      </c>
      <c r="H8" s="296" t="s">
        <v>163</v>
      </c>
      <c r="I8" s="357">
        <v>200</v>
      </c>
      <c r="J8" s="296" t="str">
        <f t="shared" si="0"/>
        <v>G200</v>
      </c>
      <c r="K8" s="296">
        <f>+VLOOKUP(J8,'Normen en kosten'!$D$5:$E$103,2,FALSE)*'6'!$G$11</f>
        <v>0</v>
      </c>
      <c r="L8" s="296">
        <f t="shared" si="1"/>
        <v>1400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191</v>
      </c>
      <c r="D9" s="305" t="str">
        <f>VLOOKUP(C9,'Dropdown vloerafw en cat'!$P$2:$Q$52,2,FALSE)</f>
        <v>Sanitaire ruimte</v>
      </c>
      <c r="E9" s="306"/>
      <c r="F9" s="306" t="str">
        <f>VLOOKUP(D9,'Normen en kosten'!$A$5:$B$103,2,FALSE)</f>
        <v>G</v>
      </c>
      <c r="G9" s="296">
        <v>5</v>
      </c>
      <c r="H9" s="296" t="s">
        <v>163</v>
      </c>
      <c r="I9" s="357">
        <v>200</v>
      </c>
      <c r="J9" s="296" t="str">
        <f t="shared" si="0"/>
        <v>G200</v>
      </c>
      <c r="K9" s="296">
        <f>+VLOOKUP(J9,'Normen en kosten'!$D$5:$E$103,2,FALSE)*'6'!$G$11</f>
        <v>0</v>
      </c>
      <c r="L9" s="296">
        <f t="shared" si="1"/>
        <v>1000</v>
      </c>
      <c r="M9" s="307">
        <f t="shared" si="2"/>
        <v>0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191</v>
      </c>
      <c r="D10" s="305" t="str">
        <f>VLOOKUP(C10,'Dropdown vloerafw en cat'!$P$2:$Q$52,2,FALSE)</f>
        <v>Sanitaire ruimte</v>
      </c>
      <c r="E10" s="306"/>
      <c r="F10" s="306" t="str">
        <f>VLOOKUP(D10,'Normen en kosten'!$A$5:$B$103,2,FALSE)</f>
        <v>G</v>
      </c>
      <c r="G10" s="296">
        <v>5</v>
      </c>
      <c r="H10" s="296" t="s">
        <v>163</v>
      </c>
      <c r="I10" s="357">
        <v>200</v>
      </c>
      <c r="J10" s="296" t="str">
        <f t="shared" si="0"/>
        <v>G200</v>
      </c>
      <c r="K10" s="296">
        <f>+VLOOKUP(J10,'Normen en kosten'!$D$5:$E$103,2,FALSE)*'6'!$G$11</f>
        <v>0</v>
      </c>
      <c r="L10" s="296">
        <f t="shared" si="1"/>
        <v>1000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198</v>
      </c>
      <c r="D11" s="305" t="str">
        <f>VLOOKUP(C11,'Dropdown vloerafw en cat'!$P$2:$Q$52,2,FALSE)</f>
        <v>Verkeersruimte</v>
      </c>
      <c r="E11" s="306"/>
      <c r="F11" s="306" t="str">
        <f>VLOOKUP(D11,'Normen en kosten'!$A$5:$B$103,2,FALSE)</f>
        <v>E</v>
      </c>
      <c r="G11" s="296">
        <v>5</v>
      </c>
      <c r="H11" s="296" t="s">
        <v>295</v>
      </c>
      <c r="I11" s="357">
        <v>200</v>
      </c>
      <c r="J11" s="296" t="str">
        <f t="shared" si="0"/>
        <v>E200</v>
      </c>
      <c r="K11" s="296">
        <f>+VLOOKUP(J11,'Normen en kosten'!$D$5:$E$103,2,FALSE)*'6'!$G$11</f>
        <v>0</v>
      </c>
      <c r="L11" s="296">
        <f t="shared" si="1"/>
        <v>1000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188</v>
      </c>
      <c r="D12" s="305" t="str">
        <f>VLOOKUP(C12,'Dropdown vloerafw en cat'!$P$2:$Q$52,2,FALSE)</f>
        <v>Verkeersruimte</v>
      </c>
      <c r="E12" s="306"/>
      <c r="F12" s="306" t="str">
        <f>VLOOKUP(D12,'Normen en kosten'!$A$5:$B$103,2,FALSE)</f>
        <v>E</v>
      </c>
      <c r="G12" s="296">
        <v>21</v>
      </c>
      <c r="H12" s="296" t="s">
        <v>138</v>
      </c>
      <c r="I12" s="357">
        <v>200</v>
      </c>
      <c r="J12" s="296" t="str">
        <f t="shared" si="0"/>
        <v>E200</v>
      </c>
      <c r="K12" s="296">
        <f>+VLOOKUP(J12,'Normen en kosten'!$D$5:$E$103,2,FALSE)*'6'!$G$11</f>
        <v>0</v>
      </c>
      <c r="L12" s="296">
        <f t="shared" si="1"/>
        <v>4200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hidden="1" x14ac:dyDescent="0.25">
      <c r="A13" s="348"/>
      <c r="B13" s="402" t="s">
        <v>317</v>
      </c>
      <c r="C13" s="305"/>
      <c r="D13" s="305"/>
      <c r="E13" s="306"/>
      <c r="F13" s="306"/>
      <c r="G13" s="296"/>
      <c r="H13" s="296"/>
      <c r="I13" s="357"/>
      <c r="J13" s="296"/>
      <c r="K13" s="296" t="e">
        <f>+VLOOKUP(J13,'Normen en kosten'!$D$5:$E$103,2,FALSE)*'6'!$G$11</f>
        <v>#N/A</v>
      </c>
      <c r="L13" s="296"/>
      <c r="M13" s="307"/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hidden="1" x14ac:dyDescent="0.25">
      <c r="A14" s="348"/>
      <c r="B14" s="402" t="s">
        <v>318</v>
      </c>
      <c r="C14" s="305"/>
      <c r="D14" s="305"/>
      <c r="E14" s="306"/>
      <c r="F14" s="306"/>
      <c r="G14" s="296"/>
      <c r="H14" s="296"/>
      <c r="I14" s="357"/>
      <c r="J14" s="296"/>
      <c r="K14" s="296" t="e">
        <f>+VLOOKUP(J14,'Normen en kosten'!$D$5:$E$103,2,FALSE)*'6'!$G$11</f>
        <v>#N/A</v>
      </c>
      <c r="L14" s="296"/>
      <c r="M14" s="307"/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hidden="1" x14ac:dyDescent="0.25">
      <c r="A15" s="348"/>
      <c r="B15" s="402" t="s">
        <v>319</v>
      </c>
      <c r="C15" s="305"/>
      <c r="D15" s="305"/>
      <c r="E15" s="306"/>
      <c r="F15" s="306"/>
      <c r="G15" s="296"/>
      <c r="H15" s="296"/>
      <c r="I15" s="357"/>
      <c r="J15" s="296"/>
      <c r="K15" s="296" t="e">
        <f>+VLOOKUP(J15,'Normen en kosten'!$D$5:$E$103,2,FALSE)*'6'!$G$11</f>
        <v>#N/A</v>
      </c>
      <c r="L15" s="296"/>
      <c r="M15" s="307"/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191</v>
      </c>
      <c r="D16" s="305" t="str">
        <f>VLOOKUP(C16,'Dropdown vloerafw en cat'!$P$2:$Q$52,2,FALSE)</f>
        <v>Sanitaire ruimte</v>
      </c>
      <c r="E16" s="306"/>
      <c r="F16" s="306" t="str">
        <f>VLOOKUP(D16,'Normen en kosten'!$A$5:$B$103,2,FALSE)</f>
        <v>G</v>
      </c>
      <c r="G16" s="296">
        <v>3</v>
      </c>
      <c r="H16" s="296" t="s">
        <v>142</v>
      </c>
      <c r="I16" s="357">
        <v>200</v>
      </c>
      <c r="J16" s="296" t="str">
        <f t="shared" si="0"/>
        <v>G200</v>
      </c>
      <c r="K16" s="296">
        <f>+VLOOKUP(J16,'Normen en kosten'!$D$5:$E$103,2,FALSE)*'6'!$G$11</f>
        <v>0</v>
      </c>
      <c r="L16" s="296">
        <f t="shared" si="1"/>
        <v>600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402" t="s">
        <v>321</v>
      </c>
      <c r="C17" s="305" t="s">
        <v>188</v>
      </c>
      <c r="D17" s="305" t="str">
        <f>VLOOKUP(C17,'Dropdown vloerafw en cat'!$P$2:$Q$52,2,FALSE)</f>
        <v>Verkeersruimte</v>
      </c>
      <c r="E17" s="306"/>
      <c r="F17" s="306" t="str">
        <f>VLOOKUP(D17,'Normen en kosten'!$A$5:$B$103,2,FALSE)</f>
        <v>E</v>
      </c>
      <c r="G17" s="296">
        <v>3</v>
      </c>
      <c r="H17" s="296" t="s">
        <v>142</v>
      </c>
      <c r="I17" s="357">
        <v>200</v>
      </c>
      <c r="J17" s="296" t="str">
        <f t="shared" si="0"/>
        <v>E200</v>
      </c>
      <c r="K17" s="296">
        <f>+VLOOKUP(J17,'Normen en kosten'!$D$5:$E$103,2,FALSE)*'6'!$G$11</f>
        <v>0</v>
      </c>
      <c r="L17" s="296">
        <f t="shared" si="1"/>
        <v>600</v>
      </c>
      <c r="M17" s="307">
        <f t="shared" si="2"/>
        <v>0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402" t="s">
        <v>322</v>
      </c>
      <c r="C18" s="305" t="s">
        <v>191</v>
      </c>
      <c r="D18" s="305" t="str">
        <f>VLOOKUP(C18,'Dropdown vloerafw en cat'!$P$2:$Q$52,2,FALSE)</f>
        <v>Sanitaire ruimte</v>
      </c>
      <c r="E18" s="306"/>
      <c r="F18" s="306" t="str">
        <f>VLOOKUP(D18,'Normen en kosten'!$A$5:$B$103,2,FALSE)</f>
        <v>G</v>
      </c>
      <c r="G18" s="296">
        <v>5</v>
      </c>
      <c r="H18" s="296" t="s">
        <v>138</v>
      </c>
      <c r="I18" s="357">
        <v>200</v>
      </c>
      <c r="J18" s="296" t="str">
        <f t="shared" si="0"/>
        <v>G200</v>
      </c>
      <c r="K18" s="296">
        <f>+VLOOKUP(J18,'Normen en kosten'!$D$5:$E$103,2,FALSE)*'6'!$G$11</f>
        <v>0</v>
      </c>
      <c r="L18" s="296">
        <f t="shared" si="1"/>
        <v>1000</v>
      </c>
      <c r="M18" s="307">
        <f t="shared" si="2"/>
        <v>0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402" t="s">
        <v>323</v>
      </c>
      <c r="C19" s="305" t="s">
        <v>179</v>
      </c>
      <c r="D19" s="305" t="str">
        <f>VLOOKUP(C19,'Dropdown vloerafw en cat'!$P$2:$Q$52,2,FALSE)</f>
        <v>Leslokaal</v>
      </c>
      <c r="E19" s="306"/>
      <c r="F19" s="306" t="str">
        <f>VLOOKUP(D19,'Normen en kosten'!$A$5:$B$103,2,FALSE)</f>
        <v>A</v>
      </c>
      <c r="G19" s="296">
        <v>70</v>
      </c>
      <c r="H19" s="296" t="s">
        <v>138</v>
      </c>
      <c r="I19" s="357">
        <v>200</v>
      </c>
      <c r="J19" s="296" t="str">
        <f t="shared" si="0"/>
        <v>A200</v>
      </c>
      <c r="K19" s="296">
        <f>+VLOOKUP(J19,'Normen en kosten'!$D$5:$E$103,2,FALSE)*'6'!$G$11</f>
        <v>0</v>
      </c>
      <c r="L19" s="296">
        <f t="shared" si="1"/>
        <v>14000</v>
      </c>
      <c r="M19" s="307">
        <f t="shared" si="2"/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402" t="s">
        <v>324</v>
      </c>
      <c r="C20" s="305" t="s">
        <v>182</v>
      </c>
      <c r="D20" s="305" t="s">
        <v>177</v>
      </c>
      <c r="E20" s="306"/>
      <c r="F20" s="306"/>
      <c r="G20" s="296"/>
      <c r="H20" s="296"/>
      <c r="I20" s="357"/>
      <c r="J20" s="296"/>
      <c r="K20" s="296"/>
      <c r="L20" s="296"/>
      <c r="M20" s="307"/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402" t="s">
        <v>325</v>
      </c>
      <c r="C21" s="305" t="s">
        <v>183</v>
      </c>
      <c r="D21" s="305" t="str">
        <f>VLOOKUP(C21,'Dropdown vloerafw en cat'!$P$2:$Q$52,2,FALSE)</f>
        <v>Speellokaal</v>
      </c>
      <c r="E21" s="306"/>
      <c r="F21" s="306" t="str">
        <f>VLOOKUP(D21,'Normen en kosten'!$A$5:$B$103,2,FALSE)</f>
        <v>H</v>
      </c>
      <c r="G21" s="296">
        <v>82</v>
      </c>
      <c r="H21" s="296" t="s">
        <v>138</v>
      </c>
      <c r="I21" s="357">
        <v>200</v>
      </c>
      <c r="J21" s="296" t="str">
        <f t="shared" si="0"/>
        <v>H200</v>
      </c>
      <c r="K21" s="296">
        <f>+VLOOKUP(J21,'Normen en kosten'!$D$5:$E$103,2,FALSE)*'6'!$G$11</f>
        <v>0</v>
      </c>
      <c r="L21" s="296">
        <f t="shared" si="1"/>
        <v>16400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402" t="s">
        <v>326</v>
      </c>
      <c r="C22" s="305" t="s">
        <v>194</v>
      </c>
      <c r="D22" s="305" t="s">
        <v>183</v>
      </c>
      <c r="E22" s="306"/>
      <c r="F22" s="306" t="str">
        <f>VLOOKUP(D22,'Normen en kosten'!$A$5:$B$103,2,FALSE)</f>
        <v>H</v>
      </c>
      <c r="G22" s="296">
        <v>10</v>
      </c>
      <c r="H22" s="296" t="s">
        <v>138</v>
      </c>
      <c r="I22" s="357">
        <v>200</v>
      </c>
      <c r="J22" s="296" t="str">
        <f t="shared" si="0"/>
        <v>H200</v>
      </c>
      <c r="K22" s="296">
        <f>+VLOOKUP(J22,'Normen en kosten'!$D$5:$E$103,2,FALSE)*'6'!$G$11</f>
        <v>0</v>
      </c>
      <c r="L22" s="296">
        <f t="shared" si="1"/>
        <v>2000</v>
      </c>
      <c r="M22" s="307">
        <f t="shared" si="2"/>
        <v>0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402" t="s">
        <v>327</v>
      </c>
      <c r="C23" s="305" t="s">
        <v>179</v>
      </c>
      <c r="D23" s="305" t="str">
        <f>VLOOKUP(C23,'Dropdown vloerafw en cat'!$P$2:$Q$52,2,FALSE)</f>
        <v>Leslokaal</v>
      </c>
      <c r="E23" s="306"/>
      <c r="F23" s="306" t="str">
        <f>VLOOKUP(D23,'Normen en kosten'!$A$5:$B$103,2,FALSE)</f>
        <v>A</v>
      </c>
      <c r="G23" s="296">
        <v>64</v>
      </c>
      <c r="H23" s="296" t="s">
        <v>138</v>
      </c>
      <c r="I23" s="357">
        <v>200</v>
      </c>
      <c r="J23" s="296" t="str">
        <f t="shared" si="0"/>
        <v>A200</v>
      </c>
      <c r="K23" s="296">
        <f>+VLOOKUP(J23,'Normen en kosten'!$D$5:$E$103,2,FALSE)*'6'!$G$11</f>
        <v>0</v>
      </c>
      <c r="L23" s="296">
        <f t="shared" si="1"/>
        <v>12800</v>
      </c>
      <c r="M23" s="307">
        <f t="shared" si="2"/>
        <v>0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402" t="s">
        <v>328</v>
      </c>
      <c r="C24" s="305" t="s">
        <v>182</v>
      </c>
      <c r="D24" s="305" t="s">
        <v>177</v>
      </c>
      <c r="E24" s="306"/>
      <c r="F24" s="306"/>
      <c r="G24" s="296"/>
      <c r="H24" s="296"/>
      <c r="I24" s="357"/>
      <c r="J24" s="296"/>
      <c r="K24" s="296"/>
      <c r="L24" s="296"/>
      <c r="M24" s="307"/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402" t="s">
        <v>329</v>
      </c>
      <c r="C25" s="305" t="s">
        <v>188</v>
      </c>
      <c r="D25" s="305" t="str">
        <f>VLOOKUP(C25,'Dropdown vloerafw en cat'!$P$2:$Q$52,2,FALSE)</f>
        <v>Verkeersruimte</v>
      </c>
      <c r="E25" s="306"/>
      <c r="F25" s="306" t="str">
        <f>VLOOKUP(D25,'Normen en kosten'!$A$5:$B$103,2,FALSE)</f>
        <v>E</v>
      </c>
      <c r="G25" s="296">
        <v>26</v>
      </c>
      <c r="H25" s="296" t="s">
        <v>138</v>
      </c>
      <c r="I25" s="357">
        <v>200</v>
      </c>
      <c r="J25" s="296" t="str">
        <f t="shared" si="0"/>
        <v>E200</v>
      </c>
      <c r="K25" s="296">
        <f>+VLOOKUP(J25,'Normen en kosten'!$D$5:$E$103,2,FALSE)*'6'!$G$11</f>
        <v>0</v>
      </c>
      <c r="L25" s="296">
        <f t="shared" si="1"/>
        <v>5200</v>
      </c>
      <c r="M25" s="307">
        <f t="shared" si="2"/>
        <v>0</v>
      </c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402" t="s">
        <v>330</v>
      </c>
      <c r="C26" s="305" t="s">
        <v>136</v>
      </c>
      <c r="D26" s="305" t="str">
        <f>VLOOKUP(C26,'Dropdown vloerafw en cat'!$P$2:$Q$52,2,FALSE)</f>
        <v>Keuken</v>
      </c>
      <c r="E26" s="306"/>
      <c r="F26" s="306" t="str">
        <f>VLOOKUP(D26,'Normen en kosten'!$A$5:$B$103,2,FALSE)</f>
        <v>D</v>
      </c>
      <c r="G26" s="296">
        <v>5</v>
      </c>
      <c r="H26" s="296" t="s">
        <v>138</v>
      </c>
      <c r="I26" s="357">
        <v>200</v>
      </c>
      <c r="J26" s="296" t="str">
        <f t="shared" si="0"/>
        <v>D200</v>
      </c>
      <c r="K26" s="296">
        <f>+VLOOKUP(J26,'Normen en kosten'!$D$5:$E$103,2,FALSE)*'6'!$G$11</f>
        <v>0</v>
      </c>
      <c r="L26" s="296">
        <f t="shared" si="1"/>
        <v>1000</v>
      </c>
      <c r="M26" s="307">
        <f t="shared" si="2"/>
        <v>0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402" t="s">
        <v>331</v>
      </c>
      <c r="C27" s="305" t="s">
        <v>179</v>
      </c>
      <c r="D27" s="305" t="str">
        <f>VLOOKUP(C27,'Dropdown vloerafw en cat'!$P$2:$Q$52,2,FALSE)</f>
        <v>Leslokaal</v>
      </c>
      <c r="E27" s="306"/>
      <c r="F27" s="306" t="str">
        <f>VLOOKUP(D27,'Normen en kosten'!$A$5:$B$103,2,FALSE)</f>
        <v>A</v>
      </c>
      <c r="G27" s="296">
        <v>64</v>
      </c>
      <c r="H27" s="296" t="s">
        <v>138</v>
      </c>
      <c r="I27" s="357">
        <v>200</v>
      </c>
      <c r="J27" s="296" t="str">
        <f t="shared" si="0"/>
        <v>A200</v>
      </c>
      <c r="K27" s="296">
        <f>+VLOOKUP(J27,'Normen en kosten'!$D$5:$E$103,2,FALSE)*'6'!$G$11</f>
        <v>0</v>
      </c>
      <c r="L27" s="296">
        <f t="shared" si="1"/>
        <v>12800</v>
      </c>
      <c r="M27" s="307">
        <f t="shared" si="2"/>
        <v>0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402" t="s">
        <v>347</v>
      </c>
      <c r="C28" s="305" t="s">
        <v>189</v>
      </c>
      <c r="D28" s="305" t="str">
        <f>VLOOKUP(C28,'Dropdown vloerafw en cat'!$P$2:$Q$52,2,FALSE)</f>
        <v>Verkeersruimte</v>
      </c>
      <c r="E28" s="306"/>
      <c r="F28" s="306" t="str">
        <f>VLOOKUP(D28,'Normen en kosten'!$A$5:$B$103,2,FALSE)</f>
        <v>E</v>
      </c>
      <c r="G28" s="296">
        <v>84</v>
      </c>
      <c r="H28" s="296" t="s">
        <v>138</v>
      </c>
      <c r="I28" s="357">
        <v>200</v>
      </c>
      <c r="J28" s="296" t="str">
        <f t="shared" si="0"/>
        <v>E200</v>
      </c>
      <c r="K28" s="296">
        <f>+VLOOKUP(J28,'Normen en kosten'!$D$5:$E$103,2,FALSE)*'6'!$G$11</f>
        <v>0</v>
      </c>
      <c r="L28" s="296">
        <f t="shared" si="1"/>
        <v>16800</v>
      </c>
      <c r="M28" s="307">
        <f t="shared" si="2"/>
        <v>0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402" t="s">
        <v>348</v>
      </c>
      <c r="C29" s="305" t="s">
        <v>179</v>
      </c>
      <c r="D29" s="305" t="str">
        <f>VLOOKUP(C29,'Dropdown vloerafw en cat'!$P$2:$Q$52,2,FALSE)</f>
        <v>Leslokaal</v>
      </c>
      <c r="E29" s="306"/>
      <c r="F29" s="306" t="str">
        <f>VLOOKUP(D29,'Normen en kosten'!$A$5:$B$103,2,FALSE)</f>
        <v>A</v>
      </c>
      <c r="G29" s="296">
        <v>64</v>
      </c>
      <c r="H29" s="296" t="s">
        <v>138</v>
      </c>
      <c r="I29" s="357">
        <v>200</v>
      </c>
      <c r="J29" s="296" t="str">
        <f t="shared" si="0"/>
        <v>A200</v>
      </c>
      <c r="K29" s="296">
        <f>+VLOOKUP(J29,'Normen en kosten'!$D$5:$E$103,2,FALSE)*'6'!$G$11</f>
        <v>0</v>
      </c>
      <c r="L29" s="296">
        <f t="shared" si="1"/>
        <v>12800</v>
      </c>
      <c r="M29" s="307">
        <f t="shared" si="2"/>
        <v>0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402" t="s">
        <v>349</v>
      </c>
      <c r="C30" s="305" t="s">
        <v>179</v>
      </c>
      <c r="D30" s="305" t="str">
        <f>VLOOKUP(C30,'Dropdown vloerafw en cat'!$P$2:$Q$52,2,FALSE)</f>
        <v>Leslokaal</v>
      </c>
      <c r="E30" s="306"/>
      <c r="F30" s="306" t="str">
        <f>VLOOKUP(D30,'Normen en kosten'!$A$5:$B$103,2,FALSE)</f>
        <v>A</v>
      </c>
      <c r="G30" s="296">
        <v>64</v>
      </c>
      <c r="H30" s="296" t="s">
        <v>138</v>
      </c>
      <c r="I30" s="357">
        <v>200</v>
      </c>
      <c r="J30" s="296" t="str">
        <f t="shared" si="0"/>
        <v>A200</v>
      </c>
      <c r="K30" s="296">
        <f>+VLOOKUP(J30,'Normen en kosten'!$D$5:$E$103,2,FALSE)*'6'!$G$11</f>
        <v>0</v>
      </c>
      <c r="L30" s="296">
        <f t="shared" si="1"/>
        <v>12800</v>
      </c>
      <c r="M30" s="307">
        <f t="shared" si="2"/>
        <v>0</v>
      </c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402" t="s">
        <v>350</v>
      </c>
      <c r="C31" s="305" t="s">
        <v>188</v>
      </c>
      <c r="D31" s="305" t="str">
        <f>VLOOKUP(C31,'Dropdown vloerafw en cat'!$P$2:$Q$52,2,FALSE)</f>
        <v>Verkeersruimte</v>
      </c>
      <c r="E31" s="306"/>
      <c r="F31" s="306" t="str">
        <f>VLOOKUP(D31,'Normen en kosten'!$A$5:$B$103,2,FALSE)</f>
        <v>E</v>
      </c>
      <c r="G31" s="296">
        <v>44</v>
      </c>
      <c r="H31" s="296" t="s">
        <v>138</v>
      </c>
      <c r="I31" s="357">
        <v>200</v>
      </c>
      <c r="J31" s="296" t="str">
        <f t="shared" si="0"/>
        <v>E200</v>
      </c>
      <c r="K31" s="296">
        <f>+VLOOKUP(J31,'Normen en kosten'!$D$5:$E$103,2,FALSE)*'6'!$G$11</f>
        <v>0</v>
      </c>
      <c r="L31" s="296">
        <f t="shared" si="1"/>
        <v>8800</v>
      </c>
      <c r="M31" s="307">
        <f t="shared" si="2"/>
        <v>0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402" t="s">
        <v>351</v>
      </c>
      <c r="C32" s="305" t="s">
        <v>179</v>
      </c>
      <c r="D32" s="305" t="str">
        <f>VLOOKUP(C32,'Dropdown vloerafw en cat'!$P$2:$Q$52,2,FALSE)</f>
        <v>Leslokaal</v>
      </c>
      <c r="E32" s="306"/>
      <c r="F32" s="306" t="str">
        <f>VLOOKUP(D32,'Normen en kosten'!$A$5:$B$103,2,FALSE)</f>
        <v>A</v>
      </c>
      <c r="G32" s="296">
        <v>56</v>
      </c>
      <c r="H32" s="296" t="s">
        <v>138</v>
      </c>
      <c r="I32" s="357">
        <v>200</v>
      </c>
      <c r="J32" s="296" t="str">
        <f t="shared" si="0"/>
        <v>A200</v>
      </c>
      <c r="K32" s="296">
        <f>+VLOOKUP(J32,'Normen en kosten'!$D$5:$E$103,2,FALSE)*'6'!$G$11</f>
        <v>0</v>
      </c>
      <c r="L32" s="296">
        <f t="shared" si="1"/>
        <v>11200</v>
      </c>
      <c r="M32" s="307">
        <f t="shared" si="2"/>
        <v>0</v>
      </c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402" t="s">
        <v>352</v>
      </c>
      <c r="C33" s="305" t="s">
        <v>188</v>
      </c>
      <c r="D33" s="305" t="str">
        <f>VLOOKUP(C33,'Dropdown vloerafw en cat'!$P$2:$Q$52,2,FALSE)</f>
        <v>Verkeersruimte</v>
      </c>
      <c r="E33" s="306"/>
      <c r="F33" s="306" t="str">
        <f>VLOOKUP(D33,'Normen en kosten'!$A$5:$B$103,2,FALSE)</f>
        <v>E</v>
      </c>
      <c r="G33" s="296">
        <v>15</v>
      </c>
      <c r="H33" s="296" t="s">
        <v>138</v>
      </c>
      <c r="I33" s="357">
        <v>200</v>
      </c>
      <c r="J33" s="296" t="str">
        <f t="shared" si="0"/>
        <v>E200</v>
      </c>
      <c r="K33" s="296">
        <f>+VLOOKUP(J33,'Normen en kosten'!$D$5:$E$103,2,FALSE)*'6'!$G$11</f>
        <v>0</v>
      </c>
      <c r="L33" s="296">
        <f t="shared" si="1"/>
        <v>3000</v>
      </c>
      <c r="M33" s="307">
        <f t="shared" si="2"/>
        <v>0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402" t="s">
        <v>353</v>
      </c>
      <c r="C34" s="305" t="s">
        <v>188</v>
      </c>
      <c r="D34" s="305" t="str">
        <f>VLOOKUP(C34,'Dropdown vloerafw en cat'!$P$2:$Q$52,2,FALSE)</f>
        <v>Verkeersruimte</v>
      </c>
      <c r="E34" s="306"/>
      <c r="F34" s="306" t="str">
        <f>VLOOKUP(D34,'Normen en kosten'!$A$5:$B$103,2,FALSE)</f>
        <v>E</v>
      </c>
      <c r="G34" s="296">
        <v>28</v>
      </c>
      <c r="H34" s="296" t="s">
        <v>138</v>
      </c>
      <c r="I34" s="357">
        <v>200</v>
      </c>
      <c r="J34" s="296" t="str">
        <f t="shared" si="0"/>
        <v>E200</v>
      </c>
      <c r="K34" s="296">
        <f>+VLOOKUP(J34,'Normen en kosten'!$D$5:$E$103,2,FALSE)*'6'!$G$11</f>
        <v>0</v>
      </c>
      <c r="L34" s="296">
        <f t="shared" si="1"/>
        <v>5600</v>
      </c>
      <c r="M34" s="307">
        <f t="shared" si="2"/>
        <v>0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402" t="s">
        <v>354</v>
      </c>
      <c r="C35" s="305" t="s">
        <v>179</v>
      </c>
      <c r="D35" s="305" t="str">
        <f>VLOOKUP(C35,'Dropdown vloerafw en cat'!$P$2:$Q$52,2,FALSE)</f>
        <v>Leslokaal</v>
      </c>
      <c r="E35" s="306"/>
      <c r="F35" s="306" t="str">
        <f>VLOOKUP(D35,'Normen en kosten'!$A$5:$B$103,2,FALSE)</f>
        <v>A</v>
      </c>
      <c r="G35" s="296">
        <v>50</v>
      </c>
      <c r="H35" s="296" t="s">
        <v>138</v>
      </c>
      <c r="I35" s="357">
        <v>200</v>
      </c>
      <c r="J35" s="296" t="str">
        <f t="shared" si="0"/>
        <v>A200</v>
      </c>
      <c r="K35" s="296">
        <f>+VLOOKUP(J35,'Normen en kosten'!$D$5:$E$103,2,FALSE)*'6'!$G$11</f>
        <v>0</v>
      </c>
      <c r="L35" s="296">
        <f t="shared" si="1"/>
        <v>10000</v>
      </c>
      <c r="M35" s="307">
        <f t="shared" si="2"/>
        <v>0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x14ac:dyDescent="0.25">
      <c r="A36" s="348"/>
      <c r="B36" s="402" t="s">
        <v>355</v>
      </c>
      <c r="C36" s="305" t="s">
        <v>191</v>
      </c>
      <c r="D36" s="305" t="str">
        <f>VLOOKUP(C36,'Dropdown vloerafw en cat'!$P$2:$Q$52,2,FALSE)</f>
        <v>Sanitaire ruimte</v>
      </c>
      <c r="E36" s="306"/>
      <c r="F36" s="306" t="str">
        <f>VLOOKUP(D36,'Normen en kosten'!$A$5:$B$103,2,FALSE)</f>
        <v>G</v>
      </c>
      <c r="G36" s="296">
        <v>5</v>
      </c>
      <c r="H36" s="296" t="s">
        <v>163</v>
      </c>
      <c r="I36" s="357">
        <v>200</v>
      </c>
      <c r="J36" s="296" t="str">
        <f t="shared" si="0"/>
        <v>G200</v>
      </c>
      <c r="K36" s="296">
        <f>+VLOOKUP(J36,'Normen en kosten'!$D$5:$E$103,2,FALSE)*'6'!$G$11</f>
        <v>0</v>
      </c>
      <c r="L36" s="296">
        <f t="shared" si="1"/>
        <v>1000</v>
      </c>
      <c r="M36" s="307">
        <f t="shared" si="2"/>
        <v>0</v>
      </c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402" t="s">
        <v>356</v>
      </c>
      <c r="C37" s="305" t="s">
        <v>180</v>
      </c>
      <c r="D37" s="305" t="str">
        <f>VLOOKUP(C37,'Dropdown vloerafw en cat'!$P$2:$Q$52,2,FALSE)</f>
        <v>Kantoor</v>
      </c>
      <c r="E37" s="306"/>
      <c r="F37" s="306" t="str">
        <f>VLOOKUP(D37,'Normen en kosten'!$A$5:$B$103,2,FALSE)</f>
        <v>B</v>
      </c>
      <c r="G37" s="296">
        <v>25</v>
      </c>
      <c r="H37" s="296" t="s">
        <v>138</v>
      </c>
      <c r="I37" s="357">
        <v>200</v>
      </c>
      <c r="J37" s="296" t="str">
        <f t="shared" si="0"/>
        <v>B200</v>
      </c>
      <c r="K37" s="296">
        <f>+VLOOKUP(J37,'Normen en kosten'!$D$5:$E$103,2,FALSE)*'6'!$G$11</f>
        <v>0</v>
      </c>
      <c r="L37" s="296">
        <f t="shared" si="1"/>
        <v>5000</v>
      </c>
      <c r="M37" s="307">
        <f t="shared" si="2"/>
        <v>0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402" t="s">
        <v>358</v>
      </c>
      <c r="C38" s="305" t="s">
        <v>179</v>
      </c>
      <c r="D38" s="305" t="str">
        <f>VLOOKUP(C38,'Dropdown vloerafw en cat'!$P$2:$Q$52,2,FALSE)</f>
        <v>Leslokaal</v>
      </c>
      <c r="E38" s="306"/>
      <c r="F38" s="306" t="str">
        <f>VLOOKUP(D38,'Normen en kosten'!$A$5:$B$103,2,FALSE)</f>
        <v>A</v>
      </c>
      <c r="G38" s="296">
        <v>40</v>
      </c>
      <c r="H38" s="296" t="s">
        <v>138</v>
      </c>
      <c r="I38" s="357">
        <v>200</v>
      </c>
      <c r="J38" s="296" t="str">
        <f t="shared" si="0"/>
        <v>A200</v>
      </c>
      <c r="K38" s="296">
        <f>+VLOOKUP(J38,'Normen en kosten'!$D$5:$E$103,2,FALSE)*'6'!$G$11</f>
        <v>0</v>
      </c>
      <c r="L38" s="296">
        <f t="shared" si="1"/>
        <v>8000</v>
      </c>
      <c r="M38" s="307">
        <f t="shared" si="2"/>
        <v>0</v>
      </c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x14ac:dyDescent="0.25">
      <c r="A39" s="348"/>
      <c r="B39" s="402" t="s">
        <v>359</v>
      </c>
      <c r="C39" s="305" t="s">
        <v>182</v>
      </c>
      <c r="D39" s="305" t="s">
        <v>177</v>
      </c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x14ac:dyDescent="0.25">
      <c r="A40" s="348"/>
      <c r="B40" s="402" t="s">
        <v>360</v>
      </c>
      <c r="C40" s="305" t="s">
        <v>182</v>
      </c>
      <c r="D40" s="305" t="s">
        <v>177</v>
      </c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x14ac:dyDescent="0.25">
      <c r="A41" s="348"/>
      <c r="B41" s="402" t="s">
        <v>361</v>
      </c>
      <c r="C41" s="305" t="s">
        <v>188</v>
      </c>
      <c r="D41" s="305" t="str">
        <f>VLOOKUP(C41,'Dropdown vloerafw en cat'!$P$2:$Q$52,2,FALSE)</f>
        <v>Verkeersruimte</v>
      </c>
      <c r="E41" s="306"/>
      <c r="F41" s="306" t="str">
        <f>VLOOKUP(D41,'Normen en kosten'!$A$5:$B$103,2,FALSE)</f>
        <v>E</v>
      </c>
      <c r="G41" s="296">
        <v>5</v>
      </c>
      <c r="H41" s="296" t="s">
        <v>138</v>
      </c>
      <c r="I41" s="357">
        <v>200</v>
      </c>
      <c r="J41" s="296" t="str">
        <f t="shared" si="0"/>
        <v>E200</v>
      </c>
      <c r="K41" s="296">
        <f>+VLOOKUP(J41,'Normen en kosten'!$D$5:$E$103,2,FALSE)*'6'!$G$11</f>
        <v>0</v>
      </c>
      <c r="L41" s="296">
        <f t="shared" si="1"/>
        <v>1000</v>
      </c>
      <c r="M41" s="307">
        <f t="shared" si="2"/>
        <v>0</v>
      </c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x14ac:dyDescent="0.25">
      <c r="A42" s="348"/>
      <c r="B42" s="402" t="s">
        <v>362</v>
      </c>
      <c r="C42" s="305" t="s">
        <v>291</v>
      </c>
      <c r="D42" s="305" t="str">
        <f>VLOOKUP(C42,'Dropdown vloerafw en cat'!$P$2:$Q$52,2,FALSE)</f>
        <v>Kantoor</v>
      </c>
      <c r="E42" s="306"/>
      <c r="F42" s="306" t="str">
        <f>VLOOKUP(D42,'Normen en kosten'!$A$5:$B$103,2,FALSE)</f>
        <v>B</v>
      </c>
      <c r="G42" s="296">
        <v>23</v>
      </c>
      <c r="H42" s="296" t="s">
        <v>138</v>
      </c>
      <c r="I42" s="357">
        <v>200</v>
      </c>
      <c r="J42" s="296" t="str">
        <f t="shared" si="0"/>
        <v>B200</v>
      </c>
      <c r="K42" s="296">
        <f>+VLOOKUP(J42,'Normen en kosten'!$D$5:$E$103,2,FALSE)*'6'!$G$11</f>
        <v>0</v>
      </c>
      <c r="L42" s="296">
        <f t="shared" si="1"/>
        <v>4600</v>
      </c>
      <c r="M42" s="307">
        <f t="shared" si="2"/>
        <v>0</v>
      </c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x14ac:dyDescent="0.25">
      <c r="A43" s="348"/>
      <c r="B43" s="402" t="s">
        <v>363</v>
      </c>
      <c r="C43" s="305" t="s">
        <v>202</v>
      </c>
      <c r="D43" s="305" t="str">
        <f>VLOOKUP(C43,'Dropdown vloerafw en cat'!$P$2:$Q$52,2,FALSE)</f>
        <v>Kantoor</v>
      </c>
      <c r="E43" s="306"/>
      <c r="F43" s="306" t="str">
        <f>VLOOKUP(D43,'Normen en kosten'!$A$5:$B$103,2,FALSE)</f>
        <v>B</v>
      </c>
      <c r="G43" s="296">
        <v>12</v>
      </c>
      <c r="H43" s="296" t="s">
        <v>138</v>
      </c>
      <c r="I43" s="357">
        <v>200</v>
      </c>
      <c r="J43" s="296" t="str">
        <f t="shared" si="0"/>
        <v>B200</v>
      </c>
      <c r="K43" s="296">
        <f>+VLOOKUP(J43,'Normen en kosten'!$D$5:$E$103,2,FALSE)*'6'!$G$11</f>
        <v>0</v>
      </c>
      <c r="L43" s="296">
        <f t="shared" si="1"/>
        <v>2400</v>
      </c>
      <c r="M43" s="307">
        <f t="shared" si="2"/>
        <v>0</v>
      </c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x14ac:dyDescent="0.25">
      <c r="A44" s="348"/>
      <c r="B44" s="402" t="s">
        <v>364</v>
      </c>
      <c r="C44" s="305" t="s">
        <v>200</v>
      </c>
      <c r="D44" s="305" t="s">
        <v>177</v>
      </c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48"/>
      <c r="B45" s="402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48"/>
      <c r="B46" s="402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48"/>
      <c r="B47" s="402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48"/>
      <c r="B48" s="402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48"/>
      <c r="B49" s="402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402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402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48"/>
      <c r="B52" s="402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</row>
    <row r="53" spans="1:30" hidden="1" x14ac:dyDescent="0.25">
      <c r="A53" s="348"/>
      <c r="B53" s="402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30" hidden="1" x14ac:dyDescent="0.25">
      <c r="A54" s="348"/>
      <c r="B54" s="402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48"/>
      <c r="B55" s="402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48"/>
      <c r="B56" s="402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48"/>
      <c r="B57" s="402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48"/>
      <c r="B58" s="402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48"/>
      <c r="B59" s="402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48"/>
      <c r="B60" s="402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48"/>
      <c r="B61" s="402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48"/>
      <c r="B62" s="402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48"/>
      <c r="B63" s="402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48"/>
      <c r="B64" s="402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402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402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402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402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402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402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402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402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402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402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402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402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402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402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402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402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48"/>
      <c r="B81" s="402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48"/>
      <c r="B82" s="402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48"/>
      <c r="B83" s="402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48"/>
      <c r="B84" s="402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48"/>
      <c r="B85" s="402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48"/>
      <c r="B86" s="402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48"/>
      <c r="B87" s="402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48"/>
      <c r="B88" s="402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48"/>
      <c r="B89" s="402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48"/>
      <c r="B90" s="402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48"/>
      <c r="B91" s="402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48"/>
      <c r="B92" s="402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48"/>
      <c r="B93" s="402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48"/>
      <c r="B94" s="402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48"/>
      <c r="B95" s="402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48"/>
      <c r="B96" s="402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48"/>
      <c r="B97" s="402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48"/>
      <c r="B98" s="402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4" hidden="1" x14ac:dyDescent="0.25">
      <c r="A99" s="348"/>
      <c r="B99" s="402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  <c r="N99" s="309"/>
    </row>
    <row r="100" spans="1:14" hidden="1" x14ac:dyDescent="0.25">
      <c r="A100" s="348"/>
      <c r="B100" s="402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48"/>
      <c r="B101" s="402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</row>
    <row r="102" spans="1:14" hidden="1" x14ac:dyDescent="0.25">
      <c r="A102" s="348"/>
      <c r="B102" s="402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48"/>
      <c r="B103" s="402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48"/>
      <c r="B104" s="402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48"/>
      <c r="B105" s="402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48"/>
      <c r="B106" s="402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48"/>
      <c r="B107" s="402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48"/>
      <c r="B108" s="402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48"/>
      <c r="B109" s="402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48"/>
      <c r="B110" s="402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48"/>
      <c r="B111" s="402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48"/>
      <c r="B112" s="402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402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402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402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402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402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402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402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402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402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402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402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402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402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402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402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402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402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402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402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402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402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402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402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402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402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402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402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402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402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402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402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402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402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402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402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402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402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402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402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402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402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402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402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402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402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402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402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402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402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402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402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402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402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402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402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402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402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402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402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402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402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402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402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402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402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402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402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402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402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402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402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402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402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402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402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402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402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402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402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402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402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402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402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402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402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402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48"/>
      <c r="B199" s="402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s="231" customFormat="1" x14ac:dyDescent="0.25">
      <c r="A200" s="426" t="s">
        <v>30</v>
      </c>
      <c r="B200" s="426"/>
      <c r="D200" s="427"/>
      <c r="E200" s="428"/>
      <c r="F200" s="428"/>
      <c r="G200" s="231">
        <f>SUM(G5:G44)</f>
        <v>919</v>
      </c>
      <c r="I200" s="426"/>
      <c r="L200" s="231">
        <f>SUM(L5:L44)</f>
        <v>183800</v>
      </c>
      <c r="M200" s="231">
        <f>SUM(M5:M44)</f>
        <v>0</v>
      </c>
      <c r="N200" s="429"/>
      <c r="Q200" s="430"/>
      <c r="AA200" s="430"/>
    </row>
    <row r="201" spans="1:27" s="231" customFormat="1" x14ac:dyDescent="0.25">
      <c r="A201" s="426"/>
      <c r="B201" s="426"/>
      <c r="D201" s="427"/>
      <c r="E201" s="428"/>
      <c r="F201" s="428"/>
      <c r="I201" s="426"/>
      <c r="M201" s="429"/>
      <c r="N201" s="429"/>
      <c r="Q201" s="430"/>
      <c r="AA201" s="430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58" t="s">
        <v>170</v>
      </c>
      <c r="B205" t="s">
        <v>173</v>
      </c>
      <c r="C205" s="312"/>
      <c r="D205" s="221"/>
      <c r="E205" s="221"/>
      <c r="F205" s="221"/>
      <c r="G205" s="221"/>
      <c r="H205" s="358" t="s">
        <v>170</v>
      </c>
      <c r="I205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171</v>
      </c>
      <c r="B206" s="360"/>
      <c r="C206" s="352"/>
      <c r="D206" s="221"/>
      <c r="E206" s="221"/>
      <c r="F206" s="221"/>
      <c r="G206" s="221"/>
      <c r="H206" s="359" t="s">
        <v>37</v>
      </c>
      <c r="I206" s="360">
        <v>237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142</v>
      </c>
      <c r="B207" s="360">
        <v>6</v>
      </c>
      <c r="C207" s="353"/>
      <c r="D207" s="221"/>
      <c r="E207" s="221"/>
      <c r="F207" s="221"/>
      <c r="G207" s="221"/>
      <c r="H207" s="359" t="s">
        <v>28</v>
      </c>
      <c r="I207" s="360">
        <v>75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139</v>
      </c>
      <c r="B208" s="360">
        <v>15</v>
      </c>
      <c r="C208" s="221"/>
      <c r="D208" s="221"/>
      <c r="E208" s="221"/>
      <c r="F208" s="221"/>
      <c r="G208" s="221"/>
      <c r="H208" s="359" t="s">
        <v>39</v>
      </c>
      <c r="I208" s="360">
        <v>38</v>
      </c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163</v>
      </c>
      <c r="B209" s="360">
        <v>30</v>
      </c>
      <c r="C209" s="221"/>
      <c r="D209" s="221"/>
      <c r="E209" s="221"/>
      <c r="F209" s="221"/>
      <c r="G209" s="221"/>
      <c r="H209" s="359" t="s">
        <v>171</v>
      </c>
      <c r="I209" s="360"/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138</v>
      </c>
      <c r="B210" s="360">
        <v>857</v>
      </c>
      <c r="C210" s="221"/>
      <c r="D210" s="221"/>
      <c r="E210" s="221"/>
      <c r="F210" s="221"/>
      <c r="G210" s="221"/>
      <c r="H210" s="359" t="s">
        <v>27</v>
      </c>
      <c r="I210" s="360">
        <v>472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295</v>
      </c>
      <c r="B211" s="360">
        <v>11</v>
      </c>
      <c r="C211" s="221"/>
      <c r="D211" s="221"/>
      <c r="E211" s="221"/>
      <c r="F211" s="221"/>
      <c r="G211" s="221"/>
      <c r="H211" s="359" t="s">
        <v>164</v>
      </c>
      <c r="I211" s="360">
        <v>92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59" t="s">
        <v>172</v>
      </c>
      <c r="B212" s="360">
        <v>919</v>
      </c>
      <c r="C212" s="221"/>
      <c r="D212" s="221"/>
      <c r="E212" s="221"/>
      <c r="F212" s="221"/>
      <c r="G212" s="221"/>
      <c r="H212" s="359" t="s">
        <v>29</v>
      </c>
      <c r="I212" s="360">
        <v>5</v>
      </c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49"/>
      <c r="B213" s="349"/>
      <c r="C213" s="221"/>
      <c r="D213" s="221"/>
      <c r="E213" s="351"/>
      <c r="F213" s="351"/>
      <c r="G213" s="221"/>
      <c r="H213" s="359" t="s">
        <v>172</v>
      </c>
      <c r="I213" s="360">
        <v>919</v>
      </c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/>
      <c r="I214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/>
      <c r="I215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autoFilter ref="A4:M44" xr:uid="{D5DC8FF8-29AF-48AF-A7C9-4DF1AE2F9AD5}"/>
  <phoneticPr fontId="16" type="noConversion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BC46960-2CFE-495B-8466-D492830CCDB4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660B9D90-E135-484C-8386-C847BC472793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54B83A14-A230-4260-AAC7-E441AE6EFBC4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77E9-685D-44CA-A219-0CF92BE4EBE9}">
  <sheetPr>
    <tabColor rgb="FFC2E76B"/>
    <pageSetUpPr fitToPage="1"/>
  </sheetPr>
  <dimension ref="A2:O55"/>
  <sheetViews>
    <sheetView showGridLines="0" showZeros="0" topLeftCell="B1" zoomScaleNormal="100" workbookViewId="0">
      <selection activeCell="H13" sqref="H13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7,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Vogelvlucht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Ds. Van Elvenstraat 2</v>
      </c>
      <c r="C5" s="243"/>
      <c r="D5" s="243"/>
      <c r="E5" s="248"/>
      <c r="F5" s="245"/>
      <c r="G5" s="249" t="s">
        <v>18</v>
      </c>
      <c r="H5" s="369">
        <v>7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Elim</v>
      </c>
      <c r="C6" s="251"/>
      <c r="D6" s="251"/>
      <c r="E6" s="252"/>
      <c r="F6" s="253"/>
      <c r="G6" s="254" t="s">
        <v>19</v>
      </c>
      <c r="H6" s="255" t="str">
        <f>CONCATENATE(H5,"a")</f>
        <v>7a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+MAX('7a'!I6:I196)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'7a'!L196/'7a'!M196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('7a'!M196*Offertetarief)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s="275" customFormat="1" ht="15.75" x14ac:dyDescent="0.25">
      <c r="A15" s="418" t="s">
        <v>127</v>
      </c>
      <c r="F15" s="415"/>
      <c r="G15" s="415"/>
      <c r="H15" s="417"/>
      <c r="I15" s="99"/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GETPIVOTDATA("m2",'7a'!$H$203,"Cat.","G")</f>
        <v>32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GETPIVOTDATA("m2",'7a'!$A$203,"vloerafwerking","Linoleum")</f>
        <v>569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569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569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>
        <f>GETPIVOTDATA("m2",'7a'!$A$203,"vloerafwerking","Tapijt")</f>
        <v>22.5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143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143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169</v>
      </c>
      <c r="F24" s="318">
        <f>+'Normen en kosten'!I11</f>
        <v>0</v>
      </c>
      <c r="G24" s="318">
        <f t="shared" si="0"/>
        <v>0</v>
      </c>
      <c r="H24" s="161">
        <v>2</v>
      </c>
      <c r="I24" s="319">
        <f t="shared" si="1"/>
        <v>0</v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>
        <v>28</v>
      </c>
      <c r="F26" s="318">
        <f>+'Normen en kosten'!I13</f>
        <v>0</v>
      </c>
      <c r="G26" s="318">
        <f t="shared" si="0"/>
        <v>0</v>
      </c>
      <c r="H26" s="161">
        <v>1</v>
      </c>
      <c r="I26" s="319">
        <f t="shared" si="1"/>
        <v>0</v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29.25" customHeight="1" x14ac:dyDescent="0.25">
      <c r="A34" s="449"/>
      <c r="B34" s="450"/>
      <c r="C34" s="451"/>
      <c r="D34" s="170"/>
      <c r="E34" s="419"/>
      <c r="F34" s="127"/>
      <c r="G34" s="321" t="str">
        <f t="shared" ref="G34:G43" si="2">IF(E34="","",SUM(E34*F34))</f>
        <v/>
      </c>
      <c r="H34" s="170"/>
      <c r="I34" s="319"/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>
        <f>VLOOKUP($H$5,'Kosten VSR (her)controles'!$A$5:$BB$54,35,0)</f>
        <v>0</v>
      </c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>
        <f>VLOOKUP($H$5,'Kosten VSR (her)controles'!$A$5:$BB$54,35,0)</f>
        <v>0</v>
      </c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>
        <f>VLOOKUP($H$5,'Kosten VSR (her)controles'!$A$5:$BB$54,35,0)</f>
        <v>0</v>
      </c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(her)controles'!H11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7">
    <mergeCell ref="A19:D19"/>
    <mergeCell ref="A20:D20"/>
    <mergeCell ref="A34:C34"/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</mergeCells>
  <conditionalFormatting sqref="I13:I15">
    <cfRule type="cellIs" dxfId="17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D400-7DDE-43FD-8226-C9D62DC40DC3}">
  <sheetPr>
    <tabColor rgb="FF9F9289"/>
  </sheetPr>
  <dimension ref="A1:DM246"/>
  <sheetViews>
    <sheetView zoomScaleNormal="100" workbookViewId="0">
      <pane ySplit="4" topLeftCell="A23" activePane="bottomLeft" state="frozen"/>
      <selection activeCell="U213" sqref="U213"/>
      <selection pane="bottomLeft" activeCell="L196" sqref="L196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7.42578125" style="169" bestFit="1" customWidth="1"/>
    <col min="4" max="4" width="15.5703125" style="310" bestFit="1" customWidth="1"/>
    <col min="5" max="5" width="4.5703125" style="311" bestFit="1" customWidth="1"/>
    <col min="6" max="6" width="4.4257812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(her)controles'!A11</f>
        <v>7</v>
      </c>
      <c r="C1" s="226"/>
      <c r="D1" s="227" t="str">
        <f>VLOOKUP(B1,'Kosten VSR (her)controles'!A5:E54,3)</f>
        <v>OBS Vogelvlucht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Ds. Van Elvenstraat 2</v>
      </c>
      <c r="E2" s="162" t="str">
        <f>VLOOKUP(B1,'Kosten VSR (her)controles'!A5:E54,5)</f>
        <v>Elim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442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440" t="str">
        <f>VLOOKUP(D5,'Normen en kosten'!$A$5:$B$103,2,FALSE)</f>
        <v>E</v>
      </c>
      <c r="G5" s="444">
        <v>4</v>
      </c>
      <c r="H5" s="441" t="s">
        <v>295</v>
      </c>
      <c r="I5" s="357">
        <v>200</v>
      </c>
      <c r="J5" s="296" t="str">
        <f t="shared" ref="J5:J37" si="0">F5&amp;I5</f>
        <v>E200</v>
      </c>
      <c r="K5" s="296">
        <f>+VLOOKUP(J5,'Normen en kosten'!$D$5:$E$103,2,FALSE)*'7'!$G$11</f>
        <v>0</v>
      </c>
      <c r="L5" s="296">
        <f t="shared" ref="L5:L22" si="1">+I5*G5</f>
        <v>800</v>
      </c>
      <c r="M5" s="307">
        <f t="shared" ref="M5:M37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188</v>
      </c>
      <c r="D6" s="305" t="str">
        <f>VLOOKUP(C6,'Dropdown vloerafw en cat'!$P$2:$Q$52,2,FALSE)</f>
        <v>Verkeersruimte</v>
      </c>
      <c r="E6" s="306"/>
      <c r="F6" s="440" t="str">
        <f>VLOOKUP(D6,'Normen en kosten'!$A$5:$B$103,2,FALSE)</f>
        <v>E</v>
      </c>
      <c r="G6" s="444">
        <v>34</v>
      </c>
      <c r="H6" s="441" t="s">
        <v>140</v>
      </c>
      <c r="I6" s="357">
        <v>200</v>
      </c>
      <c r="J6" s="296" t="str">
        <f t="shared" si="0"/>
        <v>E200</v>
      </c>
      <c r="K6" s="296">
        <f>+VLOOKUP(J6,'Normen en kosten'!$D$5:$E$103,2,FALSE)*'7'!$G$11</f>
        <v>0</v>
      </c>
      <c r="L6" s="296">
        <f t="shared" si="1"/>
        <v>6800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180</v>
      </c>
      <c r="D7" s="305" t="str">
        <f>VLOOKUP(C7,'Dropdown vloerafw en cat'!$P$2:$Q$52,2,FALSE)</f>
        <v>Kantoor</v>
      </c>
      <c r="E7" s="306"/>
      <c r="F7" s="440" t="str">
        <f>VLOOKUP(D7,'Normen en kosten'!$A$5:$B$103,2,FALSE)</f>
        <v>B</v>
      </c>
      <c r="G7" s="357">
        <v>12</v>
      </c>
      <c r="H7" s="441" t="s">
        <v>139</v>
      </c>
      <c r="I7" s="357">
        <v>200</v>
      </c>
      <c r="J7" s="296" t="str">
        <f t="shared" si="0"/>
        <v>B200</v>
      </c>
      <c r="K7" s="296">
        <f>+VLOOKUP(J7,'Normen en kosten'!$D$5:$E$103,2,FALSE)*'7'!$G$11</f>
        <v>0</v>
      </c>
      <c r="L7" s="296">
        <f t="shared" si="1"/>
        <v>2400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191</v>
      </c>
      <c r="D8" s="305" t="str">
        <f>VLOOKUP(C8,'Dropdown vloerafw en cat'!$P$2:$Q$52,2,FALSE)</f>
        <v>Sanitaire ruimte</v>
      </c>
      <c r="E8" s="306"/>
      <c r="F8" s="440" t="str">
        <f>VLOOKUP(D8,'Normen en kosten'!$A$5:$B$103,2,FALSE)</f>
        <v>G</v>
      </c>
      <c r="G8" s="357">
        <v>2</v>
      </c>
      <c r="H8" s="441" t="s">
        <v>163</v>
      </c>
      <c r="I8" s="357">
        <v>200</v>
      </c>
      <c r="J8" s="296" t="str">
        <f t="shared" si="0"/>
        <v>G200</v>
      </c>
      <c r="K8" s="296">
        <f>+VLOOKUP(J8,'Normen en kosten'!$D$5:$E$103,2,FALSE)*'7'!$G$11</f>
        <v>0</v>
      </c>
      <c r="L8" s="296">
        <f t="shared" si="1"/>
        <v>400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182</v>
      </c>
      <c r="D9" s="305" t="s">
        <v>177</v>
      </c>
      <c r="E9" s="306"/>
      <c r="F9" s="440"/>
      <c r="G9" s="357">
        <v>0</v>
      </c>
      <c r="H9" s="441"/>
      <c r="I9" s="357"/>
      <c r="J9" s="296"/>
      <c r="K9" s="296"/>
      <c r="L9" s="296"/>
      <c r="M9" s="307"/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191</v>
      </c>
      <c r="D10" s="305" t="str">
        <f>VLOOKUP(C10,'Dropdown vloerafw en cat'!$P$2:$Q$52,2,FALSE)</f>
        <v>Sanitaire ruimte</v>
      </c>
      <c r="E10" s="306"/>
      <c r="F10" s="440" t="str">
        <f>VLOOKUP(D10,'Normen en kosten'!$A$5:$B$103,2,FALSE)</f>
        <v>G</v>
      </c>
      <c r="G10" s="357">
        <v>5</v>
      </c>
      <c r="H10" s="441" t="s">
        <v>163</v>
      </c>
      <c r="I10" s="357">
        <v>200</v>
      </c>
      <c r="J10" s="296" t="str">
        <f t="shared" si="0"/>
        <v>G200</v>
      </c>
      <c r="K10" s="296">
        <f>+VLOOKUP(J10,'Normen en kosten'!$D$5:$E$103,2,FALSE)*'7'!$G$11</f>
        <v>0</v>
      </c>
      <c r="L10" s="296">
        <f t="shared" si="1"/>
        <v>1000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188</v>
      </c>
      <c r="D11" s="305" t="str">
        <f>VLOOKUP(C11,'Dropdown vloerafw en cat'!$P$2:$Q$52,2,FALSE)</f>
        <v>Verkeersruimte</v>
      </c>
      <c r="E11" s="306"/>
      <c r="F11" s="440" t="str">
        <f>VLOOKUP(D11,'Normen en kosten'!$A$5:$B$103,2,FALSE)</f>
        <v>E</v>
      </c>
      <c r="G11" s="357">
        <v>10</v>
      </c>
      <c r="H11" s="441" t="s">
        <v>138</v>
      </c>
      <c r="I11" s="357">
        <v>200</v>
      </c>
      <c r="J11" s="296" t="str">
        <f t="shared" si="0"/>
        <v>E200</v>
      </c>
      <c r="K11" s="296">
        <f>+VLOOKUP(J11,'Normen en kosten'!$D$5:$E$103,2,FALSE)*'7'!$G$11</f>
        <v>0</v>
      </c>
      <c r="L11" s="296">
        <f t="shared" si="1"/>
        <v>2000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218</v>
      </c>
      <c r="D12" s="305" t="str">
        <f>VLOOKUP(C12,'Dropdown vloerafw en cat'!$P$2:$Q$52,2,FALSE)</f>
        <v>Niet in onderhoud</v>
      </c>
      <c r="E12" s="306"/>
      <c r="F12" s="440"/>
      <c r="G12" s="357">
        <v>0</v>
      </c>
      <c r="H12" s="441"/>
      <c r="I12" s="357"/>
      <c r="J12" s="296"/>
      <c r="K12" s="296"/>
      <c r="L12" s="296"/>
      <c r="M12" s="307"/>
      <c r="N12" s="229"/>
      <c r="O12" s="222"/>
      <c r="P12" s="222"/>
      <c r="Q12" s="222"/>
      <c r="R12" s="222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402" t="s">
        <v>317</v>
      </c>
      <c r="C13" s="305" t="s">
        <v>188</v>
      </c>
      <c r="D13" s="305" t="str">
        <f>VLOOKUP(C13,'Dropdown vloerafw en cat'!$P$2:$Q$52,2,FALSE)</f>
        <v>Verkeersruimte</v>
      </c>
      <c r="E13" s="306"/>
      <c r="F13" s="440" t="str">
        <f>VLOOKUP(D13,'Normen en kosten'!$A$5:$B$103,2,FALSE)</f>
        <v>E</v>
      </c>
      <c r="G13" s="357">
        <v>16</v>
      </c>
      <c r="H13" s="441" t="s">
        <v>138</v>
      </c>
      <c r="I13" s="357">
        <v>200</v>
      </c>
      <c r="J13" s="296" t="str">
        <f t="shared" si="0"/>
        <v>E200</v>
      </c>
      <c r="K13" s="296">
        <f>+VLOOKUP(J13,'Normen en kosten'!$D$5:$E$103,2,FALSE)*'7'!$G$11</f>
        <v>0</v>
      </c>
      <c r="L13" s="296">
        <f t="shared" si="1"/>
        <v>3200</v>
      </c>
      <c r="M13" s="307">
        <f t="shared" si="2"/>
        <v>0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402" t="s">
        <v>318</v>
      </c>
      <c r="C14" s="305" t="s">
        <v>198</v>
      </c>
      <c r="D14" s="305" t="str">
        <f>VLOOKUP(C14,'Dropdown vloerafw en cat'!$P$2:$Q$52,2,FALSE)</f>
        <v>Verkeersruimte</v>
      </c>
      <c r="E14" s="306"/>
      <c r="F14" s="440" t="str">
        <f>VLOOKUP(D14,'Normen en kosten'!$A$5:$B$103,2,FALSE)</f>
        <v>E</v>
      </c>
      <c r="G14" s="357">
        <v>1.5</v>
      </c>
      <c r="H14" s="441" t="s">
        <v>139</v>
      </c>
      <c r="I14" s="357">
        <v>200</v>
      </c>
      <c r="J14" s="296" t="str">
        <f t="shared" si="0"/>
        <v>E200</v>
      </c>
      <c r="K14" s="296">
        <f>+VLOOKUP(J14,'Normen en kosten'!$D$5:$E$103,2,FALSE)*'7'!$G$11</f>
        <v>0</v>
      </c>
      <c r="L14" s="296">
        <f t="shared" si="1"/>
        <v>300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402" t="s">
        <v>319</v>
      </c>
      <c r="C15" s="305" t="s">
        <v>188</v>
      </c>
      <c r="D15" s="305" t="str">
        <f>VLOOKUP(C15,'Dropdown vloerafw en cat'!$P$2:$Q$52,2,FALSE)</f>
        <v>Verkeersruimte</v>
      </c>
      <c r="E15" s="306"/>
      <c r="F15" s="440" t="str">
        <f>VLOOKUP(D15,'Normen en kosten'!$A$5:$B$103,2,FALSE)</f>
        <v>E</v>
      </c>
      <c r="G15" s="357">
        <v>30</v>
      </c>
      <c r="H15" s="441" t="s">
        <v>138</v>
      </c>
      <c r="I15" s="357">
        <v>200</v>
      </c>
      <c r="J15" s="296" t="str">
        <f t="shared" si="0"/>
        <v>E200</v>
      </c>
      <c r="K15" s="296">
        <f>+VLOOKUP(J15,'Normen en kosten'!$D$5:$E$103,2,FALSE)*'7'!$G$11</f>
        <v>0</v>
      </c>
      <c r="L15" s="296">
        <f t="shared" si="1"/>
        <v>6000</v>
      </c>
      <c r="M15" s="307">
        <f t="shared" si="2"/>
        <v>0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188</v>
      </c>
      <c r="D16" s="305" t="str">
        <f>VLOOKUP(C16,'Dropdown vloerafw en cat'!$P$2:$Q$52,2,FALSE)</f>
        <v>Verkeersruimte</v>
      </c>
      <c r="E16" s="306"/>
      <c r="F16" s="440" t="str">
        <f>VLOOKUP(D16,'Normen en kosten'!$A$5:$B$103,2,FALSE)</f>
        <v>E</v>
      </c>
      <c r="G16" s="357">
        <v>11</v>
      </c>
      <c r="H16" s="441" t="s">
        <v>138</v>
      </c>
      <c r="I16" s="357">
        <v>200</v>
      </c>
      <c r="J16" s="296" t="str">
        <f t="shared" si="0"/>
        <v>E200</v>
      </c>
      <c r="K16" s="296">
        <f>+VLOOKUP(J16,'Normen en kosten'!$D$5:$E$103,2,FALSE)*'7'!$G$11</f>
        <v>0</v>
      </c>
      <c r="L16" s="296">
        <f t="shared" si="1"/>
        <v>2200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402" t="s">
        <v>321</v>
      </c>
      <c r="C17" s="305" t="s">
        <v>191</v>
      </c>
      <c r="D17" s="305" t="str">
        <f>VLOOKUP(C17,'Dropdown vloerafw en cat'!$P$2:$Q$52,2,FALSE)</f>
        <v>Sanitaire ruimte</v>
      </c>
      <c r="E17" s="306"/>
      <c r="F17" s="440" t="str">
        <f>VLOOKUP(D17,'Normen en kosten'!$A$5:$B$103,2,FALSE)</f>
        <v>G</v>
      </c>
      <c r="G17" s="357">
        <v>8</v>
      </c>
      <c r="H17" s="441" t="s">
        <v>163</v>
      </c>
      <c r="I17" s="357">
        <v>200</v>
      </c>
      <c r="J17" s="296" t="str">
        <f t="shared" si="0"/>
        <v>G200</v>
      </c>
      <c r="K17" s="296">
        <f>+VLOOKUP(J17,'Normen en kosten'!$D$5:$E$103,2,FALSE)*'7'!$G$11</f>
        <v>0</v>
      </c>
      <c r="L17" s="296">
        <f t="shared" si="1"/>
        <v>1600</v>
      </c>
      <c r="M17" s="307">
        <f t="shared" si="2"/>
        <v>0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402" t="s">
        <v>322</v>
      </c>
      <c r="C18" s="305" t="s">
        <v>179</v>
      </c>
      <c r="D18" s="305" t="str">
        <f>VLOOKUP(C18,'Dropdown vloerafw en cat'!$P$2:$Q$52,2,FALSE)</f>
        <v>Leslokaal</v>
      </c>
      <c r="E18" s="306"/>
      <c r="F18" s="440" t="str">
        <f>VLOOKUP(D18,'Normen en kosten'!$A$5:$B$103,2,FALSE)</f>
        <v>A</v>
      </c>
      <c r="G18" s="357">
        <v>58</v>
      </c>
      <c r="H18" s="441" t="s">
        <v>138</v>
      </c>
      <c r="I18" s="357">
        <v>200</v>
      </c>
      <c r="J18" s="296" t="str">
        <f t="shared" si="0"/>
        <v>A200</v>
      </c>
      <c r="K18" s="296">
        <f>+VLOOKUP(J18,'Normen en kosten'!$D$5:$E$103,2,FALSE)*'7'!$G$11</f>
        <v>0</v>
      </c>
      <c r="L18" s="296">
        <f t="shared" si="1"/>
        <v>11600</v>
      </c>
      <c r="M18" s="307">
        <f t="shared" si="2"/>
        <v>0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402" t="s">
        <v>323</v>
      </c>
      <c r="C19" s="305" t="s">
        <v>179</v>
      </c>
      <c r="D19" s="305" t="str">
        <f>VLOOKUP(C19,'Dropdown vloerafw en cat'!$P$2:$Q$52,2,FALSE)</f>
        <v>Leslokaal</v>
      </c>
      <c r="E19" s="306"/>
      <c r="F19" s="440" t="str">
        <f>VLOOKUP(D19,'Normen en kosten'!$A$5:$B$103,2,FALSE)</f>
        <v>A</v>
      </c>
      <c r="G19" s="357">
        <v>58</v>
      </c>
      <c r="H19" s="441" t="s">
        <v>138</v>
      </c>
      <c r="I19" s="357">
        <v>200</v>
      </c>
      <c r="J19" s="296" t="str">
        <f t="shared" ref="J19" si="3">F19&amp;I19</f>
        <v>A200</v>
      </c>
      <c r="K19" s="296">
        <f>+VLOOKUP(J19,'Normen en kosten'!$D$5:$E$103,2,FALSE)*'7'!$G$11</f>
        <v>0</v>
      </c>
      <c r="L19" s="296">
        <f t="shared" ref="L19" si="4">+I19*G19</f>
        <v>11600</v>
      </c>
      <c r="M19" s="307">
        <f t="shared" ref="M19" si="5">+IF(K19=0,0,L19/K19)</f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402" t="s">
        <v>324</v>
      </c>
      <c r="C20" s="305" t="s">
        <v>290</v>
      </c>
      <c r="D20" s="305" t="str">
        <f>VLOOKUP(C20,'Dropdown vloerafw en cat'!$P$2:$Q$52,2,FALSE)</f>
        <v>Verkeersruimte</v>
      </c>
      <c r="E20" s="306"/>
      <c r="F20" s="440" t="str">
        <f>VLOOKUP(D20,'Normen en kosten'!$A$5:$B$103,2,FALSE)</f>
        <v>E</v>
      </c>
      <c r="G20" s="357">
        <v>22</v>
      </c>
      <c r="H20" s="441" t="s">
        <v>138</v>
      </c>
      <c r="I20" s="357">
        <v>200</v>
      </c>
      <c r="J20" s="296" t="str">
        <f t="shared" si="0"/>
        <v>E200</v>
      </c>
      <c r="K20" s="296">
        <f>+VLOOKUP(J20,'Normen en kosten'!$D$5:$E$103,2,FALSE)*'7'!$G$11</f>
        <v>0</v>
      </c>
      <c r="L20" s="296">
        <f t="shared" si="1"/>
        <v>4400</v>
      </c>
      <c r="M20" s="307">
        <f t="shared" si="2"/>
        <v>0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402" t="s">
        <v>325</v>
      </c>
      <c r="C21" s="305" t="s">
        <v>291</v>
      </c>
      <c r="D21" s="305" t="str">
        <f>VLOOKUP(C21,'Dropdown vloerafw en cat'!$P$2:$Q$52,2,FALSE)</f>
        <v>Kantoor</v>
      </c>
      <c r="E21" s="306"/>
      <c r="F21" s="440" t="str">
        <f>VLOOKUP(D21,'Normen en kosten'!$A$5:$B$103,2,FALSE)</f>
        <v>B</v>
      </c>
      <c r="G21" s="357">
        <v>23</v>
      </c>
      <c r="H21" s="441" t="s">
        <v>138</v>
      </c>
      <c r="I21" s="357">
        <v>200</v>
      </c>
      <c r="J21" s="296" t="str">
        <f t="shared" si="0"/>
        <v>B200</v>
      </c>
      <c r="K21" s="296">
        <f>+VLOOKUP(J21,'Normen en kosten'!$D$5:$E$103,2,FALSE)*'7'!$G$11</f>
        <v>0</v>
      </c>
      <c r="L21" s="296">
        <f t="shared" si="1"/>
        <v>4600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402" t="s">
        <v>326</v>
      </c>
      <c r="C22" s="305" t="s">
        <v>136</v>
      </c>
      <c r="D22" s="305" t="str">
        <f>VLOOKUP(C22,'Dropdown vloerafw en cat'!$P$2:$Q$52,2,FALSE)</f>
        <v>Keuken</v>
      </c>
      <c r="E22" s="306"/>
      <c r="F22" s="440" t="str">
        <f>VLOOKUP(D22,'Normen en kosten'!$A$5:$B$103,2,FALSE)</f>
        <v>D</v>
      </c>
      <c r="G22" s="357">
        <v>9</v>
      </c>
      <c r="H22" s="441" t="s">
        <v>139</v>
      </c>
      <c r="I22" s="357">
        <v>200</v>
      </c>
      <c r="J22" s="296" t="str">
        <f t="shared" si="0"/>
        <v>D200</v>
      </c>
      <c r="K22" s="296">
        <f>+VLOOKUP(J22,'Normen en kosten'!$D$5:$E$103,2,FALSE)*'7'!$G$11</f>
        <v>0</v>
      </c>
      <c r="L22" s="296">
        <f t="shared" si="1"/>
        <v>1800</v>
      </c>
      <c r="M22" s="307">
        <f t="shared" si="2"/>
        <v>0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402" t="s">
        <v>327</v>
      </c>
      <c r="C23" s="305" t="s">
        <v>199</v>
      </c>
      <c r="D23" s="305" t="s">
        <v>177</v>
      </c>
      <c r="E23" s="306"/>
      <c r="F23" s="440"/>
      <c r="G23" s="357"/>
      <c r="H23" s="441"/>
      <c r="I23" s="357"/>
      <c r="J23" s="296"/>
      <c r="K23" s="296"/>
      <c r="L23" s="296"/>
      <c r="M23" s="307"/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402" t="s">
        <v>328</v>
      </c>
      <c r="C24" s="305" t="s">
        <v>188</v>
      </c>
      <c r="D24" s="305" t="s">
        <v>181</v>
      </c>
      <c r="E24" s="306"/>
      <c r="F24" s="440" t="str">
        <f>VLOOKUP(D24,'Normen en kosten'!$A$5:$B$103,2,FALSE)</f>
        <v>E</v>
      </c>
      <c r="G24" s="357">
        <v>20</v>
      </c>
      <c r="H24" s="441" t="s">
        <v>138</v>
      </c>
      <c r="I24" s="357">
        <v>200</v>
      </c>
      <c r="J24" s="296" t="str">
        <f t="shared" ref="J24" si="6">F24&amp;I24</f>
        <v>E200</v>
      </c>
      <c r="K24" s="296">
        <f>+VLOOKUP(J24,'Normen en kosten'!$D$5:$E$103,2,FALSE)*'7'!$G$11</f>
        <v>0</v>
      </c>
      <c r="L24" s="296">
        <f t="shared" ref="L24:L37" si="7">+I24*G24</f>
        <v>4000</v>
      </c>
      <c r="M24" s="307">
        <f t="shared" ref="M24" si="8">+IF(K24=0,0,L24/K24)</f>
        <v>0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402" t="s">
        <v>329</v>
      </c>
      <c r="C25" s="305" t="s">
        <v>218</v>
      </c>
      <c r="D25" s="305" t="str">
        <f>VLOOKUP(C25,'Dropdown vloerafw en cat'!$P$2:$Q$52,2,FALSE)</f>
        <v>Niet in onderhoud</v>
      </c>
      <c r="E25" s="306"/>
      <c r="F25" s="440"/>
      <c r="G25" s="357"/>
      <c r="H25" s="441"/>
      <c r="I25" s="357"/>
      <c r="J25" s="296"/>
      <c r="K25" s="296"/>
      <c r="L25" s="296"/>
      <c r="M25" s="307"/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402" t="s">
        <v>330</v>
      </c>
      <c r="C26" s="305" t="s">
        <v>195</v>
      </c>
      <c r="D26" s="305" t="str">
        <f>VLOOKUP(C26,'Dropdown vloerafw en cat'!$P$2:$Q$52,2,FALSE)</f>
        <v>Sanitaire ruimte</v>
      </c>
      <c r="E26" s="306"/>
      <c r="F26" s="440" t="str">
        <f>VLOOKUP(D26,'Normen en kosten'!$A$5:$B$103,2,FALSE)</f>
        <v>G</v>
      </c>
      <c r="G26" s="357">
        <v>5</v>
      </c>
      <c r="H26" s="441" t="s">
        <v>163</v>
      </c>
      <c r="I26" s="357">
        <v>200</v>
      </c>
      <c r="J26" s="296" t="str">
        <f t="shared" si="0"/>
        <v>G200</v>
      </c>
      <c r="K26" s="296">
        <f>+VLOOKUP(J26,'Normen en kosten'!$D$5:$E$103,2,FALSE)*'7'!$G$11</f>
        <v>0</v>
      </c>
      <c r="L26" s="296">
        <f t="shared" si="7"/>
        <v>1000</v>
      </c>
      <c r="M26" s="307">
        <f t="shared" si="2"/>
        <v>0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402" t="s">
        <v>331</v>
      </c>
      <c r="C27" s="305" t="s">
        <v>183</v>
      </c>
      <c r="D27" s="305" t="str">
        <f>VLOOKUP(C27,'Dropdown vloerafw en cat'!$P$2:$Q$52,2,FALSE)</f>
        <v>Speellokaal</v>
      </c>
      <c r="E27" s="306"/>
      <c r="F27" s="440" t="str">
        <f>VLOOKUP(D27,'Normen en kosten'!$A$5:$B$103,2,FALSE)</f>
        <v>H</v>
      </c>
      <c r="G27" s="357">
        <v>80</v>
      </c>
      <c r="H27" s="441" t="s">
        <v>138</v>
      </c>
      <c r="I27" s="357">
        <v>200</v>
      </c>
      <c r="J27" s="296" t="str">
        <f t="shared" si="0"/>
        <v>H200</v>
      </c>
      <c r="K27" s="296">
        <f>+VLOOKUP(J27,'Normen en kosten'!$D$5:$E$103,2,FALSE)*'7'!$G$11</f>
        <v>0</v>
      </c>
      <c r="L27" s="296">
        <f t="shared" si="7"/>
        <v>16000</v>
      </c>
      <c r="M27" s="307">
        <f t="shared" si="2"/>
        <v>0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402" t="s">
        <v>347</v>
      </c>
      <c r="C28" s="305" t="s">
        <v>188</v>
      </c>
      <c r="D28" s="305" t="str">
        <f>VLOOKUP(C28,'Dropdown vloerafw en cat'!$P$2:$Q$52,2,FALSE)</f>
        <v>Verkeersruimte</v>
      </c>
      <c r="E28" s="306"/>
      <c r="F28" s="440" t="str">
        <f>VLOOKUP(D28,'Normen en kosten'!$A$5:$B$103,2,FALSE)</f>
        <v>E</v>
      </c>
      <c r="G28" s="357">
        <v>7</v>
      </c>
      <c r="H28" s="441" t="s">
        <v>138</v>
      </c>
      <c r="I28" s="357">
        <v>200</v>
      </c>
      <c r="J28" s="296" t="str">
        <f t="shared" si="0"/>
        <v>E200</v>
      </c>
      <c r="K28" s="296">
        <f>+VLOOKUP(J28,'Normen en kosten'!$D$5:$E$103,2,FALSE)*'7'!$G$11</f>
        <v>0</v>
      </c>
      <c r="L28" s="296">
        <f t="shared" si="7"/>
        <v>1400</v>
      </c>
      <c r="M28" s="307">
        <f t="shared" si="2"/>
        <v>0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402" t="s">
        <v>348</v>
      </c>
      <c r="C29" s="305" t="s">
        <v>191</v>
      </c>
      <c r="D29" s="305" t="str">
        <f>VLOOKUP(C29,'Dropdown vloerafw en cat'!$P$2:$Q$52,2,FALSE)</f>
        <v>Sanitaire ruimte</v>
      </c>
      <c r="E29" s="306"/>
      <c r="F29" s="440" t="str">
        <f>VLOOKUP(D29,'Normen en kosten'!$A$5:$B$103,2,FALSE)</f>
        <v>G</v>
      </c>
      <c r="G29" s="357">
        <v>5</v>
      </c>
      <c r="H29" s="441" t="s">
        <v>163</v>
      </c>
      <c r="I29" s="357">
        <v>200</v>
      </c>
      <c r="J29" s="296" t="str">
        <f t="shared" si="0"/>
        <v>G200</v>
      </c>
      <c r="K29" s="296">
        <f>+VLOOKUP(J29,'Normen en kosten'!$D$5:$E$103,2,FALSE)*'7'!$G$11</f>
        <v>0</v>
      </c>
      <c r="L29" s="296">
        <f t="shared" si="7"/>
        <v>1000</v>
      </c>
      <c r="M29" s="307">
        <f t="shared" si="2"/>
        <v>0</v>
      </c>
      <c r="N29" s="229"/>
      <c r="O29" s="213"/>
      <c r="P29" s="213"/>
      <c r="R29" s="213"/>
      <c r="S29" s="213"/>
      <c r="T29" s="213"/>
      <c r="U29" s="213"/>
      <c r="V29" s="213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402" t="s">
        <v>349</v>
      </c>
      <c r="C30" s="305" t="s">
        <v>290</v>
      </c>
      <c r="D30" s="305" t="str">
        <f>VLOOKUP(C30,'Dropdown vloerafw en cat'!$P$2:$Q$52,2,FALSE)</f>
        <v>Verkeersruimte</v>
      </c>
      <c r="E30" s="306"/>
      <c r="F30" s="440" t="str">
        <f>VLOOKUP(D30,'Normen en kosten'!$A$5:$B$103,2,FALSE)</f>
        <v>E</v>
      </c>
      <c r="G30" s="357">
        <v>36</v>
      </c>
      <c r="H30" s="441" t="s">
        <v>138</v>
      </c>
      <c r="I30" s="357">
        <v>200</v>
      </c>
      <c r="J30" s="296" t="str">
        <f t="shared" si="0"/>
        <v>E200</v>
      </c>
      <c r="K30" s="296">
        <f>+VLOOKUP(J30,'Normen en kosten'!$D$5:$E$103,2,FALSE)*'7'!$G$11</f>
        <v>0</v>
      </c>
      <c r="L30" s="296">
        <f t="shared" si="7"/>
        <v>7200</v>
      </c>
      <c r="M30" s="307">
        <f t="shared" si="2"/>
        <v>0</v>
      </c>
      <c r="N30" s="229"/>
      <c r="O30" s="213"/>
      <c r="P30" s="213"/>
      <c r="R30" s="213"/>
      <c r="S30" s="213"/>
      <c r="T30" s="213"/>
      <c r="U30" s="213"/>
      <c r="V30" s="213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402" t="s">
        <v>350</v>
      </c>
      <c r="C31" s="305" t="s">
        <v>179</v>
      </c>
      <c r="D31" s="305" t="str">
        <f>VLOOKUP(C31,'Dropdown vloerafw en cat'!$P$2:$Q$52,2,FALSE)</f>
        <v>Leslokaal</v>
      </c>
      <c r="E31" s="306"/>
      <c r="F31" s="440" t="str">
        <f>VLOOKUP(D31,'Normen en kosten'!$A$5:$B$103,2,FALSE)</f>
        <v>A</v>
      </c>
      <c r="G31" s="357">
        <v>70</v>
      </c>
      <c r="H31" s="441" t="s">
        <v>138</v>
      </c>
      <c r="I31" s="357">
        <v>200</v>
      </c>
      <c r="J31" s="296" t="str">
        <f t="shared" si="0"/>
        <v>A200</v>
      </c>
      <c r="K31" s="296">
        <f>+VLOOKUP(J31,'Normen en kosten'!$D$5:$E$103,2,FALSE)*'7'!$G$11</f>
        <v>0</v>
      </c>
      <c r="L31" s="296">
        <f t="shared" si="7"/>
        <v>14000</v>
      </c>
      <c r="M31" s="307">
        <f t="shared" si="2"/>
        <v>0</v>
      </c>
      <c r="N31" s="229"/>
      <c r="O31" s="213"/>
      <c r="P31" s="213"/>
      <c r="R31" s="213"/>
      <c r="S31" s="213"/>
      <c r="T31" s="213"/>
      <c r="U31" s="213"/>
      <c r="V31" s="213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402" t="s">
        <v>351</v>
      </c>
      <c r="C32" s="305" t="s">
        <v>179</v>
      </c>
      <c r="D32" s="305" t="str">
        <f>VLOOKUP(C32,'Dropdown vloerafw en cat'!$P$2:$Q$52,2,FALSE)</f>
        <v>Leslokaal</v>
      </c>
      <c r="E32" s="306"/>
      <c r="F32" s="440" t="str">
        <f>VLOOKUP(D32,'Normen en kosten'!$A$5:$B$103,2,FALSE)</f>
        <v>A</v>
      </c>
      <c r="G32" s="357">
        <v>70</v>
      </c>
      <c r="H32" s="441" t="s">
        <v>138</v>
      </c>
      <c r="I32" s="357">
        <v>200</v>
      </c>
      <c r="J32" s="296" t="str">
        <f t="shared" si="0"/>
        <v>A200</v>
      </c>
      <c r="K32" s="296">
        <f>+VLOOKUP(J32,'Normen en kosten'!$D$5:$E$103,2,FALSE)*'7'!$G$11</f>
        <v>0</v>
      </c>
      <c r="L32" s="296">
        <f t="shared" si="7"/>
        <v>14000</v>
      </c>
      <c r="M32" s="307">
        <f t="shared" si="2"/>
        <v>0</v>
      </c>
      <c r="N32" s="229"/>
      <c r="O32" s="213"/>
      <c r="P32" s="213"/>
      <c r="R32" s="213"/>
      <c r="S32" s="213"/>
      <c r="T32" s="213"/>
      <c r="U32" s="213"/>
      <c r="V32" s="213"/>
      <c r="W32" s="213"/>
      <c r="X32" s="213"/>
      <c r="Y32" s="213"/>
      <c r="Z32" s="213"/>
      <c r="AB32" s="213"/>
      <c r="AC32" s="213"/>
      <c r="AD32" s="213"/>
    </row>
    <row r="33" spans="1:30" x14ac:dyDescent="0.25">
      <c r="A33" s="348"/>
      <c r="B33" s="402" t="s">
        <v>352</v>
      </c>
      <c r="C33" s="305" t="s">
        <v>179</v>
      </c>
      <c r="D33" s="305" t="str">
        <f>VLOOKUP(C33,'Dropdown vloerafw en cat'!$P$2:$Q$52,2,FALSE)</f>
        <v>Leslokaal</v>
      </c>
      <c r="E33" s="306"/>
      <c r="F33" s="440" t="str">
        <f>VLOOKUP(D33,'Normen en kosten'!$A$5:$B$103,2,FALSE)</f>
        <v>A</v>
      </c>
      <c r="G33" s="357">
        <v>4</v>
      </c>
      <c r="H33" s="441" t="s">
        <v>140</v>
      </c>
      <c r="I33" s="357">
        <v>200</v>
      </c>
      <c r="J33" s="296" t="str">
        <f t="shared" si="0"/>
        <v>A200</v>
      </c>
      <c r="K33" s="296">
        <f>+VLOOKUP(J33,'Normen en kosten'!$D$5:$E$103,2,FALSE)*'7'!$G$11</f>
        <v>0</v>
      </c>
      <c r="L33" s="296">
        <f t="shared" si="7"/>
        <v>800</v>
      </c>
      <c r="M33" s="307">
        <f t="shared" si="2"/>
        <v>0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</row>
    <row r="34" spans="1:30" x14ac:dyDescent="0.25">
      <c r="A34" s="348"/>
      <c r="B34" s="402" t="s">
        <v>353</v>
      </c>
      <c r="C34" s="305" t="s">
        <v>198</v>
      </c>
      <c r="D34" s="305" t="str">
        <f>VLOOKUP(C34,'Dropdown vloerafw en cat'!$P$2:$Q$52,2,FALSE)</f>
        <v>Verkeersruimte</v>
      </c>
      <c r="E34" s="306"/>
      <c r="F34" s="440" t="str">
        <f>VLOOKUP(D34,'Normen en kosten'!$A$5:$B$103,2,FALSE)</f>
        <v>E</v>
      </c>
      <c r="G34" s="357">
        <v>5</v>
      </c>
      <c r="H34" s="441" t="s">
        <v>295</v>
      </c>
      <c r="I34" s="357">
        <v>200</v>
      </c>
      <c r="J34" s="296" t="str">
        <f t="shared" si="0"/>
        <v>E200</v>
      </c>
      <c r="K34" s="296">
        <f>+VLOOKUP(J34,'Normen en kosten'!$D$5:$E$103,2,FALSE)*'7'!$G$11</f>
        <v>0</v>
      </c>
      <c r="L34" s="296">
        <f t="shared" si="7"/>
        <v>1000</v>
      </c>
      <c r="M34" s="307">
        <f t="shared" si="2"/>
        <v>0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</row>
    <row r="35" spans="1:30" x14ac:dyDescent="0.25">
      <c r="A35" s="348"/>
      <c r="B35" s="402" t="s">
        <v>354</v>
      </c>
      <c r="C35" s="305" t="s">
        <v>198</v>
      </c>
      <c r="D35" s="305" t="str">
        <f>VLOOKUP(C35,'Dropdown vloerafw en cat'!$P$2:$Q$52,2,FALSE)</f>
        <v>Verkeersruimte</v>
      </c>
      <c r="E35" s="306"/>
      <c r="F35" s="440" t="str">
        <f>VLOOKUP(D35,'Normen en kosten'!$A$5:$B$103,2,FALSE)</f>
        <v>E</v>
      </c>
      <c r="G35" s="357">
        <v>7</v>
      </c>
      <c r="H35" s="441" t="s">
        <v>140</v>
      </c>
      <c r="I35" s="357">
        <v>200</v>
      </c>
      <c r="J35" s="296" t="str">
        <f t="shared" si="0"/>
        <v>E200</v>
      </c>
      <c r="K35" s="296">
        <f>+VLOOKUP(J35,'Normen en kosten'!$D$5:$E$103,2,FALSE)*'7'!$G$11</f>
        <v>0</v>
      </c>
      <c r="L35" s="296">
        <f t="shared" si="7"/>
        <v>1400</v>
      </c>
      <c r="M35" s="307">
        <f t="shared" si="2"/>
        <v>0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</row>
    <row r="36" spans="1:30" x14ac:dyDescent="0.25">
      <c r="A36" s="348"/>
      <c r="B36" s="402" t="s">
        <v>355</v>
      </c>
      <c r="C36" s="305" t="s">
        <v>191</v>
      </c>
      <c r="D36" s="305" t="str">
        <f>VLOOKUP(C36,'Dropdown vloerafw en cat'!$P$2:$Q$52,2,FALSE)</f>
        <v>Sanitaire ruimte</v>
      </c>
      <c r="E36" s="306"/>
      <c r="F36" s="440" t="str">
        <f>VLOOKUP(D36,'Normen en kosten'!$A$5:$B$103,2,FALSE)</f>
        <v>G</v>
      </c>
      <c r="G36" s="357">
        <v>7</v>
      </c>
      <c r="H36" s="441" t="s">
        <v>163</v>
      </c>
      <c r="I36" s="357">
        <v>200</v>
      </c>
      <c r="J36" s="296" t="str">
        <f t="shared" si="0"/>
        <v>G200</v>
      </c>
      <c r="K36" s="296">
        <f>+VLOOKUP(J36,'Normen en kosten'!$D$5:$E$103,2,FALSE)*'7'!$G$11</f>
        <v>0</v>
      </c>
      <c r="L36" s="296">
        <f t="shared" si="7"/>
        <v>1400</v>
      </c>
      <c r="M36" s="307">
        <f t="shared" si="2"/>
        <v>0</v>
      </c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30" x14ac:dyDescent="0.25">
      <c r="A37" s="348"/>
      <c r="B37" s="402" t="s">
        <v>356</v>
      </c>
      <c r="C37" s="305" t="s">
        <v>179</v>
      </c>
      <c r="D37" s="305" t="str">
        <f>VLOOKUP(C37,'Dropdown vloerafw en cat'!$P$2:$Q$52,2,FALSE)</f>
        <v>Leslokaal</v>
      </c>
      <c r="E37" s="306"/>
      <c r="F37" s="440" t="str">
        <f>VLOOKUP(D37,'Normen en kosten'!$A$5:$B$103,2,FALSE)</f>
        <v>A</v>
      </c>
      <c r="G37" s="357">
        <v>58</v>
      </c>
      <c r="H37" s="441" t="s">
        <v>138</v>
      </c>
      <c r="I37" s="357">
        <v>200</v>
      </c>
      <c r="J37" s="296" t="str">
        <f t="shared" si="0"/>
        <v>A200</v>
      </c>
      <c r="K37" s="296">
        <f>+VLOOKUP(J37,'Normen en kosten'!$D$5:$E$103,2,FALSE)*'7'!$G$11</f>
        <v>0</v>
      </c>
      <c r="L37" s="296">
        <f t="shared" si="7"/>
        <v>11600</v>
      </c>
      <c r="M37" s="307">
        <f t="shared" si="2"/>
        <v>0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30" hidden="1" x14ac:dyDescent="0.25">
      <c r="A38" s="348"/>
      <c r="B38" s="402"/>
      <c r="C38" s="305"/>
      <c r="D38" s="305"/>
      <c r="E38" s="306"/>
      <c r="F38" s="306"/>
      <c r="G38" s="443"/>
      <c r="H38" s="296"/>
      <c r="I38" s="357"/>
      <c r="J38" s="296"/>
      <c r="K38" s="296"/>
      <c r="L38" s="296"/>
      <c r="M38" s="307"/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30" hidden="1" x14ac:dyDescent="0.25">
      <c r="A39" s="348"/>
      <c r="B39" s="402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30" hidden="1" x14ac:dyDescent="0.25">
      <c r="A40" s="348"/>
      <c r="B40" s="357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30" hidden="1" x14ac:dyDescent="0.25">
      <c r="A41" s="348"/>
      <c r="B41" s="357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30" hidden="1" x14ac:dyDescent="0.25">
      <c r="A42" s="348"/>
      <c r="B42" s="357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30" hidden="1" x14ac:dyDescent="0.25">
      <c r="A43" s="348"/>
      <c r="B43" s="357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30" hidden="1" x14ac:dyDescent="0.25">
      <c r="A44" s="348"/>
      <c r="B44" s="357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30" hidden="1" x14ac:dyDescent="0.25">
      <c r="A45" s="348"/>
      <c r="B45" s="357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30" hidden="1" x14ac:dyDescent="0.25">
      <c r="A46" s="348"/>
      <c r="B46" s="357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30" hidden="1" x14ac:dyDescent="0.25">
      <c r="A47" s="348"/>
      <c r="B47" s="357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30" hidden="1" x14ac:dyDescent="0.25">
      <c r="A48" s="348"/>
      <c r="B48" s="357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</row>
    <row r="49" spans="1:13" hidden="1" x14ac:dyDescent="0.25">
      <c r="A49" s="348"/>
      <c r="B49" s="357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</row>
    <row r="50" spans="1:13" hidden="1" x14ac:dyDescent="0.25">
      <c r="A50" s="348"/>
      <c r="B50" s="357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</row>
    <row r="51" spans="1:13" hidden="1" x14ac:dyDescent="0.25">
      <c r="A51" s="348"/>
      <c r="B51" s="357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</row>
    <row r="52" spans="1:13" hidden="1" x14ac:dyDescent="0.25">
      <c r="A52" s="348"/>
      <c r="B52" s="357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</row>
    <row r="53" spans="1:13" hidden="1" x14ac:dyDescent="0.25">
      <c r="A53" s="348"/>
      <c r="B53" s="357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13" hidden="1" x14ac:dyDescent="0.25">
      <c r="A54" s="348"/>
      <c r="B54" s="357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13" hidden="1" x14ac:dyDescent="0.25">
      <c r="A55" s="348"/>
      <c r="B55" s="357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13" hidden="1" x14ac:dyDescent="0.25">
      <c r="A56" s="348"/>
      <c r="B56" s="357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13" hidden="1" x14ac:dyDescent="0.25">
      <c r="A57" s="348"/>
      <c r="B57" s="357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13" hidden="1" x14ac:dyDescent="0.25">
      <c r="A58" s="348"/>
      <c r="B58" s="357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13" hidden="1" x14ac:dyDescent="0.25">
      <c r="A59" s="348"/>
      <c r="B59" s="357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13" hidden="1" x14ac:dyDescent="0.25">
      <c r="A60" s="348"/>
      <c r="B60" s="357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13" hidden="1" x14ac:dyDescent="0.25">
      <c r="A61" s="348"/>
      <c r="B61" s="357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13" hidden="1" x14ac:dyDescent="0.25">
      <c r="A62" s="348"/>
      <c r="B62" s="357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13" hidden="1" x14ac:dyDescent="0.25">
      <c r="A63" s="348"/>
      <c r="B63" s="357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13" hidden="1" x14ac:dyDescent="0.25">
      <c r="A64" s="348"/>
      <c r="B64" s="357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357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357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357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357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357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357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357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357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357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357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357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357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357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357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357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357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4" hidden="1" x14ac:dyDescent="0.25">
      <c r="A81" s="348"/>
      <c r="B81" s="357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4" hidden="1" x14ac:dyDescent="0.25">
      <c r="A82" s="348"/>
      <c r="B82" s="357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4" hidden="1" x14ac:dyDescent="0.25">
      <c r="A83" s="348"/>
      <c r="B83" s="357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4" hidden="1" x14ac:dyDescent="0.25">
      <c r="A84" s="348"/>
      <c r="B84" s="357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4" hidden="1" x14ac:dyDescent="0.25">
      <c r="A85" s="348"/>
      <c r="B85" s="357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4" hidden="1" x14ac:dyDescent="0.25">
      <c r="A86" s="348"/>
      <c r="B86" s="357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4" hidden="1" x14ac:dyDescent="0.25">
      <c r="A87" s="348"/>
      <c r="B87" s="357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4" hidden="1" x14ac:dyDescent="0.25">
      <c r="A88" s="348"/>
      <c r="B88" s="357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4" hidden="1" x14ac:dyDescent="0.25">
      <c r="A89" s="348"/>
      <c r="B89" s="357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4" hidden="1" x14ac:dyDescent="0.25">
      <c r="A90" s="348"/>
      <c r="B90" s="357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4" hidden="1" x14ac:dyDescent="0.25">
      <c r="A91" s="348"/>
      <c r="B91" s="357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4" hidden="1" x14ac:dyDescent="0.25">
      <c r="A92" s="348"/>
      <c r="B92" s="357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4" hidden="1" x14ac:dyDescent="0.25">
      <c r="A93" s="348"/>
      <c r="B93" s="357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4" hidden="1" x14ac:dyDescent="0.25">
      <c r="A94" s="348"/>
      <c r="B94" s="357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4" hidden="1" x14ac:dyDescent="0.25">
      <c r="A95" s="348"/>
      <c r="B95" s="357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  <c r="N95" s="309"/>
    </row>
    <row r="96" spans="1:14" hidden="1" x14ac:dyDescent="0.25">
      <c r="A96" s="348"/>
      <c r="B96" s="357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3" hidden="1" x14ac:dyDescent="0.25">
      <c r="A97" s="348"/>
      <c r="B97" s="357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3" hidden="1" x14ac:dyDescent="0.25">
      <c r="A98" s="348"/>
      <c r="B98" s="357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3" hidden="1" x14ac:dyDescent="0.25">
      <c r="A99" s="348"/>
      <c r="B99" s="357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</row>
    <row r="100" spans="1:13" hidden="1" x14ac:dyDescent="0.25">
      <c r="A100" s="348"/>
      <c r="B100" s="357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3" hidden="1" x14ac:dyDescent="0.25">
      <c r="A101" s="348"/>
      <c r="B101" s="357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</row>
    <row r="102" spans="1:13" hidden="1" x14ac:dyDescent="0.25">
      <c r="A102" s="348"/>
      <c r="B102" s="357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3" hidden="1" x14ac:dyDescent="0.25">
      <c r="A103" s="348"/>
      <c r="B103" s="357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3" hidden="1" x14ac:dyDescent="0.25">
      <c r="A104" s="348"/>
      <c r="B104" s="357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3" hidden="1" x14ac:dyDescent="0.25">
      <c r="A105" s="348"/>
      <c r="B105" s="357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3" hidden="1" x14ac:dyDescent="0.25">
      <c r="A106" s="348"/>
      <c r="B106" s="357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3" hidden="1" x14ac:dyDescent="0.25">
      <c r="A107" s="348"/>
      <c r="B107" s="357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3" hidden="1" x14ac:dyDescent="0.25">
      <c r="A108" s="348"/>
      <c r="B108" s="357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3" hidden="1" x14ac:dyDescent="0.25">
      <c r="A109" s="348"/>
      <c r="B109" s="357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3" hidden="1" x14ac:dyDescent="0.25">
      <c r="A110" s="348"/>
      <c r="B110" s="357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3" hidden="1" x14ac:dyDescent="0.25">
      <c r="A111" s="348"/>
      <c r="B111" s="357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3" hidden="1" x14ac:dyDescent="0.25">
      <c r="A112" s="348"/>
      <c r="B112" s="357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357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357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357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357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357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357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357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357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357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357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357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357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357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357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357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357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357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357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357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357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357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357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357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357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357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357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357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357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357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357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357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357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357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357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357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357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357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357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357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357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357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357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357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357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357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357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357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357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357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357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357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357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357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357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357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357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357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357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357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357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357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357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357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357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357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s="231" customFormat="1" x14ac:dyDescent="0.25">
      <c r="A196" s="426" t="s">
        <v>30</v>
      </c>
      <c r="B196" s="426"/>
      <c r="D196" s="427"/>
      <c r="E196" s="428"/>
      <c r="F196" s="428"/>
      <c r="G196" s="231">
        <f>SUM(G5:G37)</f>
        <v>677.5</v>
      </c>
      <c r="I196" s="426"/>
      <c r="L196" s="231">
        <f>SUM(L5:L37)</f>
        <v>135500</v>
      </c>
      <c r="M196" s="231">
        <f>SUM(M5:M37)</f>
        <v>0</v>
      </c>
      <c r="N196" s="429"/>
      <c r="Q196" s="430"/>
      <c r="AA196" s="430"/>
    </row>
    <row r="197" spans="1:27" x14ac:dyDescent="0.25">
      <c r="A197" s="349"/>
      <c r="B197" s="349"/>
      <c r="C197" s="221"/>
      <c r="D197" s="350"/>
      <c r="E197" s="351"/>
      <c r="F197" s="351"/>
      <c r="G197" s="221"/>
      <c r="H197" s="221"/>
      <c r="I197" s="349"/>
      <c r="J197" s="221"/>
      <c r="K197" s="221"/>
      <c r="L197" s="221"/>
    </row>
    <row r="198" spans="1:27" x14ac:dyDescent="0.25">
      <c r="A198" s="349"/>
      <c r="B198" s="349"/>
      <c r="C198" s="221"/>
      <c r="D198" s="350"/>
      <c r="E198" s="351"/>
      <c r="F198" s="351"/>
      <c r="G198" s="221"/>
      <c r="H198" s="221"/>
      <c r="I198" s="349"/>
      <c r="J198" s="221"/>
      <c r="K198" s="221"/>
      <c r="L198" s="221"/>
    </row>
    <row r="199" spans="1:27" x14ac:dyDescent="0.25">
      <c r="A199" s="349"/>
      <c r="B199" s="349"/>
      <c r="C199" s="221"/>
      <c r="D199" s="350"/>
      <c r="E199" s="351"/>
      <c r="F199" s="351"/>
      <c r="G199" s="221"/>
      <c r="H199" s="221"/>
      <c r="I199" s="349"/>
      <c r="J199" s="221"/>
      <c r="K199" s="221"/>
      <c r="L199" s="221"/>
    </row>
    <row r="200" spans="1:27" x14ac:dyDescent="0.25">
      <c r="A200" s="349" t="s">
        <v>175</v>
      </c>
      <c r="B200" s="349"/>
      <c r="C200" s="221"/>
      <c r="D200" s="350"/>
      <c r="E200" s="351"/>
      <c r="F200" s="351"/>
      <c r="G200" s="221"/>
      <c r="H200" s="221" t="s">
        <v>152</v>
      </c>
      <c r="I200" s="349"/>
      <c r="J200" s="221"/>
      <c r="K200" s="221"/>
      <c r="L200" s="221"/>
    </row>
    <row r="201" spans="1:27" x14ac:dyDescent="0.25">
      <c r="A201" s="358" t="s">
        <v>170</v>
      </c>
      <c r="B201" t="s">
        <v>173</v>
      </c>
      <c r="C201" s="312"/>
      <c r="D201" s="221"/>
      <c r="E201" s="221"/>
      <c r="F201" s="221"/>
      <c r="G201" s="221"/>
      <c r="H201" s="358" t="s">
        <v>170</v>
      </c>
      <c r="I201" t="s">
        <v>173</v>
      </c>
      <c r="J201" s="221"/>
      <c r="K201" s="221"/>
      <c r="L201" s="221"/>
      <c r="M201" s="221"/>
      <c r="N201" s="169"/>
      <c r="Q201" s="169"/>
      <c r="AA201" s="169"/>
    </row>
    <row r="202" spans="1:27" x14ac:dyDescent="0.25">
      <c r="A202" s="359" t="s">
        <v>138</v>
      </c>
      <c r="B202" s="360">
        <v>569</v>
      </c>
      <c r="C202" s="352"/>
      <c r="D202" s="221"/>
      <c r="E202" s="221"/>
      <c r="F202" s="221"/>
      <c r="G202" s="221"/>
      <c r="H202" s="359" t="s">
        <v>37</v>
      </c>
      <c r="I202" s="360">
        <v>203.5</v>
      </c>
      <c r="J202" s="221"/>
      <c r="K202" s="221"/>
      <c r="L202" s="221"/>
      <c r="M202" s="221"/>
      <c r="N202" s="169"/>
      <c r="Q202" s="169"/>
      <c r="AA202" s="169"/>
    </row>
    <row r="203" spans="1:27" x14ac:dyDescent="0.25">
      <c r="A203" s="359" t="s">
        <v>140</v>
      </c>
      <c r="B203" s="360">
        <v>45</v>
      </c>
      <c r="C203" s="353"/>
      <c r="D203" s="221"/>
      <c r="E203" s="221"/>
      <c r="F203" s="221"/>
      <c r="G203" s="221"/>
      <c r="H203" s="359" t="s">
        <v>39</v>
      </c>
      <c r="I203" s="360">
        <v>32</v>
      </c>
      <c r="J203" s="221"/>
      <c r="K203" s="221"/>
      <c r="L203" s="221"/>
      <c r="M203" s="221"/>
      <c r="N203" s="169"/>
      <c r="Q203" s="169"/>
      <c r="AA203" s="169"/>
    </row>
    <row r="204" spans="1:27" x14ac:dyDescent="0.25">
      <c r="A204" s="359" t="s">
        <v>139</v>
      </c>
      <c r="B204" s="360">
        <v>22.5</v>
      </c>
      <c r="C204" s="221"/>
      <c r="D204" s="221"/>
      <c r="E204" s="221"/>
      <c r="F204" s="221"/>
      <c r="G204" s="221"/>
      <c r="H204" s="359" t="s">
        <v>171</v>
      </c>
      <c r="I204" s="360">
        <v>0</v>
      </c>
      <c r="J204" s="221"/>
      <c r="K204" s="221"/>
      <c r="L204" s="221"/>
      <c r="M204" s="221"/>
      <c r="N204" s="169"/>
      <c r="Q204" s="169"/>
      <c r="AA204" s="169"/>
    </row>
    <row r="205" spans="1:27" x14ac:dyDescent="0.25">
      <c r="A205" s="359" t="s">
        <v>171</v>
      </c>
      <c r="B205" s="360">
        <v>0</v>
      </c>
      <c r="C205" s="221"/>
      <c r="D205" s="221"/>
      <c r="E205" s="221"/>
      <c r="F205" s="221"/>
      <c r="G205" s="221"/>
      <c r="H205" s="359" t="s">
        <v>28</v>
      </c>
      <c r="I205" s="360">
        <v>35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163</v>
      </c>
      <c r="B206" s="360">
        <v>32</v>
      </c>
      <c r="C206" s="221"/>
      <c r="D206" s="221"/>
      <c r="E206" s="221"/>
      <c r="F206" s="221"/>
      <c r="G206" s="221"/>
      <c r="H206" s="359" t="s">
        <v>27</v>
      </c>
      <c r="I206" s="360">
        <v>318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295</v>
      </c>
      <c r="B207" s="360">
        <v>9</v>
      </c>
      <c r="C207" s="221"/>
      <c r="D207" s="221"/>
      <c r="E207" s="221"/>
      <c r="F207" s="221"/>
      <c r="G207" s="221"/>
      <c r="H207" s="359" t="s">
        <v>29</v>
      </c>
      <c r="I207" s="360">
        <v>9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172</v>
      </c>
      <c r="B208" s="360">
        <v>677.5</v>
      </c>
      <c r="C208" s="221"/>
      <c r="D208" s="221"/>
      <c r="E208" s="221"/>
      <c r="F208" s="221"/>
      <c r="G208" s="221"/>
      <c r="H208" s="359" t="s">
        <v>164</v>
      </c>
      <c r="I208" s="360">
        <v>80</v>
      </c>
      <c r="J208" s="221"/>
      <c r="K208" s="221"/>
      <c r="L208" s="221"/>
      <c r="M208" s="221"/>
      <c r="N208" s="169"/>
      <c r="Q208" s="169"/>
      <c r="AA208" s="169"/>
    </row>
    <row r="209" spans="1:12" x14ac:dyDescent="0.25">
      <c r="A209" s="349"/>
      <c r="B209" s="349"/>
      <c r="C209" s="221"/>
      <c r="D209" s="221"/>
      <c r="E209" s="351"/>
      <c r="F209" s="351"/>
      <c r="G209" s="221"/>
      <c r="H209" s="359" t="s">
        <v>172</v>
      </c>
      <c r="I209" s="360">
        <v>677.5</v>
      </c>
      <c r="J209" s="221"/>
      <c r="K209" s="221"/>
      <c r="L209" s="221"/>
    </row>
    <row r="210" spans="1:12" x14ac:dyDescent="0.25">
      <c r="A210" s="349"/>
      <c r="B210" s="349"/>
      <c r="C210" s="221"/>
      <c r="D210" s="221"/>
      <c r="E210" s="351"/>
      <c r="F210" s="351"/>
      <c r="G210" s="221"/>
      <c r="H210"/>
      <c r="I210"/>
      <c r="J210" s="221"/>
      <c r="K210" s="221"/>
      <c r="L210" s="221"/>
    </row>
    <row r="211" spans="1:12" x14ac:dyDescent="0.25">
      <c r="A211" s="349"/>
      <c r="B211" s="349"/>
      <c r="C211" s="221"/>
      <c r="D211" s="221"/>
      <c r="E211" s="351"/>
      <c r="F211" s="351"/>
      <c r="G211" s="221"/>
      <c r="H211"/>
      <c r="I211"/>
      <c r="J211" s="221"/>
      <c r="K211" s="221"/>
      <c r="L211" s="221"/>
    </row>
    <row r="212" spans="1:12" x14ac:dyDescent="0.25">
      <c r="A212" s="349"/>
      <c r="B212" s="349"/>
      <c r="C212" s="221"/>
      <c r="D212" s="221"/>
      <c r="E212" s="351"/>
      <c r="F212" s="351"/>
      <c r="G212" s="221"/>
      <c r="H212" s="221"/>
      <c r="I212" s="349"/>
      <c r="J212" s="221"/>
      <c r="K212" s="221"/>
      <c r="L212" s="221"/>
    </row>
    <row r="213" spans="1:12" x14ac:dyDescent="0.25">
      <c r="A213" s="349"/>
      <c r="B213" s="349"/>
      <c r="C213" s="221"/>
      <c r="D213" s="221"/>
      <c r="E213" s="351"/>
      <c r="F213" s="351"/>
      <c r="G213" s="221"/>
      <c r="H213" s="221"/>
      <c r="I213" s="349"/>
      <c r="J213" s="221"/>
      <c r="K213" s="221"/>
      <c r="L213" s="221"/>
    </row>
    <row r="214" spans="1:12" x14ac:dyDescent="0.25">
      <c r="A214" s="349"/>
      <c r="B214" s="349"/>
      <c r="C214" s="221"/>
      <c r="D214" s="221"/>
      <c r="E214" s="351"/>
      <c r="F214" s="351"/>
      <c r="G214" s="221"/>
      <c r="H214" s="221"/>
      <c r="I214" s="349"/>
      <c r="J214" s="221"/>
      <c r="K214" s="221"/>
      <c r="L214" s="221"/>
    </row>
    <row r="215" spans="1:12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12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12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12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12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12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12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12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12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12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350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350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350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350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221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5" spans="9:14" x14ac:dyDescent="0.25">
      <c r="I245" s="169"/>
      <c r="N245" s="169"/>
    </row>
    <row r="246" spans="9:14" x14ac:dyDescent="0.25">
      <c r="N246" s="169"/>
    </row>
  </sheetData>
  <autoFilter ref="A4:M37" xr:uid="{0824D400-7DDE-43FD-8226-C9D62DC40DC3}"/>
  <phoneticPr fontId="16" type="noConversion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3789A39-45C2-416B-BBDF-D15D301BD7B8}">
          <x14:formula1>
            <xm:f>'Dropdown vloerafw en cat'!$B$2:$B$14</xm:f>
          </x14:formula1>
          <xm:sqref>H5:H195</xm:sqref>
        </x14:dataValidation>
        <x14:dataValidation type="list" allowBlank="1" showInputMessage="1" showErrorMessage="1" xr:uid="{1F0505A9-4CE3-4E39-ACB0-979DAD7631F7}">
          <x14:formula1>
            <xm:f>'Dropdown vloerafw en cat'!$K$2:$K$14</xm:f>
          </x14:formula1>
          <xm:sqref>D5:D195</xm:sqref>
        </x14:dataValidation>
        <x14:dataValidation type="list" allowBlank="1" showInputMessage="1" showErrorMessage="1" xr:uid="{62131B83-9853-47A9-A066-202DA692EB01}">
          <x14:formula1>
            <xm:f>'Dropdown vloerafw en cat'!$P$2:$P$52</xm:f>
          </x14:formula1>
          <xm:sqref>C5:C195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rgb="FFC2E76B"/>
  </sheetPr>
  <dimension ref="A1:K1048576"/>
  <sheetViews>
    <sheetView showGridLines="0" showZeros="0" zoomScaleNormal="100" workbookViewId="0">
      <selection activeCell="B15" sqref="B15"/>
    </sheetView>
  </sheetViews>
  <sheetFormatPr defaultColWidth="0" defaultRowHeight="15" zeroHeight="1" x14ac:dyDescent="0.25"/>
  <cols>
    <col min="1" max="1" width="59" style="150" customWidth="1"/>
    <col min="2" max="2" width="44.85546875" style="150" customWidth="1"/>
    <col min="3" max="6" width="9.140625" style="150" hidden="1" customWidth="1"/>
    <col min="7" max="11" width="0" style="150" hidden="1" customWidth="1"/>
    <col min="12" max="16384" width="9.140625" style="150" hidden="1"/>
  </cols>
  <sheetData>
    <row r="1" spans="1:2" x14ac:dyDescent="0.25"/>
    <row r="2" spans="1:2" ht="23.25" x14ac:dyDescent="0.35">
      <c r="A2" s="388" t="str">
        <f>CONCATENATE(opdrachtgever,'Kosten VSR (her)controles'!A3)</f>
        <v>Stichting BijeenSMO2021-S1407</v>
      </c>
      <c r="B2" s="387"/>
    </row>
    <row r="3" spans="1:2" x14ac:dyDescent="0.25"/>
    <row r="4" spans="1:2" x14ac:dyDescent="0.25">
      <c r="A4" s="151" t="s">
        <v>40</v>
      </c>
      <c r="B4" s="152" t="s">
        <v>285</v>
      </c>
    </row>
    <row r="5" spans="1:2" x14ac:dyDescent="0.25">
      <c r="A5" s="153" t="s">
        <v>41</v>
      </c>
      <c r="B5" s="154" t="s">
        <v>270</v>
      </c>
    </row>
    <row r="6" spans="1:2" x14ac:dyDescent="0.25">
      <c r="A6" s="153" t="s">
        <v>42</v>
      </c>
      <c r="B6" s="155">
        <v>51277050</v>
      </c>
    </row>
    <row r="7" spans="1:2" x14ac:dyDescent="0.25">
      <c r="A7" s="153"/>
      <c r="B7" s="153"/>
    </row>
    <row r="8" spans="1:2" x14ac:dyDescent="0.25">
      <c r="A8" s="153" t="s">
        <v>43</v>
      </c>
      <c r="B8" s="154" t="s">
        <v>299</v>
      </c>
    </row>
    <row r="9" spans="1:2" x14ac:dyDescent="0.25">
      <c r="A9" s="153" t="s">
        <v>44</v>
      </c>
      <c r="B9" s="154" t="s">
        <v>300</v>
      </c>
    </row>
    <row r="10" spans="1:2" x14ac:dyDescent="0.25"/>
    <row r="11" spans="1:2" x14ac:dyDescent="0.25">
      <c r="A11" s="151" t="s">
        <v>46</v>
      </c>
      <c r="B11" s="152" t="s">
        <v>286</v>
      </c>
    </row>
    <row r="12" spans="1:2" x14ac:dyDescent="0.25">
      <c r="A12" s="153" t="s">
        <v>45</v>
      </c>
      <c r="B12" s="156" t="s">
        <v>287</v>
      </c>
    </row>
    <row r="13" spans="1:2" x14ac:dyDescent="0.25">
      <c r="A13" s="153" t="s">
        <v>47</v>
      </c>
      <c r="B13" s="156" t="s">
        <v>288</v>
      </c>
    </row>
    <row r="14" spans="1:2" x14ac:dyDescent="0.25">
      <c r="A14" s="157" t="s">
        <v>48</v>
      </c>
      <c r="B14" s="396" t="s">
        <v>289</v>
      </c>
    </row>
    <row r="15" spans="1:2" x14ac:dyDescent="0.25"/>
    <row r="16" spans="1:2" x14ac:dyDescent="0.25"/>
    <row r="17" spans="1:2" x14ac:dyDescent="0.25">
      <c r="A17" s="151" t="s">
        <v>49</v>
      </c>
      <c r="B17" s="133"/>
    </row>
    <row r="18" spans="1:2" x14ac:dyDescent="0.25">
      <c r="A18" s="153" t="s">
        <v>50</v>
      </c>
      <c r="B18" s="134"/>
    </row>
    <row r="19" spans="1:2" x14ac:dyDescent="0.25">
      <c r="A19" s="153" t="s">
        <v>42</v>
      </c>
      <c r="B19" s="134"/>
    </row>
    <row r="20" spans="1:2" x14ac:dyDescent="0.25">
      <c r="A20" s="153" t="s">
        <v>51</v>
      </c>
      <c r="B20" s="134"/>
    </row>
    <row r="21" spans="1:2" x14ac:dyDescent="0.25">
      <c r="A21" s="153" t="s">
        <v>44</v>
      </c>
      <c r="B21" s="134"/>
    </row>
    <row r="22" spans="1:2" x14ac:dyDescent="0.25"/>
    <row r="23" spans="1:2" x14ac:dyDescent="0.25">
      <c r="A23" s="151" t="s">
        <v>52</v>
      </c>
      <c r="B23" s="133"/>
    </row>
    <row r="24" spans="1:2" x14ac:dyDescent="0.25">
      <c r="A24" s="153" t="s">
        <v>45</v>
      </c>
      <c r="B24" s="135"/>
    </row>
    <row r="25" spans="1:2" x14ac:dyDescent="0.25">
      <c r="A25" s="153" t="s">
        <v>53</v>
      </c>
      <c r="B25" s="134"/>
    </row>
    <row r="26" spans="1:2" x14ac:dyDescent="0.25">
      <c r="A26" s="153" t="s">
        <v>56</v>
      </c>
      <c r="B26" s="134"/>
    </row>
    <row r="27" spans="1:2" x14ac:dyDescent="0.25">
      <c r="A27" s="153" t="s">
        <v>54</v>
      </c>
      <c r="B27" s="135"/>
    </row>
    <row r="28" spans="1:2" x14ac:dyDescent="0.25">
      <c r="A28" s="157" t="s">
        <v>55</v>
      </c>
      <c r="B28" s="136"/>
    </row>
    <row r="1048573" x14ac:dyDescent="0.25"/>
    <row r="1048574" x14ac:dyDescent="0.25"/>
    <row r="1048575" x14ac:dyDescent="0.25"/>
    <row r="1048576" x14ac:dyDescent="0.25"/>
  </sheetData>
  <hyperlinks>
    <hyperlink ref="B14" r:id="rId1" xr:uid="{77BA2346-2AFA-4D6C-B877-6AC98368510F}"/>
  </hyperlinks>
  <pageMargins left="0.70866141732283472" right="0.70866141732283472" top="0.94488188976377963" bottom="0.74803149606299213" header="0.31496062992125984" footer="0.31496062992125984"/>
  <pageSetup paperSize="9" scale="83" orientation="portrait" r:id="rId2"/>
  <headerFooter>
    <oddHeader>&amp;L&amp;G</oddHead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1B72-B6BE-480C-BFB6-48F99714761E}">
  <sheetPr>
    <tabColor rgb="FFC2E76B"/>
    <pageSetUpPr fitToPage="1"/>
  </sheetPr>
  <dimension ref="A2:O55"/>
  <sheetViews>
    <sheetView showGridLines="0" showZeros="0" topLeftCell="B7" zoomScaleNormal="100" workbookViewId="0">
      <selection activeCell="H13" sqref="H13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8,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Tiendeveen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Molenweg 4-b</v>
      </c>
      <c r="C5" s="243"/>
      <c r="D5" s="243"/>
      <c r="E5" s="248"/>
      <c r="F5" s="245"/>
      <c r="G5" s="249" t="s">
        <v>18</v>
      </c>
      <c r="H5" s="369">
        <v>8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Tiendeveen</v>
      </c>
      <c r="C6" s="251"/>
      <c r="D6" s="251"/>
      <c r="E6" s="252"/>
      <c r="F6" s="253"/>
      <c r="G6" s="254" t="s">
        <v>19</v>
      </c>
      <c r="H6" s="255" t="str">
        <f>CONCATENATE(H5,"a")</f>
        <v>8a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+MAX('8a'!I6:I200)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'8a'!L202/'8a'!M202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('8a'!M202*Offertetarief)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x14ac:dyDescent="0.25">
      <c r="A15" s="231" t="str">
        <f>+'Normen en kosten'!G1</f>
        <v>Kosten additionele werkzaamheden</v>
      </c>
      <c r="E15" s="232" t="s">
        <v>13</v>
      </c>
      <c r="F15" s="232" t="s">
        <v>80</v>
      </c>
      <c r="G15" s="232" t="s">
        <v>22</v>
      </c>
      <c r="H15" s="232" t="s">
        <v>23</v>
      </c>
      <c r="I15" s="232" t="s">
        <v>126</v>
      </c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GETPIVOTDATA("m2",'8a'!$H$207,"Cat.","G")</f>
        <v>20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GETPIVOTDATA("m2",'8a'!$A$207,"vloerafwerking","Linoleum")</f>
        <v>345</v>
      </c>
      <c r="F17" s="318">
        <f>+'Normen en kosten'!I4</f>
        <v>0</v>
      </c>
      <c r="G17" s="318">
        <f t="shared" ref="G17:G30" si="0">E17*F17</f>
        <v>0</v>
      </c>
      <c r="H17" s="161" t="s">
        <v>306</v>
      </c>
      <c r="I17" s="319"/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345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345</v>
      </c>
      <c r="F19" s="318">
        <f>+'Normen en kosten'!I6</f>
        <v>0</v>
      </c>
      <c r="G19" s="318">
        <f t="shared" si="0"/>
        <v>0</v>
      </c>
      <c r="H19" s="161" t="s">
        <v>306</v>
      </c>
      <c r="I19" s="319"/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>
        <f>GETPIVOTDATA("m2",'8a'!$A$207,"vloerafwerking","Tapijt")</f>
        <v>36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/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41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ref="I22:I30" si="1">IF(H22="","",SUM(G22*H22))</f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41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52.4</v>
      </c>
      <c r="F24" s="318">
        <f>+'Normen en kosten'!I11</f>
        <v>0</v>
      </c>
      <c r="G24" s="318">
        <f t="shared" si="0"/>
        <v>0</v>
      </c>
      <c r="H24" s="161">
        <v>2</v>
      </c>
      <c r="I24" s="319">
        <f t="shared" si="1"/>
        <v>0</v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/>
      <c r="F26" s="318">
        <f>+'Normen en kosten'!I13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30" customHeight="1" x14ac:dyDescent="0.25">
      <c r="A34" s="449"/>
      <c r="B34" s="450"/>
      <c r="C34" s="451"/>
      <c r="D34" s="170"/>
      <c r="E34" s="419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/>
      <c r="I35" s="326" t="str">
        <f t="shared" ref="I35:I44" si="3">+IF(A35="","",H35*G35)</f>
        <v/>
      </c>
    </row>
    <row r="36" spans="1:11" ht="105" customHeight="1" x14ac:dyDescent="0.25">
      <c r="A36" s="456"/>
      <c r="B36" s="457"/>
      <c r="C36" s="458"/>
      <c r="D36" s="27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>
        <f>VLOOKUP($H$5,'Kosten VSR (her)controles'!$A$5:$BB$54,35,0)</f>
        <v>0</v>
      </c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(her)controles'!H12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8">
    <mergeCell ref="A11:D11"/>
    <mergeCell ref="A16:D16"/>
    <mergeCell ref="A17:D17"/>
    <mergeCell ref="A18:D18"/>
    <mergeCell ref="A19:D19"/>
    <mergeCell ref="A20:D20"/>
    <mergeCell ref="A26:D26"/>
    <mergeCell ref="A27:D27"/>
    <mergeCell ref="A36:C36"/>
    <mergeCell ref="A34:C34"/>
    <mergeCell ref="A21:D21"/>
    <mergeCell ref="A28:D28"/>
    <mergeCell ref="A29:D29"/>
    <mergeCell ref="A30:D30"/>
    <mergeCell ref="A22:D22"/>
    <mergeCell ref="A23:D23"/>
    <mergeCell ref="A24:D24"/>
    <mergeCell ref="A25:D25"/>
  </mergeCells>
  <conditionalFormatting sqref="I13:I14">
    <cfRule type="cellIs" dxfId="16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2F94-01C9-485D-B499-B212BCF2456F}">
  <sheetPr>
    <tabColor rgb="FF9F9289"/>
  </sheetPr>
  <dimension ref="A1:DM252"/>
  <sheetViews>
    <sheetView zoomScaleNormal="100" workbookViewId="0">
      <pane ySplit="4" topLeftCell="A5" activePane="bottomLeft" state="frozen"/>
      <selection activeCell="U213" sqref="U213"/>
      <selection pane="bottomLeft" activeCell="L202" sqref="L202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26.7109375" style="169" bestFit="1" customWidth="1"/>
    <col min="4" max="4" width="37.28515625" style="310" bestFit="1" customWidth="1"/>
    <col min="5" max="5" width="4.5703125" style="311" bestFit="1" customWidth="1"/>
    <col min="6" max="6" width="6.710937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(her)controles'!A12</f>
        <v>8</v>
      </c>
      <c r="C1" s="226"/>
      <c r="D1" s="227" t="str">
        <f>VLOOKUP(B1,'Kosten VSR (her)controles'!A5:E54,3)</f>
        <v>OBS Tiendeveen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Molenweg 4-b</v>
      </c>
      <c r="E2" s="162" t="str">
        <f>VLOOKUP(B1,'Kosten VSR (her)controles'!A5:E54,5)</f>
        <v>Tiendeveen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180</v>
      </c>
      <c r="D5" s="305" t="str">
        <f>VLOOKUP(C5,'Dropdown vloerafw en cat'!$P$2:$Q$52,2,FALSE)</f>
        <v>Kantoor</v>
      </c>
      <c r="E5" s="306"/>
      <c r="F5" s="306" t="str">
        <f>VLOOKUP(D5,'Normen en kosten'!$A$5:$B$103,2,FALSE)</f>
        <v>B</v>
      </c>
      <c r="G5" s="296">
        <v>11</v>
      </c>
      <c r="H5" s="296" t="s">
        <v>139</v>
      </c>
      <c r="I5" s="357">
        <v>200</v>
      </c>
      <c r="J5" s="296" t="str">
        <f t="shared" ref="J5:J27" si="0">F5&amp;I5</f>
        <v>B200</v>
      </c>
      <c r="K5" s="296">
        <f>+VLOOKUP(J5,'Normen en kosten'!$D$5:$E$103,2,FALSE)*'8'!$G$11</f>
        <v>0</v>
      </c>
      <c r="L5" s="296">
        <f t="shared" ref="L5:L27" si="1">+I5*G5</f>
        <v>2200</v>
      </c>
      <c r="M5" s="307">
        <f t="shared" ref="M5:M27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293</v>
      </c>
      <c r="D6" s="305" t="str">
        <f>VLOOKUP(C6,'Dropdown vloerafw en cat'!$P$2:$Q$52,2,FALSE)</f>
        <v>Kantoor</v>
      </c>
      <c r="E6" s="306"/>
      <c r="F6" s="306" t="str">
        <f>VLOOKUP(D6,'Normen en kosten'!$A$5:$B$103,2,FALSE)</f>
        <v>B</v>
      </c>
      <c r="G6" s="296">
        <v>37</v>
      </c>
      <c r="H6" s="296" t="s">
        <v>138</v>
      </c>
      <c r="I6" s="357">
        <v>200</v>
      </c>
      <c r="J6" s="296" t="str">
        <f t="shared" si="0"/>
        <v>B200</v>
      </c>
      <c r="K6" s="296">
        <f>+VLOOKUP(J6,'Normen en kosten'!$D$5:$E$103,2,FALSE)*'8'!$G$11</f>
        <v>0</v>
      </c>
      <c r="L6" s="296">
        <f t="shared" si="1"/>
        <v>7400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191</v>
      </c>
      <c r="D7" s="305" t="str">
        <f>VLOOKUP(C7,'Dropdown vloerafw en cat'!$P$2:$Q$52,2,FALSE)</f>
        <v>Sanitaire ruimte</v>
      </c>
      <c r="E7" s="306"/>
      <c r="F7" s="306" t="str">
        <f>VLOOKUP(D7,'Normen en kosten'!$A$5:$B$103,2,FALSE)</f>
        <v>G</v>
      </c>
      <c r="G7" s="296">
        <v>5</v>
      </c>
      <c r="H7" s="296" t="s">
        <v>163</v>
      </c>
      <c r="I7" s="357">
        <v>200</v>
      </c>
      <c r="J7" s="296" t="str">
        <f t="shared" si="0"/>
        <v>G200</v>
      </c>
      <c r="K7" s="296">
        <f>+VLOOKUP(J7,'Normen en kosten'!$D$5:$E$103,2,FALSE)*'8'!$G$11</f>
        <v>0</v>
      </c>
      <c r="L7" s="296">
        <f t="shared" si="1"/>
        <v>1000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179</v>
      </c>
      <c r="D8" s="305" t="str">
        <f>VLOOKUP(C8,'Dropdown vloerafw en cat'!$P$2:$Q$52,2,FALSE)</f>
        <v>Leslokaal</v>
      </c>
      <c r="E8" s="306"/>
      <c r="F8" s="306" t="str">
        <f>VLOOKUP(D8,'Normen en kosten'!$A$5:$B$103,2,FALSE)</f>
        <v>A</v>
      </c>
      <c r="G8" s="296">
        <v>44</v>
      </c>
      <c r="H8" s="296" t="s">
        <v>138</v>
      </c>
      <c r="I8" s="357">
        <v>200</v>
      </c>
      <c r="J8" s="296" t="str">
        <f t="shared" si="0"/>
        <v>A200</v>
      </c>
      <c r="K8" s="296">
        <f>+VLOOKUP(J8,'Normen en kosten'!$D$5:$E$103,2,FALSE)*'8'!$G$11</f>
        <v>0</v>
      </c>
      <c r="L8" s="296">
        <f t="shared" si="1"/>
        <v>8800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179</v>
      </c>
      <c r="D9" s="305" t="str">
        <f>VLOOKUP(C9,'Dropdown vloerafw en cat'!$P$2:$Q$52,2,FALSE)</f>
        <v>Leslokaal</v>
      </c>
      <c r="E9" s="306"/>
      <c r="F9" s="306" t="str">
        <f>VLOOKUP(D9,'Normen en kosten'!$A$5:$B$103,2,FALSE)</f>
        <v>A</v>
      </c>
      <c r="G9" s="296">
        <v>27</v>
      </c>
      <c r="H9" s="296" t="s">
        <v>138</v>
      </c>
      <c r="I9" s="357">
        <v>200</v>
      </c>
      <c r="J9" s="296" t="str">
        <f t="shared" si="0"/>
        <v>A200</v>
      </c>
      <c r="K9" s="296">
        <f>+VLOOKUP(J9,'Normen en kosten'!$D$5:$E$103,2,FALSE)*'8'!$G$11</f>
        <v>0</v>
      </c>
      <c r="L9" s="296">
        <f t="shared" si="1"/>
        <v>5400</v>
      </c>
      <c r="M9" s="307">
        <f t="shared" si="2"/>
        <v>0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182</v>
      </c>
      <c r="D10" s="305" t="s">
        <v>132</v>
      </c>
      <c r="E10" s="306"/>
      <c r="F10" s="306" t="str">
        <f>VLOOKUP(D10,'Normen en kosten'!$A$5:$B$103,2,FALSE)</f>
        <v>K</v>
      </c>
      <c r="G10" s="296">
        <v>6</v>
      </c>
      <c r="H10" s="296" t="s">
        <v>138</v>
      </c>
      <c r="I10" s="357">
        <v>40</v>
      </c>
      <c r="J10" s="296" t="str">
        <f t="shared" ref="J10" si="3">F10&amp;I10</f>
        <v>K40</v>
      </c>
      <c r="K10" s="296">
        <f>+VLOOKUP(J10,'Normen en kosten'!$D$5:$E$103,2,FALSE)*'8'!$G$11</f>
        <v>0</v>
      </c>
      <c r="L10" s="296">
        <f t="shared" ref="L10" si="4">+I10*G10</f>
        <v>240</v>
      </c>
      <c r="M10" s="307">
        <f t="shared" ref="M10" si="5">+IF(K10=0,0,L10/K10)</f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195</v>
      </c>
      <c r="D11" s="305" t="str">
        <f>VLOOKUP(C11,'Dropdown vloerafw en cat'!$P$2:$Q$52,2,FALSE)</f>
        <v>Sanitaire ruimte</v>
      </c>
      <c r="E11" s="306"/>
      <c r="F11" s="306" t="str">
        <f>VLOOKUP(D11,'Normen en kosten'!$A$5:$B$103,2,FALSE)</f>
        <v>G</v>
      </c>
      <c r="G11" s="296">
        <v>5</v>
      </c>
      <c r="H11" s="296" t="s">
        <v>138</v>
      </c>
      <c r="I11" s="357">
        <v>200</v>
      </c>
      <c r="J11" s="296" t="str">
        <f t="shared" si="0"/>
        <v>G200</v>
      </c>
      <c r="K11" s="296">
        <f>+VLOOKUP(J11,'Normen en kosten'!$D$5:$E$103,2,FALSE)*'8'!$G$11</f>
        <v>0</v>
      </c>
      <c r="L11" s="296">
        <f t="shared" si="1"/>
        <v>1000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200</v>
      </c>
      <c r="D12" s="305" t="str">
        <f>VLOOKUP(C12,'Dropdown vloerafw en cat'!$P$2:$Q$52,2,FALSE)</f>
        <v>Verkeersruimte</v>
      </c>
      <c r="E12" s="306"/>
      <c r="F12" s="306" t="str">
        <f>VLOOKUP(D12,'Normen en kosten'!$A$5:$B$103,2,FALSE)</f>
        <v>E</v>
      </c>
      <c r="G12" s="296">
        <v>7</v>
      </c>
      <c r="H12" s="296" t="s">
        <v>204</v>
      </c>
      <c r="I12" s="357">
        <v>200</v>
      </c>
      <c r="J12" s="296" t="str">
        <f t="shared" si="0"/>
        <v>E200</v>
      </c>
      <c r="K12" s="296">
        <f>+VLOOKUP(J12,'Normen en kosten'!$D$5:$E$103,2,FALSE)*'8'!$G$11</f>
        <v>0</v>
      </c>
      <c r="L12" s="296">
        <f t="shared" si="1"/>
        <v>1400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402" t="s">
        <v>317</v>
      </c>
      <c r="C13" s="305" t="s">
        <v>290</v>
      </c>
      <c r="D13" s="305" t="str">
        <f>VLOOKUP(C13,'Dropdown vloerafw en cat'!$P$2:$Q$52,2,FALSE)</f>
        <v>Verkeersruimte</v>
      </c>
      <c r="E13" s="306"/>
      <c r="F13" s="306" t="str">
        <f>VLOOKUP(D13,'Normen en kosten'!$A$5:$B$103,2,FALSE)</f>
        <v>E</v>
      </c>
      <c r="G13" s="296">
        <v>34</v>
      </c>
      <c r="H13" s="296" t="s">
        <v>138</v>
      </c>
      <c r="I13" s="357">
        <v>200</v>
      </c>
      <c r="J13" s="296" t="str">
        <f t="shared" si="0"/>
        <v>E200</v>
      </c>
      <c r="K13" s="296">
        <f>+VLOOKUP(J13,'Normen en kosten'!$D$5:$E$103,2,FALSE)*'8'!$G$11</f>
        <v>0</v>
      </c>
      <c r="L13" s="296">
        <f t="shared" si="1"/>
        <v>6800</v>
      </c>
      <c r="M13" s="307">
        <f t="shared" si="2"/>
        <v>0</v>
      </c>
      <c r="N13" s="229"/>
      <c r="O13" s="222"/>
      <c r="P13" s="222"/>
      <c r="Q13" s="222"/>
      <c r="R13" s="213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402" t="s">
        <v>318</v>
      </c>
      <c r="C14" s="305" t="s">
        <v>198</v>
      </c>
      <c r="D14" s="305" t="str">
        <f>VLOOKUP(C14,'Dropdown vloerafw en cat'!$P$2:$Q$52,2,FALSE)</f>
        <v>Verkeersruimte</v>
      </c>
      <c r="E14" s="306"/>
      <c r="F14" s="306" t="str">
        <f>VLOOKUP(D14,'Normen en kosten'!$A$5:$B$103,2,FALSE)</f>
        <v>E</v>
      </c>
      <c r="G14" s="296">
        <v>15</v>
      </c>
      <c r="H14" s="296" t="s">
        <v>295</v>
      </c>
      <c r="I14" s="357">
        <v>200</v>
      </c>
      <c r="J14" s="296" t="str">
        <f t="shared" si="0"/>
        <v>E200</v>
      </c>
      <c r="K14" s="296">
        <f>+VLOOKUP(J14,'Normen en kosten'!$D$5:$E$103,2,FALSE)*'8'!$G$11</f>
        <v>0</v>
      </c>
      <c r="L14" s="296">
        <f t="shared" si="1"/>
        <v>3000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402" t="s">
        <v>319</v>
      </c>
      <c r="C15" s="305" t="s">
        <v>180</v>
      </c>
      <c r="D15" s="305" t="str">
        <f>VLOOKUP(C15,'Dropdown vloerafw en cat'!$P$2:$Q$52,2,FALSE)</f>
        <v>Kantoor</v>
      </c>
      <c r="E15" s="306"/>
      <c r="F15" s="306" t="str">
        <f>VLOOKUP(D15,'Normen en kosten'!$A$5:$B$103,2,FALSE)</f>
        <v>B</v>
      </c>
      <c r="G15" s="296">
        <v>12</v>
      </c>
      <c r="H15" s="296" t="s">
        <v>139</v>
      </c>
      <c r="I15" s="357">
        <v>200</v>
      </c>
      <c r="J15" s="296" t="str">
        <f t="shared" si="0"/>
        <v>B200</v>
      </c>
      <c r="K15" s="296">
        <f>+VLOOKUP(J15,'Normen en kosten'!$D$5:$E$103,2,FALSE)*'8'!$G$11</f>
        <v>0</v>
      </c>
      <c r="L15" s="296">
        <f t="shared" si="1"/>
        <v>2400</v>
      </c>
      <c r="M15" s="307">
        <f t="shared" si="2"/>
        <v>0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179</v>
      </c>
      <c r="D16" s="305" t="str">
        <f>VLOOKUP(C16,'Dropdown vloerafw en cat'!$P$2:$Q$52,2,FALSE)</f>
        <v>Leslokaal</v>
      </c>
      <c r="E16" s="306"/>
      <c r="F16" s="306" t="str">
        <f>VLOOKUP(D16,'Normen en kosten'!$A$5:$B$103,2,FALSE)</f>
        <v>A</v>
      </c>
      <c r="G16" s="296">
        <v>54</v>
      </c>
      <c r="H16" s="296" t="s">
        <v>138</v>
      </c>
      <c r="I16" s="357">
        <v>200</v>
      </c>
      <c r="J16" s="296" t="str">
        <f t="shared" si="0"/>
        <v>A200</v>
      </c>
      <c r="K16" s="296">
        <f>+VLOOKUP(J16,'Normen en kosten'!$D$5:$E$103,2,FALSE)*'8'!$G$11</f>
        <v>0</v>
      </c>
      <c r="L16" s="296">
        <f t="shared" si="1"/>
        <v>10800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402" t="s">
        <v>321</v>
      </c>
      <c r="C17" s="305" t="s">
        <v>188</v>
      </c>
      <c r="D17" s="305" t="str">
        <f>VLOOKUP(C17,'Dropdown vloerafw en cat'!$P$2:$Q$52,2,FALSE)</f>
        <v>Verkeersruimte</v>
      </c>
      <c r="E17" s="306"/>
      <c r="F17" s="306" t="str">
        <f>VLOOKUP(D17,'Normen en kosten'!$A$5:$B$103,2,FALSE)</f>
        <v>E</v>
      </c>
      <c r="G17" s="296">
        <v>6</v>
      </c>
      <c r="H17" s="296" t="s">
        <v>140</v>
      </c>
      <c r="I17" s="357">
        <v>200</v>
      </c>
      <c r="J17" s="296" t="str">
        <f t="shared" si="0"/>
        <v>E200</v>
      </c>
      <c r="K17" s="296">
        <f>+VLOOKUP(J17,'Normen en kosten'!$D$5:$E$103,2,FALSE)*'8'!$G$11</f>
        <v>0</v>
      </c>
      <c r="L17" s="296">
        <f t="shared" si="1"/>
        <v>1200</v>
      </c>
      <c r="M17" s="307">
        <f t="shared" si="2"/>
        <v>0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402" t="s">
        <v>322</v>
      </c>
      <c r="C18" s="305" t="s">
        <v>188</v>
      </c>
      <c r="D18" s="305" t="str">
        <f>VLOOKUP(C18,'Dropdown vloerafw en cat'!$P$2:$Q$52,2,FALSE)</f>
        <v>Verkeersruimte</v>
      </c>
      <c r="E18" s="306"/>
      <c r="F18" s="306" t="str">
        <f>VLOOKUP(D18,'Normen en kosten'!$A$5:$B$103,2,FALSE)</f>
        <v>E</v>
      </c>
      <c r="G18" s="296">
        <v>25</v>
      </c>
      <c r="H18" s="296" t="s">
        <v>140</v>
      </c>
      <c r="I18" s="357">
        <v>200</v>
      </c>
      <c r="J18" s="296" t="str">
        <f t="shared" si="0"/>
        <v>E200</v>
      </c>
      <c r="K18" s="296">
        <f>+VLOOKUP(J18,'Normen en kosten'!$D$5:$E$103,2,FALSE)*'8'!$G$11</f>
        <v>0</v>
      </c>
      <c r="L18" s="296">
        <f t="shared" si="1"/>
        <v>5000</v>
      </c>
      <c r="M18" s="307">
        <f t="shared" si="2"/>
        <v>0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402" t="s">
        <v>323</v>
      </c>
      <c r="C19" s="305" t="s">
        <v>293</v>
      </c>
      <c r="D19" s="305" t="str">
        <f>VLOOKUP(C19,'Dropdown vloerafw en cat'!$P$2:$Q$52,2,FALSE)</f>
        <v>Kantoor</v>
      </c>
      <c r="E19" s="306"/>
      <c r="F19" s="306" t="str">
        <f>VLOOKUP(D19,'Normen en kosten'!$A$5:$B$103,2,FALSE)</f>
        <v>B</v>
      </c>
      <c r="G19" s="296">
        <v>26</v>
      </c>
      <c r="H19" s="296" t="s">
        <v>138</v>
      </c>
      <c r="I19" s="357">
        <v>200</v>
      </c>
      <c r="J19" s="296" t="str">
        <f t="shared" si="0"/>
        <v>B200</v>
      </c>
      <c r="K19" s="296">
        <f>+VLOOKUP(J19,'Normen en kosten'!$D$5:$E$103,2,FALSE)*'8'!$G$11</f>
        <v>0</v>
      </c>
      <c r="L19" s="296">
        <f t="shared" si="1"/>
        <v>5200</v>
      </c>
      <c r="M19" s="307">
        <f t="shared" si="2"/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402" t="s">
        <v>324</v>
      </c>
      <c r="C20" s="305" t="s">
        <v>191</v>
      </c>
      <c r="D20" s="305" t="str">
        <f>VLOOKUP(C20,'Dropdown vloerafw en cat'!$P$2:$Q$52,2,FALSE)</f>
        <v>Sanitaire ruimte</v>
      </c>
      <c r="E20" s="306"/>
      <c r="F20" s="306" t="str">
        <f>VLOOKUP(D20,'Normen en kosten'!$A$5:$B$103,2,FALSE)</f>
        <v>G</v>
      </c>
      <c r="G20" s="296">
        <v>5</v>
      </c>
      <c r="H20" s="296" t="s">
        <v>163</v>
      </c>
      <c r="I20" s="357">
        <v>200</v>
      </c>
      <c r="J20" s="296" t="str">
        <f t="shared" si="0"/>
        <v>G200</v>
      </c>
      <c r="K20" s="296">
        <f>+VLOOKUP(J20,'Normen en kosten'!$D$5:$E$103,2,FALSE)*'8'!$G$11</f>
        <v>0</v>
      </c>
      <c r="L20" s="296">
        <f t="shared" si="1"/>
        <v>1000</v>
      </c>
      <c r="M20" s="307">
        <f t="shared" si="2"/>
        <v>0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402" t="s">
        <v>325</v>
      </c>
      <c r="C21" s="305" t="s">
        <v>291</v>
      </c>
      <c r="D21" s="305" t="str">
        <f>VLOOKUP(C21,'Dropdown vloerafw en cat'!$P$2:$Q$52,2,FALSE)</f>
        <v>Kantoor</v>
      </c>
      <c r="E21" s="306"/>
      <c r="F21" s="306" t="str">
        <f>VLOOKUP(D21,'Normen en kosten'!$A$5:$B$103,2,FALSE)</f>
        <v>B</v>
      </c>
      <c r="G21" s="296">
        <v>13</v>
      </c>
      <c r="H21" s="296" t="s">
        <v>139</v>
      </c>
      <c r="I21" s="357">
        <v>200</v>
      </c>
      <c r="J21" s="296" t="str">
        <f t="shared" si="0"/>
        <v>B200</v>
      </c>
      <c r="K21" s="296">
        <f>+VLOOKUP(J21,'Normen en kosten'!$D$5:$E$103,2,FALSE)*'8'!$G$11</f>
        <v>0</v>
      </c>
      <c r="L21" s="296">
        <f t="shared" si="1"/>
        <v>2600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402" t="s">
        <v>326</v>
      </c>
      <c r="C22" s="305" t="s">
        <v>191</v>
      </c>
      <c r="D22" s="305" t="str">
        <f>VLOOKUP(C22,'Dropdown vloerafw en cat'!$P$2:$Q$52,2,FALSE)</f>
        <v>Sanitaire ruimte</v>
      </c>
      <c r="E22" s="306"/>
      <c r="F22" s="306" t="str">
        <f>VLOOKUP(D22,'Normen en kosten'!$A$5:$B$103,2,FALSE)</f>
        <v>G</v>
      </c>
      <c r="G22" s="296">
        <v>5</v>
      </c>
      <c r="H22" s="296" t="s">
        <v>163</v>
      </c>
      <c r="I22" s="357">
        <v>200</v>
      </c>
      <c r="J22" s="296" t="str">
        <f t="shared" si="0"/>
        <v>G200</v>
      </c>
      <c r="K22" s="296">
        <f>+VLOOKUP(J22,'Normen en kosten'!$D$5:$E$103,2,FALSE)*'8'!$G$11</f>
        <v>0</v>
      </c>
      <c r="L22" s="296">
        <f t="shared" si="1"/>
        <v>1000</v>
      </c>
      <c r="M22" s="307">
        <f t="shared" si="2"/>
        <v>0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402" t="s">
        <v>327</v>
      </c>
      <c r="C23" s="305" t="s">
        <v>179</v>
      </c>
      <c r="D23" s="305" t="str">
        <f>VLOOKUP(C23,'Dropdown vloerafw en cat'!$P$2:$Q$52,2,FALSE)</f>
        <v>Leslokaal</v>
      </c>
      <c r="E23" s="306"/>
      <c r="F23" s="306" t="str">
        <f>VLOOKUP(D23,'Normen en kosten'!$A$5:$B$103,2,FALSE)</f>
        <v>A</v>
      </c>
      <c r="G23" s="296">
        <v>54</v>
      </c>
      <c r="H23" s="296" t="s">
        <v>138</v>
      </c>
      <c r="I23" s="357">
        <v>200</v>
      </c>
      <c r="J23" s="296" t="str">
        <f t="shared" si="0"/>
        <v>A200</v>
      </c>
      <c r="K23" s="296">
        <f>+VLOOKUP(J23,'Normen en kosten'!$D$5:$E$103,2,FALSE)*'8'!$G$11</f>
        <v>0</v>
      </c>
      <c r="L23" s="296">
        <f t="shared" si="1"/>
        <v>10800</v>
      </c>
      <c r="M23" s="307">
        <f t="shared" si="2"/>
        <v>0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402" t="s">
        <v>328</v>
      </c>
      <c r="C24" s="305" t="s">
        <v>202</v>
      </c>
      <c r="D24" s="305" t="str">
        <f>VLOOKUP(C24,'Dropdown vloerafw en cat'!$P$2:$Q$52,2,FALSE)</f>
        <v>Kantoor</v>
      </c>
      <c r="E24" s="306"/>
      <c r="F24" s="306" t="str">
        <f>VLOOKUP(D24,'Normen en kosten'!$A$5:$B$103,2,FALSE)</f>
        <v>B</v>
      </c>
      <c r="G24" s="296">
        <v>6</v>
      </c>
      <c r="H24" s="296" t="s">
        <v>138</v>
      </c>
      <c r="I24" s="357">
        <v>200</v>
      </c>
      <c r="J24" s="296" t="str">
        <f t="shared" si="0"/>
        <v>B200</v>
      </c>
      <c r="K24" s="296">
        <f>+VLOOKUP(J24,'Normen en kosten'!$D$5:$E$103,2,FALSE)*'8'!$G$11</f>
        <v>0</v>
      </c>
      <c r="L24" s="296">
        <f t="shared" si="1"/>
        <v>1200</v>
      </c>
      <c r="M24" s="307">
        <f t="shared" si="2"/>
        <v>0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402" t="s">
        <v>329</v>
      </c>
      <c r="C25" s="305" t="s">
        <v>203</v>
      </c>
      <c r="D25" s="305" t="s">
        <v>177</v>
      </c>
      <c r="E25" s="306"/>
      <c r="F25" s="306"/>
      <c r="G25" s="296"/>
      <c r="H25" s="296"/>
      <c r="I25" s="357"/>
      <c r="J25" s="296"/>
      <c r="K25" s="296"/>
      <c r="L25" s="296"/>
      <c r="M25" s="307"/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402" t="s">
        <v>330</v>
      </c>
      <c r="C26" s="305" t="s">
        <v>179</v>
      </c>
      <c r="D26" s="305" t="str">
        <f>VLOOKUP(C26,'Dropdown vloerafw en cat'!$P$2:$Q$52,2,FALSE)</f>
        <v>Leslokaal</v>
      </c>
      <c r="E26" s="306"/>
      <c r="F26" s="306" t="str">
        <f>VLOOKUP(D26,'Normen en kosten'!$A$5:$B$103,2,FALSE)</f>
        <v>A</v>
      </c>
      <c r="G26" s="296">
        <v>46</v>
      </c>
      <c r="H26" s="296" t="s">
        <v>138</v>
      </c>
      <c r="I26" s="357">
        <v>200</v>
      </c>
      <c r="J26" s="296" t="str">
        <f t="shared" si="0"/>
        <v>A200</v>
      </c>
      <c r="K26" s="296">
        <f>+VLOOKUP(J26,'Normen en kosten'!$D$5:$E$103,2,FALSE)*'8'!$G$11</f>
        <v>0</v>
      </c>
      <c r="L26" s="296">
        <f t="shared" si="1"/>
        <v>9200</v>
      </c>
      <c r="M26" s="307">
        <f t="shared" si="2"/>
        <v>0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402" t="s">
        <v>331</v>
      </c>
      <c r="C27" s="305" t="s">
        <v>199</v>
      </c>
      <c r="D27" s="305" t="s">
        <v>132</v>
      </c>
      <c r="E27" s="306"/>
      <c r="F27" s="306" t="str">
        <f>VLOOKUP(D27,'Normen en kosten'!$A$5:$B$103,2,FALSE)</f>
        <v>K</v>
      </c>
      <c r="G27" s="296">
        <v>6</v>
      </c>
      <c r="H27" s="296" t="s">
        <v>138</v>
      </c>
      <c r="I27" s="357">
        <v>40</v>
      </c>
      <c r="J27" s="296" t="str">
        <f t="shared" si="0"/>
        <v>K40</v>
      </c>
      <c r="K27" s="296">
        <f>+VLOOKUP(J27,'Normen en kosten'!$D$5:$E$103,2,FALSE)*'8'!$G$11</f>
        <v>0</v>
      </c>
      <c r="L27" s="296">
        <f t="shared" si="1"/>
        <v>240</v>
      </c>
      <c r="M27" s="307">
        <f t="shared" si="2"/>
        <v>0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hidden="1" x14ac:dyDescent="0.25">
      <c r="A28" s="348"/>
      <c r="B28" s="402"/>
      <c r="C28" s="305"/>
      <c r="D28" s="305"/>
      <c r="E28" s="306"/>
      <c r="F28" s="306"/>
      <c r="G28" s="296"/>
      <c r="H28" s="296"/>
      <c r="I28" s="357"/>
      <c r="J28" s="296"/>
      <c r="K28" s="296"/>
      <c r="L28" s="296"/>
      <c r="M28" s="307"/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hidden="1" x14ac:dyDescent="0.25">
      <c r="A29" s="348"/>
      <c r="B29" s="402"/>
      <c r="C29" s="305"/>
      <c r="D29" s="305"/>
      <c r="E29" s="306"/>
      <c r="F29" s="306"/>
      <c r="G29" s="296"/>
      <c r="H29" s="296"/>
      <c r="I29" s="357"/>
      <c r="J29" s="296"/>
      <c r="K29" s="296"/>
      <c r="L29" s="296"/>
      <c r="M29" s="307"/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hidden="1" x14ac:dyDescent="0.25">
      <c r="A30" s="348"/>
      <c r="B30" s="402"/>
      <c r="C30" s="305"/>
      <c r="D30" s="305"/>
      <c r="E30" s="306"/>
      <c r="F30" s="306"/>
      <c r="G30" s="296"/>
      <c r="H30" s="296"/>
      <c r="I30" s="357"/>
      <c r="J30" s="296"/>
      <c r="K30" s="296"/>
      <c r="L30" s="296"/>
      <c r="M30" s="307"/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hidden="1" x14ac:dyDescent="0.25">
      <c r="A31" s="348"/>
      <c r="B31" s="402"/>
      <c r="C31" s="305"/>
      <c r="D31" s="305"/>
      <c r="E31" s="306"/>
      <c r="F31" s="306"/>
      <c r="G31" s="296"/>
      <c r="H31" s="296"/>
      <c r="I31" s="357"/>
      <c r="J31" s="296"/>
      <c r="K31" s="296"/>
      <c r="L31" s="296"/>
      <c r="M31" s="307"/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hidden="1" x14ac:dyDescent="0.25">
      <c r="A32" s="348"/>
      <c r="B32" s="402"/>
      <c r="C32" s="305"/>
      <c r="D32" s="305"/>
      <c r="E32" s="306"/>
      <c r="F32" s="306"/>
      <c r="G32" s="296"/>
      <c r="H32" s="296"/>
      <c r="I32" s="357"/>
      <c r="J32" s="296"/>
      <c r="K32" s="296"/>
      <c r="L32" s="296"/>
      <c r="M32" s="307"/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hidden="1" x14ac:dyDescent="0.25">
      <c r="A33" s="348"/>
      <c r="B33" s="402"/>
      <c r="C33" s="305"/>
      <c r="D33" s="305"/>
      <c r="E33" s="306"/>
      <c r="F33" s="306"/>
      <c r="G33" s="296"/>
      <c r="H33" s="296"/>
      <c r="I33" s="357"/>
      <c r="J33" s="296"/>
      <c r="K33" s="296"/>
      <c r="L33" s="296"/>
      <c r="M33" s="307"/>
      <c r="N33" s="229"/>
      <c r="O33" s="222"/>
      <c r="P33" s="222"/>
      <c r="Q33" s="222"/>
      <c r="R33" s="222"/>
      <c r="S33" s="222"/>
      <c r="T33" s="222"/>
      <c r="U33" s="222"/>
      <c r="V33" s="222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hidden="1" x14ac:dyDescent="0.25">
      <c r="A34" s="348"/>
      <c r="B34" s="402"/>
      <c r="C34" s="305"/>
      <c r="D34" s="305"/>
      <c r="E34" s="306"/>
      <c r="F34" s="306"/>
      <c r="G34" s="296"/>
      <c r="H34" s="296"/>
      <c r="I34" s="357"/>
      <c r="J34" s="296"/>
      <c r="K34" s="296"/>
      <c r="L34" s="296"/>
      <c r="M34" s="307"/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hidden="1" x14ac:dyDescent="0.25">
      <c r="A35" s="348"/>
      <c r="B35" s="402"/>
      <c r="C35" s="305"/>
      <c r="D35" s="305"/>
      <c r="E35" s="306"/>
      <c r="F35" s="306"/>
      <c r="G35" s="296"/>
      <c r="H35" s="296"/>
      <c r="I35" s="357"/>
      <c r="J35" s="296"/>
      <c r="K35" s="296"/>
      <c r="L35" s="296"/>
      <c r="M35" s="307"/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hidden="1" x14ac:dyDescent="0.25">
      <c r="A36" s="348"/>
      <c r="B36" s="402"/>
      <c r="C36" s="305"/>
      <c r="D36" s="305"/>
      <c r="E36" s="306"/>
      <c r="F36" s="306"/>
      <c r="G36" s="296"/>
      <c r="H36" s="296"/>
      <c r="I36" s="357"/>
      <c r="J36" s="296"/>
      <c r="K36" s="296"/>
      <c r="L36" s="296"/>
      <c r="M36" s="307"/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3"/>
      <c r="BR36" s="213"/>
      <c r="BS36" s="213"/>
      <c r="BT36" s="213"/>
      <c r="BU36" s="213"/>
      <c r="BV36" s="213"/>
      <c r="BW36" s="213"/>
      <c r="BX36" s="213"/>
      <c r="BY36" s="213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13"/>
      <c r="CT36" s="213"/>
      <c r="CU36" s="213"/>
      <c r="CV36" s="213"/>
      <c r="CW36" s="213"/>
      <c r="CX36" s="213"/>
      <c r="CY36" s="213"/>
      <c r="CZ36" s="213"/>
      <c r="DA36" s="213"/>
      <c r="DB36" s="213"/>
      <c r="DC36" s="213"/>
      <c r="DD36" s="213"/>
      <c r="DE36" s="213"/>
      <c r="DF36" s="213"/>
      <c r="DG36" s="213"/>
      <c r="DH36" s="213"/>
      <c r="DI36" s="213"/>
      <c r="DJ36" s="213"/>
      <c r="DK36" s="213"/>
      <c r="DL36" s="213"/>
      <c r="DM36" s="213"/>
    </row>
    <row r="37" spans="1:117" hidden="1" x14ac:dyDescent="0.25">
      <c r="A37" s="348"/>
      <c r="B37" s="402"/>
      <c r="C37" s="305"/>
      <c r="D37" s="305"/>
      <c r="E37" s="306"/>
      <c r="F37" s="306"/>
      <c r="G37" s="296"/>
      <c r="H37" s="296"/>
      <c r="I37" s="357"/>
      <c r="J37" s="296"/>
      <c r="K37" s="296"/>
      <c r="L37" s="296"/>
      <c r="M37" s="307"/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3"/>
      <c r="BQ37" s="213"/>
      <c r="BR37" s="213"/>
      <c r="BS37" s="213"/>
      <c r="BT37" s="213"/>
      <c r="BU37" s="213"/>
      <c r="BV37" s="213"/>
      <c r="BW37" s="213"/>
      <c r="BX37" s="213"/>
      <c r="BY37" s="213"/>
      <c r="BZ37" s="213"/>
      <c r="CA37" s="213"/>
      <c r="CB37" s="213"/>
      <c r="CC37" s="213"/>
      <c r="CD37" s="213"/>
      <c r="CE37" s="213"/>
      <c r="CF37" s="213"/>
      <c r="CG37" s="213"/>
      <c r="CH37" s="213"/>
      <c r="CI37" s="213"/>
      <c r="CJ37" s="213"/>
      <c r="CK37" s="213"/>
      <c r="CL37" s="213"/>
      <c r="CM37" s="213"/>
      <c r="CN37" s="213"/>
      <c r="CO37" s="213"/>
      <c r="CP37" s="213"/>
      <c r="CQ37" s="213"/>
      <c r="CR37" s="213"/>
      <c r="CS37" s="213"/>
      <c r="CT37" s="213"/>
      <c r="CU37" s="213"/>
      <c r="CV37" s="213"/>
      <c r="CW37" s="213"/>
      <c r="CX37" s="213"/>
      <c r="CY37" s="213"/>
      <c r="CZ37" s="213"/>
      <c r="DA37" s="213"/>
      <c r="DB37" s="213"/>
      <c r="DC37" s="213"/>
      <c r="DD37" s="213"/>
      <c r="DE37" s="213"/>
      <c r="DF37" s="213"/>
      <c r="DG37" s="213"/>
      <c r="DH37" s="213"/>
      <c r="DI37" s="213"/>
      <c r="DJ37" s="213"/>
      <c r="DK37" s="213"/>
      <c r="DL37" s="213"/>
      <c r="DM37" s="213"/>
    </row>
    <row r="38" spans="1:117" hidden="1" x14ac:dyDescent="0.25">
      <c r="A38" s="348"/>
      <c r="B38" s="402"/>
      <c r="C38" s="305"/>
      <c r="D38" s="305"/>
      <c r="E38" s="306"/>
      <c r="F38" s="306"/>
      <c r="G38" s="296"/>
      <c r="H38" s="296"/>
      <c r="I38" s="357"/>
      <c r="J38" s="296"/>
      <c r="K38" s="296"/>
      <c r="L38" s="296"/>
      <c r="M38" s="307"/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hidden="1" x14ac:dyDescent="0.25">
      <c r="A39" s="348"/>
      <c r="B39" s="402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hidden="1" x14ac:dyDescent="0.25">
      <c r="A40" s="348"/>
      <c r="B40" s="402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hidden="1" x14ac:dyDescent="0.25">
      <c r="A41" s="348"/>
      <c r="B41" s="402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hidden="1" x14ac:dyDescent="0.25">
      <c r="A42" s="348"/>
      <c r="B42" s="402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hidden="1" x14ac:dyDescent="0.25">
      <c r="A43" s="348"/>
      <c r="B43" s="402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hidden="1" x14ac:dyDescent="0.25">
      <c r="A44" s="348"/>
      <c r="B44" s="402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48"/>
      <c r="B45" s="402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48"/>
      <c r="B46" s="402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48"/>
      <c r="B47" s="402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48"/>
      <c r="B48" s="402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48"/>
      <c r="B49" s="402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402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402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48"/>
      <c r="B52" s="402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  <c r="N52" s="229"/>
      <c r="O52" s="213"/>
      <c r="P52" s="213"/>
      <c r="R52" s="213"/>
      <c r="S52" s="213"/>
      <c r="T52" s="213"/>
      <c r="U52" s="213"/>
      <c r="V52" s="213"/>
      <c r="W52" s="213"/>
      <c r="X52" s="213"/>
      <c r="Y52" s="213"/>
      <c r="Z52" s="213"/>
      <c r="AB52" s="213"/>
      <c r="AC52" s="213"/>
      <c r="AD52" s="213"/>
    </row>
    <row r="53" spans="1:30" hidden="1" x14ac:dyDescent="0.25">
      <c r="A53" s="348"/>
      <c r="B53" s="402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  <c r="N53" s="229"/>
      <c r="O53" s="213"/>
      <c r="P53" s="213"/>
      <c r="R53" s="213"/>
      <c r="S53" s="213"/>
      <c r="T53" s="213"/>
      <c r="U53" s="213"/>
      <c r="V53" s="213"/>
      <c r="W53" s="213"/>
      <c r="X53" s="213"/>
      <c r="Y53" s="213"/>
      <c r="Z53" s="213"/>
      <c r="AB53" s="213"/>
      <c r="AC53" s="213"/>
      <c r="AD53" s="213"/>
    </row>
    <row r="54" spans="1:30" hidden="1" x14ac:dyDescent="0.25">
      <c r="A54" s="348"/>
      <c r="B54" s="402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48"/>
      <c r="B55" s="402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48"/>
      <c r="B56" s="402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48"/>
      <c r="B57" s="402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48"/>
      <c r="B58" s="402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48"/>
      <c r="B59" s="402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48"/>
      <c r="B60" s="402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48"/>
      <c r="B61" s="402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48"/>
      <c r="B62" s="402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48"/>
      <c r="B63" s="402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48"/>
      <c r="B64" s="402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402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402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402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402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402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402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402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402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402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402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402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402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402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402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402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402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48"/>
      <c r="B81" s="402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48"/>
      <c r="B82" s="402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48"/>
      <c r="B83" s="402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48"/>
      <c r="B84" s="402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48"/>
      <c r="B85" s="402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48"/>
      <c r="B86" s="402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48"/>
      <c r="B87" s="402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48"/>
      <c r="B88" s="402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48"/>
      <c r="B89" s="402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48"/>
      <c r="B90" s="402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48"/>
      <c r="B91" s="402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48"/>
      <c r="B92" s="402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48"/>
      <c r="B93" s="402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48"/>
      <c r="B94" s="402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48"/>
      <c r="B95" s="402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48"/>
      <c r="B96" s="402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48"/>
      <c r="B97" s="402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48"/>
      <c r="B98" s="402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4" hidden="1" x14ac:dyDescent="0.25">
      <c r="A99" s="348"/>
      <c r="B99" s="402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</row>
    <row r="100" spans="1:14" hidden="1" x14ac:dyDescent="0.25">
      <c r="A100" s="348"/>
      <c r="B100" s="402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48"/>
      <c r="B101" s="402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  <c r="N101" s="309"/>
    </row>
    <row r="102" spans="1:14" hidden="1" x14ac:dyDescent="0.25">
      <c r="A102" s="348"/>
      <c r="B102" s="402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48"/>
      <c r="B103" s="402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48"/>
      <c r="B104" s="402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48"/>
      <c r="B105" s="402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48"/>
      <c r="B106" s="402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48"/>
      <c r="B107" s="402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48"/>
      <c r="B108" s="402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48"/>
      <c r="B109" s="402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48"/>
      <c r="B110" s="402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48"/>
      <c r="B111" s="402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48"/>
      <c r="B112" s="402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402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402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402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402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402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402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402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402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402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402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402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402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402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402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402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402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402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402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402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402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402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402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402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402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402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402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402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402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402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402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402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402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402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402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402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402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402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402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402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402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402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402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402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402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402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402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402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402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402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402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402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402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402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402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402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402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402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402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402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402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402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402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402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402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402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357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357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357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48"/>
      <c r="B199" s="357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hidden="1" x14ac:dyDescent="0.25">
      <c r="A200" s="348"/>
      <c r="B200" s="357"/>
      <c r="C200" s="305"/>
      <c r="D200" s="305"/>
      <c r="E200" s="306"/>
      <c r="F200" s="306"/>
      <c r="G200" s="296"/>
      <c r="H200" s="296"/>
      <c r="I200" s="357"/>
      <c r="J200" s="296"/>
      <c r="K200" s="296"/>
      <c r="L200" s="296"/>
      <c r="M200" s="307"/>
    </row>
    <row r="201" spans="1:27" s="231" customFormat="1" hidden="1" x14ac:dyDescent="0.25">
      <c r="A201" s="431"/>
      <c r="B201" s="432"/>
      <c r="C201" s="433"/>
      <c r="D201" s="433"/>
      <c r="E201" s="434"/>
      <c r="F201" s="434"/>
      <c r="G201" s="435"/>
      <c r="H201" s="435"/>
      <c r="I201" s="432"/>
      <c r="J201" s="435"/>
      <c r="K201" s="435"/>
      <c r="L201" s="435"/>
      <c r="M201" s="436"/>
      <c r="N201" s="429"/>
      <c r="Q201" s="430"/>
      <c r="AA201" s="430"/>
    </row>
    <row r="202" spans="1:27" s="231" customFormat="1" x14ac:dyDescent="0.25">
      <c r="A202" s="426" t="s">
        <v>30</v>
      </c>
      <c r="B202" s="426"/>
      <c r="D202" s="427"/>
      <c r="E202" s="428"/>
      <c r="F202" s="428"/>
      <c r="G202" s="231">
        <f>SUM(G5:G27)</f>
        <v>449</v>
      </c>
      <c r="I202" s="426"/>
      <c r="L202" s="231">
        <f>SUM(L5:L27)</f>
        <v>87880</v>
      </c>
      <c r="M202" s="231">
        <f>SUM(M5:M27)</f>
        <v>0</v>
      </c>
      <c r="N202" s="429"/>
      <c r="Q202" s="430"/>
      <c r="AA202" s="430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/>
      <c r="B204" s="349"/>
      <c r="C204" s="221"/>
      <c r="D204" s="350"/>
      <c r="E204" s="351"/>
      <c r="F204" s="351"/>
      <c r="G204" s="221"/>
      <c r="H204" s="221"/>
      <c r="I204" s="349"/>
      <c r="J204" s="221"/>
      <c r="K204" s="221"/>
      <c r="L204" s="221"/>
    </row>
    <row r="205" spans="1:27" x14ac:dyDescent="0.25">
      <c r="A205" s="349"/>
      <c r="B205" s="349"/>
      <c r="C205" s="221"/>
      <c r="D205" s="350"/>
      <c r="E205" s="351"/>
      <c r="F205" s="351"/>
      <c r="G205" s="221"/>
      <c r="H205" s="221"/>
      <c r="I205" s="349"/>
      <c r="J205" s="221"/>
      <c r="K205" s="221"/>
      <c r="L205" s="221"/>
    </row>
    <row r="206" spans="1:27" x14ac:dyDescent="0.25">
      <c r="A206" s="349" t="s">
        <v>175</v>
      </c>
      <c r="B206" s="221"/>
      <c r="C206" s="221"/>
      <c r="D206" s="350"/>
      <c r="E206" s="351"/>
      <c r="F206" s="351"/>
      <c r="G206" s="221"/>
      <c r="H206" s="221" t="s">
        <v>152</v>
      </c>
      <c r="I206" s="349"/>
      <c r="J206" s="221"/>
      <c r="K206" s="221"/>
      <c r="L206" s="221"/>
    </row>
    <row r="207" spans="1:27" x14ac:dyDescent="0.25">
      <c r="A207" s="358" t="s">
        <v>170</v>
      </c>
      <c r="B207" t="s">
        <v>173</v>
      </c>
      <c r="C207" s="312"/>
      <c r="D207" s="221"/>
      <c r="E207" s="221"/>
      <c r="F207" s="221"/>
      <c r="G207" s="221"/>
      <c r="H207" s="358" t="s">
        <v>170</v>
      </c>
      <c r="I207" t="s">
        <v>173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171</v>
      </c>
      <c r="B208" s="360"/>
      <c r="C208" s="352"/>
      <c r="D208" s="221"/>
      <c r="E208" s="221"/>
      <c r="F208" s="221"/>
      <c r="G208" s="221"/>
      <c r="H208" s="359" t="s">
        <v>37</v>
      </c>
      <c r="I208" s="360">
        <v>87</v>
      </c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139</v>
      </c>
      <c r="B209" s="360">
        <v>36</v>
      </c>
      <c r="C209" s="353"/>
      <c r="D209" s="221"/>
      <c r="E209" s="221"/>
      <c r="F209" s="221"/>
      <c r="G209" s="221"/>
      <c r="H209" s="359" t="s">
        <v>165</v>
      </c>
      <c r="I209" s="360">
        <v>12</v>
      </c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140</v>
      </c>
      <c r="B210" s="360">
        <v>31</v>
      </c>
      <c r="C210" s="221"/>
      <c r="D210" s="221"/>
      <c r="E210" s="221"/>
      <c r="F210" s="221"/>
      <c r="G210" s="221"/>
      <c r="H210" s="359" t="s">
        <v>39</v>
      </c>
      <c r="I210" s="360">
        <v>20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138</v>
      </c>
      <c r="B211" s="360">
        <v>345</v>
      </c>
      <c r="C211" s="221"/>
      <c r="D211" s="221"/>
      <c r="E211" s="221"/>
      <c r="F211" s="221"/>
      <c r="G211" s="221"/>
      <c r="H211" s="359" t="s">
        <v>28</v>
      </c>
      <c r="I211" s="360">
        <v>105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59" t="s">
        <v>163</v>
      </c>
      <c r="B212" s="360">
        <v>15</v>
      </c>
      <c r="C212" s="221"/>
      <c r="D212" s="221"/>
      <c r="E212" s="221"/>
      <c r="F212" s="221"/>
      <c r="G212" s="221"/>
      <c r="H212" s="359" t="s">
        <v>171</v>
      </c>
      <c r="I212" s="360"/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59" t="s">
        <v>204</v>
      </c>
      <c r="B213" s="360">
        <v>7</v>
      </c>
      <c r="C213" s="221"/>
      <c r="D213" s="221"/>
      <c r="E213" s="221"/>
      <c r="F213" s="221"/>
      <c r="G213" s="221"/>
      <c r="H213" s="359" t="s">
        <v>27</v>
      </c>
      <c r="I213" s="360">
        <v>225</v>
      </c>
      <c r="J213" s="221"/>
      <c r="K213" s="221"/>
      <c r="L213" s="221"/>
      <c r="M213" s="221"/>
      <c r="N213" s="169"/>
      <c r="Q213" s="169"/>
      <c r="AA213" s="169"/>
    </row>
    <row r="214" spans="1:27" x14ac:dyDescent="0.25">
      <c r="A214" s="359" t="s">
        <v>295</v>
      </c>
      <c r="B214" s="360">
        <v>15</v>
      </c>
      <c r="C214" s="221"/>
      <c r="D214" s="221"/>
      <c r="E214" s="221"/>
      <c r="F214" s="221"/>
      <c r="G214" s="221"/>
      <c r="H214" s="359" t="s">
        <v>172</v>
      </c>
      <c r="I214" s="360">
        <v>449</v>
      </c>
      <c r="J214" s="221"/>
      <c r="K214" s="221"/>
      <c r="L214" s="221"/>
      <c r="M214" s="221"/>
      <c r="N214" s="169"/>
      <c r="Q214" s="169"/>
      <c r="AA214" s="169"/>
    </row>
    <row r="215" spans="1:27" x14ac:dyDescent="0.25">
      <c r="A215" s="359" t="s">
        <v>172</v>
      </c>
      <c r="B215" s="360">
        <v>449</v>
      </c>
      <c r="C215" s="221"/>
      <c r="D215" s="221"/>
      <c r="E215" s="351"/>
      <c r="F215" s="351"/>
      <c r="G215" s="221"/>
      <c r="H215"/>
      <c r="I215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/>
      <c r="I216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221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221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</row>
    <row r="251" spans="1:14" x14ac:dyDescent="0.25">
      <c r="N251" s="169"/>
    </row>
    <row r="252" spans="1:14" x14ac:dyDescent="0.25">
      <c r="N252" s="169"/>
    </row>
  </sheetData>
  <autoFilter ref="A4:M27" xr:uid="{38912F94-01C9-485D-B499-B212BCF2456F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4001541-C3A0-4AB4-90CE-65EC80E3D328}">
          <x14:formula1>
            <xm:f>'Dropdown vloerafw en cat'!$B$2:$B$14</xm:f>
          </x14:formula1>
          <xm:sqref>H5:H201</xm:sqref>
        </x14:dataValidation>
        <x14:dataValidation type="list" allowBlank="1" showInputMessage="1" showErrorMessage="1" xr:uid="{C1DA1BAC-7353-44DA-B809-5DE79D189A24}">
          <x14:formula1>
            <xm:f>'Dropdown vloerafw en cat'!$K$2:$K$14</xm:f>
          </x14:formula1>
          <xm:sqref>D5:D201</xm:sqref>
        </x14:dataValidation>
        <x14:dataValidation type="list" allowBlank="1" showInputMessage="1" showErrorMessage="1" xr:uid="{450E4D14-A184-4BB6-9E71-5390F2A39A55}">
          <x14:formula1>
            <xm:f>'Dropdown vloerafw en cat'!$P$2:$P$52</xm:f>
          </x14:formula1>
          <xm:sqref>C5:C201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9496-2325-4CCE-8B70-9A6B11884549}">
  <sheetPr>
    <tabColor rgb="FFC2E76B"/>
    <pageSetUpPr fitToPage="1"/>
  </sheetPr>
  <dimension ref="A2:O55"/>
  <sheetViews>
    <sheetView showGridLines="0" showZeros="0" topLeftCell="A7" zoomScaleNormal="100" workbookViewId="0">
      <selection activeCell="F12" sqref="F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9,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De Driesprong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De Spil 5</v>
      </c>
      <c r="C5" s="243"/>
      <c r="D5" s="243"/>
      <c r="E5" s="248"/>
      <c r="F5" s="245"/>
      <c r="G5" s="249" t="s">
        <v>18</v>
      </c>
      <c r="H5" s="369">
        <v>9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Nieuwlande</v>
      </c>
      <c r="C6" s="251"/>
      <c r="D6" s="251"/>
      <c r="E6" s="252"/>
      <c r="F6" s="253"/>
      <c r="G6" s="254" t="s">
        <v>19</v>
      </c>
      <c r="H6" s="255" t="str">
        <f>CONCATENATE(H5,"a")</f>
        <v>9a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+MAX('9a'!I6:I200)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'9a'!L200/'9a'!M200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('9a'!M200*Offertetarief)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x14ac:dyDescent="0.25">
      <c r="A15" s="231" t="str">
        <f>+'Normen en kosten'!G1</f>
        <v>Kosten additionele werkzaamheden</v>
      </c>
      <c r="E15" s="232" t="s">
        <v>13</v>
      </c>
      <c r="F15" s="232" t="s">
        <v>80</v>
      </c>
      <c r="G15" s="232" t="s">
        <v>22</v>
      </c>
      <c r="H15" s="232" t="s">
        <v>23</v>
      </c>
      <c r="I15" s="232" t="s">
        <v>126</v>
      </c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GETPIVOTDATA("m2",'9a'!$H$205,"Cat.","G")</f>
        <v>9.9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GETPIVOTDATA("m2",'9a'!$A$205,"vloerafwerking","Linoleum")</f>
        <v>333.3</v>
      </c>
      <c r="F17" s="318">
        <f>+'Normen en kosten'!I4</f>
        <v>0</v>
      </c>
      <c r="G17" s="318">
        <f t="shared" ref="G17:G30" si="0">E17*F17</f>
        <v>0</v>
      </c>
      <c r="H17" s="161" t="s">
        <v>306</v>
      </c>
      <c r="I17" s="319"/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333.3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333.3</v>
      </c>
      <c r="F19" s="318">
        <f>+'Normen en kosten'!I6</f>
        <v>0</v>
      </c>
      <c r="G19" s="318">
        <f t="shared" si="0"/>
        <v>0</v>
      </c>
      <c r="H19" s="161" t="s">
        <v>306</v>
      </c>
      <c r="I19" s="319"/>
    </row>
    <row r="20" spans="1:9" x14ac:dyDescent="0.25">
      <c r="A20" s="447" t="str">
        <f>'Normen en kosten'!G7</f>
        <v>Tapijtreinigen</v>
      </c>
      <c r="B20" s="448"/>
      <c r="C20" s="448"/>
      <c r="D20" s="448"/>
      <c r="E20" s="42">
        <f>GETPIVOTDATA("m2",'9a'!$A$205,"vloerafwerking","Tapijt")</f>
        <v>55.2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ref="I21:I30" si="1">IF(H21="","",SUM(G21*H21))</f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143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143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169.2</v>
      </c>
      <c r="F24" s="318">
        <f>+'Normen en kosten'!I11</f>
        <v>0</v>
      </c>
      <c r="G24" s="318">
        <f t="shared" si="0"/>
        <v>0</v>
      </c>
      <c r="H24" s="161">
        <v>2</v>
      </c>
      <c r="I24" s="319"/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/>
      <c r="F26" s="318">
        <f>+'Normen en kosten'!I13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30" customHeight="1" x14ac:dyDescent="0.25">
      <c r="A34" s="449"/>
      <c r="B34" s="450"/>
      <c r="C34" s="451"/>
      <c r="D34" s="170"/>
      <c r="E34" s="419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>
        <f>VLOOKUP($H$5,'Kosten VSR (her)controles'!$A$5:$BB$54,35,0)</f>
        <v>0</v>
      </c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>
        <f>VLOOKUP($H$5,'Kosten VSR (her)controles'!$A$5:$BB$54,35,0)</f>
        <v>0</v>
      </c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>
        <f>VLOOKUP($H$5,'Kosten VSR (her)controles'!$A$5:$BB$54,35,0)</f>
        <v>0</v>
      </c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0" spans="1:12" x14ac:dyDescent="0.25">
      <c r="A50" s="459"/>
      <c r="B50" s="460"/>
      <c r="C50" s="460"/>
      <c r="D50" s="460"/>
      <c r="E50" s="460"/>
      <c r="F50" s="460"/>
      <c r="G50" s="460"/>
      <c r="H50" s="460"/>
      <c r="I50" s="461"/>
    </row>
    <row r="51" spans="1:12" x14ac:dyDescent="0.25">
      <c r="A51" s="462"/>
      <c r="B51" s="463"/>
      <c r="C51" s="463"/>
      <c r="D51" s="463"/>
      <c r="E51" s="463"/>
      <c r="F51" s="463"/>
      <c r="G51" s="463"/>
      <c r="H51" s="463"/>
      <c r="I51" s="464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(her)controles'!H13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9">
    <mergeCell ref="A50:I50"/>
    <mergeCell ref="A51:I51"/>
    <mergeCell ref="A28:D28"/>
    <mergeCell ref="A29:D29"/>
    <mergeCell ref="A30:D30"/>
    <mergeCell ref="A34:C34"/>
    <mergeCell ref="A25:D25"/>
    <mergeCell ref="A21:D21"/>
    <mergeCell ref="A11:D11"/>
    <mergeCell ref="A26:D26"/>
    <mergeCell ref="A27:D27"/>
    <mergeCell ref="A16:D16"/>
    <mergeCell ref="A17:D17"/>
    <mergeCell ref="A18:D18"/>
    <mergeCell ref="A19:D19"/>
    <mergeCell ref="A20:D20"/>
    <mergeCell ref="A22:D22"/>
    <mergeCell ref="A23:D23"/>
    <mergeCell ref="A24:D24"/>
  </mergeCells>
  <conditionalFormatting sqref="I13:I14">
    <cfRule type="cellIs" dxfId="15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0322-ABCF-4808-B6C9-4DCB4D6686A8}">
  <sheetPr>
    <tabColor rgb="FF9F9289"/>
  </sheetPr>
  <dimension ref="A1:DM250"/>
  <sheetViews>
    <sheetView zoomScaleNormal="100" workbookViewId="0">
      <pane ySplit="4" topLeftCell="A5" activePane="bottomLeft" state="frozen"/>
      <selection activeCell="U213" sqref="U213"/>
      <selection pane="bottomLeft" activeCell="L200" sqref="L200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21.42578125" style="169" bestFit="1" customWidth="1"/>
    <col min="4" max="4" width="18.85546875" style="310" bestFit="1" customWidth="1"/>
    <col min="5" max="5" width="4.5703125" style="311" bestFit="1" customWidth="1"/>
    <col min="6" max="6" width="4.4257812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(her)controles'!A13</f>
        <v>9</v>
      </c>
      <c r="C1" s="226"/>
      <c r="D1" s="227" t="str">
        <f>VLOOKUP(B1,'Kosten VSR (her)controles'!A5:E54,3)</f>
        <v>OBS De Driesprong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De Spil 5</v>
      </c>
      <c r="E2" s="162" t="str">
        <f>VLOOKUP(B1,'Kosten VSR (her)controles'!A5:E54,5)</f>
        <v>Nieuwlande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17.3</v>
      </c>
      <c r="H5" s="296" t="s">
        <v>295</v>
      </c>
      <c r="I5" s="357">
        <v>200</v>
      </c>
      <c r="J5" s="296" t="str">
        <f t="shared" ref="J5:J16" si="0">F5&amp;I5</f>
        <v>E200</v>
      </c>
      <c r="K5" s="296">
        <f>+VLOOKUP(J5,'Normen en kosten'!$D$5:$E$103,2,FALSE)*'9'!$G$11</f>
        <v>0</v>
      </c>
      <c r="L5" s="296">
        <f t="shared" ref="L5:L16" si="1">+I5*G5</f>
        <v>3460</v>
      </c>
      <c r="M5" s="307">
        <f t="shared" ref="M5:M16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180</v>
      </c>
      <c r="D6" s="305" t="str">
        <f>VLOOKUP(C6,'Dropdown vloerafw en cat'!$P$2:$Q$52,2,FALSE)</f>
        <v>Kantoor</v>
      </c>
      <c r="E6" s="306"/>
      <c r="F6" s="306" t="str">
        <f>VLOOKUP(D6,'Normen en kosten'!$A$5:$B$103,2,FALSE)</f>
        <v>B</v>
      </c>
      <c r="G6" s="296">
        <v>18.3</v>
      </c>
      <c r="H6" s="296" t="s">
        <v>139</v>
      </c>
      <c r="I6" s="357">
        <v>200</v>
      </c>
      <c r="J6" s="296" t="str">
        <f t="shared" si="0"/>
        <v>B200</v>
      </c>
      <c r="K6" s="296">
        <f>+VLOOKUP(J6,'Normen en kosten'!$D$5:$E$103,2,FALSE)*'9'!$G$11</f>
        <v>0</v>
      </c>
      <c r="L6" s="296">
        <f t="shared" si="1"/>
        <v>3660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180</v>
      </c>
      <c r="D7" s="305" t="str">
        <f>VLOOKUP(C7,'Dropdown vloerafw en cat'!$P$2:$Q$52,2,FALSE)</f>
        <v>Kantoor</v>
      </c>
      <c r="E7" s="306"/>
      <c r="F7" s="306" t="str">
        <f>VLOOKUP(D7,'Normen en kosten'!$A$5:$B$103,2,FALSE)</f>
        <v>B</v>
      </c>
      <c r="G7" s="296">
        <v>14.6</v>
      </c>
      <c r="H7" s="296" t="s">
        <v>139</v>
      </c>
      <c r="I7" s="357">
        <v>200</v>
      </c>
      <c r="J7" s="296" t="str">
        <f t="shared" si="0"/>
        <v>B200</v>
      </c>
      <c r="K7" s="296">
        <f>+VLOOKUP(J7,'Normen en kosten'!$D$5:$E$103,2,FALSE)*'9'!$G$11</f>
        <v>0</v>
      </c>
      <c r="L7" s="296">
        <f t="shared" si="1"/>
        <v>2920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291</v>
      </c>
      <c r="D8" s="305" t="str">
        <f>VLOOKUP(C8,'Dropdown vloerafw en cat'!$P$2:$Q$52,2,FALSE)</f>
        <v>Kantoor</v>
      </c>
      <c r="E8" s="306"/>
      <c r="F8" s="306" t="str">
        <f>VLOOKUP(D8,'Normen en kosten'!$A$5:$B$103,2,FALSE)</f>
        <v>B</v>
      </c>
      <c r="G8" s="296">
        <v>22.3</v>
      </c>
      <c r="H8" s="296" t="s">
        <v>139</v>
      </c>
      <c r="I8" s="357">
        <v>200</v>
      </c>
      <c r="J8" s="296" t="str">
        <f t="shared" si="0"/>
        <v>B200</v>
      </c>
      <c r="K8" s="296">
        <f>+VLOOKUP(J8,'Normen en kosten'!$D$5:$E$103,2,FALSE)*'9'!$G$11</f>
        <v>0</v>
      </c>
      <c r="L8" s="296">
        <f t="shared" si="1"/>
        <v>4460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290</v>
      </c>
      <c r="D9" s="305" t="str">
        <f>VLOOKUP(C9,'Dropdown vloerafw en cat'!$P$2:$Q$52,2,FALSE)</f>
        <v>Verkeersruimte</v>
      </c>
      <c r="E9" s="306"/>
      <c r="F9" s="306" t="str">
        <f>VLOOKUP(D9,'Normen en kosten'!$A$5:$B$103,2,FALSE)</f>
        <v>E</v>
      </c>
      <c r="G9" s="296">
        <v>115</v>
      </c>
      <c r="H9" s="296" t="s">
        <v>138</v>
      </c>
      <c r="I9" s="357">
        <v>200</v>
      </c>
      <c r="J9" s="296" t="str">
        <f t="shared" si="0"/>
        <v>E200</v>
      </c>
      <c r="K9" s="296">
        <f>+VLOOKUP(J9,'Normen en kosten'!$D$5:$E$103,2,FALSE)*'9'!$G$11</f>
        <v>0</v>
      </c>
      <c r="L9" s="296">
        <f t="shared" si="1"/>
        <v>23000</v>
      </c>
      <c r="M9" s="307">
        <f t="shared" si="2"/>
        <v>0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179</v>
      </c>
      <c r="D10" s="305" t="str">
        <f>VLOOKUP(C10,'Dropdown vloerafw en cat'!$P$2:$Q$52,2,FALSE)</f>
        <v>Leslokaal</v>
      </c>
      <c r="E10" s="306"/>
      <c r="F10" s="306" t="str">
        <f>VLOOKUP(D10,'Normen en kosten'!$A$5:$B$103,2,FALSE)</f>
        <v>A</v>
      </c>
      <c r="G10" s="296">
        <v>60.6</v>
      </c>
      <c r="H10" s="296" t="s">
        <v>138</v>
      </c>
      <c r="I10" s="357">
        <v>200</v>
      </c>
      <c r="J10" s="296" t="str">
        <f t="shared" si="0"/>
        <v>A200</v>
      </c>
      <c r="K10" s="296">
        <f>+VLOOKUP(J10,'Normen en kosten'!$D$5:$E$103,2,FALSE)*'9'!$G$11</f>
        <v>0</v>
      </c>
      <c r="L10" s="296">
        <f t="shared" si="1"/>
        <v>12120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179</v>
      </c>
      <c r="D11" s="305" t="str">
        <f>VLOOKUP(C11,'Dropdown vloerafw en cat'!$P$2:$Q$52,2,FALSE)</f>
        <v>Leslokaal</v>
      </c>
      <c r="E11" s="306"/>
      <c r="F11" s="306" t="str">
        <f>VLOOKUP(D11,'Normen en kosten'!$A$5:$B$103,2,FALSE)</f>
        <v>A</v>
      </c>
      <c r="G11" s="296">
        <v>59.5</v>
      </c>
      <c r="H11" s="296" t="s">
        <v>138</v>
      </c>
      <c r="I11" s="357">
        <v>200</v>
      </c>
      <c r="J11" s="296" t="str">
        <f t="shared" si="0"/>
        <v>A200</v>
      </c>
      <c r="K11" s="296">
        <f>+VLOOKUP(J11,'Normen en kosten'!$D$5:$E$103,2,FALSE)*'9'!$G$11</f>
        <v>0</v>
      </c>
      <c r="L11" s="296">
        <f t="shared" si="1"/>
        <v>11900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179</v>
      </c>
      <c r="D12" s="305" t="str">
        <f>VLOOKUP(C12,'Dropdown vloerafw en cat'!$P$2:$Q$52,2,FALSE)</f>
        <v>Leslokaal</v>
      </c>
      <c r="E12" s="306"/>
      <c r="F12" s="306" t="str">
        <f>VLOOKUP(D12,'Normen en kosten'!$A$5:$B$103,2,FALSE)</f>
        <v>A</v>
      </c>
      <c r="G12" s="296">
        <v>61</v>
      </c>
      <c r="H12" s="296" t="s">
        <v>138</v>
      </c>
      <c r="I12" s="357">
        <v>200</v>
      </c>
      <c r="J12" s="296" t="str">
        <f t="shared" si="0"/>
        <v>A200</v>
      </c>
      <c r="K12" s="296">
        <f>+VLOOKUP(J12,'Normen en kosten'!$D$5:$E$103,2,FALSE)*'9'!$G$11</f>
        <v>0</v>
      </c>
      <c r="L12" s="296">
        <f t="shared" si="1"/>
        <v>12200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402" t="s">
        <v>317</v>
      </c>
      <c r="C13" s="305" t="s">
        <v>191</v>
      </c>
      <c r="D13" s="305" t="str">
        <f>VLOOKUP(C13,'Dropdown vloerafw en cat'!$P$2:$Q$52,2,FALSE)</f>
        <v>Sanitaire ruimte</v>
      </c>
      <c r="E13" s="306"/>
      <c r="F13" s="306" t="str">
        <f>VLOOKUP(D13,'Normen en kosten'!$A$5:$B$103,2,FALSE)</f>
        <v>G</v>
      </c>
      <c r="G13" s="296">
        <v>1.3</v>
      </c>
      <c r="H13" s="296" t="s">
        <v>140</v>
      </c>
      <c r="I13" s="357">
        <v>200</v>
      </c>
      <c r="J13" s="296" t="str">
        <f t="shared" si="0"/>
        <v>G200</v>
      </c>
      <c r="K13" s="296">
        <f>+VLOOKUP(J13,'Normen en kosten'!$D$5:$E$103,2,FALSE)*'9'!$G$11</f>
        <v>0</v>
      </c>
      <c r="L13" s="296">
        <f t="shared" si="1"/>
        <v>260</v>
      </c>
      <c r="M13" s="307">
        <f t="shared" si="2"/>
        <v>0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402" t="s">
        <v>318</v>
      </c>
      <c r="C14" s="305" t="s">
        <v>191</v>
      </c>
      <c r="D14" s="305" t="str">
        <f>VLOOKUP(C14,'Dropdown vloerafw en cat'!$P$2:$Q$52,2,FALSE)</f>
        <v>Sanitaire ruimte</v>
      </c>
      <c r="E14" s="306"/>
      <c r="F14" s="306" t="str">
        <f>VLOOKUP(D14,'Normen en kosten'!$A$5:$B$103,2,FALSE)</f>
        <v>G</v>
      </c>
      <c r="G14" s="296">
        <v>8.6</v>
      </c>
      <c r="H14" s="296" t="s">
        <v>140</v>
      </c>
      <c r="I14" s="357">
        <v>200</v>
      </c>
      <c r="J14" s="296" t="str">
        <f t="shared" si="0"/>
        <v>G200</v>
      </c>
      <c r="K14" s="296">
        <f>+VLOOKUP(J14,'Normen en kosten'!$D$5:$E$103,2,FALSE)*'9'!$G$11</f>
        <v>0</v>
      </c>
      <c r="L14" s="296">
        <f t="shared" si="1"/>
        <v>1720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402" t="s">
        <v>319</v>
      </c>
      <c r="C15" s="305" t="s">
        <v>182</v>
      </c>
      <c r="D15" s="305" t="s">
        <v>177</v>
      </c>
      <c r="E15" s="306"/>
      <c r="F15" s="306"/>
      <c r="G15" s="296"/>
      <c r="H15" s="296"/>
      <c r="I15" s="357"/>
      <c r="J15" s="296"/>
      <c r="K15" s="296"/>
      <c r="L15" s="296"/>
      <c r="M15" s="307"/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179</v>
      </c>
      <c r="D16" s="305" t="str">
        <f>VLOOKUP(C16,'Dropdown vloerafw en cat'!$P$2:$Q$52,2,FALSE)</f>
        <v>Leslokaal</v>
      </c>
      <c r="E16" s="306"/>
      <c r="F16" s="306" t="str">
        <f>VLOOKUP(D16,'Normen en kosten'!$A$5:$B$103,2,FALSE)</f>
        <v>A</v>
      </c>
      <c r="G16" s="296">
        <v>37.200000000000003</v>
      </c>
      <c r="H16" s="296" t="s">
        <v>138</v>
      </c>
      <c r="I16" s="357">
        <v>200</v>
      </c>
      <c r="J16" s="296" t="str">
        <f t="shared" si="0"/>
        <v>A200</v>
      </c>
      <c r="K16" s="296">
        <f>+VLOOKUP(J16,'Normen en kosten'!$D$5:$E$103,2,FALSE)*'9'!$G$11</f>
        <v>0</v>
      </c>
      <c r="L16" s="296">
        <f t="shared" si="1"/>
        <v>7440.0000000000009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hidden="1" x14ac:dyDescent="0.25">
      <c r="A17" s="348"/>
      <c r="B17" s="402"/>
      <c r="C17" s="305"/>
      <c r="D17" s="305"/>
      <c r="E17" s="306"/>
      <c r="F17" s="306"/>
      <c r="G17" s="296"/>
      <c r="H17" s="296"/>
      <c r="I17" s="357"/>
      <c r="J17" s="296"/>
      <c r="K17" s="296"/>
      <c r="L17" s="296"/>
      <c r="M17" s="307"/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hidden="1" x14ac:dyDescent="0.25">
      <c r="A18" s="348"/>
      <c r="B18" s="402"/>
      <c r="C18" s="305"/>
      <c r="D18" s="305"/>
      <c r="E18" s="306"/>
      <c r="F18" s="306"/>
      <c r="G18" s="296"/>
      <c r="H18" s="296"/>
      <c r="I18" s="357"/>
      <c r="J18" s="296"/>
      <c r="K18" s="296"/>
      <c r="L18" s="296"/>
      <c r="M18" s="307"/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hidden="1" x14ac:dyDescent="0.25">
      <c r="A19" s="348"/>
      <c r="B19" s="402"/>
      <c r="C19" s="305"/>
      <c r="D19" s="305"/>
      <c r="E19" s="306"/>
      <c r="F19" s="306"/>
      <c r="G19" s="296"/>
      <c r="H19" s="296"/>
      <c r="I19" s="357"/>
      <c r="J19" s="296"/>
      <c r="K19" s="296"/>
      <c r="L19" s="296"/>
      <c r="M19" s="307"/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hidden="1" x14ac:dyDescent="0.25">
      <c r="A20" s="348"/>
      <c r="B20" s="402"/>
      <c r="C20" s="305"/>
      <c r="D20" s="305"/>
      <c r="E20" s="306"/>
      <c r="F20" s="306"/>
      <c r="G20" s="296"/>
      <c r="H20" s="296"/>
      <c r="I20" s="357"/>
      <c r="J20" s="296"/>
      <c r="K20" s="296"/>
      <c r="L20" s="296"/>
      <c r="M20" s="307"/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hidden="1" x14ac:dyDescent="0.25">
      <c r="A21" s="348"/>
      <c r="B21" s="402"/>
      <c r="C21" s="305"/>
      <c r="D21" s="305"/>
      <c r="E21" s="306"/>
      <c r="F21" s="306"/>
      <c r="G21" s="296"/>
      <c r="H21" s="296"/>
      <c r="I21" s="357"/>
      <c r="J21" s="296"/>
      <c r="K21" s="296"/>
      <c r="L21" s="296"/>
      <c r="M21" s="307"/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hidden="1" x14ac:dyDescent="0.25">
      <c r="A22" s="348"/>
      <c r="B22" s="402"/>
      <c r="C22" s="305"/>
      <c r="D22" s="305"/>
      <c r="E22" s="306"/>
      <c r="F22" s="306"/>
      <c r="G22" s="296"/>
      <c r="H22" s="296"/>
      <c r="I22" s="357"/>
      <c r="J22" s="296"/>
      <c r="K22" s="296"/>
      <c r="L22" s="296"/>
      <c r="M22" s="307"/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hidden="1" x14ac:dyDescent="0.25">
      <c r="A23" s="348"/>
      <c r="B23" s="402"/>
      <c r="C23" s="305"/>
      <c r="D23" s="305"/>
      <c r="E23" s="306"/>
      <c r="F23" s="306"/>
      <c r="G23" s="296"/>
      <c r="H23" s="296"/>
      <c r="I23" s="357"/>
      <c r="J23" s="296"/>
      <c r="K23" s="296"/>
      <c r="L23" s="296"/>
      <c r="M23" s="307"/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hidden="1" x14ac:dyDescent="0.25">
      <c r="A24" s="348"/>
      <c r="B24" s="402"/>
      <c r="C24" s="305"/>
      <c r="D24" s="305"/>
      <c r="E24" s="306"/>
      <c r="F24" s="306"/>
      <c r="G24" s="296"/>
      <c r="H24" s="296"/>
      <c r="I24" s="357"/>
      <c r="J24" s="296"/>
      <c r="K24" s="296"/>
      <c r="L24" s="296"/>
      <c r="M24" s="307"/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hidden="1" x14ac:dyDescent="0.25">
      <c r="A25" s="348"/>
      <c r="B25" s="402"/>
      <c r="C25" s="305"/>
      <c r="D25" s="305"/>
      <c r="E25" s="306"/>
      <c r="F25" s="306"/>
      <c r="G25" s="296"/>
      <c r="H25" s="296"/>
      <c r="I25" s="357"/>
      <c r="J25" s="296"/>
      <c r="K25" s="296"/>
      <c r="L25" s="296"/>
      <c r="M25" s="307"/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hidden="1" x14ac:dyDescent="0.25">
      <c r="A26" s="348"/>
      <c r="B26" s="402"/>
      <c r="C26" s="305"/>
      <c r="D26" s="305"/>
      <c r="E26" s="306"/>
      <c r="F26" s="306"/>
      <c r="G26" s="296"/>
      <c r="H26" s="296"/>
      <c r="I26" s="357"/>
      <c r="J26" s="296"/>
      <c r="K26" s="296"/>
      <c r="L26" s="296"/>
      <c r="M26" s="307"/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hidden="1" x14ac:dyDescent="0.25">
      <c r="A27" s="348"/>
      <c r="B27" s="357"/>
      <c r="C27" s="305"/>
      <c r="D27" s="305"/>
      <c r="E27" s="306"/>
      <c r="F27" s="306"/>
      <c r="G27" s="296"/>
      <c r="H27" s="296"/>
      <c r="I27" s="357"/>
      <c r="J27" s="296"/>
      <c r="K27" s="296"/>
      <c r="L27" s="296"/>
      <c r="M27" s="307"/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hidden="1" x14ac:dyDescent="0.25">
      <c r="A28" s="348"/>
      <c r="B28" s="357"/>
      <c r="C28" s="305"/>
      <c r="D28" s="305"/>
      <c r="E28" s="306"/>
      <c r="F28" s="306"/>
      <c r="G28" s="296"/>
      <c r="H28" s="296"/>
      <c r="I28" s="357"/>
      <c r="J28" s="296"/>
      <c r="K28" s="296"/>
      <c r="L28" s="296"/>
      <c r="M28" s="307"/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hidden="1" x14ac:dyDescent="0.25">
      <c r="A29" s="348"/>
      <c r="B29" s="357"/>
      <c r="C29" s="305"/>
      <c r="D29" s="305"/>
      <c r="E29" s="306"/>
      <c r="F29" s="306"/>
      <c r="G29" s="296"/>
      <c r="H29" s="296"/>
      <c r="I29" s="357"/>
      <c r="J29" s="296"/>
      <c r="K29" s="296"/>
      <c r="L29" s="296"/>
      <c r="M29" s="307"/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hidden="1" x14ac:dyDescent="0.25">
      <c r="A30" s="348"/>
      <c r="B30" s="357"/>
      <c r="C30" s="305"/>
      <c r="D30" s="305"/>
      <c r="E30" s="306"/>
      <c r="F30" s="306"/>
      <c r="G30" s="296"/>
      <c r="H30" s="296"/>
      <c r="I30" s="357"/>
      <c r="J30" s="296"/>
      <c r="K30" s="296"/>
      <c r="L30" s="296"/>
      <c r="M30" s="307"/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hidden="1" x14ac:dyDescent="0.25">
      <c r="A31" s="348"/>
      <c r="B31" s="357"/>
      <c r="C31" s="305"/>
      <c r="D31" s="305"/>
      <c r="E31" s="306"/>
      <c r="F31" s="306"/>
      <c r="G31" s="296"/>
      <c r="H31" s="296"/>
      <c r="I31" s="357"/>
      <c r="J31" s="296"/>
      <c r="K31" s="296"/>
      <c r="L31" s="296"/>
      <c r="M31" s="307"/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hidden="1" x14ac:dyDescent="0.25">
      <c r="A32" s="348"/>
      <c r="B32" s="357"/>
      <c r="C32" s="305"/>
      <c r="D32" s="305"/>
      <c r="E32" s="306"/>
      <c r="F32" s="306"/>
      <c r="G32" s="296"/>
      <c r="H32" s="296"/>
      <c r="I32" s="357"/>
      <c r="J32" s="296"/>
      <c r="K32" s="296"/>
      <c r="L32" s="296"/>
      <c r="M32" s="307"/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hidden="1" x14ac:dyDescent="0.25">
      <c r="A33" s="348"/>
      <c r="B33" s="357"/>
      <c r="C33" s="305"/>
      <c r="D33" s="305"/>
      <c r="E33" s="306"/>
      <c r="F33" s="306"/>
      <c r="G33" s="296"/>
      <c r="H33" s="296"/>
      <c r="I33" s="357"/>
      <c r="J33" s="296"/>
      <c r="K33" s="296"/>
      <c r="L33" s="296"/>
      <c r="M33" s="307"/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hidden="1" x14ac:dyDescent="0.25">
      <c r="A34" s="348"/>
      <c r="B34" s="357"/>
      <c r="C34" s="305"/>
      <c r="D34" s="305"/>
      <c r="E34" s="306"/>
      <c r="F34" s="306"/>
      <c r="G34" s="296"/>
      <c r="H34" s="296"/>
      <c r="I34" s="357"/>
      <c r="J34" s="296"/>
      <c r="K34" s="296"/>
      <c r="L34" s="296"/>
      <c r="M34" s="307"/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hidden="1" x14ac:dyDescent="0.25">
      <c r="A35" s="348"/>
      <c r="B35" s="357"/>
      <c r="C35" s="305"/>
      <c r="D35" s="305"/>
      <c r="E35" s="306"/>
      <c r="F35" s="306"/>
      <c r="G35" s="296"/>
      <c r="H35" s="296"/>
      <c r="I35" s="357"/>
      <c r="J35" s="296"/>
      <c r="K35" s="296"/>
      <c r="L35" s="296"/>
      <c r="M35" s="307"/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hidden="1" x14ac:dyDescent="0.25">
      <c r="A36" s="348"/>
      <c r="B36" s="357"/>
      <c r="C36" s="305"/>
      <c r="D36" s="305"/>
      <c r="E36" s="306"/>
      <c r="F36" s="306"/>
      <c r="G36" s="296"/>
      <c r="H36" s="296"/>
      <c r="I36" s="357"/>
      <c r="J36" s="296"/>
      <c r="K36" s="296"/>
      <c r="L36" s="296"/>
      <c r="M36" s="307"/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hidden="1" x14ac:dyDescent="0.25">
      <c r="A37" s="348"/>
      <c r="B37" s="357"/>
      <c r="C37" s="305"/>
      <c r="D37" s="305"/>
      <c r="E37" s="306"/>
      <c r="F37" s="306"/>
      <c r="G37" s="296"/>
      <c r="H37" s="296"/>
      <c r="I37" s="357"/>
      <c r="J37" s="296"/>
      <c r="K37" s="296"/>
      <c r="L37" s="296"/>
      <c r="M37" s="307"/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hidden="1" x14ac:dyDescent="0.25">
      <c r="A38" s="348"/>
      <c r="B38" s="357"/>
      <c r="C38" s="305"/>
      <c r="D38" s="305"/>
      <c r="E38" s="306"/>
      <c r="F38" s="306"/>
      <c r="G38" s="296"/>
      <c r="H38" s="296"/>
      <c r="I38" s="357"/>
      <c r="J38" s="296"/>
      <c r="K38" s="296"/>
      <c r="L38" s="296"/>
      <c r="M38" s="307"/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hidden="1" x14ac:dyDescent="0.25">
      <c r="A39" s="348"/>
      <c r="B39" s="357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hidden="1" x14ac:dyDescent="0.25">
      <c r="A40" s="348"/>
      <c r="B40" s="357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hidden="1" x14ac:dyDescent="0.25">
      <c r="A41" s="348"/>
      <c r="B41" s="357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hidden="1" x14ac:dyDescent="0.25">
      <c r="A42" s="348"/>
      <c r="B42" s="357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hidden="1" x14ac:dyDescent="0.25">
      <c r="A43" s="348"/>
      <c r="B43" s="357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hidden="1" x14ac:dyDescent="0.25">
      <c r="A44" s="348"/>
      <c r="B44" s="357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48"/>
      <c r="B45" s="357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48"/>
      <c r="B46" s="357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48"/>
      <c r="B47" s="357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48"/>
      <c r="B48" s="357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48"/>
      <c r="B49" s="357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357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357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48"/>
      <c r="B52" s="357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</row>
    <row r="53" spans="1:30" hidden="1" x14ac:dyDescent="0.25">
      <c r="A53" s="348"/>
      <c r="B53" s="357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30" hidden="1" x14ac:dyDescent="0.25">
      <c r="A54" s="348"/>
      <c r="B54" s="357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48"/>
      <c r="B55" s="357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48"/>
      <c r="B56" s="357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48"/>
      <c r="B57" s="357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48"/>
      <c r="B58" s="357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48"/>
      <c r="B59" s="357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48"/>
      <c r="B60" s="357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48"/>
      <c r="B61" s="357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48"/>
      <c r="B62" s="357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48"/>
      <c r="B63" s="357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48"/>
      <c r="B64" s="357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357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357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357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357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357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357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357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357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357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357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357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357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357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357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357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357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48"/>
      <c r="B81" s="357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48"/>
      <c r="B82" s="357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48"/>
      <c r="B83" s="357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48"/>
      <c r="B84" s="357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48"/>
      <c r="B85" s="357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48"/>
      <c r="B86" s="357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48"/>
      <c r="B87" s="357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48"/>
      <c r="B88" s="357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48"/>
      <c r="B89" s="357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48"/>
      <c r="B90" s="357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48"/>
      <c r="B91" s="357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48"/>
      <c r="B92" s="357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48"/>
      <c r="B93" s="357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48"/>
      <c r="B94" s="357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48"/>
      <c r="B95" s="357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48"/>
      <c r="B96" s="357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48"/>
      <c r="B97" s="357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48"/>
      <c r="B98" s="357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4" hidden="1" x14ac:dyDescent="0.25">
      <c r="A99" s="348"/>
      <c r="B99" s="357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  <c r="N99" s="309"/>
    </row>
    <row r="100" spans="1:14" hidden="1" x14ac:dyDescent="0.25">
      <c r="A100" s="348"/>
      <c r="B100" s="357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48"/>
      <c r="B101" s="357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</row>
    <row r="102" spans="1:14" hidden="1" x14ac:dyDescent="0.25">
      <c r="A102" s="348"/>
      <c r="B102" s="357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48"/>
      <c r="B103" s="357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48"/>
      <c r="B104" s="357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48"/>
      <c r="B105" s="357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48"/>
      <c r="B106" s="357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48"/>
      <c r="B107" s="357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48"/>
      <c r="B108" s="357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48"/>
      <c r="B109" s="357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48"/>
      <c r="B110" s="357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48"/>
      <c r="B111" s="357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48"/>
      <c r="B112" s="357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357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357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357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357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357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357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357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357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357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357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357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357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357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357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357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357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357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357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357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357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357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357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357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357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357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357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357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357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357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357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357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357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357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357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357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357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357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357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357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357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357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357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357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357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357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357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357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357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357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357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357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357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357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357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357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357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357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357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357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357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357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357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357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357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357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357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357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357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48"/>
      <c r="B199" s="357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s="231" customFormat="1" x14ac:dyDescent="0.25">
      <c r="A200" s="426" t="s">
        <v>30</v>
      </c>
      <c r="B200" s="426"/>
      <c r="D200" s="427"/>
      <c r="E200" s="428"/>
      <c r="F200" s="428"/>
      <c r="G200" s="231">
        <f>SUM(G5:G199)</f>
        <v>415.70000000000005</v>
      </c>
      <c r="I200" s="426"/>
      <c r="L200" s="231">
        <f>SUM(L5:L199)</f>
        <v>83140</v>
      </c>
      <c r="M200" s="231">
        <f>SUM(M5:M199)</f>
        <v>0</v>
      </c>
      <c r="N200" s="429"/>
      <c r="Q200" s="430"/>
      <c r="AA200" s="430"/>
    </row>
    <row r="201" spans="1:27" s="231" customFormat="1" x14ac:dyDescent="0.25">
      <c r="A201" s="426"/>
      <c r="B201" s="426"/>
      <c r="D201" s="427"/>
      <c r="E201" s="428"/>
      <c r="F201" s="428"/>
      <c r="I201" s="426"/>
      <c r="M201" s="429"/>
      <c r="N201" s="429"/>
      <c r="Q201" s="430"/>
      <c r="AA201" s="430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58" t="s">
        <v>170</v>
      </c>
      <c r="B205" t="s">
        <v>173</v>
      </c>
      <c r="C205" s="312"/>
      <c r="D205" s="221"/>
      <c r="E205" s="221"/>
      <c r="F205" s="221"/>
      <c r="G205" s="221"/>
      <c r="H205" s="358" t="s">
        <v>170</v>
      </c>
      <c r="I205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171</v>
      </c>
      <c r="B206" s="360"/>
      <c r="C206" s="352"/>
      <c r="D206" s="221"/>
      <c r="E206" s="221"/>
      <c r="F206" s="221"/>
      <c r="G206" s="221"/>
      <c r="H206" s="359" t="s">
        <v>37</v>
      </c>
      <c r="I206" s="360">
        <v>132.30000000000001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140</v>
      </c>
      <c r="B207" s="360">
        <v>9.9</v>
      </c>
      <c r="C207" s="353"/>
      <c r="D207" s="221"/>
      <c r="E207" s="221"/>
      <c r="F207" s="221"/>
      <c r="G207" s="221"/>
      <c r="H207" s="359" t="s">
        <v>39</v>
      </c>
      <c r="I207" s="360">
        <v>9.9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139</v>
      </c>
      <c r="B208" s="360">
        <v>55.2</v>
      </c>
      <c r="C208" s="221"/>
      <c r="D208" s="221"/>
      <c r="E208" s="221"/>
      <c r="F208" s="221"/>
      <c r="G208" s="221"/>
      <c r="H208" s="359" t="s">
        <v>171</v>
      </c>
      <c r="I208" s="360"/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138</v>
      </c>
      <c r="B209" s="360">
        <v>333.3</v>
      </c>
      <c r="C209" s="221"/>
      <c r="D209" s="221"/>
      <c r="E209" s="221"/>
      <c r="F209" s="221"/>
      <c r="G209" s="221"/>
      <c r="H209" s="359" t="s">
        <v>28</v>
      </c>
      <c r="I209" s="360">
        <v>55.2</v>
      </c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295</v>
      </c>
      <c r="B210" s="360">
        <v>17.3</v>
      </c>
      <c r="C210" s="221"/>
      <c r="D210" s="221"/>
      <c r="E210" s="221"/>
      <c r="F210" s="221"/>
      <c r="G210" s="221"/>
      <c r="H210" s="359" t="s">
        <v>27</v>
      </c>
      <c r="I210" s="360">
        <v>218.3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172</v>
      </c>
      <c r="B211" s="360">
        <v>415.70000000000005</v>
      </c>
      <c r="C211" s="221"/>
      <c r="D211" s="221"/>
      <c r="E211" s="221"/>
      <c r="F211" s="221"/>
      <c r="G211" s="221"/>
      <c r="H211" s="359" t="s">
        <v>172</v>
      </c>
      <c r="I211" s="360">
        <v>415.70000000000005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49"/>
      <c r="B212" s="349"/>
      <c r="C212" s="221"/>
      <c r="D212" s="221"/>
      <c r="E212" s="221"/>
      <c r="F212" s="221"/>
      <c r="G212" s="221"/>
      <c r="H212"/>
      <c r="I212"/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49"/>
      <c r="B213" s="349"/>
      <c r="C213" s="221"/>
      <c r="D213" s="221"/>
      <c r="E213" s="351"/>
      <c r="F213" s="351"/>
      <c r="G213" s="221"/>
      <c r="H213" s="221"/>
      <c r="I213" s="349"/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 s="221"/>
      <c r="I214" s="349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autoFilter ref="A4:M16" xr:uid="{3D110322-ABCF-4808-B6C9-4DCB4D6686A8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0E80420-6908-4381-AE5E-3F3F45459799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E91B05B4-3CA4-4AF2-8758-8B6BEBE5A85F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F1992F87-45B2-4143-AC2A-6C430B7F32F6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5674-0D33-4295-8964-D22CE4ECB31A}">
  <sheetPr>
    <tabColor rgb="FFC2E76B"/>
    <pageSetUpPr fitToPage="1"/>
  </sheetPr>
  <dimension ref="A2:O55"/>
  <sheetViews>
    <sheetView showGridLines="0" showZeros="0" zoomScaleNormal="100" workbookViewId="0">
      <selection activeCell="F12" sqref="F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10,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'T Rastholt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Tilber 9</v>
      </c>
      <c r="C5" s="243"/>
      <c r="D5" s="243"/>
      <c r="E5" s="248"/>
      <c r="F5" s="245"/>
      <c r="G5" s="249" t="s">
        <v>18</v>
      </c>
      <c r="H5" s="369">
        <v>10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Hoogeveen</v>
      </c>
      <c r="C6" s="251"/>
      <c r="D6" s="251"/>
      <c r="E6" s="252"/>
      <c r="F6" s="253"/>
      <c r="G6" s="254" t="s">
        <v>19</v>
      </c>
      <c r="H6" s="255" t="str">
        <f>CONCATENATE(H5,"a")</f>
        <v>10a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+MAX('10a'!I6:I200)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'10a'!L200/'10a'!M200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('10a'!M200*Offertetarief)</f>
        <v>0</v>
      </c>
      <c r="I13" s="60" t="str">
        <f>IF(SUM(I11:I12)=100%,"","Geen 100%")</f>
        <v>Geen 100%</v>
      </c>
    </row>
    <row r="14" spans="1:11" ht="15.75" x14ac:dyDescent="0.25">
      <c r="F14" s="414"/>
      <c r="G14" s="415"/>
      <c r="H14" s="416"/>
      <c r="I14" s="60"/>
    </row>
    <row r="15" spans="1:11" s="275" customFormat="1" ht="15.75" x14ac:dyDescent="0.25">
      <c r="A15" s="231" t="str">
        <f>+'Normen en kosten'!G1</f>
        <v>Kosten additionele werkzaamheden</v>
      </c>
      <c r="F15" s="415"/>
      <c r="G15" s="415"/>
      <c r="H15" s="417"/>
      <c r="I15" s="99"/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GETPIVOTDATA("m2",'10a'!$H$205,"Cat.","G")</f>
        <v>37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GETPIVOTDATA("m2",'10a'!$A$205,"vloerafwerking","Linoleum")</f>
        <v>619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619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619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42">
        <f>GETPIVOTDATA("m2",'10a'!$A$205,"vloerafwerking","Tapijt")</f>
        <v>61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186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186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156.4</v>
      </c>
      <c r="F24" s="318">
        <f>+'Normen en kosten'!I11</f>
        <v>0</v>
      </c>
      <c r="G24" s="318">
        <f t="shared" si="0"/>
        <v>0</v>
      </c>
      <c r="H24" s="161">
        <v>2</v>
      </c>
      <c r="I24" s="319">
        <f t="shared" si="1"/>
        <v>0</v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>
        <v>94</v>
      </c>
      <c r="F26" s="318">
        <f>+'Normen en kosten'!I13</f>
        <v>0</v>
      </c>
      <c r="G26" s="318">
        <f t="shared" si="0"/>
        <v>0</v>
      </c>
      <c r="H26" s="161">
        <v>1</v>
      </c>
      <c r="I26" s="319">
        <f t="shared" si="1"/>
        <v>0</v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/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30.75" customHeight="1" x14ac:dyDescent="0.25">
      <c r="A34" s="449"/>
      <c r="B34" s="450"/>
      <c r="C34" s="451"/>
      <c r="D34" s="170"/>
      <c r="E34" s="419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/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/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/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459"/>
      <c r="B48" s="460"/>
      <c r="C48" s="460"/>
      <c r="D48" s="460"/>
      <c r="E48" s="460"/>
      <c r="F48" s="460"/>
      <c r="G48" s="460"/>
      <c r="H48" s="460"/>
      <c r="I48" s="461"/>
      <c r="J48" s="317"/>
      <c r="K48" s="232"/>
    </row>
    <row r="49" spans="1:11" x14ac:dyDescent="0.25">
      <c r="A49" s="462"/>
      <c r="B49" s="463"/>
      <c r="C49" s="463"/>
      <c r="D49" s="463"/>
      <c r="E49" s="463"/>
      <c r="F49" s="463"/>
      <c r="G49" s="463"/>
      <c r="H49" s="463"/>
      <c r="I49" s="464"/>
      <c r="J49" s="317"/>
      <c r="K49" s="232"/>
    </row>
    <row r="50" spans="1:11" x14ac:dyDescent="0.25">
      <c r="A50" s="462"/>
      <c r="B50" s="463"/>
      <c r="C50" s="463"/>
      <c r="D50" s="463"/>
      <c r="E50" s="463"/>
      <c r="F50" s="463"/>
      <c r="G50" s="463"/>
      <c r="H50" s="463"/>
      <c r="I50" s="464"/>
      <c r="J50" s="317"/>
      <c r="K50" s="232"/>
    </row>
    <row r="51" spans="1:11" x14ac:dyDescent="0.25">
      <c r="A51" s="462"/>
      <c r="B51" s="463"/>
      <c r="C51" s="463"/>
      <c r="D51" s="463"/>
      <c r="E51" s="463"/>
      <c r="F51" s="463"/>
      <c r="G51" s="463"/>
      <c r="H51" s="463"/>
      <c r="I51" s="464"/>
      <c r="J51" s="317"/>
      <c r="K51" s="232"/>
    </row>
    <row r="52" spans="1:11" x14ac:dyDescent="0.25">
      <c r="A52" s="462"/>
      <c r="B52" s="463"/>
      <c r="C52" s="463"/>
      <c r="D52" s="463"/>
      <c r="E52" s="463"/>
      <c r="F52" s="463"/>
      <c r="G52" s="463"/>
      <c r="H52" s="463"/>
      <c r="I52" s="464"/>
      <c r="J52" s="317"/>
      <c r="K52" s="232"/>
    </row>
    <row r="53" spans="1:11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1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(her)controles'!H14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1" ht="15.75" thickTop="1" x14ac:dyDescent="0.25"/>
  </sheetData>
  <mergeCells count="22"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  <mergeCell ref="A19:D19"/>
    <mergeCell ref="A52:I52"/>
    <mergeCell ref="A20:D20"/>
    <mergeCell ref="A48:I48"/>
    <mergeCell ref="A49:I49"/>
    <mergeCell ref="A50:I50"/>
    <mergeCell ref="A51:I51"/>
    <mergeCell ref="A34:C34"/>
  </mergeCells>
  <conditionalFormatting sqref="I13:I15">
    <cfRule type="cellIs" dxfId="14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376A-A0EE-4804-BC10-5F4BAAA54E64}">
  <sheetPr>
    <tabColor rgb="FF9F9289"/>
  </sheetPr>
  <dimension ref="A1:DM250"/>
  <sheetViews>
    <sheetView zoomScaleNormal="100" workbookViewId="0">
      <pane ySplit="4" topLeftCell="A5" activePane="bottomLeft" state="frozen"/>
      <selection activeCell="U213" sqref="U213"/>
      <selection pane="bottomLeft" activeCell="L200" sqref="L200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26.7109375" style="169" bestFit="1" customWidth="1"/>
    <col min="4" max="4" width="19.140625" style="310" bestFit="1" customWidth="1"/>
    <col min="5" max="5" width="4.5703125" style="311" bestFit="1" customWidth="1"/>
    <col min="6" max="6" width="4.42578125" style="311" bestFit="1" customWidth="1"/>
    <col min="7" max="7" width="7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(her)controles'!A14</f>
        <v>10</v>
      </c>
      <c r="C1" s="226"/>
      <c r="D1" s="227" t="str">
        <f>VLOOKUP(B1,'Kosten VSR (her)controles'!A5:E54,3)</f>
        <v>'T Rastholt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Tilber 9</v>
      </c>
      <c r="E2" s="162" t="str">
        <f>VLOOKUP(B1,'Kosten VSR (her)controles'!A5:E54,5)</f>
        <v>Hoogeveen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402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5</v>
      </c>
      <c r="H5" s="296" t="s">
        <v>295</v>
      </c>
      <c r="I5" s="357">
        <v>200</v>
      </c>
      <c r="J5" s="296" t="str">
        <f t="shared" ref="J5:J37" si="0">F5&amp;I5</f>
        <v>E200</v>
      </c>
      <c r="K5" s="296">
        <f>+VLOOKUP(J5,'Normen en kosten'!$D$5:$E$103,2,FALSE)*'10'!$G$11</f>
        <v>0</v>
      </c>
      <c r="L5" s="296">
        <f t="shared" ref="L5:L35" si="1">+I5*G5</f>
        <v>1000</v>
      </c>
      <c r="M5" s="307">
        <f t="shared" ref="M5:M35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402" t="s">
        <v>310</v>
      </c>
      <c r="C6" s="305" t="s">
        <v>191</v>
      </c>
      <c r="D6" s="305" t="str">
        <f>VLOOKUP(C6,'Dropdown vloerafw en cat'!$P$2:$Q$52,2,FALSE)</f>
        <v>Sanitaire ruimte</v>
      </c>
      <c r="E6" s="306"/>
      <c r="F6" s="306" t="str">
        <f>VLOOKUP(D6,'Normen en kosten'!$A$5:$B$103,2,FALSE)</f>
        <v>G</v>
      </c>
      <c r="G6" s="296">
        <v>9</v>
      </c>
      <c r="H6" s="296" t="s">
        <v>163</v>
      </c>
      <c r="I6" s="357">
        <v>200</v>
      </c>
      <c r="J6" s="296" t="str">
        <f t="shared" si="0"/>
        <v>G200</v>
      </c>
      <c r="K6" s="296">
        <f>+VLOOKUP(J6,'Normen en kosten'!$D$5:$E$103,2,FALSE)*'10'!$G$11</f>
        <v>0</v>
      </c>
      <c r="L6" s="296">
        <f t="shared" si="1"/>
        <v>1800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402" t="s">
        <v>311</v>
      </c>
      <c r="C7" s="305" t="s">
        <v>183</v>
      </c>
      <c r="D7" s="305" t="str">
        <f>VLOOKUP(C7,'Dropdown vloerafw en cat'!$P$2:$Q$52,2,FALSE)</f>
        <v>Speellokaal</v>
      </c>
      <c r="E7" s="306"/>
      <c r="F7" s="306" t="str">
        <f>VLOOKUP(D7,'Normen en kosten'!$A$5:$B$103,2,FALSE)</f>
        <v>H</v>
      </c>
      <c r="G7" s="296">
        <v>92</v>
      </c>
      <c r="H7" s="296" t="s">
        <v>138</v>
      </c>
      <c r="I7" s="357">
        <v>200</v>
      </c>
      <c r="J7" s="296" t="str">
        <f t="shared" si="0"/>
        <v>H200</v>
      </c>
      <c r="K7" s="296">
        <f>+VLOOKUP(J7,'Normen en kosten'!$D$5:$E$103,2,FALSE)*'10'!$G$11</f>
        <v>0</v>
      </c>
      <c r="L7" s="296">
        <f t="shared" si="1"/>
        <v>18400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402" t="s">
        <v>312</v>
      </c>
      <c r="C8" s="305" t="s">
        <v>179</v>
      </c>
      <c r="D8" s="305" t="str">
        <f>VLOOKUP(C8,'Dropdown vloerafw en cat'!$P$2:$Q$52,2,FALSE)</f>
        <v>Leslokaal</v>
      </c>
      <c r="E8" s="306"/>
      <c r="F8" s="306" t="str">
        <f>VLOOKUP(D8,'Normen en kosten'!$A$5:$B$103,2,FALSE)</f>
        <v>A</v>
      </c>
      <c r="G8" s="296">
        <v>44</v>
      </c>
      <c r="H8" s="296" t="s">
        <v>138</v>
      </c>
      <c r="I8" s="357">
        <v>200</v>
      </c>
      <c r="J8" s="296" t="str">
        <f t="shared" si="0"/>
        <v>A200</v>
      </c>
      <c r="K8" s="296">
        <f>+VLOOKUP(J8,'Normen en kosten'!$D$5:$E$103,2,FALSE)*'10'!$G$11</f>
        <v>0</v>
      </c>
      <c r="L8" s="296">
        <f t="shared" si="1"/>
        <v>8800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402" t="s">
        <v>313</v>
      </c>
      <c r="C9" s="305" t="s">
        <v>179</v>
      </c>
      <c r="D9" s="305" t="str">
        <f>VLOOKUP(C9,'Dropdown vloerafw en cat'!$P$2:$Q$52,2,FALSE)</f>
        <v>Leslokaal</v>
      </c>
      <c r="E9" s="306"/>
      <c r="F9" s="306" t="str">
        <f>VLOOKUP(D9,'Normen en kosten'!$A$5:$B$103,2,FALSE)</f>
        <v>A</v>
      </c>
      <c r="G9" s="296">
        <v>12</v>
      </c>
      <c r="H9" s="296" t="s">
        <v>140</v>
      </c>
      <c r="I9" s="357">
        <v>200</v>
      </c>
      <c r="J9" s="296" t="str">
        <f t="shared" si="0"/>
        <v>A200</v>
      </c>
      <c r="K9" s="296">
        <f>+VLOOKUP(J9,'Normen en kosten'!$D$5:$E$103,2,FALSE)*'10'!$G$11</f>
        <v>0</v>
      </c>
      <c r="L9" s="296">
        <f t="shared" si="1"/>
        <v>2400</v>
      </c>
      <c r="M9" s="307">
        <f t="shared" si="2"/>
        <v>0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402" t="s">
        <v>314</v>
      </c>
      <c r="C10" s="305" t="s">
        <v>290</v>
      </c>
      <c r="D10" s="305" t="str">
        <f>VLOOKUP(C10,'Dropdown vloerafw en cat'!$P$2:$Q$52,2,FALSE)</f>
        <v>Verkeersruimte</v>
      </c>
      <c r="E10" s="306"/>
      <c r="F10" s="306" t="str">
        <f>VLOOKUP(D10,'Normen en kosten'!$A$5:$B$103,2,FALSE)</f>
        <v>E</v>
      </c>
      <c r="G10" s="296">
        <v>30</v>
      </c>
      <c r="H10" s="296" t="s">
        <v>138</v>
      </c>
      <c r="I10" s="357">
        <v>200</v>
      </c>
      <c r="J10" s="296" t="str">
        <f t="shared" si="0"/>
        <v>E200</v>
      </c>
      <c r="K10" s="296">
        <f>+VLOOKUP(J10,'Normen en kosten'!$D$5:$E$103,2,FALSE)*'10'!$G$11</f>
        <v>0</v>
      </c>
      <c r="L10" s="296">
        <f t="shared" si="1"/>
        <v>6000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402" t="s">
        <v>315</v>
      </c>
      <c r="C11" s="305" t="s">
        <v>188</v>
      </c>
      <c r="D11" s="305" t="str">
        <f>VLOOKUP(C11,'Dropdown vloerafw en cat'!$P$2:$Q$52,2,FALSE)</f>
        <v>Verkeersruimte</v>
      </c>
      <c r="E11" s="306"/>
      <c r="F11" s="306" t="str">
        <f>VLOOKUP(D11,'Normen en kosten'!$A$5:$B$103,2,FALSE)</f>
        <v>E</v>
      </c>
      <c r="G11" s="296">
        <v>22</v>
      </c>
      <c r="H11" s="296" t="s">
        <v>138</v>
      </c>
      <c r="I11" s="357">
        <v>200</v>
      </c>
      <c r="J11" s="296" t="str">
        <f t="shared" si="0"/>
        <v>E200</v>
      </c>
      <c r="K11" s="296">
        <f>+VLOOKUP(J11,'Normen en kosten'!$D$5:$E$103,2,FALSE)*'10'!$G$11</f>
        <v>0</v>
      </c>
      <c r="L11" s="296">
        <f t="shared" si="1"/>
        <v>4400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402" t="s">
        <v>316</v>
      </c>
      <c r="C12" s="305" t="s">
        <v>183</v>
      </c>
      <c r="D12" s="305" t="str">
        <f>VLOOKUP(C12,'Dropdown vloerafw en cat'!$P$2:$Q$52,2,FALSE)</f>
        <v>Speellokaal</v>
      </c>
      <c r="E12" s="306"/>
      <c r="F12" s="306" t="str">
        <f>VLOOKUP(D12,'Normen en kosten'!$A$5:$B$103,2,FALSE)</f>
        <v>H</v>
      </c>
      <c r="G12" s="296">
        <v>44</v>
      </c>
      <c r="H12" s="296" t="s">
        <v>138</v>
      </c>
      <c r="I12" s="357">
        <v>200</v>
      </c>
      <c r="J12" s="296" t="str">
        <f t="shared" si="0"/>
        <v>H200</v>
      </c>
      <c r="K12" s="296">
        <f>+VLOOKUP(J12,'Normen en kosten'!$D$5:$E$103,2,FALSE)*'10'!$G$11</f>
        <v>0</v>
      </c>
      <c r="L12" s="296">
        <f t="shared" si="1"/>
        <v>8800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402" t="s">
        <v>317</v>
      </c>
      <c r="C13" s="305" t="s">
        <v>183</v>
      </c>
      <c r="D13" s="305" t="str">
        <f>VLOOKUP(C13,'Dropdown vloerafw en cat'!$P$2:$Q$52,2,FALSE)</f>
        <v>Speellokaal</v>
      </c>
      <c r="E13" s="306"/>
      <c r="F13" s="306" t="str">
        <f>VLOOKUP(D13,'Normen en kosten'!$A$5:$B$103,2,FALSE)</f>
        <v>H</v>
      </c>
      <c r="G13" s="296">
        <v>12</v>
      </c>
      <c r="H13" s="296" t="s">
        <v>140</v>
      </c>
      <c r="I13" s="357">
        <v>200</v>
      </c>
      <c r="J13" s="296" t="str">
        <f t="shared" si="0"/>
        <v>H200</v>
      </c>
      <c r="K13" s="296">
        <f>+VLOOKUP(J13,'Normen en kosten'!$D$5:$E$103,2,FALSE)*'10'!$G$11</f>
        <v>0</v>
      </c>
      <c r="L13" s="296">
        <f t="shared" si="1"/>
        <v>2400</v>
      </c>
      <c r="M13" s="307">
        <f t="shared" si="2"/>
        <v>0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402" t="s">
        <v>318</v>
      </c>
      <c r="C14" s="305" t="s">
        <v>179</v>
      </c>
      <c r="D14" s="305" t="str">
        <f>VLOOKUP(C14,'Dropdown vloerafw en cat'!$P$2:$Q$52,2,FALSE)</f>
        <v>Leslokaal</v>
      </c>
      <c r="E14" s="306"/>
      <c r="F14" s="306" t="str">
        <f>VLOOKUP(D14,'Normen en kosten'!$A$5:$B$103,2,FALSE)</f>
        <v>A</v>
      </c>
      <c r="G14" s="296">
        <v>58</v>
      </c>
      <c r="H14" s="296" t="s">
        <v>138</v>
      </c>
      <c r="I14" s="357">
        <v>200</v>
      </c>
      <c r="J14" s="296" t="str">
        <f t="shared" si="0"/>
        <v>A200</v>
      </c>
      <c r="K14" s="296">
        <f>+VLOOKUP(J14,'Normen en kosten'!$D$5:$E$103,2,FALSE)*'10'!$G$11</f>
        <v>0</v>
      </c>
      <c r="L14" s="296">
        <f t="shared" si="1"/>
        <v>11600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402" t="s">
        <v>319</v>
      </c>
      <c r="C15" s="305" t="s">
        <v>179</v>
      </c>
      <c r="D15" s="305" t="str">
        <f>VLOOKUP(C15,'Dropdown vloerafw en cat'!$P$2:$Q$52,2,FALSE)</f>
        <v>Leslokaal</v>
      </c>
      <c r="E15" s="306"/>
      <c r="F15" s="306" t="str">
        <f>VLOOKUP(D15,'Normen en kosten'!$A$5:$B$103,2,FALSE)</f>
        <v>A</v>
      </c>
      <c r="G15" s="296">
        <v>56</v>
      </c>
      <c r="H15" s="296" t="s">
        <v>138</v>
      </c>
      <c r="I15" s="357">
        <v>200</v>
      </c>
      <c r="J15" s="296" t="str">
        <f t="shared" si="0"/>
        <v>A200</v>
      </c>
      <c r="K15" s="296">
        <f>+VLOOKUP(J15,'Normen en kosten'!$D$5:$E$103,2,FALSE)*'10'!$G$11</f>
        <v>0</v>
      </c>
      <c r="L15" s="296">
        <f t="shared" si="1"/>
        <v>11200</v>
      </c>
      <c r="M15" s="307">
        <f t="shared" si="2"/>
        <v>0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402" t="s">
        <v>320</v>
      </c>
      <c r="C16" s="305" t="s">
        <v>198</v>
      </c>
      <c r="D16" s="305" t="str">
        <f>VLOOKUP(C16,'Dropdown vloerafw en cat'!$P$2:$Q$52,2,FALSE)</f>
        <v>Verkeersruimte</v>
      </c>
      <c r="E16" s="306"/>
      <c r="F16" s="306" t="str">
        <f>VLOOKUP(D16,'Normen en kosten'!$A$5:$B$103,2,FALSE)</f>
        <v>E</v>
      </c>
      <c r="G16" s="296">
        <v>14</v>
      </c>
      <c r="H16" s="296" t="s">
        <v>295</v>
      </c>
      <c r="I16" s="357">
        <v>200</v>
      </c>
      <c r="J16" s="296" t="str">
        <f t="shared" si="0"/>
        <v>E200</v>
      </c>
      <c r="K16" s="296">
        <f>+VLOOKUP(J16,'Normen en kosten'!$D$5:$E$103,2,FALSE)*'10'!$G$11</f>
        <v>0</v>
      </c>
      <c r="L16" s="296">
        <f t="shared" si="1"/>
        <v>2800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402" t="s">
        <v>321</v>
      </c>
      <c r="C17" s="305" t="s">
        <v>191</v>
      </c>
      <c r="D17" s="305" t="str">
        <f>VLOOKUP(C17,'Dropdown vloerafw en cat'!$P$2:$Q$52,2,FALSE)</f>
        <v>Sanitaire ruimte</v>
      </c>
      <c r="E17" s="306"/>
      <c r="F17" s="306" t="str">
        <f>VLOOKUP(D17,'Normen en kosten'!$A$5:$B$103,2,FALSE)</f>
        <v>G</v>
      </c>
      <c r="G17" s="296">
        <v>7</v>
      </c>
      <c r="H17" s="296" t="s">
        <v>163</v>
      </c>
      <c r="I17" s="357">
        <v>200</v>
      </c>
      <c r="J17" s="296" t="str">
        <f t="shared" si="0"/>
        <v>G200</v>
      </c>
      <c r="K17" s="296">
        <f>+VLOOKUP(J17,'Normen en kosten'!$D$5:$E$103,2,FALSE)*'10'!$G$11</f>
        <v>0</v>
      </c>
      <c r="L17" s="296">
        <f t="shared" si="1"/>
        <v>1400</v>
      </c>
      <c r="M17" s="307">
        <f t="shared" si="2"/>
        <v>0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402" t="s">
        <v>322</v>
      </c>
      <c r="C18" s="305" t="s">
        <v>191</v>
      </c>
      <c r="D18" s="305" t="str">
        <f>VLOOKUP(C18,'Dropdown vloerafw en cat'!$P$2:$Q$52,2,FALSE)</f>
        <v>Sanitaire ruimte</v>
      </c>
      <c r="E18" s="306"/>
      <c r="F18" s="306" t="str">
        <f>VLOOKUP(D18,'Normen en kosten'!$A$5:$B$103,2,FALSE)</f>
        <v>G</v>
      </c>
      <c r="G18" s="296">
        <v>7</v>
      </c>
      <c r="H18" s="296" t="s">
        <v>163</v>
      </c>
      <c r="I18" s="357">
        <v>200</v>
      </c>
      <c r="J18" s="296" t="str">
        <f t="shared" si="0"/>
        <v>G200</v>
      </c>
      <c r="K18" s="296">
        <f>+VLOOKUP(J18,'Normen en kosten'!$D$5:$E$103,2,FALSE)*'10'!$G$11</f>
        <v>0</v>
      </c>
      <c r="L18" s="296">
        <f t="shared" si="1"/>
        <v>1400</v>
      </c>
      <c r="M18" s="307">
        <f t="shared" si="2"/>
        <v>0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402" t="s">
        <v>323</v>
      </c>
      <c r="C19" s="305" t="s">
        <v>188</v>
      </c>
      <c r="D19" s="305" t="str">
        <f>VLOOKUP(C19,'Dropdown vloerafw en cat'!$P$2:$Q$52,2,FALSE)</f>
        <v>Verkeersruimte</v>
      </c>
      <c r="E19" s="306"/>
      <c r="F19" s="306" t="str">
        <f>VLOOKUP(D19,'Normen en kosten'!$A$5:$B$103,2,FALSE)</f>
        <v>E</v>
      </c>
      <c r="G19" s="296">
        <v>25</v>
      </c>
      <c r="H19" s="296" t="s">
        <v>138</v>
      </c>
      <c r="I19" s="357">
        <v>200</v>
      </c>
      <c r="J19" s="296" t="str">
        <f t="shared" si="0"/>
        <v>E200</v>
      </c>
      <c r="K19" s="296">
        <f>+VLOOKUP(J19,'Normen en kosten'!$D$5:$E$103,2,FALSE)*'10'!$G$11</f>
        <v>0</v>
      </c>
      <c r="L19" s="296">
        <f t="shared" si="1"/>
        <v>5000</v>
      </c>
      <c r="M19" s="307">
        <f t="shared" si="2"/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402" t="s">
        <v>324</v>
      </c>
      <c r="C20" s="305" t="s">
        <v>179</v>
      </c>
      <c r="D20" s="305" t="str">
        <f>VLOOKUP(C20,'Dropdown vloerafw en cat'!$P$2:$Q$52,2,FALSE)</f>
        <v>Leslokaal</v>
      </c>
      <c r="E20" s="306"/>
      <c r="F20" s="306" t="str">
        <f>VLOOKUP(D20,'Normen en kosten'!$A$5:$B$103,2,FALSE)</f>
        <v>A</v>
      </c>
      <c r="G20" s="296">
        <v>56</v>
      </c>
      <c r="H20" s="296" t="s">
        <v>138</v>
      </c>
      <c r="I20" s="357">
        <v>200</v>
      </c>
      <c r="J20" s="296" t="str">
        <f t="shared" si="0"/>
        <v>A200</v>
      </c>
      <c r="K20" s="296">
        <f>+VLOOKUP(J20,'Normen en kosten'!$D$5:$E$103,2,FALSE)*'10'!$G$11</f>
        <v>0</v>
      </c>
      <c r="L20" s="296">
        <f t="shared" si="1"/>
        <v>11200</v>
      </c>
      <c r="M20" s="307">
        <f t="shared" si="2"/>
        <v>0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402" t="s">
        <v>325</v>
      </c>
      <c r="C21" s="305" t="s">
        <v>188</v>
      </c>
      <c r="D21" s="305" t="str">
        <f>VLOOKUP(C21,'Dropdown vloerafw en cat'!$P$2:$Q$52,2,FALSE)</f>
        <v>Verkeersruimte</v>
      </c>
      <c r="E21" s="306"/>
      <c r="F21" s="306" t="str">
        <f>VLOOKUP(D21,'Normen en kosten'!$A$5:$B$103,2,FALSE)</f>
        <v>E</v>
      </c>
      <c r="G21" s="296">
        <v>93</v>
      </c>
      <c r="H21" s="296" t="s">
        <v>138</v>
      </c>
      <c r="I21" s="357">
        <v>200</v>
      </c>
      <c r="J21" s="296" t="str">
        <f t="shared" si="0"/>
        <v>E200</v>
      </c>
      <c r="K21" s="296">
        <f>+VLOOKUP(J21,'Normen en kosten'!$D$5:$E$103,2,FALSE)*'10'!$G$11</f>
        <v>0</v>
      </c>
      <c r="L21" s="296">
        <f t="shared" si="1"/>
        <v>18600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402" t="s">
        <v>326</v>
      </c>
      <c r="C22" s="305" t="s">
        <v>179</v>
      </c>
      <c r="D22" s="305" t="str">
        <f>VLOOKUP(C22,'Dropdown vloerafw en cat'!$P$2:$Q$52,2,FALSE)</f>
        <v>Leslokaal</v>
      </c>
      <c r="E22" s="306"/>
      <c r="F22" s="306" t="str">
        <f>VLOOKUP(D22,'Normen en kosten'!$A$5:$B$103,2,FALSE)</f>
        <v>A</v>
      </c>
      <c r="G22" s="296">
        <v>58</v>
      </c>
      <c r="H22" s="296" t="s">
        <v>142</v>
      </c>
      <c r="I22" s="357">
        <v>200</v>
      </c>
      <c r="J22" s="296" t="str">
        <f t="shared" si="0"/>
        <v>A200</v>
      </c>
      <c r="K22" s="296">
        <f>+VLOOKUP(J22,'Normen en kosten'!$D$5:$E$103,2,FALSE)*'10'!$G$11</f>
        <v>0</v>
      </c>
      <c r="L22" s="296">
        <f t="shared" si="1"/>
        <v>11600</v>
      </c>
      <c r="M22" s="307">
        <f t="shared" si="2"/>
        <v>0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402" t="s">
        <v>327</v>
      </c>
      <c r="C23" s="305" t="s">
        <v>179</v>
      </c>
      <c r="D23" s="305" t="str">
        <f>VLOOKUP(C23,'Dropdown vloerafw en cat'!$P$2:$Q$52,2,FALSE)</f>
        <v>Leslokaal</v>
      </c>
      <c r="E23" s="306"/>
      <c r="F23" s="306" t="str">
        <f>VLOOKUP(D23,'Normen en kosten'!$A$5:$B$103,2,FALSE)</f>
        <v>A</v>
      </c>
      <c r="G23" s="296">
        <v>56</v>
      </c>
      <c r="H23" s="296" t="s">
        <v>142</v>
      </c>
      <c r="I23" s="357">
        <v>200</v>
      </c>
      <c r="J23" s="296" t="str">
        <f t="shared" si="0"/>
        <v>A200</v>
      </c>
      <c r="K23" s="296">
        <f>+VLOOKUP(J23,'Normen en kosten'!$D$5:$E$103,2,FALSE)*'10'!$G$11</f>
        <v>0</v>
      </c>
      <c r="L23" s="296">
        <f t="shared" si="1"/>
        <v>11200</v>
      </c>
      <c r="M23" s="307">
        <f t="shared" si="2"/>
        <v>0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402" t="s">
        <v>328</v>
      </c>
      <c r="C24" s="305" t="s">
        <v>135</v>
      </c>
      <c r="D24" s="305" t="str">
        <f>VLOOKUP(C24,'Dropdown vloerafw en cat'!$P$2:$Q$52,2,FALSE)</f>
        <v>Kantine</v>
      </c>
      <c r="E24" s="306"/>
      <c r="F24" s="306" t="str">
        <f>VLOOKUP(D24,'Normen en kosten'!$A$5:$B$103,2,FALSE)</f>
        <v>C</v>
      </c>
      <c r="G24" s="296">
        <v>52</v>
      </c>
      <c r="H24" s="296" t="s">
        <v>142</v>
      </c>
      <c r="I24" s="357">
        <v>200</v>
      </c>
      <c r="J24" s="296" t="str">
        <f t="shared" si="0"/>
        <v>C200</v>
      </c>
      <c r="K24" s="296">
        <f>+VLOOKUP(J24,'Normen en kosten'!$D$5:$E$103,2,FALSE)*'10'!$G$11</f>
        <v>0</v>
      </c>
      <c r="L24" s="296">
        <f t="shared" si="1"/>
        <v>10400</v>
      </c>
      <c r="M24" s="307">
        <f t="shared" si="2"/>
        <v>0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402" t="s">
        <v>329</v>
      </c>
      <c r="C25" s="305" t="s">
        <v>182</v>
      </c>
      <c r="D25" s="305" t="s">
        <v>177</v>
      </c>
      <c r="E25" s="306"/>
      <c r="F25" s="306"/>
      <c r="G25" s="296"/>
      <c r="H25" s="296"/>
      <c r="I25" s="357"/>
      <c r="J25" s="296"/>
      <c r="K25" s="296"/>
      <c r="L25" s="296"/>
      <c r="M25" s="307"/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402" t="s">
        <v>330</v>
      </c>
      <c r="C26" s="305" t="s">
        <v>191</v>
      </c>
      <c r="D26" s="305" t="str">
        <f>VLOOKUP(C26,'Dropdown vloerafw en cat'!$P$2:$Q$52,2,FALSE)</f>
        <v>Sanitaire ruimte</v>
      </c>
      <c r="E26" s="306"/>
      <c r="F26" s="306" t="str">
        <f>VLOOKUP(D26,'Normen en kosten'!$A$5:$B$103,2,FALSE)</f>
        <v>G</v>
      </c>
      <c r="G26" s="296">
        <v>10</v>
      </c>
      <c r="H26" s="296" t="s">
        <v>163</v>
      </c>
      <c r="I26" s="357">
        <v>200</v>
      </c>
      <c r="J26" s="296" t="str">
        <f t="shared" si="0"/>
        <v>G200</v>
      </c>
      <c r="K26" s="296">
        <f>+VLOOKUP(J26,'Normen en kosten'!$D$5:$E$103,2,FALSE)*'10'!$G$11</f>
        <v>0</v>
      </c>
      <c r="L26" s="296">
        <f t="shared" si="1"/>
        <v>2000</v>
      </c>
      <c r="M26" s="307">
        <f t="shared" si="2"/>
        <v>0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402" t="s">
        <v>331</v>
      </c>
      <c r="C27" s="305" t="s">
        <v>182</v>
      </c>
      <c r="D27" s="305" t="s">
        <v>177</v>
      </c>
      <c r="E27" s="306"/>
      <c r="F27" s="306"/>
      <c r="G27" s="296"/>
      <c r="H27" s="296"/>
      <c r="I27" s="357"/>
      <c r="J27" s="296"/>
      <c r="K27" s="296"/>
      <c r="L27" s="296"/>
      <c r="M27" s="307"/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402" t="s">
        <v>347</v>
      </c>
      <c r="C28" s="305" t="s">
        <v>293</v>
      </c>
      <c r="D28" s="305" t="str">
        <f>VLOOKUP(C28,'Dropdown vloerafw en cat'!$P$2:$Q$52,2,FALSE)</f>
        <v>Kantoor</v>
      </c>
      <c r="E28" s="306"/>
      <c r="F28" s="306" t="str">
        <f>VLOOKUP(D28,'Normen en kosten'!$A$5:$B$103,2,FALSE)</f>
        <v>B</v>
      </c>
      <c r="G28" s="296">
        <v>94</v>
      </c>
      <c r="H28" s="296" t="s">
        <v>138</v>
      </c>
      <c r="I28" s="357">
        <v>200</v>
      </c>
      <c r="J28" s="296" t="str">
        <f t="shared" si="0"/>
        <v>B200</v>
      </c>
      <c r="K28" s="296">
        <f>+VLOOKUP(J28,'Normen en kosten'!$D$5:$E$103,2,FALSE)*'10'!$G$11</f>
        <v>0</v>
      </c>
      <c r="L28" s="296">
        <f t="shared" si="1"/>
        <v>18800</v>
      </c>
      <c r="M28" s="307">
        <f t="shared" si="2"/>
        <v>0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402" t="s">
        <v>348</v>
      </c>
      <c r="C29" s="305" t="s">
        <v>136</v>
      </c>
      <c r="D29" s="305" t="str">
        <f>VLOOKUP(C29,'Dropdown vloerafw en cat'!$P$2:$Q$52,2,FALSE)</f>
        <v>Keuken</v>
      </c>
      <c r="E29" s="306"/>
      <c r="F29" s="306" t="str">
        <f>VLOOKUP(D29,'Normen en kosten'!$A$5:$B$103,2,FALSE)</f>
        <v>D</v>
      </c>
      <c r="G29" s="296">
        <v>5</v>
      </c>
      <c r="H29" s="296" t="s">
        <v>163</v>
      </c>
      <c r="I29" s="357">
        <v>200</v>
      </c>
      <c r="J29" s="296" t="str">
        <f t="shared" si="0"/>
        <v>D200</v>
      </c>
      <c r="K29" s="296">
        <f>+VLOOKUP(J29,'Normen en kosten'!$D$5:$E$103,2,FALSE)*'10'!$G$11</f>
        <v>0</v>
      </c>
      <c r="L29" s="296">
        <f t="shared" si="1"/>
        <v>1000</v>
      </c>
      <c r="M29" s="307">
        <f t="shared" si="2"/>
        <v>0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402" t="s">
        <v>349</v>
      </c>
      <c r="C30" s="305" t="s">
        <v>291</v>
      </c>
      <c r="D30" s="305" t="str">
        <f>VLOOKUP(C30,'Dropdown vloerafw en cat'!$P$2:$Q$52,2,FALSE)</f>
        <v>Kantoor</v>
      </c>
      <c r="E30" s="306"/>
      <c r="F30" s="306" t="str">
        <f>VLOOKUP(D30,'Normen en kosten'!$A$5:$B$103,2,FALSE)</f>
        <v>B</v>
      </c>
      <c r="G30" s="296">
        <v>36</v>
      </c>
      <c r="H30" s="296" t="s">
        <v>139</v>
      </c>
      <c r="I30" s="357">
        <v>200</v>
      </c>
      <c r="J30" s="296" t="str">
        <f t="shared" si="0"/>
        <v>B200</v>
      </c>
      <c r="K30" s="296">
        <f>+VLOOKUP(J30,'Normen en kosten'!$D$5:$E$103,2,FALSE)*'10'!$G$11</f>
        <v>0</v>
      </c>
      <c r="L30" s="296">
        <f t="shared" si="1"/>
        <v>7200</v>
      </c>
      <c r="M30" s="307">
        <f t="shared" si="2"/>
        <v>0</v>
      </c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402" t="s">
        <v>350</v>
      </c>
      <c r="C31" s="305" t="s">
        <v>180</v>
      </c>
      <c r="D31" s="305" t="str">
        <f>VLOOKUP(C31,'Dropdown vloerafw en cat'!$P$2:$Q$52,2,FALSE)</f>
        <v>Kantoor</v>
      </c>
      <c r="E31" s="306"/>
      <c r="F31" s="306" t="str">
        <f>VLOOKUP(D31,'Normen en kosten'!$A$5:$B$103,2,FALSE)</f>
        <v>B</v>
      </c>
      <c r="G31" s="296">
        <v>14</v>
      </c>
      <c r="H31" s="296" t="s">
        <v>139</v>
      </c>
      <c r="I31" s="357">
        <v>200</v>
      </c>
      <c r="J31" s="296" t="str">
        <f t="shared" si="0"/>
        <v>B200</v>
      </c>
      <c r="K31" s="296">
        <f>+VLOOKUP(J31,'Normen en kosten'!$D$5:$E$103,2,FALSE)*'10'!$G$11</f>
        <v>0</v>
      </c>
      <c r="L31" s="296">
        <f t="shared" si="1"/>
        <v>2800</v>
      </c>
      <c r="M31" s="307">
        <f t="shared" si="2"/>
        <v>0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402" t="s">
        <v>351</v>
      </c>
      <c r="C32" s="305" t="s">
        <v>180</v>
      </c>
      <c r="D32" s="305" t="str">
        <f>VLOOKUP(C32,'Dropdown vloerafw en cat'!$P$2:$Q$52,2,FALSE)</f>
        <v>Kantoor</v>
      </c>
      <c r="E32" s="306"/>
      <c r="F32" s="306" t="str">
        <f>VLOOKUP(D32,'Normen en kosten'!$A$5:$B$103,2,FALSE)</f>
        <v>B</v>
      </c>
      <c r="G32" s="296">
        <v>11</v>
      </c>
      <c r="H32" s="296" t="s">
        <v>139</v>
      </c>
      <c r="I32" s="357">
        <v>200</v>
      </c>
      <c r="J32" s="296" t="str">
        <f t="shared" si="0"/>
        <v>B200</v>
      </c>
      <c r="K32" s="296">
        <f>+VLOOKUP(J32,'Normen en kosten'!$D$5:$E$103,2,FALSE)*'10'!$G$11</f>
        <v>0</v>
      </c>
      <c r="L32" s="296">
        <f t="shared" si="1"/>
        <v>2200</v>
      </c>
      <c r="M32" s="307">
        <f t="shared" si="2"/>
        <v>0</v>
      </c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402" t="s">
        <v>352</v>
      </c>
      <c r="C33" s="305" t="s">
        <v>188</v>
      </c>
      <c r="D33" s="305" t="str">
        <f>VLOOKUP(C33,'Dropdown vloerafw en cat'!$P$2:$Q$52,2,FALSE)</f>
        <v>Verkeersruimte</v>
      </c>
      <c r="E33" s="306"/>
      <c r="F33" s="306" t="str">
        <f>VLOOKUP(D33,'Normen en kosten'!$A$5:$B$103,2,FALSE)</f>
        <v>E</v>
      </c>
      <c r="G33" s="296">
        <v>5</v>
      </c>
      <c r="H33" s="296" t="s">
        <v>138</v>
      </c>
      <c r="I33" s="357">
        <v>200</v>
      </c>
      <c r="J33" s="296" t="str">
        <f t="shared" si="0"/>
        <v>E200</v>
      </c>
      <c r="K33" s="296">
        <f>+VLOOKUP(J33,'Normen en kosten'!$D$5:$E$103,2,FALSE)*'10'!$G$11</f>
        <v>0</v>
      </c>
      <c r="L33" s="296">
        <f t="shared" si="1"/>
        <v>1000</v>
      </c>
      <c r="M33" s="307">
        <f t="shared" si="2"/>
        <v>0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402" t="s">
        <v>353</v>
      </c>
      <c r="C34" s="305" t="s">
        <v>182</v>
      </c>
      <c r="D34" s="305" t="s">
        <v>177</v>
      </c>
      <c r="E34" s="306"/>
      <c r="F34" s="306"/>
      <c r="G34" s="296"/>
      <c r="H34" s="296"/>
      <c r="I34" s="357"/>
      <c r="J34" s="296"/>
      <c r="K34" s="296"/>
      <c r="L34" s="296"/>
      <c r="M34" s="307"/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402" t="s">
        <v>354</v>
      </c>
      <c r="C35" s="305" t="s">
        <v>195</v>
      </c>
      <c r="D35" s="305" t="str">
        <f>VLOOKUP(C35,'Dropdown vloerafw en cat'!$P$2:$Q$52,2,FALSE)</f>
        <v>Sanitaire ruimte</v>
      </c>
      <c r="E35" s="306"/>
      <c r="F35" s="306" t="str">
        <f>VLOOKUP(D35,'Normen en kosten'!$A$5:$B$103,2,FALSE)</f>
        <v>G</v>
      </c>
      <c r="G35" s="296">
        <v>4</v>
      </c>
      <c r="H35" s="296" t="s">
        <v>163</v>
      </c>
      <c r="I35" s="357">
        <v>200</v>
      </c>
      <c r="J35" s="296" t="str">
        <f t="shared" si="0"/>
        <v>G200</v>
      </c>
      <c r="K35" s="296">
        <f>+VLOOKUP(J35,'Normen en kosten'!$D$5:$E$103,2,FALSE)*'10'!$G$11</f>
        <v>0</v>
      </c>
      <c r="L35" s="296">
        <f t="shared" si="1"/>
        <v>800</v>
      </c>
      <c r="M35" s="307">
        <f t="shared" si="2"/>
        <v>0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x14ac:dyDescent="0.25">
      <c r="A36" s="348"/>
      <c r="B36" s="402" t="s">
        <v>355</v>
      </c>
      <c r="C36" s="305" t="s">
        <v>203</v>
      </c>
      <c r="D36" s="305" t="s">
        <v>177</v>
      </c>
      <c r="E36" s="306"/>
      <c r="F36" s="306"/>
      <c r="G36" s="296"/>
      <c r="H36" s="296"/>
      <c r="I36" s="357"/>
      <c r="J36" s="296"/>
      <c r="K36" s="296"/>
      <c r="L36" s="296"/>
      <c r="M36" s="307"/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402" t="s">
        <v>356</v>
      </c>
      <c r="C37" s="305" t="s">
        <v>132</v>
      </c>
      <c r="D37" s="305" t="s">
        <v>177</v>
      </c>
      <c r="E37" s="306"/>
      <c r="F37" s="306"/>
      <c r="G37" s="296"/>
      <c r="H37" s="296"/>
      <c r="I37" s="357"/>
      <c r="J37" s="296" t="str">
        <f t="shared" si="0"/>
        <v/>
      </c>
      <c r="K37" s="296"/>
      <c r="L37" s="296"/>
      <c r="M37" s="307"/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402" t="s">
        <v>358</v>
      </c>
      <c r="C38" s="305" t="s">
        <v>182</v>
      </c>
      <c r="D38" s="305" t="s">
        <v>177</v>
      </c>
      <c r="E38" s="306"/>
      <c r="F38" s="306"/>
      <c r="G38" s="296"/>
      <c r="H38" s="296"/>
      <c r="I38" s="357"/>
      <c r="J38" s="296"/>
      <c r="K38" s="296"/>
      <c r="L38" s="296"/>
      <c r="M38" s="307"/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hidden="1" x14ac:dyDescent="0.25">
      <c r="A39" s="348"/>
      <c r="B39" s="402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hidden="1" x14ac:dyDescent="0.25">
      <c r="A40" s="348"/>
      <c r="B40" s="402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hidden="1" x14ac:dyDescent="0.25">
      <c r="A41" s="348"/>
      <c r="B41" s="402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hidden="1" x14ac:dyDescent="0.25">
      <c r="A42" s="348"/>
      <c r="B42" s="402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hidden="1" x14ac:dyDescent="0.25">
      <c r="A43" s="348"/>
      <c r="B43" s="402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hidden="1" x14ac:dyDescent="0.25">
      <c r="A44" s="348"/>
      <c r="B44" s="402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48"/>
      <c r="B45" s="402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48"/>
      <c r="B46" s="402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48"/>
      <c r="B47" s="402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48"/>
      <c r="B48" s="357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48"/>
      <c r="B49" s="357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357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357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48"/>
      <c r="B52" s="357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</row>
    <row r="53" spans="1:30" hidden="1" x14ac:dyDescent="0.25">
      <c r="A53" s="348"/>
      <c r="B53" s="357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30" hidden="1" x14ac:dyDescent="0.25">
      <c r="A54" s="348"/>
      <c r="B54" s="357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48"/>
      <c r="B55" s="357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48"/>
      <c r="B56" s="357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48"/>
      <c r="B57" s="357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48"/>
      <c r="B58" s="357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48"/>
      <c r="B59" s="357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48"/>
      <c r="B60" s="357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48"/>
      <c r="B61" s="357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48"/>
      <c r="B62" s="357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48"/>
      <c r="B63" s="357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48"/>
      <c r="B64" s="357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357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357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357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357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357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357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357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357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357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357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357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357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357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357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357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357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48"/>
      <c r="B81" s="357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48"/>
      <c r="B82" s="357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48"/>
      <c r="B83" s="357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48"/>
      <c r="B84" s="357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48"/>
      <c r="B85" s="357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48"/>
      <c r="B86" s="357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48"/>
      <c r="B87" s="357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48"/>
      <c r="B88" s="357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48"/>
      <c r="B89" s="357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48"/>
      <c r="B90" s="357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48"/>
      <c r="B91" s="357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48"/>
      <c r="B92" s="357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48"/>
      <c r="B93" s="357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48"/>
      <c r="B94" s="357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48"/>
      <c r="B95" s="357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48"/>
      <c r="B96" s="357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48"/>
      <c r="B97" s="357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48"/>
      <c r="B98" s="357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4" hidden="1" x14ac:dyDescent="0.25">
      <c r="A99" s="348"/>
      <c r="B99" s="357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  <c r="N99" s="309"/>
    </row>
    <row r="100" spans="1:14" hidden="1" x14ac:dyDescent="0.25">
      <c r="A100" s="348"/>
      <c r="B100" s="357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48"/>
      <c r="B101" s="357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</row>
    <row r="102" spans="1:14" hidden="1" x14ac:dyDescent="0.25">
      <c r="A102" s="348"/>
      <c r="B102" s="357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48"/>
      <c r="B103" s="357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48"/>
      <c r="B104" s="357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48"/>
      <c r="B105" s="357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48"/>
      <c r="B106" s="357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48"/>
      <c r="B107" s="357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48"/>
      <c r="B108" s="357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48"/>
      <c r="B109" s="357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48"/>
      <c r="B110" s="357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48"/>
      <c r="B111" s="357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48"/>
      <c r="B112" s="357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357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357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357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357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357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357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357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357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357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357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357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357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357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357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357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357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357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357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357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357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357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357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357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357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357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357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357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357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357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357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357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357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357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357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357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357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357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357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357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357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357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357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357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357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357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357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357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357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357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357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357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357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357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357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357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357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357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357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357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357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357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357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357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357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357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357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357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357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48"/>
      <c r="B199" s="357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s="231" customFormat="1" x14ac:dyDescent="0.25">
      <c r="A200" s="426" t="s">
        <v>30</v>
      </c>
      <c r="B200" s="426"/>
      <c r="D200" s="427"/>
      <c r="E200" s="428"/>
      <c r="F200" s="428"/>
      <c r="G200" s="231">
        <f>SUM(G5:G199)</f>
        <v>931</v>
      </c>
      <c r="I200" s="426"/>
      <c r="L200" s="231">
        <f>SUM(L5:L199)</f>
        <v>186200</v>
      </c>
      <c r="M200" s="231">
        <f>SUM(M5:M199)</f>
        <v>0</v>
      </c>
      <c r="N200" s="429"/>
      <c r="Q200" s="430"/>
      <c r="AA200" s="430"/>
    </row>
    <row r="201" spans="1:27" s="231" customFormat="1" x14ac:dyDescent="0.25">
      <c r="A201" s="426"/>
      <c r="B201" s="426"/>
      <c r="D201" s="427"/>
      <c r="E201" s="428"/>
      <c r="F201" s="428"/>
      <c r="I201" s="426"/>
      <c r="M201" s="429"/>
      <c r="N201" s="429"/>
      <c r="Q201" s="430"/>
      <c r="AA201" s="430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58" t="s">
        <v>170</v>
      </c>
      <c r="B205" t="s">
        <v>173</v>
      </c>
      <c r="C205" s="312"/>
      <c r="D205" s="221"/>
      <c r="E205" s="221"/>
      <c r="F205" s="221"/>
      <c r="G205" s="221"/>
      <c r="H205" s="358" t="s">
        <v>170</v>
      </c>
      <c r="I205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171</v>
      </c>
      <c r="B206" s="360"/>
      <c r="C206" s="352"/>
      <c r="D206" s="221"/>
      <c r="E206" s="221"/>
      <c r="F206" s="221"/>
      <c r="G206" s="221"/>
      <c r="H206" s="359" t="s">
        <v>37</v>
      </c>
      <c r="I206" s="360">
        <v>194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140</v>
      </c>
      <c r="B207" s="360">
        <v>24</v>
      </c>
      <c r="C207" s="353"/>
      <c r="D207" s="221"/>
      <c r="E207" s="221"/>
      <c r="F207" s="221"/>
      <c r="G207" s="221"/>
      <c r="H207" s="359" t="s">
        <v>39</v>
      </c>
      <c r="I207" s="360">
        <v>37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139</v>
      </c>
      <c r="B208" s="360">
        <v>61</v>
      </c>
      <c r="C208" s="221"/>
      <c r="D208" s="221"/>
      <c r="E208" s="221"/>
      <c r="F208" s="221"/>
      <c r="G208" s="221"/>
      <c r="H208" s="359" t="s">
        <v>28</v>
      </c>
      <c r="I208" s="360">
        <v>155</v>
      </c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163</v>
      </c>
      <c r="B209" s="360">
        <v>42</v>
      </c>
      <c r="C209" s="221"/>
      <c r="D209" s="221"/>
      <c r="E209" s="221"/>
      <c r="F209" s="221"/>
      <c r="G209" s="221"/>
      <c r="H209" s="359" t="s">
        <v>171</v>
      </c>
      <c r="I209" s="360"/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138</v>
      </c>
      <c r="B210" s="360">
        <v>619</v>
      </c>
      <c r="C210" s="221"/>
      <c r="D210" s="221"/>
      <c r="E210" s="221"/>
      <c r="F210" s="221"/>
      <c r="G210" s="221"/>
      <c r="H210" s="359" t="s">
        <v>164</v>
      </c>
      <c r="I210" s="360">
        <v>148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295</v>
      </c>
      <c r="B211" s="360">
        <v>19</v>
      </c>
      <c r="C211" s="221"/>
      <c r="D211" s="221"/>
      <c r="E211" s="221"/>
      <c r="F211" s="221"/>
      <c r="G211" s="221"/>
      <c r="H211" s="359" t="s">
        <v>27</v>
      </c>
      <c r="I211" s="360">
        <v>340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59" t="s">
        <v>142</v>
      </c>
      <c r="B212" s="360">
        <v>166</v>
      </c>
      <c r="C212" s="221"/>
      <c r="D212" s="221"/>
      <c r="E212" s="221"/>
      <c r="F212" s="221"/>
      <c r="G212" s="221"/>
      <c r="H212" s="359" t="s">
        <v>38</v>
      </c>
      <c r="I212" s="360">
        <v>52</v>
      </c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59" t="s">
        <v>172</v>
      </c>
      <c r="B213" s="360">
        <v>931</v>
      </c>
      <c r="C213" s="221"/>
      <c r="D213" s="221"/>
      <c r="E213" s="351"/>
      <c r="F213" s="351"/>
      <c r="G213" s="221"/>
      <c r="H213" s="359" t="s">
        <v>29</v>
      </c>
      <c r="I213" s="360">
        <v>5</v>
      </c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 s="359" t="s">
        <v>172</v>
      </c>
      <c r="I214" s="360">
        <v>931</v>
      </c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/>
      <c r="I215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/>
      <c r="I216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autoFilter ref="A4:M38" xr:uid="{6F34376A-A0EE-4804-BC10-5F4BAAA54E64}"/>
  <phoneticPr fontId="16" type="noConversion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7E566CF-C73C-4D92-90BD-C97D5E30C94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0A33ADD-F487-4773-9F41-98D647AEDE20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9DE4702D-4B59-409C-849E-3D9BE36E194B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7772-9D06-4B2D-A519-0C0976A016FF}">
  <sheetPr>
    <tabColor rgb="FFC2E76B"/>
    <pageSetUpPr fitToPage="1"/>
  </sheetPr>
  <dimension ref="A2:O55"/>
  <sheetViews>
    <sheetView showGridLines="0" showZeros="0" topLeftCell="A16" zoomScaleNormal="100" workbookViewId="0">
      <selection activeCell="F12" sqref="F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11,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Kantoor st. Bijeen/SWV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Crerarstraat 6b</v>
      </c>
      <c r="C5" s="243"/>
      <c r="D5" s="243"/>
      <c r="E5" s="248"/>
      <c r="F5" s="245"/>
      <c r="G5" s="249" t="s">
        <v>18</v>
      </c>
      <c r="H5" s="369">
        <v>11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Hoogeveen</v>
      </c>
      <c r="C6" s="251"/>
      <c r="D6" s="251"/>
      <c r="E6" s="252"/>
      <c r="F6" s="253"/>
      <c r="G6" s="254" t="s">
        <v>19</v>
      </c>
      <c r="H6" s="255" t="str">
        <f>CONCATENATE(H5,"a")</f>
        <v>11a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+MAX('11a'!I6:I201)</f>
        <v>104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9.6153846153846159E-3</v>
      </c>
      <c r="F11" s="265" t="e">
        <f>'11a'!L201/'11a'!M201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('11a'!M201*Offertetarief)</f>
        <v>0</v>
      </c>
      <c r="I13" s="60" t="str">
        <f>IF(SUM(I11:I12)=100%,"","Geen 100%")</f>
        <v>Geen 100%</v>
      </c>
    </row>
    <row r="14" spans="1:11" ht="15.75" x14ac:dyDescent="0.25">
      <c r="F14" s="414"/>
      <c r="G14" s="415"/>
      <c r="H14" s="416"/>
      <c r="I14" s="60"/>
    </row>
    <row r="15" spans="1:11" s="275" customFormat="1" ht="15.75" x14ac:dyDescent="0.25">
      <c r="A15" s="231" t="str">
        <f>+'Normen en kosten'!G1</f>
        <v>Kosten additionele werkzaamheden</v>
      </c>
      <c r="F15" s="415"/>
      <c r="G15" s="415"/>
      <c r="H15" s="417"/>
      <c r="I15" s="99"/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/>
      <c r="F16" s="318">
        <f>+'Normen en kosten'!I3</f>
        <v>0</v>
      </c>
      <c r="G16" s="318">
        <f>E16*F16</f>
        <v>0</v>
      </c>
      <c r="H16" s="170"/>
      <c r="I16" s="319" t="str">
        <f>IF(H16="","",SUM(G16*H16))</f>
        <v/>
      </c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GETPIVOTDATA("m2",'11a'!$A$206,"vloerafwerking","Linoleum")</f>
        <v>12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12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12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42">
        <f>GETPIVOTDATA("m2",'11a'!$A$206,"vloerafwerking","Tapijt")</f>
        <v>318.5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/>
      <c r="F22" s="318">
        <f>+'Normen en kosten'!I9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/>
      <c r="F23" s="318">
        <f>+'Normen en kosten'!I10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/>
      <c r="F24" s="318">
        <f>+'Normen en kosten'!I11</f>
        <v>0</v>
      </c>
      <c r="G24" s="318">
        <f t="shared" si="0"/>
        <v>0</v>
      </c>
      <c r="H24" s="161"/>
      <c r="I24" s="319" t="str">
        <f t="shared" si="1"/>
        <v/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/>
      <c r="F26" s="318">
        <f>+'Normen en kosten'!I13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30.75" customHeight="1" x14ac:dyDescent="0.25">
      <c r="A34" s="449"/>
      <c r="B34" s="450"/>
      <c r="C34" s="451"/>
      <c r="D34" s="170"/>
      <c r="E34" s="419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/>
      <c r="I35" s="326"/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/>
      <c r="I36" s="326"/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ref="I37:I44" si="3">+IF(A37="","",H37*G37)</f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/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(her)controles'!H15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7">
    <mergeCell ref="A19:D19"/>
    <mergeCell ref="A20:D20"/>
    <mergeCell ref="A34:C34"/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</mergeCells>
  <conditionalFormatting sqref="I13:I15">
    <cfRule type="cellIs" dxfId="13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A717-0439-4B10-BCA2-59BAD9313F11}">
  <sheetPr>
    <tabColor rgb="FF9F9289"/>
  </sheetPr>
  <dimension ref="A1:DM251"/>
  <sheetViews>
    <sheetView zoomScaleNormal="100" workbookViewId="0">
      <pane ySplit="4" topLeftCell="A5" activePane="bottomLeft" state="frozen"/>
      <selection activeCell="U213" sqref="U213"/>
      <selection pane="bottomLeft" activeCell="L201" sqref="L201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5.28515625" style="61" bestFit="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(her)controles'!A15</f>
        <v>11</v>
      </c>
      <c r="C1" s="83"/>
      <c r="D1" s="87" t="str">
        <f>VLOOKUP(B1,'Kosten VSR (her)controles'!A5:E54,3)</f>
        <v>Kantoor st. Bijeen/SWV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 t="str">
        <f>VLOOKUP(B1,'Kosten VSR (her)controles'!A5:E54,4)</f>
        <v>Crerarstraat 6b</v>
      </c>
      <c r="E2" s="89" t="str">
        <f>VLOOKUP(B1,'Kosten VSR (her)controles'!A5:E54,5)</f>
        <v>Hoogeveen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 t="s">
        <v>294</v>
      </c>
      <c r="B5" s="437" t="s">
        <v>332</v>
      </c>
      <c r="C5" s="305" t="s">
        <v>180</v>
      </c>
      <c r="D5" s="305" t="str">
        <f>VLOOKUP(C5,'Dropdown vloerafw en cat'!$P$2:$Q$52,2,FALSE)</f>
        <v>Kantoor</v>
      </c>
      <c r="E5" s="306"/>
      <c r="F5" s="306" t="str">
        <f>VLOOKUP(D5,'Normen en kosten'!$A$5:$B$103,2,FALSE)</f>
        <v>B</v>
      </c>
      <c r="G5" s="296">
        <v>34</v>
      </c>
      <c r="H5" s="296" t="s">
        <v>139</v>
      </c>
      <c r="I5" s="357">
        <v>104</v>
      </c>
      <c r="J5" s="296" t="str">
        <f t="shared" ref="J5:J19" si="0">F5&amp;I5</f>
        <v>B104</v>
      </c>
      <c r="K5" s="296">
        <f>+VLOOKUP(J5,'Normen en kosten'!$D$5:$E$103,2,FALSE)*'11'!$G$11</f>
        <v>0</v>
      </c>
      <c r="L5" s="296">
        <f t="shared" ref="L5:L19" si="1">+I5*G5</f>
        <v>3536</v>
      </c>
      <c r="M5" s="307">
        <f t="shared" ref="M5:M19" si="2">+IF(K5=0,0,L5/K5)</f>
        <v>0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 t="s">
        <v>294</v>
      </c>
      <c r="B6" s="402" t="s">
        <v>333</v>
      </c>
      <c r="C6" s="305" t="s">
        <v>180</v>
      </c>
      <c r="D6" s="305" t="str">
        <f>VLOOKUP(C6,'Dropdown vloerafw en cat'!$P$2:$Q$52,2,FALSE)</f>
        <v>Kantoor</v>
      </c>
      <c r="E6" s="306"/>
      <c r="F6" s="306" t="str">
        <f>VLOOKUP(D6,'Normen en kosten'!$A$5:$B$103,2,FALSE)</f>
        <v>B</v>
      </c>
      <c r="G6" s="296">
        <v>31</v>
      </c>
      <c r="H6" s="296" t="s">
        <v>139</v>
      </c>
      <c r="I6" s="357">
        <v>104</v>
      </c>
      <c r="J6" s="296" t="str">
        <f t="shared" si="0"/>
        <v>B104</v>
      </c>
      <c r="K6" s="296">
        <f>+VLOOKUP(J6,'Normen en kosten'!$D$5:$E$103,2,FALSE)*'11'!$G$11</f>
        <v>0</v>
      </c>
      <c r="L6" s="296">
        <f t="shared" si="1"/>
        <v>3224</v>
      </c>
      <c r="M6" s="307">
        <f t="shared" si="2"/>
        <v>0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 t="s">
        <v>294</v>
      </c>
      <c r="B7" s="402" t="s">
        <v>334</v>
      </c>
      <c r="C7" s="305" t="s">
        <v>180</v>
      </c>
      <c r="D7" s="305" t="str">
        <f>VLOOKUP(C7,'Dropdown vloerafw en cat'!$P$2:$Q$52,2,FALSE)</f>
        <v>Kantoor</v>
      </c>
      <c r="E7" s="306"/>
      <c r="F7" s="306" t="str">
        <f>VLOOKUP(D7,'Normen en kosten'!$A$5:$B$103,2,FALSE)</f>
        <v>B</v>
      </c>
      <c r="G7" s="296">
        <v>31</v>
      </c>
      <c r="H7" s="296" t="s">
        <v>139</v>
      </c>
      <c r="I7" s="357">
        <v>104</v>
      </c>
      <c r="J7" s="296" t="str">
        <f t="shared" si="0"/>
        <v>B104</v>
      </c>
      <c r="K7" s="296">
        <f>+VLOOKUP(J7,'Normen en kosten'!$D$5:$E$103,2,FALSE)*'11'!$G$11</f>
        <v>0</v>
      </c>
      <c r="L7" s="296">
        <f t="shared" si="1"/>
        <v>3224</v>
      </c>
      <c r="M7" s="307">
        <f t="shared" si="2"/>
        <v>0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 t="s">
        <v>294</v>
      </c>
      <c r="B8" s="402" t="s">
        <v>335</v>
      </c>
      <c r="C8" s="305" t="s">
        <v>180</v>
      </c>
      <c r="D8" s="305" t="str">
        <f>VLOOKUP(C8,'Dropdown vloerafw en cat'!$P$2:$Q$52,2,FALSE)</f>
        <v>Kantoor</v>
      </c>
      <c r="E8" s="306"/>
      <c r="F8" s="306" t="str">
        <f>VLOOKUP(D8,'Normen en kosten'!$A$5:$B$103,2,FALSE)</f>
        <v>B</v>
      </c>
      <c r="G8" s="296">
        <v>43</v>
      </c>
      <c r="H8" s="296" t="s">
        <v>139</v>
      </c>
      <c r="I8" s="357">
        <v>104</v>
      </c>
      <c r="J8" s="296" t="str">
        <f t="shared" si="0"/>
        <v>B104</v>
      </c>
      <c r="K8" s="296">
        <f>+VLOOKUP(J8,'Normen en kosten'!$D$5:$E$103,2,FALSE)*'11'!$G$11</f>
        <v>0</v>
      </c>
      <c r="L8" s="296">
        <f t="shared" si="1"/>
        <v>4472</v>
      </c>
      <c r="M8" s="307">
        <f t="shared" si="2"/>
        <v>0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 t="s">
        <v>294</v>
      </c>
      <c r="B9" s="402" t="s">
        <v>336</v>
      </c>
      <c r="C9" s="305" t="s">
        <v>180</v>
      </c>
      <c r="D9" s="305" t="str">
        <f>VLOOKUP(C9,'Dropdown vloerafw en cat'!$P$2:$Q$52,2,FALSE)</f>
        <v>Kantoor</v>
      </c>
      <c r="E9" s="306"/>
      <c r="F9" s="306" t="str">
        <f>VLOOKUP(D9,'Normen en kosten'!$A$5:$B$103,2,FALSE)</f>
        <v>B</v>
      </c>
      <c r="G9" s="296">
        <v>4.75</v>
      </c>
      <c r="H9" s="296" t="s">
        <v>139</v>
      </c>
      <c r="I9" s="357">
        <v>104</v>
      </c>
      <c r="J9" s="296" t="str">
        <f t="shared" si="0"/>
        <v>B104</v>
      </c>
      <c r="K9" s="296">
        <f>+VLOOKUP(J9,'Normen en kosten'!$D$5:$E$103,2,FALSE)*'11'!$G$11</f>
        <v>0</v>
      </c>
      <c r="L9" s="296">
        <f t="shared" si="1"/>
        <v>494</v>
      </c>
      <c r="M9" s="307">
        <f t="shared" si="2"/>
        <v>0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 t="s">
        <v>294</v>
      </c>
      <c r="B10" s="402" t="s">
        <v>337</v>
      </c>
      <c r="C10" s="305" t="s">
        <v>180</v>
      </c>
      <c r="D10" s="305" t="str">
        <f>VLOOKUP(C10,'Dropdown vloerafw en cat'!$P$2:$Q$52,2,FALSE)</f>
        <v>Kantoor</v>
      </c>
      <c r="E10" s="306"/>
      <c r="F10" s="306" t="str">
        <f>VLOOKUP(D10,'Normen en kosten'!$A$5:$B$103,2,FALSE)</f>
        <v>B</v>
      </c>
      <c r="G10" s="296">
        <v>4.75</v>
      </c>
      <c r="H10" s="296" t="s">
        <v>139</v>
      </c>
      <c r="I10" s="357">
        <v>104</v>
      </c>
      <c r="J10" s="296" t="str">
        <f t="shared" si="0"/>
        <v>B104</v>
      </c>
      <c r="K10" s="296">
        <f>+VLOOKUP(J10,'Normen en kosten'!$D$5:$E$103,2,FALSE)*'11'!$G$11</f>
        <v>0</v>
      </c>
      <c r="L10" s="296">
        <f t="shared" si="1"/>
        <v>494</v>
      </c>
      <c r="M10" s="307">
        <f t="shared" si="2"/>
        <v>0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 t="s">
        <v>294</v>
      </c>
      <c r="B11" s="402" t="s">
        <v>338</v>
      </c>
      <c r="C11" s="305" t="s">
        <v>180</v>
      </c>
      <c r="D11" s="305" t="str">
        <f>VLOOKUP(C11,'Dropdown vloerafw en cat'!$P$2:$Q$52,2,FALSE)</f>
        <v>Kantoor</v>
      </c>
      <c r="E11" s="306"/>
      <c r="F11" s="306" t="str">
        <f>VLOOKUP(D11,'Normen en kosten'!$A$5:$B$103,2,FALSE)</f>
        <v>B</v>
      </c>
      <c r="G11" s="296">
        <v>4.75</v>
      </c>
      <c r="H11" s="296" t="s">
        <v>139</v>
      </c>
      <c r="I11" s="357">
        <v>104</v>
      </c>
      <c r="J11" s="296" t="str">
        <f t="shared" si="0"/>
        <v>B104</v>
      </c>
      <c r="K11" s="296">
        <f>+VLOOKUP(J11,'Normen en kosten'!$D$5:$E$103,2,FALSE)*'11'!$G$11</f>
        <v>0</v>
      </c>
      <c r="L11" s="296">
        <f t="shared" si="1"/>
        <v>494</v>
      </c>
      <c r="M11" s="307">
        <f t="shared" si="2"/>
        <v>0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 t="s">
        <v>294</v>
      </c>
      <c r="B12" s="402" t="s">
        <v>339</v>
      </c>
      <c r="C12" s="305" t="s">
        <v>180</v>
      </c>
      <c r="D12" s="305" t="str">
        <f>VLOOKUP(C12,'Dropdown vloerafw en cat'!$P$2:$Q$52,2,FALSE)</f>
        <v>Kantoor</v>
      </c>
      <c r="E12" s="306"/>
      <c r="F12" s="306" t="str">
        <f>VLOOKUP(D12,'Normen en kosten'!$A$5:$B$103,2,FALSE)</f>
        <v>B</v>
      </c>
      <c r="G12" s="296">
        <v>4.75</v>
      </c>
      <c r="H12" s="296" t="s">
        <v>139</v>
      </c>
      <c r="I12" s="357">
        <v>104</v>
      </c>
      <c r="J12" s="296" t="str">
        <f t="shared" si="0"/>
        <v>B104</v>
      </c>
      <c r="K12" s="296">
        <f>+VLOOKUP(J12,'Normen en kosten'!$D$5:$E$103,2,FALSE)*'11'!$G$11</f>
        <v>0</v>
      </c>
      <c r="L12" s="296">
        <f t="shared" si="1"/>
        <v>494</v>
      </c>
      <c r="M12" s="307">
        <f t="shared" si="2"/>
        <v>0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 t="s">
        <v>294</v>
      </c>
      <c r="B13" s="402" t="s">
        <v>340</v>
      </c>
      <c r="C13" s="305" t="s">
        <v>180</v>
      </c>
      <c r="D13" s="305" t="str">
        <f>VLOOKUP(C13,'Dropdown vloerafw en cat'!$P$2:$Q$52,2,FALSE)</f>
        <v>Kantoor</v>
      </c>
      <c r="E13" s="306"/>
      <c r="F13" s="306" t="str">
        <f>VLOOKUP(D13,'Normen en kosten'!$A$5:$B$103,2,FALSE)</f>
        <v>B</v>
      </c>
      <c r="G13" s="296">
        <v>4.75</v>
      </c>
      <c r="H13" s="296" t="s">
        <v>139</v>
      </c>
      <c r="I13" s="357">
        <v>104</v>
      </c>
      <c r="J13" s="296" t="str">
        <f t="shared" ref="J13" si="3">F13&amp;I13</f>
        <v>B104</v>
      </c>
      <c r="K13" s="296">
        <f>+VLOOKUP(J13,'Normen en kosten'!$D$5:$E$103,2,FALSE)*'11'!$G$11</f>
        <v>0</v>
      </c>
      <c r="L13" s="296">
        <f t="shared" ref="L13" si="4">+I13*G13</f>
        <v>494</v>
      </c>
      <c r="M13" s="307">
        <f t="shared" ref="M13" si="5">+IF(K13=0,0,L13/K13)</f>
        <v>0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 t="s">
        <v>294</v>
      </c>
      <c r="B14" s="402" t="s">
        <v>341</v>
      </c>
      <c r="C14" s="305" t="s">
        <v>180</v>
      </c>
      <c r="D14" s="305" t="str">
        <f>VLOOKUP(C14,'Dropdown vloerafw en cat'!$P$2:$Q$52,2,FALSE)</f>
        <v>Kantoor</v>
      </c>
      <c r="E14" s="306"/>
      <c r="F14" s="306" t="str">
        <f>VLOOKUP(D14,'Normen en kosten'!$A$5:$B$103,2,FALSE)</f>
        <v>B</v>
      </c>
      <c r="G14" s="296">
        <v>4.75</v>
      </c>
      <c r="H14" s="296" t="s">
        <v>139</v>
      </c>
      <c r="I14" s="357">
        <v>104</v>
      </c>
      <c r="J14" s="296" t="str">
        <f t="shared" si="0"/>
        <v>B104</v>
      </c>
      <c r="K14" s="296">
        <f>+VLOOKUP(J14,'Normen en kosten'!$D$5:$E$103,2,FALSE)*'11'!$G$11</f>
        <v>0</v>
      </c>
      <c r="L14" s="296">
        <f t="shared" si="1"/>
        <v>494</v>
      </c>
      <c r="M14" s="307">
        <f t="shared" si="2"/>
        <v>0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 t="s">
        <v>294</v>
      </c>
      <c r="B15" s="402" t="s">
        <v>342</v>
      </c>
      <c r="C15" s="305" t="s">
        <v>186</v>
      </c>
      <c r="D15" s="305" t="str">
        <f>VLOOKUP(C15,'Dropdown vloerafw en cat'!$P$2:$Q$52,2,FALSE)</f>
        <v>Kantoor</v>
      </c>
      <c r="E15" s="306"/>
      <c r="F15" s="306" t="str">
        <f>VLOOKUP(D15,'Normen en kosten'!$A$5:$B$103,2,FALSE)</f>
        <v>B</v>
      </c>
      <c r="G15" s="296">
        <v>93</v>
      </c>
      <c r="H15" s="296" t="s">
        <v>139</v>
      </c>
      <c r="I15" s="357">
        <v>104</v>
      </c>
      <c r="J15" s="296" t="str">
        <f t="shared" si="0"/>
        <v>B104</v>
      </c>
      <c r="K15" s="296">
        <f>+VLOOKUP(J15,'Normen en kosten'!$D$5:$E$103,2,FALSE)*'11'!$G$11</f>
        <v>0</v>
      </c>
      <c r="L15" s="296">
        <f t="shared" si="1"/>
        <v>9672</v>
      </c>
      <c r="M15" s="307">
        <f t="shared" si="2"/>
        <v>0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 t="s">
        <v>294</v>
      </c>
      <c r="B16" s="402" t="s">
        <v>343</v>
      </c>
      <c r="C16" s="305" t="s">
        <v>186</v>
      </c>
      <c r="D16" s="305" t="str">
        <f>VLOOKUP(C16,'Dropdown vloerafw en cat'!$P$2:$Q$52,2,FALSE)</f>
        <v>Kantoor</v>
      </c>
      <c r="E16" s="306"/>
      <c r="F16" s="306" t="str">
        <f>VLOOKUP(D16,'Normen en kosten'!$A$5:$B$103,2,FALSE)</f>
        <v>B</v>
      </c>
      <c r="G16" s="296">
        <v>25</v>
      </c>
      <c r="H16" s="296" t="s">
        <v>139</v>
      </c>
      <c r="I16" s="357">
        <v>104</v>
      </c>
      <c r="J16" s="296" t="str">
        <f t="shared" si="0"/>
        <v>B104</v>
      </c>
      <c r="K16" s="296">
        <f>+VLOOKUP(J16,'Normen en kosten'!$D$5:$E$103,2,FALSE)*'11'!$G$11</f>
        <v>0</v>
      </c>
      <c r="L16" s="296">
        <f t="shared" si="1"/>
        <v>2600</v>
      </c>
      <c r="M16" s="307">
        <f t="shared" si="2"/>
        <v>0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 t="s">
        <v>294</v>
      </c>
      <c r="B17" s="402" t="s">
        <v>344</v>
      </c>
      <c r="C17" s="305" t="s">
        <v>186</v>
      </c>
      <c r="D17" s="305" t="str">
        <f>VLOOKUP(C17,'Dropdown vloerafw en cat'!$P$2:$Q$52,2,FALSE)</f>
        <v>Kantoor</v>
      </c>
      <c r="E17" s="306"/>
      <c r="F17" s="306" t="str">
        <f>VLOOKUP(D17,'Normen en kosten'!$A$5:$B$103,2,FALSE)</f>
        <v>B</v>
      </c>
      <c r="G17" s="296">
        <v>16</v>
      </c>
      <c r="H17" s="296" t="s">
        <v>139</v>
      </c>
      <c r="I17" s="357">
        <v>104</v>
      </c>
      <c r="J17" s="296" t="str">
        <f t="shared" si="0"/>
        <v>B104</v>
      </c>
      <c r="K17" s="296">
        <f>+VLOOKUP(J17,'Normen en kosten'!$D$5:$E$103,2,FALSE)*'11'!$G$11</f>
        <v>0</v>
      </c>
      <c r="L17" s="296">
        <f t="shared" si="1"/>
        <v>1664</v>
      </c>
      <c r="M17" s="307">
        <f t="shared" si="2"/>
        <v>0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 t="s">
        <v>294</v>
      </c>
      <c r="B18" s="402" t="s">
        <v>345</v>
      </c>
      <c r="C18" s="305" t="s">
        <v>132</v>
      </c>
      <c r="D18" s="305" t="str">
        <f>VLOOKUP(C18,'Dropdown vloerafw en cat'!$P$2:$Q$52,2,FALSE)</f>
        <v>Archief</v>
      </c>
      <c r="E18" s="306"/>
      <c r="F18" s="306" t="str">
        <f>VLOOKUP(D18,'Normen en kosten'!$A$5:$B$103,2,FALSE)</f>
        <v>K</v>
      </c>
      <c r="G18" s="296">
        <v>17</v>
      </c>
      <c r="H18" s="296" t="s">
        <v>139</v>
      </c>
      <c r="I18" s="357">
        <v>40</v>
      </c>
      <c r="J18" s="296" t="str">
        <f t="shared" ref="J18" si="6">F18&amp;I18</f>
        <v>K40</v>
      </c>
      <c r="K18" s="296">
        <f>+VLOOKUP(J18,'Normen en kosten'!$D$5:$E$103,2,FALSE)*'11'!$G$11</f>
        <v>0</v>
      </c>
      <c r="L18" s="296">
        <f t="shared" ref="L18" si="7">+I18*G18</f>
        <v>680</v>
      </c>
      <c r="M18" s="307">
        <f t="shared" ref="M18" si="8">+IF(K18=0,0,L18/K18)</f>
        <v>0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 t="s">
        <v>294</v>
      </c>
      <c r="B19" s="402" t="s">
        <v>346</v>
      </c>
      <c r="C19" s="305" t="s">
        <v>136</v>
      </c>
      <c r="D19" s="305" t="str">
        <f>VLOOKUP(C19,'Dropdown vloerafw en cat'!$P$2:$Q$52,2,FALSE)</f>
        <v>Keuken</v>
      </c>
      <c r="E19" s="306"/>
      <c r="F19" s="306" t="str">
        <f>VLOOKUP(D19,'Normen en kosten'!$A$5:$B$103,2,FALSE)</f>
        <v>D</v>
      </c>
      <c r="G19" s="296">
        <v>12</v>
      </c>
      <c r="H19" s="296" t="s">
        <v>138</v>
      </c>
      <c r="I19" s="357">
        <v>104</v>
      </c>
      <c r="J19" s="296" t="str">
        <f t="shared" si="0"/>
        <v>D104</v>
      </c>
      <c r="K19" s="296">
        <f>+VLOOKUP(J19,'Normen en kosten'!$D$5:$E$103,2,FALSE)*'11'!$G$11</f>
        <v>0</v>
      </c>
      <c r="L19" s="296">
        <f t="shared" si="1"/>
        <v>1248</v>
      </c>
      <c r="M19" s="307">
        <f t="shared" si="2"/>
        <v>0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hidden="1" x14ac:dyDescent="0.25">
      <c r="A20" s="348"/>
      <c r="B20" s="357"/>
      <c r="C20" s="305"/>
      <c r="D20" s="305"/>
      <c r="E20" s="306"/>
      <c r="F20" s="306"/>
      <c r="G20" s="296"/>
      <c r="H20" s="296"/>
      <c r="I20" s="357"/>
      <c r="J20" s="296"/>
      <c r="K20" s="296"/>
      <c r="L20" s="296"/>
      <c r="M20" s="307"/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hidden="1" x14ac:dyDescent="0.25">
      <c r="A21" s="348"/>
      <c r="B21" s="357"/>
      <c r="C21" s="305"/>
      <c r="D21" s="305"/>
      <c r="E21" s="306"/>
      <c r="F21" s="306"/>
      <c r="G21" s="296"/>
      <c r="H21" s="296"/>
      <c r="I21" s="357"/>
      <c r="J21" s="296"/>
      <c r="K21" s="296"/>
      <c r="L21" s="296"/>
      <c r="M21" s="307"/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hidden="1" x14ac:dyDescent="0.25">
      <c r="A22" s="348"/>
      <c r="B22" s="357"/>
      <c r="C22" s="305"/>
      <c r="D22" s="305"/>
      <c r="E22" s="306"/>
      <c r="F22" s="306"/>
      <c r="G22" s="296"/>
      <c r="H22" s="296"/>
      <c r="I22" s="357"/>
      <c r="J22" s="296"/>
      <c r="K22" s="296"/>
      <c r="L22" s="296"/>
      <c r="M22" s="307"/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hidden="1" x14ac:dyDescent="0.25">
      <c r="A23" s="348"/>
      <c r="B23" s="357"/>
      <c r="C23" s="305"/>
      <c r="D23" s="305"/>
      <c r="E23" s="306"/>
      <c r="F23" s="306"/>
      <c r="G23" s="296"/>
      <c r="H23" s="296"/>
      <c r="I23" s="357"/>
      <c r="J23" s="296"/>
      <c r="K23" s="296"/>
      <c r="L23" s="296"/>
      <c r="M23" s="307"/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hidden="1" x14ac:dyDescent="0.25">
      <c r="A24" s="348"/>
      <c r="B24" s="357"/>
      <c r="C24" s="305"/>
      <c r="D24" s="305"/>
      <c r="E24" s="306"/>
      <c r="F24" s="306"/>
      <c r="G24" s="296"/>
      <c r="H24" s="296"/>
      <c r="I24" s="357"/>
      <c r="J24" s="296"/>
      <c r="K24" s="296"/>
      <c r="L24" s="296"/>
      <c r="M24" s="307"/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hidden="1" x14ac:dyDescent="0.25">
      <c r="A25" s="348"/>
      <c r="B25" s="357"/>
      <c r="C25" s="305"/>
      <c r="D25" s="305"/>
      <c r="E25" s="306"/>
      <c r="F25" s="306"/>
      <c r="G25" s="296"/>
      <c r="H25" s="296"/>
      <c r="I25" s="357"/>
      <c r="J25" s="296"/>
      <c r="K25" s="296"/>
      <c r="L25" s="296"/>
      <c r="M25" s="307"/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hidden="1" x14ac:dyDescent="0.25">
      <c r="A26" s="348"/>
      <c r="B26" s="357"/>
      <c r="C26" s="305"/>
      <c r="D26" s="305"/>
      <c r="E26" s="306"/>
      <c r="F26" s="306"/>
      <c r="G26" s="296"/>
      <c r="H26" s="296"/>
      <c r="I26" s="357"/>
      <c r="J26" s="296"/>
      <c r="K26" s="296"/>
      <c r="L26" s="296"/>
      <c r="M26" s="307"/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hidden="1" x14ac:dyDescent="0.25">
      <c r="A27" s="348"/>
      <c r="B27" s="357"/>
      <c r="C27" s="305"/>
      <c r="D27" s="305"/>
      <c r="E27" s="306"/>
      <c r="F27" s="306"/>
      <c r="G27" s="296"/>
      <c r="H27" s="296"/>
      <c r="I27" s="357"/>
      <c r="J27" s="296"/>
      <c r="K27" s="296"/>
      <c r="L27" s="296"/>
      <c r="M27" s="307"/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hidden="1" x14ac:dyDescent="0.25">
      <c r="A28" s="348"/>
      <c r="B28" s="357"/>
      <c r="C28" s="305"/>
      <c r="D28" s="305"/>
      <c r="E28" s="306"/>
      <c r="F28" s="306"/>
      <c r="G28" s="296"/>
      <c r="H28" s="296"/>
      <c r="I28" s="357"/>
      <c r="J28" s="296"/>
      <c r="K28" s="296"/>
      <c r="L28" s="296"/>
      <c r="M28" s="307"/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hidden="1" x14ac:dyDescent="0.25">
      <c r="A29" s="348"/>
      <c r="B29" s="357"/>
      <c r="C29" s="305"/>
      <c r="D29" s="305"/>
      <c r="E29" s="306"/>
      <c r="F29" s="306"/>
      <c r="G29" s="296"/>
      <c r="H29" s="296"/>
      <c r="I29" s="357"/>
      <c r="J29" s="296"/>
      <c r="K29" s="296"/>
      <c r="L29" s="296"/>
      <c r="M29" s="307"/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hidden="1" x14ac:dyDescent="0.25">
      <c r="A30" s="348"/>
      <c r="B30" s="357"/>
      <c r="C30" s="305"/>
      <c r="D30" s="305"/>
      <c r="E30" s="306"/>
      <c r="F30" s="306"/>
      <c r="G30" s="296"/>
      <c r="H30" s="296"/>
      <c r="I30" s="357"/>
      <c r="J30" s="296"/>
      <c r="K30" s="296"/>
      <c r="L30" s="296"/>
      <c r="M30" s="307"/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hidden="1" x14ac:dyDescent="0.25">
      <c r="A31" s="348"/>
      <c r="B31" s="357"/>
      <c r="C31" s="305"/>
      <c r="D31" s="305"/>
      <c r="E31" s="306"/>
      <c r="F31" s="306"/>
      <c r="G31" s="296"/>
      <c r="H31" s="296"/>
      <c r="I31" s="357"/>
      <c r="J31" s="296"/>
      <c r="K31" s="296"/>
      <c r="L31" s="296"/>
      <c r="M31" s="307"/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hidden="1" x14ac:dyDescent="0.25">
      <c r="A32" s="348"/>
      <c r="B32" s="357"/>
      <c r="C32" s="305"/>
      <c r="D32" s="305"/>
      <c r="E32" s="306"/>
      <c r="F32" s="306"/>
      <c r="G32" s="296"/>
      <c r="H32" s="296"/>
      <c r="I32" s="357"/>
      <c r="J32" s="296"/>
      <c r="K32" s="296"/>
      <c r="L32" s="296"/>
      <c r="M32" s="307"/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hidden="1" x14ac:dyDescent="0.25">
      <c r="A33" s="348"/>
      <c r="B33" s="357"/>
      <c r="C33" s="305"/>
      <c r="D33" s="305"/>
      <c r="E33" s="306"/>
      <c r="F33" s="306"/>
      <c r="G33" s="296"/>
      <c r="H33" s="296"/>
      <c r="I33" s="357"/>
      <c r="J33" s="296"/>
      <c r="K33" s="296"/>
      <c r="L33" s="296"/>
      <c r="M33" s="307"/>
      <c r="N33" s="101"/>
      <c r="O33" s="47"/>
      <c r="P33" s="47"/>
      <c r="Q33" s="47"/>
      <c r="R33" s="47"/>
      <c r="S33" s="47"/>
      <c r="T33" s="47"/>
      <c r="U33" s="47"/>
      <c r="V33" s="47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hidden="1" x14ac:dyDescent="0.25">
      <c r="A34" s="348"/>
      <c r="B34" s="357"/>
      <c r="C34" s="305"/>
      <c r="D34" s="305"/>
      <c r="E34" s="306"/>
      <c r="F34" s="306"/>
      <c r="G34" s="296"/>
      <c r="H34" s="296"/>
      <c r="I34" s="357"/>
      <c r="J34" s="296"/>
      <c r="K34" s="296"/>
      <c r="L34" s="296"/>
      <c r="M34" s="307"/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hidden="1" x14ac:dyDescent="0.25">
      <c r="A35" s="348"/>
      <c r="B35" s="357"/>
      <c r="C35" s="305"/>
      <c r="D35" s="305"/>
      <c r="E35" s="306"/>
      <c r="F35" s="306"/>
      <c r="G35" s="296"/>
      <c r="H35" s="296"/>
      <c r="I35" s="357"/>
      <c r="J35" s="296"/>
      <c r="K35" s="296"/>
      <c r="L35" s="296"/>
      <c r="M35" s="307"/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hidden="1" x14ac:dyDescent="0.25">
      <c r="A36" s="348"/>
      <c r="B36" s="357"/>
      <c r="C36" s="305"/>
      <c r="D36" s="305"/>
      <c r="E36" s="306"/>
      <c r="F36" s="306"/>
      <c r="G36" s="296"/>
      <c r="H36" s="296"/>
      <c r="I36" s="357"/>
      <c r="J36" s="296"/>
      <c r="K36" s="296"/>
      <c r="L36" s="296"/>
      <c r="M36" s="307"/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</row>
    <row r="37" spans="1:117" hidden="1" x14ac:dyDescent="0.25">
      <c r="A37" s="348"/>
      <c r="B37" s="357"/>
      <c r="C37" s="305"/>
      <c r="D37" s="305"/>
      <c r="E37" s="306"/>
      <c r="F37" s="306"/>
      <c r="G37" s="296"/>
      <c r="H37" s="296"/>
      <c r="I37" s="357"/>
      <c r="J37" s="296"/>
      <c r="K37" s="296"/>
      <c r="L37" s="296"/>
      <c r="M37" s="307"/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hidden="1" x14ac:dyDescent="0.25">
      <c r="A38" s="348"/>
      <c r="B38" s="357"/>
      <c r="C38" s="305"/>
      <c r="D38" s="305"/>
      <c r="E38" s="306"/>
      <c r="F38" s="306"/>
      <c r="G38" s="296"/>
      <c r="H38" s="296"/>
      <c r="I38" s="357"/>
      <c r="J38" s="296"/>
      <c r="K38" s="296"/>
      <c r="L38" s="296"/>
      <c r="M38" s="307"/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hidden="1" x14ac:dyDescent="0.25">
      <c r="A39" s="348"/>
      <c r="B39" s="357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hidden="1" x14ac:dyDescent="0.25">
      <c r="A40" s="348"/>
      <c r="B40" s="357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hidden="1" x14ac:dyDescent="0.25">
      <c r="A41" s="348"/>
      <c r="B41" s="357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hidden="1" x14ac:dyDescent="0.25">
      <c r="A42" s="348"/>
      <c r="B42" s="357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hidden="1" x14ac:dyDescent="0.25">
      <c r="A43" s="348"/>
      <c r="B43" s="357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hidden="1" x14ac:dyDescent="0.25">
      <c r="A44" s="348"/>
      <c r="B44" s="357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hidden="1" x14ac:dyDescent="0.25">
      <c r="A45" s="348"/>
      <c r="B45" s="357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hidden="1" x14ac:dyDescent="0.25">
      <c r="A46" s="348"/>
      <c r="B46" s="357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hidden="1" x14ac:dyDescent="0.25">
      <c r="A47" s="348"/>
      <c r="B47" s="357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hidden="1" x14ac:dyDescent="0.25">
      <c r="A48" s="348"/>
      <c r="B48" s="357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hidden="1" x14ac:dyDescent="0.25">
      <c r="A49" s="348"/>
      <c r="B49" s="357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hidden="1" x14ac:dyDescent="0.25">
      <c r="A50" s="348"/>
      <c r="B50" s="357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hidden="1" x14ac:dyDescent="0.25">
      <c r="A51" s="348"/>
      <c r="B51" s="357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hidden="1" x14ac:dyDescent="0.25">
      <c r="A52" s="348"/>
      <c r="B52" s="357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  <c r="N52" s="101"/>
      <c r="O52" s="103"/>
      <c r="P52" s="103"/>
      <c r="R52" s="103"/>
      <c r="S52" s="103"/>
      <c r="T52" s="103"/>
      <c r="U52" s="103"/>
      <c r="V52" s="103"/>
      <c r="W52" s="103"/>
      <c r="X52" s="103"/>
      <c r="Y52" s="103"/>
      <c r="Z52" s="103"/>
      <c r="AB52" s="103"/>
      <c r="AC52" s="103"/>
      <c r="AD52" s="103"/>
    </row>
    <row r="53" spans="1:30" hidden="1" x14ac:dyDescent="0.25">
      <c r="A53" s="348"/>
      <c r="B53" s="357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  <c r="O53" s="59"/>
    </row>
    <row r="54" spans="1:30" hidden="1" x14ac:dyDescent="0.25">
      <c r="A54" s="348"/>
      <c r="B54" s="357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  <c r="O54" s="59"/>
    </row>
    <row r="55" spans="1:30" hidden="1" x14ac:dyDescent="0.25">
      <c r="A55" s="348"/>
      <c r="B55" s="357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  <c r="O55" s="59"/>
    </row>
    <row r="56" spans="1:30" hidden="1" x14ac:dyDescent="0.25">
      <c r="A56" s="348"/>
      <c r="B56" s="357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  <c r="O56" s="59"/>
    </row>
    <row r="57" spans="1:30" hidden="1" x14ac:dyDescent="0.25">
      <c r="A57" s="348"/>
      <c r="B57" s="357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  <c r="O57" s="59"/>
    </row>
    <row r="58" spans="1:30" hidden="1" x14ac:dyDescent="0.25">
      <c r="A58" s="348"/>
      <c r="B58" s="357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  <c r="O58" s="59"/>
    </row>
    <row r="59" spans="1:30" hidden="1" x14ac:dyDescent="0.25">
      <c r="A59" s="348"/>
      <c r="B59" s="357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  <c r="O59" s="59"/>
    </row>
    <row r="60" spans="1:30" hidden="1" x14ac:dyDescent="0.25">
      <c r="A60" s="348"/>
      <c r="B60" s="357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  <c r="O60" s="59"/>
    </row>
    <row r="61" spans="1:30" hidden="1" x14ac:dyDescent="0.25">
      <c r="A61" s="348"/>
      <c r="B61" s="357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  <c r="O61" s="59"/>
    </row>
    <row r="62" spans="1:30" hidden="1" x14ac:dyDescent="0.25">
      <c r="A62" s="348"/>
      <c r="B62" s="357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  <c r="O62" s="59"/>
    </row>
    <row r="63" spans="1:30" hidden="1" x14ac:dyDescent="0.25">
      <c r="A63" s="348"/>
      <c r="B63" s="357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  <c r="O63" s="59"/>
    </row>
    <row r="64" spans="1:30" hidden="1" x14ac:dyDescent="0.25">
      <c r="A64" s="348"/>
      <c r="B64" s="357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  <c r="O64" s="59"/>
    </row>
    <row r="65" spans="1:15" hidden="1" x14ac:dyDescent="0.25">
      <c r="A65" s="348"/>
      <c r="B65" s="357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  <c r="O65" s="59"/>
    </row>
    <row r="66" spans="1:15" hidden="1" x14ac:dyDescent="0.25">
      <c r="A66" s="348"/>
      <c r="B66" s="357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  <c r="O66" s="59"/>
    </row>
    <row r="67" spans="1:15" hidden="1" x14ac:dyDescent="0.25">
      <c r="A67" s="348"/>
      <c r="B67" s="357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  <c r="O67" s="59"/>
    </row>
    <row r="68" spans="1:15" hidden="1" x14ac:dyDescent="0.25">
      <c r="A68" s="348"/>
      <c r="B68" s="357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  <c r="O68" s="59"/>
    </row>
    <row r="69" spans="1:15" hidden="1" x14ac:dyDescent="0.25">
      <c r="A69" s="348"/>
      <c r="B69" s="357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  <c r="O69" s="59"/>
    </row>
    <row r="70" spans="1:15" hidden="1" x14ac:dyDescent="0.25">
      <c r="A70" s="348"/>
      <c r="B70" s="357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  <c r="O70" s="59"/>
    </row>
    <row r="71" spans="1:15" hidden="1" x14ac:dyDescent="0.25">
      <c r="A71" s="348"/>
      <c r="B71" s="357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  <c r="O71" s="59"/>
    </row>
    <row r="72" spans="1:15" hidden="1" x14ac:dyDescent="0.25">
      <c r="A72" s="348"/>
      <c r="B72" s="357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  <c r="O72" s="59"/>
    </row>
    <row r="73" spans="1:15" hidden="1" x14ac:dyDescent="0.25">
      <c r="A73" s="348"/>
      <c r="B73" s="357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  <c r="O73" s="59"/>
    </row>
    <row r="74" spans="1:15" hidden="1" x14ac:dyDescent="0.25">
      <c r="A74" s="348"/>
      <c r="B74" s="357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  <c r="O74" s="59"/>
    </row>
    <row r="75" spans="1:15" hidden="1" x14ac:dyDescent="0.25">
      <c r="A75" s="348"/>
      <c r="B75" s="357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  <c r="O75" s="59"/>
    </row>
    <row r="76" spans="1:15" hidden="1" x14ac:dyDescent="0.25">
      <c r="A76" s="348"/>
      <c r="B76" s="357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  <c r="O76" s="59"/>
    </row>
    <row r="77" spans="1:15" hidden="1" x14ac:dyDescent="0.25">
      <c r="A77" s="348"/>
      <c r="B77" s="357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  <c r="O77" s="59"/>
    </row>
    <row r="78" spans="1:15" hidden="1" x14ac:dyDescent="0.25">
      <c r="A78" s="348"/>
      <c r="B78" s="357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  <c r="O78" s="59"/>
    </row>
    <row r="79" spans="1:15" hidden="1" x14ac:dyDescent="0.25">
      <c r="A79" s="348"/>
      <c r="B79" s="357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  <c r="O79" s="59"/>
    </row>
    <row r="80" spans="1:15" hidden="1" x14ac:dyDescent="0.25">
      <c r="A80" s="348"/>
      <c r="B80" s="357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  <c r="O80" s="59"/>
    </row>
    <row r="81" spans="1:15" hidden="1" x14ac:dyDescent="0.25">
      <c r="A81" s="348"/>
      <c r="B81" s="357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  <c r="O81" s="59"/>
    </row>
    <row r="82" spans="1:15" hidden="1" x14ac:dyDescent="0.25">
      <c r="A82" s="348"/>
      <c r="B82" s="357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  <c r="O82" s="59"/>
    </row>
    <row r="83" spans="1:15" hidden="1" x14ac:dyDescent="0.25">
      <c r="A83" s="348"/>
      <c r="B83" s="357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  <c r="O83" s="59"/>
    </row>
    <row r="84" spans="1:15" hidden="1" x14ac:dyDescent="0.25">
      <c r="A84" s="348"/>
      <c r="B84" s="357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  <c r="O84" s="59"/>
    </row>
    <row r="85" spans="1:15" hidden="1" x14ac:dyDescent="0.25">
      <c r="A85" s="348"/>
      <c r="B85" s="357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  <c r="O85" s="59"/>
    </row>
    <row r="86" spans="1:15" hidden="1" x14ac:dyDescent="0.25">
      <c r="A86" s="348"/>
      <c r="B86" s="357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  <c r="O86" s="59"/>
    </row>
    <row r="87" spans="1:15" hidden="1" x14ac:dyDescent="0.25">
      <c r="A87" s="348"/>
      <c r="B87" s="357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  <c r="O87" s="59"/>
    </row>
    <row r="88" spans="1:15" hidden="1" x14ac:dyDescent="0.25">
      <c r="A88" s="348"/>
      <c r="B88" s="357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  <c r="O88" s="59"/>
    </row>
    <row r="89" spans="1:15" hidden="1" x14ac:dyDescent="0.25">
      <c r="A89" s="348"/>
      <c r="B89" s="357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  <c r="O89" s="59"/>
    </row>
    <row r="90" spans="1:15" hidden="1" x14ac:dyDescent="0.25">
      <c r="A90" s="348"/>
      <c r="B90" s="357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  <c r="O90" s="59"/>
    </row>
    <row r="91" spans="1:15" hidden="1" x14ac:dyDescent="0.25">
      <c r="A91" s="348"/>
      <c r="B91" s="357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  <c r="O91" s="59"/>
    </row>
    <row r="92" spans="1:15" hidden="1" x14ac:dyDescent="0.25">
      <c r="A92" s="348"/>
      <c r="B92" s="357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  <c r="O92" s="59"/>
    </row>
    <row r="93" spans="1:15" hidden="1" x14ac:dyDescent="0.25">
      <c r="A93" s="348"/>
      <c r="B93" s="357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  <c r="O93" s="59"/>
    </row>
    <row r="94" spans="1:15" hidden="1" x14ac:dyDescent="0.25">
      <c r="A94" s="348"/>
      <c r="B94" s="357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  <c r="O94" s="59"/>
    </row>
    <row r="95" spans="1:15" hidden="1" x14ac:dyDescent="0.25">
      <c r="A95" s="348"/>
      <c r="B95" s="357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  <c r="O95" s="59"/>
    </row>
    <row r="96" spans="1:15" hidden="1" x14ac:dyDescent="0.25">
      <c r="A96" s="348"/>
      <c r="B96" s="357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  <c r="O96" s="59"/>
    </row>
    <row r="97" spans="1:15" hidden="1" x14ac:dyDescent="0.25">
      <c r="A97" s="348"/>
      <c r="B97" s="357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  <c r="O97" s="59"/>
    </row>
    <row r="98" spans="1:15" hidden="1" x14ac:dyDescent="0.25">
      <c r="A98" s="348"/>
      <c r="B98" s="357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  <c r="O98" s="59"/>
    </row>
    <row r="99" spans="1:15" hidden="1" x14ac:dyDescent="0.25">
      <c r="A99" s="348"/>
      <c r="B99" s="357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  <c r="O99" s="59"/>
    </row>
    <row r="100" spans="1:15" hidden="1" x14ac:dyDescent="0.25">
      <c r="A100" s="348"/>
      <c r="B100" s="357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  <c r="N100" s="86"/>
      <c r="O100" s="59"/>
    </row>
    <row r="101" spans="1:15" hidden="1" x14ac:dyDescent="0.25">
      <c r="A101" s="348"/>
      <c r="B101" s="357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  <c r="O101" s="59"/>
    </row>
    <row r="102" spans="1:15" hidden="1" x14ac:dyDescent="0.25">
      <c r="A102" s="348"/>
      <c r="B102" s="357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  <c r="O102" s="59"/>
    </row>
    <row r="103" spans="1:15" hidden="1" x14ac:dyDescent="0.25">
      <c r="A103" s="348"/>
      <c r="B103" s="357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  <c r="O103" s="59"/>
    </row>
    <row r="104" spans="1:15" hidden="1" x14ac:dyDescent="0.25">
      <c r="A104" s="348"/>
      <c r="B104" s="357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  <c r="O104" s="59"/>
    </row>
    <row r="105" spans="1:15" hidden="1" x14ac:dyDescent="0.25">
      <c r="A105" s="348"/>
      <c r="B105" s="357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  <c r="O105" s="59"/>
    </row>
    <row r="106" spans="1:15" hidden="1" x14ac:dyDescent="0.25">
      <c r="A106" s="348"/>
      <c r="B106" s="357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  <c r="O106" s="59"/>
    </row>
    <row r="107" spans="1:15" hidden="1" x14ac:dyDescent="0.25">
      <c r="A107" s="348"/>
      <c r="B107" s="357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  <c r="O107" s="59"/>
    </row>
    <row r="108" spans="1:15" hidden="1" x14ac:dyDescent="0.25">
      <c r="A108" s="348"/>
      <c r="B108" s="357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  <c r="O108" s="59"/>
    </row>
    <row r="109" spans="1:15" hidden="1" x14ac:dyDescent="0.25">
      <c r="A109" s="348"/>
      <c r="B109" s="357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  <c r="O109" s="59"/>
    </row>
    <row r="110" spans="1:15" hidden="1" x14ac:dyDescent="0.25">
      <c r="A110" s="348"/>
      <c r="B110" s="357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  <c r="O110" s="59"/>
    </row>
    <row r="111" spans="1:15" hidden="1" x14ac:dyDescent="0.25">
      <c r="A111" s="348"/>
      <c r="B111" s="357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  <c r="O111" s="59"/>
    </row>
    <row r="112" spans="1:15" hidden="1" x14ac:dyDescent="0.25">
      <c r="A112" s="348"/>
      <c r="B112" s="357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  <c r="O112" s="59"/>
    </row>
    <row r="113" spans="1:15" hidden="1" x14ac:dyDescent="0.25">
      <c r="A113" s="348"/>
      <c r="B113" s="357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  <c r="O113" s="59"/>
    </row>
    <row r="114" spans="1:15" hidden="1" x14ac:dyDescent="0.25">
      <c r="A114" s="348"/>
      <c r="B114" s="357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  <c r="O114" s="59"/>
    </row>
    <row r="115" spans="1:15" hidden="1" x14ac:dyDescent="0.25">
      <c r="A115" s="348"/>
      <c r="B115" s="357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  <c r="O115" s="59"/>
    </row>
    <row r="116" spans="1:15" hidden="1" x14ac:dyDescent="0.25">
      <c r="A116" s="348"/>
      <c r="B116" s="357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  <c r="O116" s="59"/>
    </row>
    <row r="117" spans="1:15" hidden="1" x14ac:dyDescent="0.25">
      <c r="A117" s="348"/>
      <c r="B117" s="357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  <c r="O117" s="59"/>
    </row>
    <row r="118" spans="1:15" hidden="1" x14ac:dyDescent="0.25">
      <c r="A118" s="348"/>
      <c r="B118" s="357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  <c r="O118" s="59"/>
    </row>
    <row r="119" spans="1:15" hidden="1" x14ac:dyDescent="0.25">
      <c r="A119" s="348"/>
      <c r="B119" s="357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  <c r="O119" s="59"/>
    </row>
    <row r="120" spans="1:15" hidden="1" x14ac:dyDescent="0.25">
      <c r="A120" s="348"/>
      <c r="B120" s="357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5" hidden="1" x14ac:dyDescent="0.25">
      <c r="A121" s="348"/>
      <c r="B121" s="357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5" hidden="1" x14ac:dyDescent="0.25">
      <c r="A122" s="348"/>
      <c r="B122" s="357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5" hidden="1" x14ac:dyDescent="0.25">
      <c r="A123" s="348"/>
      <c r="B123" s="357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5" hidden="1" x14ac:dyDescent="0.25">
      <c r="A124" s="348"/>
      <c r="B124" s="357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5" hidden="1" x14ac:dyDescent="0.25">
      <c r="A125" s="348"/>
      <c r="B125" s="357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5" hidden="1" x14ac:dyDescent="0.25">
      <c r="A126" s="348"/>
      <c r="B126" s="357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5" hidden="1" x14ac:dyDescent="0.25">
      <c r="A127" s="348"/>
      <c r="B127" s="357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5" hidden="1" x14ac:dyDescent="0.25">
      <c r="A128" s="348"/>
      <c r="B128" s="357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357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357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357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357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357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357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357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357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357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357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357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357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357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357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357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357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357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357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357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357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357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357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357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357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357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357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357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357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357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357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357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357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357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357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357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357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357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357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357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357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357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357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357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357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357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357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357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357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357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357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357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357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48"/>
      <c r="B199" s="357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hidden="1" x14ac:dyDescent="0.25">
      <c r="A200" s="348"/>
      <c r="B200" s="357"/>
      <c r="C200" s="305"/>
      <c r="D200" s="305"/>
      <c r="E200" s="306"/>
      <c r="F200" s="306"/>
      <c r="G200" s="296"/>
      <c r="H200" s="296"/>
      <c r="I200" s="357"/>
      <c r="J200" s="296"/>
      <c r="K200" s="296"/>
      <c r="L200" s="296"/>
      <c r="M200" s="307"/>
    </row>
    <row r="201" spans="1:27" s="85" customFormat="1" x14ac:dyDescent="0.25">
      <c r="A201" s="420" t="s">
        <v>30</v>
      </c>
      <c r="B201" s="420"/>
      <c r="C201" s="420"/>
      <c r="D201" s="421"/>
      <c r="E201" s="422"/>
      <c r="F201" s="422"/>
      <c r="G201" s="423">
        <f>SUM(G5:G19)</f>
        <v>330.5</v>
      </c>
      <c r="H201" s="423"/>
      <c r="I201" s="420"/>
      <c r="J201" s="423"/>
      <c r="K201" s="423"/>
      <c r="L201" s="423">
        <f>SUM(L5:L19)</f>
        <v>33284</v>
      </c>
      <c r="M201" s="423">
        <f>SUM(M5:M19)</f>
        <v>0</v>
      </c>
      <c r="N201" s="424"/>
      <c r="O201" s="420"/>
      <c r="Q201" s="425"/>
      <c r="AA201" s="425"/>
    </row>
    <row r="205" spans="1:27" x14ac:dyDescent="0.25">
      <c r="A205" s="61" t="s">
        <v>175</v>
      </c>
      <c r="H205" s="58" t="s">
        <v>152</v>
      </c>
    </row>
    <row r="206" spans="1:27" x14ac:dyDescent="0.25">
      <c r="A206" s="358" t="s">
        <v>170</v>
      </c>
      <c r="B206" t="s">
        <v>173</v>
      </c>
      <c r="C206" s="140"/>
      <c r="D206"/>
      <c r="E206" s="59"/>
      <c r="F206" s="59"/>
      <c r="H206" s="358" t="s">
        <v>170</v>
      </c>
      <c r="I206" t="s">
        <v>173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59" t="s">
        <v>171</v>
      </c>
      <c r="B207" s="360"/>
      <c r="C207" s="141"/>
      <c r="D207"/>
      <c r="E207" s="59"/>
      <c r="F207" s="59"/>
      <c r="H207" s="359" t="s">
        <v>28</v>
      </c>
      <c r="I207" s="360">
        <v>301.5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A208" s="359" t="s">
        <v>139</v>
      </c>
      <c r="B208" s="360">
        <v>318.5</v>
      </c>
      <c r="C208" s="142"/>
      <c r="D208"/>
      <c r="E208" s="59"/>
      <c r="F208" s="59"/>
      <c r="H208" s="359" t="s">
        <v>165</v>
      </c>
      <c r="I208" s="360">
        <v>17</v>
      </c>
      <c r="J208"/>
      <c r="K208" s="59"/>
      <c r="L208" s="59"/>
      <c r="M208" s="59"/>
      <c r="N208" s="59"/>
      <c r="O208" s="59"/>
      <c r="Q208" s="59"/>
      <c r="AA208" s="59"/>
    </row>
    <row r="209" spans="1:27" x14ac:dyDescent="0.25">
      <c r="A209" s="359" t="s">
        <v>138</v>
      </c>
      <c r="B209" s="360">
        <v>12</v>
      </c>
      <c r="C209" s="59"/>
      <c r="D209"/>
      <c r="E209" s="59"/>
      <c r="F209" s="59"/>
      <c r="H209" s="359" t="s">
        <v>29</v>
      </c>
      <c r="I209" s="360">
        <v>12</v>
      </c>
      <c r="J209"/>
      <c r="K209" s="59"/>
      <c r="L209" s="59"/>
      <c r="M209" s="59"/>
      <c r="N209" s="59"/>
      <c r="O209" s="59"/>
      <c r="Q209" s="59"/>
      <c r="AA209" s="59"/>
    </row>
    <row r="210" spans="1:27" x14ac:dyDescent="0.25">
      <c r="A210" s="359" t="s">
        <v>172</v>
      </c>
      <c r="B210" s="360">
        <v>330.5</v>
      </c>
      <c r="C210" s="59"/>
      <c r="D210"/>
      <c r="E210" s="59"/>
      <c r="F210" s="59"/>
      <c r="H210" s="359" t="s">
        <v>171</v>
      </c>
      <c r="I210" s="360"/>
      <c r="J210"/>
      <c r="K210" s="59"/>
      <c r="L210" s="59"/>
      <c r="M210" s="59"/>
      <c r="N210" s="59"/>
      <c r="O210" s="59"/>
      <c r="Q210" s="59"/>
      <c r="AA210" s="59"/>
    </row>
    <row r="211" spans="1:27" x14ac:dyDescent="0.25">
      <c r="C211" s="59"/>
      <c r="D211"/>
      <c r="E211" s="59"/>
      <c r="F211" s="59"/>
      <c r="H211" s="359" t="s">
        <v>172</v>
      </c>
      <c r="I211" s="360">
        <v>330.5</v>
      </c>
      <c r="J211"/>
      <c r="K211" s="59"/>
      <c r="L211" s="59"/>
      <c r="M211" s="59"/>
      <c r="N211" s="59"/>
      <c r="O211" s="59"/>
      <c r="Q211" s="59"/>
      <c r="AA211" s="59"/>
    </row>
    <row r="212" spans="1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1:27" x14ac:dyDescent="0.25">
      <c r="C213" s="59"/>
      <c r="D213"/>
      <c r="E213" s="59"/>
      <c r="F213" s="59"/>
      <c r="H213"/>
      <c r="J213"/>
      <c r="K213" s="59"/>
      <c r="L213" s="59"/>
      <c r="M213" s="59"/>
      <c r="N213" s="59"/>
      <c r="O213" s="59"/>
      <c r="Q213" s="59"/>
      <c r="AA213" s="59"/>
    </row>
    <row r="214" spans="1:27" x14ac:dyDescent="0.25">
      <c r="C214" s="59"/>
      <c r="D214"/>
      <c r="H214"/>
      <c r="J214"/>
    </row>
    <row r="215" spans="1:27" x14ac:dyDescent="0.25">
      <c r="C215" s="59"/>
      <c r="D215"/>
      <c r="H215"/>
      <c r="J215"/>
    </row>
    <row r="216" spans="1:27" x14ac:dyDescent="0.25">
      <c r="C216" s="59"/>
      <c r="D216"/>
      <c r="H216"/>
      <c r="J216"/>
    </row>
    <row r="217" spans="1:27" x14ac:dyDescent="0.25">
      <c r="C217" s="59"/>
      <c r="D217"/>
      <c r="H217"/>
      <c r="J217"/>
    </row>
    <row r="218" spans="1:27" x14ac:dyDescent="0.25">
      <c r="C218" s="59"/>
      <c r="D218"/>
      <c r="H218"/>
      <c r="J218"/>
    </row>
    <row r="219" spans="1:27" x14ac:dyDescent="0.25">
      <c r="C219" s="59"/>
      <c r="D219"/>
      <c r="H219"/>
      <c r="J219"/>
    </row>
    <row r="220" spans="1:27" x14ac:dyDescent="0.25">
      <c r="C220" s="59"/>
      <c r="D220"/>
      <c r="H220"/>
      <c r="J220"/>
    </row>
    <row r="221" spans="1:27" x14ac:dyDescent="0.25">
      <c r="C221" s="59"/>
      <c r="D221"/>
      <c r="H221"/>
      <c r="J221"/>
    </row>
    <row r="222" spans="1:27" x14ac:dyDescent="0.25">
      <c r="C222" s="59"/>
      <c r="D222"/>
      <c r="H222"/>
      <c r="J222"/>
    </row>
    <row r="223" spans="1:27" x14ac:dyDescent="0.25">
      <c r="C223" s="59"/>
      <c r="D223"/>
      <c r="H223"/>
      <c r="J223"/>
    </row>
    <row r="224" spans="1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31" spans="3:4" x14ac:dyDescent="0.25">
      <c r="C231" s="59"/>
      <c r="D231" s="59"/>
    </row>
    <row r="249" spans="1:15" x14ac:dyDescent="0.25">
      <c r="O249" s="59"/>
    </row>
    <row r="250" spans="1:15" x14ac:dyDescent="0.25">
      <c r="A250" s="59"/>
      <c r="B250" s="58"/>
      <c r="C250" s="59"/>
      <c r="H250" s="59"/>
      <c r="I250" s="58"/>
      <c r="J250" s="59"/>
      <c r="K250" s="59"/>
      <c r="L250" s="59"/>
      <c r="N250" s="59"/>
      <c r="O250" s="59"/>
    </row>
    <row r="251" spans="1:15" x14ac:dyDescent="0.25">
      <c r="A251" s="59"/>
      <c r="B251" s="59"/>
      <c r="C251" s="59"/>
      <c r="H251" s="59"/>
      <c r="J251" s="59"/>
      <c r="K251" s="59"/>
      <c r="L251" s="59"/>
      <c r="N251" s="59"/>
    </row>
  </sheetData>
  <autoFilter ref="A4:M19" xr:uid="{D857A717-0439-4B10-BCA2-59BAD9313F11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7B2BC84-3FA4-44C1-B96D-E73D976B050A}">
          <x14:formula1>
            <xm:f>'Dropdown vloerafw en cat'!$B$2:$B$14</xm:f>
          </x14:formula1>
          <xm:sqref>H5:H200</xm:sqref>
        </x14:dataValidation>
        <x14:dataValidation type="list" allowBlank="1" showInputMessage="1" showErrorMessage="1" xr:uid="{36B23202-44DC-42B9-B0A3-93E91F57EBDF}">
          <x14:formula1>
            <xm:f>'Dropdown vloerafw en cat'!$K$2:$K$14</xm:f>
          </x14:formula1>
          <xm:sqref>D5:D200</xm:sqref>
        </x14:dataValidation>
        <x14:dataValidation type="list" allowBlank="1" showInputMessage="1" showErrorMessage="1" xr:uid="{4DC59E05-D6F8-48F7-AD5D-9478FC16D036}">
          <x14:formula1>
            <xm:f>'Dropdown vloerafw en cat'!$P$2:$P$52</xm:f>
          </x14:formula1>
          <xm:sqref>C5:C200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54F4-5BC2-4B5D-B647-A81B06CFDEA3}">
  <sheetPr>
    <tabColor rgb="FFC2E76B"/>
    <pageSetUpPr fitToPage="1"/>
  </sheetPr>
  <dimension ref="A2:O55"/>
  <sheetViews>
    <sheetView showGridLines="0" showZeros="0" topLeftCell="A13" zoomScaleNormal="100" workbookViewId="0">
      <selection activeCell="I48" sqref="I48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12,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Kienderwijs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Leeuwenhoekstraat 85</v>
      </c>
      <c r="C5" s="243"/>
      <c r="D5" s="243"/>
      <c r="E5" s="248"/>
      <c r="F5" s="245"/>
      <c r="G5" s="249" t="s">
        <v>18</v>
      </c>
      <c r="H5" s="369">
        <v>12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Hoogeveen</v>
      </c>
      <c r="C6" s="251"/>
      <c r="D6" s="251"/>
      <c r="E6" s="252"/>
      <c r="F6" s="253"/>
      <c r="G6" s="254" t="s">
        <v>19</v>
      </c>
      <c r="H6" s="255" t="str">
        <f>CONCATENATE(H5,"a")</f>
        <v>12a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+MAX('12a'!I6:I200)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'12a'!L200/'12a'!M200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('12a'!M200*Offertetarief)</f>
        <v>0</v>
      </c>
      <c r="I13" s="60" t="str">
        <f>IF(SUM(I11:I12)=100%,"","Geen 100%")</f>
        <v>Geen 100%</v>
      </c>
    </row>
    <row r="15" spans="1:11" x14ac:dyDescent="0.25">
      <c r="A15" s="231" t="str">
        <f>+'Normen en kosten'!G1</f>
        <v>Kosten additionele werkzaamheden</v>
      </c>
      <c r="E15" s="232" t="s">
        <v>13</v>
      </c>
      <c r="F15" s="232" t="s">
        <v>80</v>
      </c>
      <c r="G15" s="232" t="s">
        <v>22</v>
      </c>
      <c r="H15" s="232" t="s">
        <v>23</v>
      </c>
      <c r="I15" s="232" t="s">
        <v>126</v>
      </c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GETPIVOTDATA("m2",'12a'!$H$205,"Cat.","G")</f>
        <v>20.6</v>
      </c>
      <c r="F16" s="318">
        <f>+'Normen en kosten'!I3</f>
        <v>0</v>
      </c>
      <c r="G16" s="318">
        <f>E16*F16</f>
        <v>0</v>
      </c>
      <c r="H16" s="170"/>
      <c r="I16" s="319" t="str">
        <f>IF(H16="","",SUM(G16*H16))</f>
        <v/>
      </c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GETPIVOTDATA("m2",'12a'!$A$205,"vloerafwerking","Linoleum")</f>
        <v>224.40000000000003</v>
      </c>
      <c r="F17" s="318">
        <f>+'Normen en kosten'!I4</f>
        <v>0</v>
      </c>
      <c r="G17" s="318">
        <f t="shared" ref="G17:G30" si="0">E17*F17</f>
        <v>0</v>
      </c>
      <c r="H17" s="161"/>
      <c r="I17" s="319" t="str">
        <f t="shared" ref="I17:I30" si="1">IF(H17="","",SUM(G17*H17))</f>
        <v/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224.40000000000003</v>
      </c>
      <c r="F18" s="318">
        <f>+'Normen en kosten'!I5</f>
        <v>0</v>
      </c>
      <c r="G18" s="318">
        <f t="shared" si="0"/>
        <v>0</v>
      </c>
      <c r="H18" s="161"/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224.40000000000003</v>
      </c>
      <c r="F19" s="318">
        <f>+'Normen en kosten'!I6</f>
        <v>0</v>
      </c>
      <c r="G19" s="318">
        <f t="shared" si="0"/>
        <v>0</v>
      </c>
      <c r="H19" s="161"/>
      <c r="I19" s="319" t="str">
        <f t="shared" si="1"/>
        <v/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42">
        <f>GETPIVOTDATA("m2",'12a'!$A$205,"vloerafwerking","Tapijt")</f>
        <v>34.199999999999996</v>
      </c>
      <c r="F20" s="318">
        <f>+'Normen en kosten'!I7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/>
      <c r="F22" s="318">
        <f>+'Normen en kosten'!I9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/>
      <c r="F23" s="318">
        <f>+'Normen en kosten'!I10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/>
      <c r="F24" s="318">
        <f>+'Normen en kosten'!I11</f>
        <v>0</v>
      </c>
      <c r="G24" s="318">
        <f t="shared" si="0"/>
        <v>0</v>
      </c>
      <c r="H24" s="161"/>
      <c r="I24" s="319" t="str">
        <f t="shared" si="1"/>
        <v/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/>
      <c r="F26" s="318">
        <f>+'Normen en kosten'!I13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/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SUM(I16:I25)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x14ac:dyDescent="0.25">
      <c r="A34" s="269"/>
      <c r="B34" s="191"/>
      <c r="C34" s="233"/>
      <c r="D34" s="170"/>
      <c r="E34" s="170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/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/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92"/>
      <c r="G45" s="206"/>
      <c r="H45" s="238" t="s">
        <v>30</v>
      </c>
      <c r="I45" s="328">
        <f>SUM(I34:I44)</f>
        <v>0</v>
      </c>
    </row>
    <row r="46" spans="1:11" x14ac:dyDescent="0.25">
      <c r="F46" s="293"/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(her)controles'!H16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6"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  <mergeCell ref="A19:D19"/>
    <mergeCell ref="A20:D20"/>
  </mergeCells>
  <conditionalFormatting sqref="I13">
    <cfRule type="cellIs" dxfId="12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B752-AC4A-42B7-B7CB-DFF15D68ABAF}">
  <sheetPr>
    <tabColor rgb="FF9F9289"/>
  </sheetPr>
  <dimension ref="A1:DM250"/>
  <sheetViews>
    <sheetView tabSelected="1" topLeftCell="B1" zoomScaleNormal="100" workbookViewId="0">
      <pane ySplit="4" topLeftCell="A5" activePane="bottomLeft" state="frozen"/>
      <selection activeCell="H12" sqref="H12"/>
      <selection pane="bottomLeft" activeCell="L200" sqref="L200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5.28515625" style="169" bestFit="1" customWidth="1"/>
    <col min="4" max="4" width="17.5703125" style="310" bestFit="1" customWidth="1"/>
    <col min="5" max="5" width="4.5703125" style="311" bestFit="1" customWidth="1"/>
    <col min="6" max="6" width="4.4257812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(her)controles'!A16</f>
        <v>12</v>
      </c>
      <c r="C1" s="226"/>
      <c r="D1" s="227" t="str">
        <f>VLOOKUP(B1,'Kosten VSR (her)controles'!A5:E54,3)</f>
        <v>Kienderwijs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Leeuwenhoekstraat 85</v>
      </c>
      <c r="E2" s="162" t="str">
        <f>VLOOKUP(B1,'Kosten VSR (her)controles'!A5:E54,5)</f>
        <v>Hoogeveen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357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16.899999999999999</v>
      </c>
      <c r="H5" s="296" t="s">
        <v>295</v>
      </c>
      <c r="I5" s="357">
        <v>200</v>
      </c>
      <c r="J5" s="296" t="str">
        <f t="shared" ref="J5:J16" si="0">F5&amp;I5</f>
        <v>E200</v>
      </c>
      <c r="K5" s="296">
        <f>+VLOOKUP(J5,'Normen en kosten'!$D$5:$E$103,2,FALSE)*'12'!$G$11</f>
        <v>0</v>
      </c>
      <c r="L5" s="296">
        <f t="shared" ref="L5:L16" si="1">+I5*G5</f>
        <v>3379.9999999999995</v>
      </c>
      <c r="M5" s="307">
        <f t="shared" ref="M5:M16" si="2"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357" t="s">
        <v>310</v>
      </c>
      <c r="C6" s="305" t="s">
        <v>188</v>
      </c>
      <c r="D6" s="305" t="str">
        <f>VLOOKUP(C6,'Dropdown vloerafw en cat'!$P$2:$Q$52,2,FALSE)</f>
        <v>Verkeersruimte</v>
      </c>
      <c r="E6" s="306"/>
      <c r="F6" s="306" t="str">
        <f>VLOOKUP(D6,'Normen en kosten'!$A$5:$B$103,2,FALSE)</f>
        <v>E</v>
      </c>
      <c r="G6" s="296">
        <v>15.2</v>
      </c>
      <c r="H6" s="296" t="s">
        <v>139</v>
      </c>
      <c r="I6" s="357">
        <v>200</v>
      </c>
      <c r="J6" s="296" t="str">
        <f t="shared" si="0"/>
        <v>E200</v>
      </c>
      <c r="K6" s="296">
        <f>+VLOOKUP(J6,'Normen en kosten'!$D$5:$E$103,2,FALSE)*'12'!$G$11</f>
        <v>0</v>
      </c>
      <c r="L6" s="296">
        <f t="shared" si="1"/>
        <v>3040</v>
      </c>
      <c r="M6" s="307">
        <f t="shared" si="2"/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357" t="s">
        <v>311</v>
      </c>
      <c r="C7" s="305" t="s">
        <v>191</v>
      </c>
      <c r="D7" s="305" t="str">
        <f>VLOOKUP(C7,'Dropdown vloerafw en cat'!$P$2:$Q$52,2,FALSE)</f>
        <v>Sanitaire ruimte</v>
      </c>
      <c r="E7" s="306"/>
      <c r="F7" s="306" t="str">
        <f>VLOOKUP(D7,'Normen en kosten'!$A$5:$B$103,2,FALSE)</f>
        <v>G</v>
      </c>
      <c r="G7" s="296">
        <v>5.6</v>
      </c>
      <c r="H7" s="296" t="s">
        <v>138</v>
      </c>
      <c r="I7" s="357">
        <v>200</v>
      </c>
      <c r="J7" s="296" t="str">
        <f t="shared" si="0"/>
        <v>G200</v>
      </c>
      <c r="K7" s="296">
        <f>+VLOOKUP(J7,'Normen en kosten'!$D$5:$E$103,2,FALSE)*'12'!$G$11</f>
        <v>0</v>
      </c>
      <c r="L7" s="296">
        <f t="shared" si="1"/>
        <v>1120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357" t="s">
        <v>312</v>
      </c>
      <c r="C8" s="305" t="s">
        <v>179</v>
      </c>
      <c r="D8" s="305" t="str">
        <f>VLOOKUP(C8,'Dropdown vloerafw en cat'!$P$2:$Q$52,2,FALSE)</f>
        <v>Leslokaal</v>
      </c>
      <c r="E8" s="306"/>
      <c r="F8" s="306" t="str">
        <f>VLOOKUP(D8,'Normen en kosten'!$A$5:$B$103,2,FALSE)</f>
        <v>A</v>
      </c>
      <c r="G8" s="296">
        <v>52.5</v>
      </c>
      <c r="H8" s="296" t="s">
        <v>138</v>
      </c>
      <c r="I8" s="357">
        <v>200</v>
      </c>
      <c r="J8" s="296" t="str">
        <f t="shared" si="0"/>
        <v>A200</v>
      </c>
      <c r="K8" s="296">
        <f>+VLOOKUP(J8,'Normen en kosten'!$D$5:$E$103,2,FALSE)*'12'!$G$11</f>
        <v>0</v>
      </c>
      <c r="L8" s="296">
        <f t="shared" si="1"/>
        <v>10500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357" t="s">
        <v>313</v>
      </c>
      <c r="C9" s="305" t="s">
        <v>182</v>
      </c>
      <c r="D9" s="305" t="s">
        <v>177</v>
      </c>
      <c r="E9" s="306"/>
      <c r="F9" s="306"/>
      <c r="G9" s="296"/>
      <c r="H9" s="296"/>
      <c r="I9" s="357"/>
      <c r="J9" s="296"/>
      <c r="K9" s="296"/>
      <c r="L9" s="296"/>
      <c r="M9" s="307"/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357" t="s">
        <v>314</v>
      </c>
      <c r="C10" s="305" t="s">
        <v>180</v>
      </c>
      <c r="D10" s="305" t="str">
        <f>VLOOKUP(C10,'Dropdown vloerafw en cat'!$P$2:$Q$52,2,FALSE)</f>
        <v>Kantoor</v>
      </c>
      <c r="E10" s="306"/>
      <c r="F10" s="306" t="str">
        <f>VLOOKUP(D10,'Normen en kosten'!$A$5:$B$103,2,FALSE)</f>
        <v>B</v>
      </c>
      <c r="G10" s="296">
        <v>11.7</v>
      </c>
      <c r="H10" s="296" t="s">
        <v>139</v>
      </c>
      <c r="I10" s="357">
        <v>200</v>
      </c>
      <c r="J10" s="296" t="str">
        <f t="shared" si="0"/>
        <v>B200</v>
      </c>
      <c r="K10" s="296">
        <f>+VLOOKUP(J10,'Normen en kosten'!$D$5:$E$103,2,FALSE)*'12'!$G$11</f>
        <v>0</v>
      </c>
      <c r="L10" s="296">
        <f t="shared" si="1"/>
        <v>2340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357" t="s">
        <v>315</v>
      </c>
      <c r="C11" s="305" t="s">
        <v>188</v>
      </c>
      <c r="D11" s="305" t="str">
        <f>VLOOKUP(C11,'Dropdown vloerafw en cat'!$P$2:$Q$52,2,FALSE)</f>
        <v>Verkeersruimte</v>
      </c>
      <c r="E11" s="306"/>
      <c r="F11" s="306" t="str">
        <f>VLOOKUP(D11,'Normen en kosten'!$A$5:$B$103,2,FALSE)</f>
        <v>E</v>
      </c>
      <c r="G11" s="296">
        <v>7.3</v>
      </c>
      <c r="H11" s="296" t="s">
        <v>139</v>
      </c>
      <c r="I11" s="357">
        <v>200</v>
      </c>
      <c r="J11" s="296" t="str">
        <f t="shared" si="0"/>
        <v>E200</v>
      </c>
      <c r="K11" s="296">
        <f>+VLOOKUP(J11,'Normen en kosten'!$D$5:$E$103,2,FALSE)*'12'!$G$11</f>
        <v>0</v>
      </c>
      <c r="L11" s="296">
        <f t="shared" si="1"/>
        <v>1460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357" t="s">
        <v>316</v>
      </c>
      <c r="C12" s="305" t="s">
        <v>179</v>
      </c>
      <c r="D12" s="305" t="str">
        <f>VLOOKUP(C12,'Dropdown vloerafw en cat'!$P$2:$Q$52,2,FALSE)</f>
        <v>Leslokaal</v>
      </c>
      <c r="E12" s="306"/>
      <c r="F12" s="306" t="str">
        <f>VLOOKUP(D12,'Normen en kosten'!$A$5:$B$103,2,FALSE)</f>
        <v>A</v>
      </c>
      <c r="G12" s="296">
        <v>58.2</v>
      </c>
      <c r="H12" s="296" t="s">
        <v>138</v>
      </c>
      <c r="I12" s="357">
        <v>200</v>
      </c>
      <c r="J12" s="296" t="str">
        <f t="shared" si="0"/>
        <v>A200</v>
      </c>
      <c r="K12" s="296">
        <f>+VLOOKUP(J12,'Normen en kosten'!$D$5:$E$103,2,FALSE)*'12'!$G$11</f>
        <v>0</v>
      </c>
      <c r="L12" s="296">
        <f t="shared" si="1"/>
        <v>11640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357" t="s">
        <v>317</v>
      </c>
      <c r="C13" s="305" t="s">
        <v>179</v>
      </c>
      <c r="D13" s="305" t="str">
        <f>VLOOKUP(C13,'Dropdown vloerafw en cat'!$P$2:$Q$52,2,FALSE)</f>
        <v>Leslokaal</v>
      </c>
      <c r="E13" s="306"/>
      <c r="F13" s="306" t="str">
        <f>VLOOKUP(D13,'Normen en kosten'!$A$5:$B$103,2,FALSE)</f>
        <v>A</v>
      </c>
      <c r="G13" s="296">
        <v>48.9</v>
      </c>
      <c r="H13" s="296" t="s">
        <v>138</v>
      </c>
      <c r="I13" s="357">
        <v>200</v>
      </c>
      <c r="J13" s="296" t="str">
        <f t="shared" si="0"/>
        <v>A200</v>
      </c>
      <c r="K13" s="296">
        <f>+VLOOKUP(J13,'Normen en kosten'!$D$5:$E$103,2,FALSE)*'12'!$G$11</f>
        <v>0</v>
      </c>
      <c r="L13" s="296">
        <f t="shared" si="1"/>
        <v>9780</v>
      </c>
      <c r="M13" s="307">
        <f t="shared" si="2"/>
        <v>0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357" t="s">
        <v>318</v>
      </c>
      <c r="C14" s="305" t="s">
        <v>188</v>
      </c>
      <c r="D14" s="305" t="str">
        <f>VLOOKUP(C14,'Dropdown vloerafw en cat'!$P$2:$Q$52,2,FALSE)</f>
        <v>Verkeersruimte</v>
      </c>
      <c r="E14" s="306"/>
      <c r="F14" s="306" t="str">
        <f>VLOOKUP(D14,'Normen en kosten'!$A$5:$B$103,2,FALSE)</f>
        <v>E</v>
      </c>
      <c r="G14" s="296">
        <v>59.2</v>
      </c>
      <c r="H14" s="296" t="s">
        <v>138</v>
      </c>
      <c r="I14" s="357">
        <v>200</v>
      </c>
      <c r="J14" s="296" t="str">
        <f t="shared" si="0"/>
        <v>E200</v>
      </c>
      <c r="K14" s="296">
        <f>+VLOOKUP(J14,'Normen en kosten'!$D$5:$E$103,2,FALSE)*'12'!$G$11</f>
        <v>0</v>
      </c>
      <c r="L14" s="296">
        <f t="shared" si="1"/>
        <v>11840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357" t="s">
        <v>319</v>
      </c>
      <c r="C15" s="305" t="s">
        <v>191</v>
      </c>
      <c r="D15" s="305" t="str">
        <f>VLOOKUP(C15,'Dropdown vloerafw en cat'!$P$2:$Q$52,2,FALSE)</f>
        <v>Sanitaire ruimte</v>
      </c>
      <c r="E15" s="306"/>
      <c r="F15" s="306" t="str">
        <f>VLOOKUP(D15,'Normen en kosten'!$A$5:$B$103,2,FALSE)</f>
        <v>G</v>
      </c>
      <c r="G15" s="296">
        <v>7.5</v>
      </c>
      <c r="H15" s="296" t="s">
        <v>163</v>
      </c>
      <c r="I15" s="357">
        <v>200</v>
      </c>
      <c r="J15" s="296" t="str">
        <f t="shared" si="0"/>
        <v>G200</v>
      </c>
      <c r="K15" s="296">
        <f>+VLOOKUP(J15,'Normen en kosten'!$D$5:$E$103,2,FALSE)*'12'!$G$11</f>
        <v>0</v>
      </c>
      <c r="L15" s="296">
        <f t="shared" si="1"/>
        <v>1500</v>
      </c>
      <c r="M15" s="307">
        <f t="shared" si="2"/>
        <v>0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357" t="s">
        <v>320</v>
      </c>
      <c r="C16" s="305" t="s">
        <v>191</v>
      </c>
      <c r="D16" s="305" t="str">
        <f>VLOOKUP(C16,'Dropdown vloerafw en cat'!$P$2:$Q$52,2,FALSE)</f>
        <v>Sanitaire ruimte</v>
      </c>
      <c r="E16" s="306"/>
      <c r="F16" s="306" t="str">
        <f>VLOOKUP(D16,'Normen en kosten'!$A$5:$B$103,2,FALSE)</f>
        <v>G</v>
      </c>
      <c r="G16" s="296">
        <v>7.5</v>
      </c>
      <c r="H16" s="296" t="s">
        <v>163</v>
      </c>
      <c r="I16" s="357">
        <v>200</v>
      </c>
      <c r="J16" s="296" t="str">
        <f t="shared" si="0"/>
        <v>G200</v>
      </c>
      <c r="K16" s="296">
        <f>+VLOOKUP(J16,'Normen en kosten'!$D$5:$E$103,2,FALSE)*'12'!$G$11</f>
        <v>0</v>
      </c>
      <c r="L16" s="296">
        <f t="shared" si="1"/>
        <v>1500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hidden="1" x14ac:dyDescent="0.25">
      <c r="A17" s="348"/>
      <c r="B17" s="357"/>
      <c r="C17" s="305"/>
      <c r="D17" s="305"/>
      <c r="E17" s="306"/>
      <c r="F17" s="306"/>
      <c r="G17" s="296"/>
      <c r="H17" s="296"/>
      <c r="I17" s="357"/>
      <c r="J17" s="296"/>
      <c r="K17" s="296"/>
      <c r="L17" s="296"/>
      <c r="M17" s="307"/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hidden="1" x14ac:dyDescent="0.25">
      <c r="A18" s="348"/>
      <c r="B18" s="357"/>
      <c r="C18" s="305"/>
      <c r="D18" s="305"/>
      <c r="E18" s="306"/>
      <c r="F18" s="306"/>
      <c r="G18" s="296"/>
      <c r="H18" s="296"/>
      <c r="I18" s="357"/>
      <c r="J18" s="296"/>
      <c r="K18" s="296"/>
      <c r="L18" s="296"/>
      <c r="M18" s="307"/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hidden="1" x14ac:dyDescent="0.25">
      <c r="A19" s="348"/>
      <c r="B19" s="357"/>
      <c r="C19" s="305"/>
      <c r="D19" s="305"/>
      <c r="E19" s="306"/>
      <c r="F19" s="306"/>
      <c r="G19" s="296"/>
      <c r="H19" s="296"/>
      <c r="I19" s="357"/>
      <c r="J19" s="296"/>
      <c r="K19" s="296"/>
      <c r="L19" s="296"/>
      <c r="M19" s="307"/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hidden="1" x14ac:dyDescent="0.25">
      <c r="A20" s="348"/>
      <c r="B20" s="357"/>
      <c r="C20" s="305"/>
      <c r="D20" s="305"/>
      <c r="E20" s="306"/>
      <c r="F20" s="306"/>
      <c r="G20" s="296"/>
      <c r="H20" s="296"/>
      <c r="I20" s="357"/>
      <c r="J20" s="296"/>
      <c r="K20" s="296"/>
      <c r="L20" s="296"/>
      <c r="M20" s="307"/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hidden="1" x14ac:dyDescent="0.25">
      <c r="A21" s="348"/>
      <c r="B21" s="357"/>
      <c r="C21" s="305"/>
      <c r="D21" s="305"/>
      <c r="E21" s="306"/>
      <c r="F21" s="306"/>
      <c r="G21" s="296"/>
      <c r="H21" s="296"/>
      <c r="I21" s="357"/>
      <c r="J21" s="296"/>
      <c r="K21" s="296"/>
      <c r="L21" s="296"/>
      <c r="M21" s="307"/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hidden="1" x14ac:dyDescent="0.25">
      <c r="A22" s="348"/>
      <c r="B22" s="357"/>
      <c r="C22" s="305"/>
      <c r="D22" s="305"/>
      <c r="E22" s="306"/>
      <c r="F22" s="306"/>
      <c r="G22" s="296"/>
      <c r="H22" s="296"/>
      <c r="I22" s="357"/>
      <c r="J22" s="296"/>
      <c r="K22" s="296"/>
      <c r="L22" s="296"/>
      <c r="M22" s="307"/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hidden="1" x14ac:dyDescent="0.25">
      <c r="A23" s="348"/>
      <c r="B23" s="357"/>
      <c r="C23" s="305"/>
      <c r="D23" s="305"/>
      <c r="E23" s="306"/>
      <c r="F23" s="306"/>
      <c r="G23" s="296"/>
      <c r="H23" s="296"/>
      <c r="I23" s="357"/>
      <c r="J23" s="296"/>
      <c r="K23" s="296"/>
      <c r="L23" s="296"/>
      <c r="M23" s="307"/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hidden="1" x14ac:dyDescent="0.25">
      <c r="A24" s="348"/>
      <c r="B24" s="357"/>
      <c r="C24" s="305"/>
      <c r="D24" s="305"/>
      <c r="E24" s="306"/>
      <c r="F24" s="306"/>
      <c r="G24" s="296"/>
      <c r="H24" s="296"/>
      <c r="I24" s="357"/>
      <c r="J24" s="296"/>
      <c r="K24" s="296"/>
      <c r="L24" s="296"/>
      <c r="M24" s="307"/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hidden="1" x14ac:dyDescent="0.25">
      <c r="A25" s="348"/>
      <c r="B25" s="357"/>
      <c r="C25" s="305"/>
      <c r="D25" s="305"/>
      <c r="E25" s="306"/>
      <c r="F25" s="306"/>
      <c r="G25" s="296"/>
      <c r="H25" s="296"/>
      <c r="I25" s="357"/>
      <c r="J25" s="296"/>
      <c r="K25" s="296"/>
      <c r="L25" s="296"/>
      <c r="M25" s="307"/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hidden="1" x14ac:dyDescent="0.25">
      <c r="A26" s="348"/>
      <c r="B26" s="357"/>
      <c r="C26" s="305"/>
      <c r="D26" s="305"/>
      <c r="E26" s="306"/>
      <c r="F26" s="306"/>
      <c r="G26" s="296"/>
      <c r="H26" s="296"/>
      <c r="I26" s="357"/>
      <c r="J26" s="296"/>
      <c r="K26" s="296"/>
      <c r="L26" s="296"/>
      <c r="M26" s="307"/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hidden="1" x14ac:dyDescent="0.25">
      <c r="A27" s="348"/>
      <c r="B27" s="357"/>
      <c r="C27" s="305"/>
      <c r="D27" s="305"/>
      <c r="E27" s="306"/>
      <c r="F27" s="306"/>
      <c r="G27" s="296"/>
      <c r="H27" s="296"/>
      <c r="I27" s="357"/>
      <c r="J27" s="296"/>
      <c r="K27" s="296"/>
      <c r="L27" s="296"/>
      <c r="M27" s="307"/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hidden="1" x14ac:dyDescent="0.25">
      <c r="A28" s="348"/>
      <c r="B28" s="357"/>
      <c r="C28" s="305"/>
      <c r="D28" s="305"/>
      <c r="E28" s="306"/>
      <c r="F28" s="306"/>
      <c r="G28" s="296"/>
      <c r="H28" s="296"/>
      <c r="I28" s="357"/>
      <c r="J28" s="296"/>
      <c r="K28" s="296"/>
      <c r="L28" s="296"/>
      <c r="M28" s="307"/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hidden="1" x14ac:dyDescent="0.25">
      <c r="A29" s="348"/>
      <c r="B29" s="357"/>
      <c r="C29" s="305"/>
      <c r="D29" s="305"/>
      <c r="E29" s="306"/>
      <c r="F29" s="306"/>
      <c r="G29" s="296"/>
      <c r="H29" s="296"/>
      <c r="I29" s="357"/>
      <c r="J29" s="296"/>
      <c r="K29" s="296"/>
      <c r="L29" s="296"/>
      <c r="M29" s="307"/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hidden="1" x14ac:dyDescent="0.25">
      <c r="A30" s="348"/>
      <c r="B30" s="357"/>
      <c r="C30" s="305"/>
      <c r="D30" s="305"/>
      <c r="E30" s="306"/>
      <c r="F30" s="306"/>
      <c r="G30" s="296"/>
      <c r="H30" s="296"/>
      <c r="I30" s="357"/>
      <c r="J30" s="296"/>
      <c r="K30" s="296"/>
      <c r="L30" s="296"/>
      <c r="M30" s="307"/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hidden="1" x14ac:dyDescent="0.25">
      <c r="A31" s="348"/>
      <c r="B31" s="357"/>
      <c r="C31" s="305"/>
      <c r="D31" s="305"/>
      <c r="E31" s="306"/>
      <c r="F31" s="306"/>
      <c r="G31" s="296"/>
      <c r="H31" s="296"/>
      <c r="I31" s="357"/>
      <c r="J31" s="296"/>
      <c r="K31" s="296"/>
      <c r="L31" s="296"/>
      <c r="M31" s="307"/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hidden="1" x14ac:dyDescent="0.25">
      <c r="A32" s="348"/>
      <c r="B32" s="357"/>
      <c r="C32" s="305"/>
      <c r="D32" s="305"/>
      <c r="E32" s="306"/>
      <c r="F32" s="306"/>
      <c r="G32" s="296"/>
      <c r="H32" s="296"/>
      <c r="I32" s="357"/>
      <c r="J32" s="296"/>
      <c r="K32" s="296"/>
      <c r="L32" s="296"/>
      <c r="M32" s="307"/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hidden="1" x14ac:dyDescent="0.25">
      <c r="A33" s="348"/>
      <c r="B33" s="357"/>
      <c r="C33" s="305"/>
      <c r="D33" s="305"/>
      <c r="E33" s="306"/>
      <c r="F33" s="306"/>
      <c r="G33" s="296"/>
      <c r="H33" s="296"/>
      <c r="I33" s="357"/>
      <c r="J33" s="296"/>
      <c r="K33" s="296"/>
      <c r="L33" s="296"/>
      <c r="M33" s="307"/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hidden="1" x14ac:dyDescent="0.25">
      <c r="A34" s="348"/>
      <c r="B34" s="357"/>
      <c r="C34" s="305"/>
      <c r="D34" s="305"/>
      <c r="E34" s="306"/>
      <c r="F34" s="306"/>
      <c r="G34" s="296"/>
      <c r="H34" s="296"/>
      <c r="I34" s="357"/>
      <c r="J34" s="296"/>
      <c r="K34" s="296"/>
      <c r="L34" s="296"/>
      <c r="M34" s="307"/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hidden="1" x14ac:dyDescent="0.25">
      <c r="A35" s="348"/>
      <c r="B35" s="357"/>
      <c r="C35" s="305"/>
      <c r="D35" s="305"/>
      <c r="E35" s="306"/>
      <c r="F35" s="306"/>
      <c r="G35" s="296"/>
      <c r="H35" s="296"/>
      <c r="I35" s="357"/>
      <c r="J35" s="296"/>
      <c r="K35" s="296"/>
      <c r="L35" s="296"/>
      <c r="M35" s="307"/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hidden="1" x14ac:dyDescent="0.25">
      <c r="A36" s="348"/>
      <c r="B36" s="357"/>
      <c r="C36" s="305"/>
      <c r="D36" s="305"/>
      <c r="E36" s="306"/>
      <c r="F36" s="306"/>
      <c r="G36" s="296"/>
      <c r="H36" s="296"/>
      <c r="I36" s="357"/>
      <c r="J36" s="296"/>
      <c r="K36" s="296"/>
      <c r="L36" s="296"/>
      <c r="M36" s="307"/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hidden="1" x14ac:dyDescent="0.25">
      <c r="A37" s="348"/>
      <c r="B37" s="357"/>
      <c r="C37" s="305"/>
      <c r="D37" s="305"/>
      <c r="E37" s="306"/>
      <c r="F37" s="306"/>
      <c r="G37" s="296"/>
      <c r="H37" s="296"/>
      <c r="I37" s="357"/>
      <c r="J37" s="296"/>
      <c r="K37" s="296"/>
      <c r="L37" s="296"/>
      <c r="M37" s="307"/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hidden="1" x14ac:dyDescent="0.25">
      <c r="A38" s="348"/>
      <c r="B38" s="357"/>
      <c r="C38" s="305"/>
      <c r="D38" s="305"/>
      <c r="E38" s="306"/>
      <c r="F38" s="306"/>
      <c r="G38" s="296"/>
      <c r="H38" s="296"/>
      <c r="I38" s="357"/>
      <c r="J38" s="296"/>
      <c r="K38" s="296"/>
      <c r="L38" s="296"/>
      <c r="M38" s="307"/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hidden="1" x14ac:dyDescent="0.25">
      <c r="A39" s="348"/>
      <c r="B39" s="357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hidden="1" x14ac:dyDescent="0.25">
      <c r="A40" s="348"/>
      <c r="B40" s="357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hidden="1" x14ac:dyDescent="0.25">
      <c r="A41" s="348"/>
      <c r="B41" s="357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hidden="1" x14ac:dyDescent="0.25">
      <c r="A42" s="348"/>
      <c r="B42" s="357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hidden="1" x14ac:dyDescent="0.25">
      <c r="A43" s="348"/>
      <c r="B43" s="357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hidden="1" x14ac:dyDescent="0.25">
      <c r="A44" s="348"/>
      <c r="B44" s="357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48"/>
      <c r="B45" s="357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48"/>
      <c r="B46" s="357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48"/>
      <c r="B47" s="357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48"/>
      <c r="B48" s="357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48"/>
      <c r="B49" s="357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48"/>
      <c r="B50" s="357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48"/>
      <c r="B51" s="357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48"/>
      <c r="B52" s="357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</row>
    <row r="53" spans="1:30" hidden="1" x14ac:dyDescent="0.25">
      <c r="A53" s="348"/>
      <c r="B53" s="357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30" hidden="1" x14ac:dyDescent="0.25">
      <c r="A54" s="348"/>
      <c r="B54" s="357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48"/>
      <c r="B55" s="357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48"/>
      <c r="B56" s="357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48"/>
      <c r="B57" s="357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48"/>
      <c r="B58" s="357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48"/>
      <c r="B59" s="357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48"/>
      <c r="B60" s="357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48"/>
      <c r="B61" s="357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48"/>
      <c r="B62" s="357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48"/>
      <c r="B63" s="357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48"/>
      <c r="B64" s="357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48"/>
      <c r="B65" s="357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48"/>
      <c r="B66" s="357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48"/>
      <c r="B67" s="357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48"/>
      <c r="B68" s="357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48"/>
      <c r="B69" s="357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48"/>
      <c r="B70" s="357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48"/>
      <c r="B71" s="357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48"/>
      <c r="B72" s="357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48"/>
      <c r="B73" s="357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48"/>
      <c r="B74" s="357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48"/>
      <c r="B75" s="357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48"/>
      <c r="B76" s="357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48"/>
      <c r="B77" s="357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48"/>
      <c r="B78" s="357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48"/>
      <c r="B79" s="357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48"/>
      <c r="B80" s="357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48"/>
      <c r="B81" s="357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48"/>
      <c r="B82" s="357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48"/>
      <c r="B83" s="357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48"/>
      <c r="B84" s="357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48"/>
      <c r="B85" s="357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48"/>
      <c r="B86" s="357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48"/>
      <c r="B87" s="357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48"/>
      <c r="B88" s="357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48"/>
      <c r="B89" s="357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48"/>
      <c r="B90" s="357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48"/>
      <c r="B91" s="357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48"/>
      <c r="B92" s="357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48"/>
      <c r="B93" s="357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48"/>
      <c r="B94" s="357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48"/>
      <c r="B95" s="357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48"/>
      <c r="B96" s="357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48"/>
      <c r="B97" s="357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48"/>
      <c r="B98" s="357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4" hidden="1" x14ac:dyDescent="0.25">
      <c r="A99" s="348"/>
      <c r="B99" s="357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  <c r="N99" s="309"/>
    </row>
    <row r="100" spans="1:14" hidden="1" x14ac:dyDescent="0.25">
      <c r="A100" s="348"/>
      <c r="B100" s="357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48"/>
      <c r="B101" s="357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</row>
    <row r="102" spans="1:14" hidden="1" x14ac:dyDescent="0.25">
      <c r="A102" s="348"/>
      <c r="B102" s="357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48"/>
      <c r="B103" s="357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48"/>
      <c r="B104" s="357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48"/>
      <c r="B105" s="357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48"/>
      <c r="B106" s="357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48"/>
      <c r="B107" s="357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48"/>
      <c r="B108" s="357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48"/>
      <c r="B109" s="357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48"/>
      <c r="B110" s="357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48"/>
      <c r="B111" s="357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48"/>
      <c r="B112" s="357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48"/>
      <c r="B113" s="357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48"/>
      <c r="B114" s="357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48"/>
      <c r="B115" s="357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48"/>
      <c r="B116" s="357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48"/>
      <c r="B117" s="357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48"/>
      <c r="B118" s="357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48"/>
      <c r="B119" s="357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48"/>
      <c r="B120" s="357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48"/>
      <c r="B121" s="357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48"/>
      <c r="B122" s="357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48"/>
      <c r="B123" s="357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48"/>
      <c r="B124" s="357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48"/>
      <c r="B125" s="357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48"/>
      <c r="B126" s="357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48"/>
      <c r="B127" s="357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48"/>
      <c r="B128" s="357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48"/>
      <c r="B129" s="357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48"/>
      <c r="B130" s="357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48"/>
      <c r="B131" s="357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48"/>
      <c r="B132" s="357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48"/>
      <c r="B133" s="357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48"/>
      <c r="B134" s="357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48"/>
      <c r="B135" s="357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48"/>
      <c r="B136" s="357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48"/>
      <c r="B137" s="357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48"/>
      <c r="B138" s="357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48"/>
      <c r="B139" s="357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48"/>
      <c r="B140" s="357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48"/>
      <c r="B141" s="357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48"/>
      <c r="B142" s="357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48"/>
      <c r="B143" s="357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48"/>
      <c r="B144" s="357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48"/>
      <c r="B145" s="357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48"/>
      <c r="B146" s="357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48"/>
      <c r="B147" s="357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48"/>
      <c r="B148" s="357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48"/>
      <c r="B149" s="357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48"/>
      <c r="B150" s="357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48"/>
      <c r="B151" s="357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48"/>
      <c r="B152" s="357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48"/>
      <c r="B153" s="357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48"/>
      <c r="B154" s="357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48"/>
      <c r="B155" s="357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48"/>
      <c r="B156" s="357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48"/>
      <c r="B157" s="357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48"/>
      <c r="B158" s="357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48"/>
      <c r="B159" s="357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48"/>
      <c r="B160" s="357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48"/>
      <c r="B161" s="357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48"/>
      <c r="B162" s="357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48"/>
      <c r="B163" s="357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48"/>
      <c r="B164" s="357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48"/>
      <c r="B165" s="357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48"/>
      <c r="B166" s="357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48"/>
      <c r="B167" s="357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48"/>
      <c r="B168" s="357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48"/>
      <c r="B169" s="357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48"/>
      <c r="B170" s="357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48"/>
      <c r="B171" s="357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48"/>
      <c r="B172" s="357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48"/>
      <c r="B173" s="357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48"/>
      <c r="B174" s="357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48"/>
      <c r="B175" s="357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48"/>
      <c r="B176" s="357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48"/>
      <c r="B177" s="357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48"/>
      <c r="B178" s="357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48"/>
      <c r="B179" s="357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48"/>
      <c r="B180" s="357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48"/>
      <c r="B181" s="357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48"/>
      <c r="B182" s="357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48"/>
      <c r="B183" s="357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48"/>
      <c r="B184" s="357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48"/>
      <c r="B185" s="357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48"/>
      <c r="B186" s="357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48"/>
      <c r="B187" s="357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48"/>
      <c r="B188" s="357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48"/>
      <c r="B189" s="357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48"/>
      <c r="B190" s="357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48"/>
      <c r="B191" s="357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48"/>
      <c r="B192" s="357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48"/>
      <c r="B193" s="357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48"/>
      <c r="B194" s="357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48"/>
      <c r="B195" s="357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48"/>
      <c r="B196" s="357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48"/>
      <c r="B197" s="357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48"/>
      <c r="B198" s="357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48"/>
      <c r="B199" s="357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s="231" customFormat="1" x14ac:dyDescent="0.25">
      <c r="A200" s="426" t="s">
        <v>30</v>
      </c>
      <c r="B200" s="426"/>
      <c r="D200" s="427"/>
      <c r="E200" s="428"/>
      <c r="F200" s="428"/>
      <c r="G200" s="231">
        <f>SUM(G5:G199)</f>
        <v>290.5</v>
      </c>
      <c r="I200" s="426"/>
      <c r="L200" s="231">
        <f>SUM(L5:L16)</f>
        <v>58100</v>
      </c>
      <c r="M200" s="231">
        <f>SUM(M5:M16)</f>
        <v>0</v>
      </c>
      <c r="N200" s="429"/>
      <c r="Q200" s="430"/>
      <c r="AA200" s="430"/>
    </row>
    <row r="201" spans="1:27" x14ac:dyDescent="0.25">
      <c r="A201" s="349"/>
      <c r="B201" s="349"/>
      <c r="C201" s="221"/>
      <c r="D201" s="350"/>
      <c r="E201" s="351"/>
      <c r="F201" s="351"/>
      <c r="G201" s="221"/>
      <c r="H201" s="221"/>
      <c r="I201" s="349"/>
      <c r="J201" s="221"/>
      <c r="K201" s="221"/>
      <c r="L201" s="221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58" t="s">
        <v>170</v>
      </c>
      <c r="B205" t="s">
        <v>173</v>
      </c>
      <c r="C205" s="312"/>
      <c r="D205" s="221"/>
      <c r="E205" s="221"/>
      <c r="F205" s="221"/>
      <c r="G205" s="221"/>
      <c r="H205" s="358" t="s">
        <v>170</v>
      </c>
      <c r="I205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59" t="s">
        <v>171</v>
      </c>
      <c r="B206" s="360"/>
      <c r="C206" s="352"/>
      <c r="D206" s="221"/>
      <c r="E206" s="221"/>
      <c r="F206" s="221"/>
      <c r="G206" s="221"/>
      <c r="H206" s="359" t="s">
        <v>37</v>
      </c>
      <c r="I206" s="360">
        <v>98.6</v>
      </c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59" t="s">
        <v>138</v>
      </c>
      <c r="B207" s="360">
        <v>224.40000000000003</v>
      </c>
      <c r="C207" s="353"/>
      <c r="D207" s="221"/>
      <c r="E207" s="221"/>
      <c r="F207" s="221"/>
      <c r="G207" s="221"/>
      <c r="H207" s="359" t="s">
        <v>28</v>
      </c>
      <c r="I207" s="360">
        <v>11.7</v>
      </c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359" t="s">
        <v>295</v>
      </c>
      <c r="B208" s="360">
        <v>16.899999999999999</v>
      </c>
      <c r="C208" s="221"/>
      <c r="D208" s="221"/>
      <c r="E208" s="221"/>
      <c r="F208" s="221"/>
      <c r="G208" s="221"/>
      <c r="H208" s="359" t="s">
        <v>39</v>
      </c>
      <c r="I208" s="360">
        <v>20.6</v>
      </c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359" t="s">
        <v>139</v>
      </c>
      <c r="B209" s="360">
        <v>34.199999999999996</v>
      </c>
      <c r="C209" s="221"/>
      <c r="D209" s="221"/>
      <c r="E209" s="221"/>
      <c r="F209" s="221"/>
      <c r="G209" s="221"/>
      <c r="H209" s="359" t="s">
        <v>171</v>
      </c>
      <c r="I209" s="360"/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359" t="s">
        <v>163</v>
      </c>
      <c r="B210" s="360">
        <v>15</v>
      </c>
      <c r="C210" s="221"/>
      <c r="D210" s="221"/>
      <c r="E210" s="221"/>
      <c r="F210" s="221"/>
      <c r="G210" s="221"/>
      <c r="H210" s="359" t="s">
        <v>27</v>
      </c>
      <c r="I210" s="360">
        <v>159.6</v>
      </c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59" t="s">
        <v>172</v>
      </c>
      <c r="B211" s="360">
        <v>290.50000000000006</v>
      </c>
      <c r="C211" s="221"/>
      <c r="D211" s="221"/>
      <c r="E211" s="221"/>
      <c r="F211" s="221"/>
      <c r="G211" s="221"/>
      <c r="H211" s="359" t="s">
        <v>172</v>
      </c>
      <c r="I211" s="360">
        <v>290.5</v>
      </c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49"/>
      <c r="B212" s="349"/>
      <c r="C212" s="221"/>
      <c r="D212" s="221"/>
      <c r="E212" s="221"/>
      <c r="F212" s="221"/>
      <c r="G212" s="221"/>
      <c r="H212"/>
      <c r="I212" s="61"/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49"/>
      <c r="B213" s="349"/>
      <c r="C213" s="221"/>
      <c r="D213" s="221"/>
      <c r="E213" s="351"/>
      <c r="F213" s="351"/>
      <c r="G213" s="221"/>
      <c r="H213"/>
      <c r="I213" s="61"/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 s="221"/>
      <c r="I214" s="349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phoneticPr fontId="16" type="noConversion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ECD0388-09F8-42FE-A4BA-50E2256F32E5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D780E892-ACBE-4FD6-9BC4-57FC92836735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E4B0C873-A630-42FF-A332-71817ACD8EAC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rgb="FFC2E76B"/>
  </sheetPr>
  <dimension ref="A1:Q54"/>
  <sheetViews>
    <sheetView showGridLines="0" showZeros="0" zoomScaleNormal="100" workbookViewId="0">
      <selection activeCell="C7" sqref="C7"/>
    </sheetView>
  </sheetViews>
  <sheetFormatPr defaultColWidth="9.140625" defaultRowHeight="15" zeroHeight="1" x14ac:dyDescent="0.25"/>
  <cols>
    <col min="1" max="1" width="58.5703125" style="169" customWidth="1"/>
    <col min="2" max="2" width="9.7109375" style="169" customWidth="1"/>
    <col min="3" max="3" width="9.7109375" style="178" customWidth="1"/>
    <col min="4" max="4" width="9.7109375" style="169" customWidth="1"/>
    <col min="5" max="5" width="9.7109375" style="178" customWidth="1"/>
    <col min="6" max="6" width="9.7109375" style="169" customWidth="1"/>
    <col min="7" max="7" width="9.7109375" style="178" customWidth="1"/>
    <col min="8" max="8" width="5.7109375" style="169" customWidth="1"/>
    <col min="9" max="9" width="13.7109375" style="169" bestFit="1" customWidth="1"/>
    <col min="10" max="16384" width="9.140625" style="169"/>
  </cols>
  <sheetData>
    <row r="1" spans="1:17" x14ac:dyDescent="0.25"/>
    <row r="2" spans="1:17" ht="23.25" x14ac:dyDescent="0.35">
      <c r="A2" s="179" t="str">
        <f>basisgegevens!A2</f>
        <v>Stichting BijeenSMO2021-S1407</v>
      </c>
      <c r="B2" s="180"/>
      <c r="C2" s="181"/>
      <c r="D2" s="180"/>
      <c r="E2" s="181"/>
      <c r="F2" s="182"/>
    </row>
    <row r="3" spans="1:17" x14ac:dyDescent="0.25"/>
    <row r="4" spans="1:17" ht="18.75" x14ac:dyDescent="0.3">
      <c r="A4" s="183" t="s">
        <v>85</v>
      </c>
      <c r="B4" s="184">
        <f>opdrachtnemer</f>
        <v>0</v>
      </c>
      <c r="C4" s="185"/>
      <c r="D4" s="168"/>
      <c r="E4" s="185"/>
      <c r="F4" s="168"/>
    </row>
    <row r="5" spans="1:17" x14ac:dyDescent="0.25"/>
    <row r="6" spans="1:17" x14ac:dyDescent="0.25">
      <c r="A6" s="186"/>
      <c r="B6" s="187" t="s">
        <v>57</v>
      </c>
      <c r="C6" s="188"/>
      <c r="D6" s="187" t="s">
        <v>59</v>
      </c>
      <c r="E6" s="188"/>
      <c r="F6" s="187" t="s">
        <v>58</v>
      </c>
      <c r="G6" s="189"/>
      <c r="I6" s="190"/>
      <c r="J6" s="191"/>
      <c r="K6" s="191" t="s">
        <v>76</v>
      </c>
      <c r="L6" s="191"/>
      <c r="M6" s="191"/>
      <c r="N6" s="191"/>
      <c r="O6" s="191"/>
      <c r="P6" s="191"/>
      <c r="Q6" s="192"/>
    </row>
    <row r="7" spans="1:17" ht="15.75" thickBot="1" x14ac:dyDescent="0.3">
      <c r="A7" s="193" t="s">
        <v>133</v>
      </c>
      <c r="B7" s="194"/>
      <c r="C7" s="195">
        <v>12</v>
      </c>
      <c r="D7" s="194"/>
      <c r="E7" s="195"/>
      <c r="F7" s="194"/>
      <c r="G7" s="195"/>
      <c r="I7" s="196"/>
      <c r="J7" s="197" t="s">
        <v>65</v>
      </c>
      <c r="K7" s="197" t="s">
        <v>66</v>
      </c>
      <c r="L7" s="197" t="s">
        <v>67</v>
      </c>
      <c r="M7" s="197" t="s">
        <v>68</v>
      </c>
      <c r="N7" s="197" t="s">
        <v>69</v>
      </c>
      <c r="O7" s="197" t="s">
        <v>70</v>
      </c>
      <c r="P7" s="197" t="s">
        <v>71</v>
      </c>
      <c r="Q7" s="198" t="s">
        <v>72</v>
      </c>
    </row>
    <row r="8" spans="1:17" ht="15.75" thickTop="1" x14ac:dyDescent="0.25">
      <c r="B8" s="199"/>
      <c r="C8" s="200"/>
      <c r="D8" s="199"/>
      <c r="E8" s="200"/>
      <c r="F8" s="199"/>
      <c r="G8" s="200"/>
      <c r="I8" s="190"/>
      <c r="J8" s="191"/>
      <c r="K8" s="191"/>
      <c r="L8" s="191"/>
      <c r="M8" s="191"/>
      <c r="N8" s="191"/>
      <c r="O8" s="191"/>
      <c r="P8" s="191"/>
      <c r="Q8" s="192"/>
    </row>
    <row r="9" spans="1:17" x14ac:dyDescent="0.25">
      <c r="A9" s="201" t="s">
        <v>115</v>
      </c>
      <c r="B9" s="334"/>
      <c r="C9" s="202">
        <f>(C7*B9)</f>
        <v>0</v>
      </c>
      <c r="D9" s="334"/>
      <c r="E9" s="202">
        <f>E7*D9</f>
        <v>0</v>
      </c>
      <c r="F9" s="334"/>
      <c r="G9" s="202">
        <f>G7*F9</f>
        <v>0</v>
      </c>
      <c r="I9" s="196" t="s">
        <v>73</v>
      </c>
      <c r="J9" s="174">
        <f>SUM($E$7*1.5)+($E$19-$E$7)</f>
        <v>0</v>
      </c>
      <c r="K9" s="174">
        <f>SUM($E$7*1.3)+($E$19-$E$7)</f>
        <v>0</v>
      </c>
      <c r="L9" s="174">
        <f>SUM($E$7*1.3)+($E$19-$E$7)</f>
        <v>0</v>
      </c>
      <c r="M9" s="174">
        <f>SUM($E$7*1.3)+($E$19-$E$7)</f>
        <v>0</v>
      </c>
      <c r="N9" s="174">
        <f>SUM($E$7*1.3)+($E$19-$E$7)</f>
        <v>0</v>
      </c>
      <c r="O9" s="174">
        <f t="shared" ref="O9:Q11" si="0">SUM($E$7*1.5)+($E$19-$E$7)</f>
        <v>0</v>
      </c>
      <c r="P9" s="174">
        <f t="shared" si="0"/>
        <v>0</v>
      </c>
      <c r="Q9" s="175">
        <f t="shared" si="0"/>
        <v>0</v>
      </c>
    </row>
    <row r="10" spans="1:17" x14ac:dyDescent="0.25">
      <c r="A10" s="201" t="s">
        <v>60</v>
      </c>
      <c r="B10" s="334"/>
      <c r="C10" s="202">
        <f>(C7*B10)</f>
        <v>0</v>
      </c>
      <c r="D10" s="334"/>
      <c r="E10" s="202">
        <f>E7*D10</f>
        <v>0</v>
      </c>
      <c r="F10" s="334"/>
      <c r="G10" s="202">
        <f>G7*F10</f>
        <v>0</v>
      </c>
      <c r="I10" s="196" t="s">
        <v>74</v>
      </c>
      <c r="J10" s="174">
        <f>SUM($E$7*1)+($E$19-$E$7)</f>
        <v>0</v>
      </c>
      <c r="K10" s="174">
        <f>SUM($E$7*1)+($E$19-$E$7)</f>
        <v>0</v>
      </c>
      <c r="L10" s="174">
        <f>SUM($E$7*1)+($E$19-$E$7)</f>
        <v>0</v>
      </c>
      <c r="M10" s="174">
        <f>SUM($E$7*1)+($E$19-$E$7)</f>
        <v>0</v>
      </c>
      <c r="N10" s="174">
        <f>SUM($E$7*1)+($E$19-$E$7)</f>
        <v>0</v>
      </c>
      <c r="O10" s="174">
        <f t="shared" si="0"/>
        <v>0</v>
      </c>
      <c r="P10" s="174">
        <f t="shared" si="0"/>
        <v>0</v>
      </c>
      <c r="Q10" s="175">
        <f t="shared" si="0"/>
        <v>0</v>
      </c>
    </row>
    <row r="11" spans="1:17" x14ac:dyDescent="0.25">
      <c r="A11" s="203" t="s">
        <v>134</v>
      </c>
      <c r="B11" s="334"/>
      <c r="C11" s="202">
        <f>C7*B11</f>
        <v>0</v>
      </c>
      <c r="D11" s="334"/>
      <c r="E11" s="202">
        <f>E7*D11</f>
        <v>0</v>
      </c>
      <c r="F11" s="334"/>
      <c r="G11" s="202">
        <f>G7*F11</f>
        <v>0</v>
      </c>
      <c r="I11" s="204" t="s">
        <v>75</v>
      </c>
      <c r="J11" s="176">
        <f>SUM($E$7*1.3)+($E$19-$E$7)</f>
        <v>0</v>
      </c>
      <c r="K11" s="176">
        <f>SUM($E$7*1.3)+($E$19-$E$7)</f>
        <v>0</v>
      </c>
      <c r="L11" s="176">
        <f>SUM($E$7*1.3)+($E$19-$E$7)</f>
        <v>0</v>
      </c>
      <c r="M11" s="176">
        <f>SUM($E$7*1.3)+($E$19-$E$7)</f>
        <v>0</v>
      </c>
      <c r="N11" s="176">
        <f>SUM($E$7*1.5)+($E$19-$E$7)</f>
        <v>0</v>
      </c>
      <c r="O11" s="176">
        <f t="shared" si="0"/>
        <v>0</v>
      </c>
      <c r="P11" s="176">
        <f t="shared" si="0"/>
        <v>0</v>
      </c>
      <c r="Q11" s="177">
        <f t="shared" si="0"/>
        <v>0</v>
      </c>
    </row>
    <row r="12" spans="1:17" ht="15.75" thickBot="1" x14ac:dyDescent="0.3">
      <c r="A12" s="193" t="s">
        <v>117</v>
      </c>
      <c r="B12" s="194"/>
      <c r="C12" s="205">
        <f>SUM(C9:C11)</f>
        <v>0</v>
      </c>
      <c r="D12" s="194"/>
      <c r="E12" s="205">
        <f>SUM(E9:E11)</f>
        <v>0</v>
      </c>
      <c r="F12" s="194"/>
      <c r="G12" s="205">
        <f>SUM(G9:G11)</f>
        <v>0</v>
      </c>
      <c r="I12" s="206"/>
      <c r="J12" s="206"/>
      <c r="K12" s="206"/>
      <c r="L12" s="206"/>
      <c r="M12" s="206"/>
      <c r="N12" s="206"/>
      <c r="O12" s="206"/>
      <c r="P12" s="206"/>
      <c r="Q12" s="206"/>
    </row>
    <row r="13" spans="1:17" ht="15.75" thickTop="1" x14ac:dyDescent="0.25">
      <c r="B13" s="199"/>
      <c r="C13" s="200"/>
      <c r="D13" s="199"/>
      <c r="E13" s="200"/>
      <c r="F13" s="199"/>
      <c r="G13" s="200"/>
      <c r="I13" s="190"/>
      <c r="J13" s="191"/>
      <c r="K13" s="191" t="s">
        <v>77</v>
      </c>
      <c r="L13" s="191"/>
      <c r="M13" s="191"/>
      <c r="N13" s="191"/>
      <c r="O13" s="191"/>
      <c r="P13" s="191"/>
      <c r="Q13" s="192"/>
    </row>
    <row r="14" spans="1:17" x14ac:dyDescent="0.25">
      <c r="A14" s="201" t="s">
        <v>61</v>
      </c>
      <c r="B14" s="334"/>
      <c r="C14" s="202">
        <f>C7*B14</f>
        <v>0</v>
      </c>
      <c r="D14" s="334"/>
      <c r="E14" s="202">
        <f>E7*D14</f>
        <v>0</v>
      </c>
      <c r="F14" s="334"/>
      <c r="G14" s="202">
        <f>G7*F14</f>
        <v>0</v>
      </c>
      <c r="I14" s="196"/>
      <c r="J14" s="197" t="s">
        <v>65</v>
      </c>
      <c r="K14" s="197" t="s">
        <v>66</v>
      </c>
      <c r="L14" s="197" t="s">
        <v>67</v>
      </c>
      <c r="M14" s="197" t="s">
        <v>68</v>
      </c>
      <c r="N14" s="197" t="s">
        <v>69</v>
      </c>
      <c r="O14" s="197" t="s">
        <v>70</v>
      </c>
      <c r="P14" s="197" t="s">
        <v>71</v>
      </c>
      <c r="Q14" s="198" t="s">
        <v>72</v>
      </c>
    </row>
    <row r="15" spans="1:17" x14ac:dyDescent="0.25">
      <c r="A15" s="201" t="s">
        <v>62</v>
      </c>
      <c r="B15" s="334"/>
      <c r="C15" s="202">
        <f>C7*B15</f>
        <v>0</v>
      </c>
      <c r="D15" s="334"/>
      <c r="E15" s="202">
        <f>E7*D15</f>
        <v>0</v>
      </c>
      <c r="F15" s="334"/>
      <c r="G15" s="202">
        <f>G7*F15</f>
        <v>0</v>
      </c>
      <c r="I15" s="196" t="s">
        <v>73</v>
      </c>
      <c r="J15" s="174">
        <f>SUM($G$7*1.5)+($G$19-$G$7)</f>
        <v>0</v>
      </c>
      <c r="K15" s="174">
        <f>SUM($G$7*1.3)+($G$19-$G$7)</f>
        <v>0</v>
      </c>
      <c r="L15" s="174">
        <f>SUM($G$7*1.3)+($G$19-$G$7)</f>
        <v>0</v>
      </c>
      <c r="M15" s="174">
        <f>SUM($G$7*1.3)+($G$19-$G$7)</f>
        <v>0</v>
      </c>
      <c r="N15" s="174">
        <f>SUM($G$7*1.3)+($G$19-$G$7)</f>
        <v>0</v>
      </c>
      <c r="O15" s="174">
        <f t="shared" ref="O15:Q17" si="1">SUM($G$7*1.5)+($G$19-$G$7)</f>
        <v>0</v>
      </c>
      <c r="P15" s="174">
        <f t="shared" si="1"/>
        <v>0</v>
      </c>
      <c r="Q15" s="175">
        <f t="shared" si="1"/>
        <v>0</v>
      </c>
    </row>
    <row r="16" spans="1:17" x14ac:dyDescent="0.25">
      <c r="A16" s="201" t="s">
        <v>63</v>
      </c>
      <c r="B16" s="334"/>
      <c r="C16" s="202">
        <f>C7*B16</f>
        <v>0</v>
      </c>
      <c r="D16" s="334"/>
      <c r="E16" s="202">
        <f>E7*D16</f>
        <v>0</v>
      </c>
      <c r="F16" s="334"/>
      <c r="G16" s="202">
        <f>G7*F16</f>
        <v>0</v>
      </c>
      <c r="I16" s="196" t="s">
        <v>74</v>
      </c>
      <c r="J16" s="174">
        <f>SUM($G$7*1)+($G$19-$G$7)</f>
        <v>0</v>
      </c>
      <c r="K16" s="174">
        <f>SUM($G$7*1)+($G$19-$G$7)</f>
        <v>0</v>
      </c>
      <c r="L16" s="174">
        <f>SUM($G$7*1)+($G$19-$G$7)</f>
        <v>0</v>
      </c>
      <c r="M16" s="174">
        <f>SUM($G$7*1)+($G$19-$G$7)</f>
        <v>0</v>
      </c>
      <c r="N16" s="174">
        <f>SUM($G$7*1)+($G$19-$G$7)</f>
        <v>0</v>
      </c>
      <c r="O16" s="174">
        <f t="shared" si="1"/>
        <v>0</v>
      </c>
      <c r="P16" s="174">
        <f t="shared" si="1"/>
        <v>0</v>
      </c>
      <c r="Q16" s="175">
        <f t="shared" si="1"/>
        <v>0</v>
      </c>
    </row>
    <row r="17" spans="1:17" ht="15.75" thickBot="1" x14ac:dyDescent="0.3">
      <c r="A17" s="193" t="s">
        <v>116</v>
      </c>
      <c r="B17" s="194"/>
      <c r="C17" s="205">
        <f>SUM(C14:C16)</f>
        <v>0</v>
      </c>
      <c r="D17" s="194"/>
      <c r="E17" s="205">
        <f>SUM(E14:E16)</f>
        <v>0</v>
      </c>
      <c r="F17" s="194"/>
      <c r="G17" s="205">
        <f>SUM(G14:G16)</f>
        <v>0</v>
      </c>
      <c r="I17" s="204" t="s">
        <v>75</v>
      </c>
      <c r="J17" s="176">
        <f>SUM($G$7*1.3)+($G$19-$G$7)</f>
        <v>0</v>
      </c>
      <c r="K17" s="176">
        <f>SUM($G$7*1.3)+($G$19-$G$7)</f>
        <v>0</v>
      </c>
      <c r="L17" s="176">
        <f>SUM($G$7*1.3)+($G$19-$G$7)</f>
        <v>0</v>
      </c>
      <c r="M17" s="176">
        <f>SUM($G$7*1.3)+($G$19-$G$7)</f>
        <v>0</v>
      </c>
      <c r="N17" s="176">
        <f>SUM($G$7*1.5)+($G$19-$G$7)</f>
        <v>0</v>
      </c>
      <c r="O17" s="176">
        <f t="shared" si="1"/>
        <v>0</v>
      </c>
      <c r="P17" s="176">
        <f t="shared" si="1"/>
        <v>0</v>
      </c>
      <c r="Q17" s="177">
        <f t="shared" si="1"/>
        <v>0</v>
      </c>
    </row>
    <row r="18" spans="1:17" ht="15.75" thickTop="1" x14ac:dyDescent="0.25"/>
    <row r="19" spans="1:17" ht="15.75" thickBot="1" x14ac:dyDescent="0.3">
      <c r="A19" s="193" t="s">
        <v>64</v>
      </c>
      <c r="B19" s="207"/>
      <c r="C19" s="208">
        <f>+C17+C12+C7</f>
        <v>12</v>
      </c>
      <c r="D19" s="209"/>
      <c r="E19" s="208">
        <f>+E17+E12+E7</f>
        <v>0</v>
      </c>
      <c r="F19" s="209"/>
      <c r="G19" s="208">
        <f>+G17+G12+G7</f>
        <v>0</v>
      </c>
    </row>
    <row r="20" spans="1:17" ht="15.75" thickTop="1" x14ac:dyDescent="0.25">
      <c r="C20" s="169"/>
      <c r="E20" s="169"/>
      <c r="G20" s="169"/>
    </row>
    <row r="21" spans="1:17" x14ac:dyDescent="0.25">
      <c r="A21" s="206"/>
      <c r="B21" s="206"/>
      <c r="C21" s="210"/>
      <c r="D21" s="206"/>
      <c r="E21" s="210"/>
      <c r="F21" s="206"/>
      <c r="G21" s="210"/>
    </row>
    <row r="22" spans="1:17" x14ac:dyDescent="0.25">
      <c r="A22" s="206"/>
      <c r="B22" s="206"/>
      <c r="C22" s="210"/>
      <c r="D22" s="206"/>
      <c r="E22" s="210"/>
      <c r="F22" s="206"/>
      <c r="G22" s="210"/>
    </row>
    <row r="23" spans="1:17" x14ac:dyDescent="0.25"/>
    <row r="24" spans="1:17" x14ac:dyDescent="0.25"/>
    <row r="25" spans="1:17" x14ac:dyDescent="0.25"/>
    <row r="26" spans="1:17" x14ac:dyDescent="0.25"/>
    <row r="27" spans="1:17" x14ac:dyDescent="0.25"/>
    <row r="28" spans="1:17" x14ac:dyDescent="0.25"/>
    <row r="29" spans="1:17" x14ac:dyDescent="0.25"/>
    <row r="30" spans="1:17" x14ac:dyDescent="0.25"/>
    <row r="31" spans="1:17" x14ac:dyDescent="0.25"/>
    <row r="32" spans="1:17" x14ac:dyDescent="0.25"/>
    <row r="33" x14ac:dyDescent="0.25"/>
    <row r="34" x14ac:dyDescent="0.25"/>
    <row r="35" ht="110.25" customHeight="1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</sheetData>
  <pageMargins left="0.70866141732283472" right="0.70866141732283472" top="0.94488188976377963" bottom="0.74803149606299213" header="0.31496062992125984" footer="0.31496062992125984"/>
  <pageSetup paperSize="9" scale="90" orientation="portrait" r:id="rId1"/>
  <headerFooter>
    <oddHeader>&amp;L&amp;G</oddHead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959D-CB02-45C1-95BD-1A0C9385DC6D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13,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>
        <f>VLOOKUP(H5,'Kosten VSR (her)controles'!A5:E54,3)</f>
        <v>0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>
        <f>VLOOKUP(H5,'Kosten VSR (her)controles'!A5:E54,4)</f>
        <v>0</v>
      </c>
      <c r="C5" s="243"/>
      <c r="D5" s="243"/>
      <c r="E5" s="248"/>
      <c r="F5" s="245"/>
      <c r="G5" s="249" t="s">
        <v>18</v>
      </c>
      <c r="H5" s="369">
        <v>13</v>
      </c>
      <c r="I5" s="206"/>
      <c r="J5" s="206"/>
      <c r="K5" s="206"/>
    </row>
    <row r="6" spans="1:11" x14ac:dyDescent="0.25">
      <c r="A6" s="250" t="s">
        <v>16</v>
      </c>
      <c r="B6" s="251">
        <f>VLOOKUP(H5,'Kosten VSR (her)controles'!A5:E54,5)</f>
        <v>0</v>
      </c>
      <c r="C6" s="251"/>
      <c r="D6" s="251"/>
      <c r="E6" s="252"/>
      <c r="F6" s="253"/>
      <c r="G6" s="254" t="s">
        <v>19</v>
      </c>
      <c r="H6" s="255" t="str">
        <f>CONCATENATE(H5,"a")</f>
        <v>13a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+MAX('13a'!I6:I200)</f>
        <v>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/>
      <c r="J10" s="206"/>
      <c r="K10" s="206"/>
    </row>
    <row r="11" spans="1:11" ht="15.75" x14ac:dyDescent="0.25">
      <c r="A11" s="262" t="s">
        <v>148</v>
      </c>
      <c r="B11" s="263"/>
      <c r="C11" s="263"/>
      <c r="D11" s="264"/>
      <c r="E11" s="158" t="e">
        <f>G11/E8</f>
        <v>#DIV/0!</v>
      </c>
      <c r="F11" s="265" t="e">
        <f>'13a'!L200/'13a'!M200</f>
        <v>#N/A</v>
      </c>
      <c r="G11" s="240">
        <v>1</v>
      </c>
      <c r="H11" s="330" t="e">
        <f>('13a'!M200*Offertetarief)*(1/G11)</f>
        <v>#N/A</v>
      </c>
      <c r="I11" s="266"/>
      <c r="J11" s="206"/>
      <c r="K11" s="206"/>
    </row>
    <row r="12" spans="1:11" ht="15.75" x14ac:dyDescent="0.25">
      <c r="F12" s="238" t="s">
        <v>30</v>
      </c>
      <c r="G12" s="267"/>
      <c r="H12" s="328" t="e">
        <f>SUM(H11)</f>
        <v>#N/A</v>
      </c>
    </row>
    <row r="14" spans="1:11" x14ac:dyDescent="0.25">
      <c r="A14" s="231" t="str">
        <f>+'Normen en kosten'!G1</f>
        <v>Kosten additionele werkzaamheden</v>
      </c>
      <c r="E14" s="232" t="s">
        <v>13</v>
      </c>
      <c r="F14" s="232" t="s">
        <v>80</v>
      </c>
      <c r="G14" s="232" t="s">
        <v>22</v>
      </c>
      <c r="H14" s="232" t="s">
        <v>23</v>
      </c>
      <c r="I14" s="232" t="s">
        <v>126</v>
      </c>
    </row>
    <row r="15" spans="1:11" x14ac:dyDescent="0.25">
      <c r="A15" s="454" t="str">
        <f>'Normen en kosten'!G3</f>
        <v>Dieptereiniging</v>
      </c>
      <c r="B15" s="455"/>
      <c r="C15" s="455"/>
      <c r="D15" s="455"/>
      <c r="E15" s="159" t="e">
        <f>GETPIVOTDATA("m2",'13a'!$H$205,"Cat.","G")</f>
        <v>#REF!</v>
      </c>
      <c r="F15" s="318">
        <f>+'Normen en kosten'!I3</f>
        <v>0</v>
      </c>
      <c r="G15" s="318" t="e">
        <f>E15*F15</f>
        <v>#REF!</v>
      </c>
      <c r="H15" s="170"/>
      <c r="I15" s="319" t="str">
        <f>IF(H15="","",SUM(G15*H15))</f>
        <v/>
      </c>
    </row>
    <row r="16" spans="1:11" x14ac:dyDescent="0.25">
      <c r="A16" s="447" t="str">
        <f>'Normen en kosten'!G4</f>
        <v>Topstrippen en topcoaten linoleum</v>
      </c>
      <c r="B16" s="448"/>
      <c r="C16" s="448"/>
      <c r="D16" s="448"/>
      <c r="E16" s="160" t="e">
        <f>GETPIVOTDATA("m2",'13a'!$A$205,"vloerafwerking","Linoleum")</f>
        <v>#REF!</v>
      </c>
      <c r="F16" s="318">
        <f>+'Normen en kosten'!I4</f>
        <v>0</v>
      </c>
      <c r="G16" s="318" t="e">
        <f t="shared" ref="G16:G29" si="0">E16*F16</f>
        <v>#REF!</v>
      </c>
      <c r="H16" s="161"/>
      <c r="I16" s="319" t="str">
        <f t="shared" ref="I16:I29" si="1">IF(H16="","",SUM(G16*H16))</f>
        <v/>
      </c>
    </row>
    <row r="17" spans="1:9" x14ac:dyDescent="0.25">
      <c r="A17" s="447" t="str">
        <f>'Normen en kosten'!G5</f>
        <v>Recoaten linoleum</v>
      </c>
      <c r="B17" s="448"/>
      <c r="C17" s="448"/>
      <c r="D17" s="448"/>
      <c r="E17" s="160" t="e">
        <f>E16</f>
        <v>#REF!</v>
      </c>
      <c r="F17" s="318">
        <f>+'Normen en kosten'!I5</f>
        <v>0</v>
      </c>
      <c r="G17" s="318" t="e">
        <f t="shared" si="0"/>
        <v>#REF!</v>
      </c>
      <c r="H17" s="161"/>
      <c r="I17" s="319"/>
    </row>
    <row r="18" spans="1:9" x14ac:dyDescent="0.25">
      <c r="A18" s="447" t="str">
        <f>'Normen en kosten'!G6</f>
        <v>Volsprayen linoleum</v>
      </c>
      <c r="B18" s="448"/>
      <c r="C18" s="448"/>
      <c r="D18" s="448"/>
      <c r="E18" s="160" t="e">
        <f>E16</f>
        <v>#REF!</v>
      </c>
      <c r="F18" s="318">
        <f>+'Normen en kosten'!I6</f>
        <v>0</v>
      </c>
      <c r="G18" s="318" t="e">
        <f t="shared" si="0"/>
        <v>#REF!</v>
      </c>
      <c r="H18" s="161"/>
      <c r="I18" s="319"/>
    </row>
    <row r="19" spans="1:9" x14ac:dyDescent="0.25">
      <c r="A19" s="447" t="str">
        <f>'Normen en kosten'!G7</f>
        <v>Tapijtreinigen</v>
      </c>
      <c r="B19" s="448"/>
      <c r="C19" s="448"/>
      <c r="D19" s="448"/>
      <c r="E19" s="42" t="e">
        <f>GETPIVOTDATA("m2",'13a'!$A$205,"vloerafwerking","Tapijt")</f>
        <v>#REF!</v>
      </c>
      <c r="F19" s="318">
        <f>+'Normen en kosten'!I7</f>
        <v>0</v>
      </c>
      <c r="G19" s="318" t="e">
        <f t="shared" si="0"/>
        <v>#REF!</v>
      </c>
      <c r="H19" s="161"/>
      <c r="I19" s="319" t="str">
        <f t="shared" si="1"/>
        <v/>
      </c>
    </row>
    <row r="20" spans="1:9" x14ac:dyDescent="0.25">
      <c r="A20" s="447" t="str">
        <f>'Normen en kosten'!G8</f>
        <v>Reinigen inloopzones</v>
      </c>
      <c r="B20" s="448"/>
      <c r="C20" s="448"/>
      <c r="D20" s="448"/>
      <c r="E20" s="160"/>
      <c r="F20" s="318">
        <f>+'Normen en kosten'!I8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kosten'!G9</f>
        <v>Wassen buitengevelglas</v>
      </c>
      <c r="B21" s="448"/>
      <c r="C21" s="448"/>
      <c r="D21" s="448"/>
      <c r="E21" s="160"/>
      <c r="F21" s="318">
        <f>+'Normen en kosten'!I9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kosten'!G10</f>
        <v>Wassen binnengevelglas</v>
      </c>
      <c r="B22" s="448"/>
      <c r="C22" s="448"/>
      <c r="D22" s="448"/>
      <c r="E22" s="160"/>
      <c r="F22" s="318">
        <f>+'Normen en kosten'!I10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kosten'!G11</f>
        <v>Wassen separatieglas  1)</v>
      </c>
      <c r="B23" s="448"/>
      <c r="C23" s="448"/>
      <c r="D23" s="448"/>
      <c r="E23" s="160"/>
      <c r="F23" s="318">
        <f>+'Normen en kosten'!I11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kosten'!G12</f>
        <v>Koepelglas wassen</v>
      </c>
      <c r="B24" s="448"/>
      <c r="C24" s="448"/>
      <c r="D24" s="448"/>
      <c r="E24" s="160"/>
      <c r="F24" s="318">
        <f>+'Normen en kosten'!I12</f>
        <v>0</v>
      </c>
      <c r="G24" s="318">
        <f t="shared" si="0"/>
        <v>0</v>
      </c>
      <c r="H24" s="161"/>
      <c r="I24" s="319"/>
    </row>
    <row r="25" spans="1:9" x14ac:dyDescent="0.25">
      <c r="A25" s="447" t="str">
        <f>'Normen en kosten'!G13</f>
        <v>Boeidelen wassen (m1)</v>
      </c>
      <c r="B25" s="448"/>
      <c r="C25" s="448"/>
      <c r="D25" s="448"/>
      <c r="E25" s="160"/>
      <c r="F25" s="318">
        <f>+'Normen en kosten'!I13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kosten'!G14</f>
        <v>Gevelbeplating wassen</v>
      </c>
      <c r="B26" s="448"/>
      <c r="C26" s="448"/>
      <c r="D26" s="448"/>
      <c r="E26" s="160"/>
      <c r="F26" s="318">
        <f>+'Normen en kosten'!I14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>
        <f>'Normen en kosten'!G15</f>
        <v>0</v>
      </c>
      <c r="B27" s="448"/>
      <c r="C27" s="448"/>
      <c r="D27" s="448"/>
      <c r="E27" s="160"/>
      <c r="F27" s="318">
        <f>+'Normen en kosten'!I15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kosten'!G16</f>
        <v>0</v>
      </c>
      <c r="B28" s="448"/>
      <c r="C28" s="448"/>
      <c r="D28" s="448"/>
      <c r="E28" s="160"/>
      <c r="F28" s="318">
        <f>+'Normen en kosten'!I16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kosten'!G17</f>
        <v>0</v>
      </c>
      <c r="B29" s="448"/>
      <c r="C29" s="448"/>
      <c r="D29" s="448"/>
      <c r="E29" s="160"/>
      <c r="F29" s="318">
        <f>+'Normen en kosten'!I17</f>
        <v>0</v>
      </c>
      <c r="G29" s="318">
        <f t="shared" si="0"/>
        <v>0</v>
      </c>
      <c r="H29" s="161"/>
      <c r="I29" s="319" t="str">
        <f t="shared" si="1"/>
        <v/>
      </c>
    </row>
    <row r="30" spans="1:9" ht="15.75" x14ac:dyDescent="0.25">
      <c r="H30" s="268" t="s">
        <v>30</v>
      </c>
      <c r="I30" s="320">
        <f>SUM(I15:I24)</f>
        <v>0</v>
      </c>
    </row>
    <row r="32" spans="1:9" x14ac:dyDescent="0.25">
      <c r="A32" s="231" t="s">
        <v>20</v>
      </c>
      <c r="B32" s="242"/>
      <c r="D32" s="232" t="s">
        <v>8</v>
      </c>
      <c r="E32" s="232" t="s">
        <v>9</v>
      </c>
      <c r="F32" s="232" t="s">
        <v>21</v>
      </c>
      <c r="G32" s="232" t="s">
        <v>22</v>
      </c>
      <c r="H32" s="232" t="s">
        <v>23</v>
      </c>
      <c r="I32" s="232" t="s">
        <v>24</v>
      </c>
    </row>
    <row r="33" spans="1:11" x14ac:dyDescent="0.25">
      <c r="A33" s="269"/>
      <c r="B33" s="191"/>
      <c r="C33" s="233"/>
      <c r="D33" s="170"/>
      <c r="E33" s="170"/>
      <c r="F33" s="127"/>
      <c r="G33" s="321" t="str">
        <f t="shared" ref="G33:G42" si="2">IF(E33="","",SUM(E33*F33))</f>
        <v/>
      </c>
      <c r="H33" s="170"/>
      <c r="I33" s="319" t="str">
        <f>+IF(A33="","",H33*G33)</f>
        <v/>
      </c>
    </row>
    <row r="34" spans="1:11" x14ac:dyDescent="0.25">
      <c r="A34" s="234"/>
      <c r="B34" s="235"/>
      <c r="C34" s="236"/>
      <c r="D34" s="270"/>
      <c r="E34" s="161"/>
      <c r="F34" s="128"/>
      <c r="G34" s="322" t="str">
        <f t="shared" si="2"/>
        <v/>
      </c>
      <c r="H34" s="161"/>
      <c r="I34" s="326" t="str">
        <f t="shared" ref="I34:I43" si="3">+IF(A34="","",H34*G34)</f>
        <v/>
      </c>
    </row>
    <row r="35" spans="1:11" x14ac:dyDescent="0.25">
      <c r="A35" s="234"/>
      <c r="B35" s="235"/>
      <c r="C35" s="236"/>
      <c r="D35" s="271"/>
      <c r="E35" s="161"/>
      <c r="F35" s="128"/>
      <c r="G35" s="323" t="str">
        <f t="shared" si="2"/>
        <v/>
      </c>
      <c r="H35" s="161"/>
      <c r="I35" s="326" t="str">
        <f t="shared" si="3"/>
        <v/>
      </c>
    </row>
    <row r="36" spans="1:11" x14ac:dyDescent="0.25">
      <c r="A36" s="234"/>
      <c r="B36" s="235"/>
      <c r="C36" s="236"/>
      <c r="D36" s="16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50"/>
      <c r="B43" s="253"/>
      <c r="C43" s="272"/>
      <c r="D43" s="224"/>
      <c r="E43" s="224"/>
      <c r="F43" s="129"/>
      <c r="G43" s="324"/>
      <c r="H43" s="224">
        <f>VLOOKUP($H$5,'Kosten VSR (her)controles'!$A$5:$BB$54,35,0)</f>
        <v>0</v>
      </c>
      <c r="I43" s="327" t="str">
        <f t="shared" si="3"/>
        <v/>
      </c>
    </row>
    <row r="44" spans="1:11" ht="15.75" x14ac:dyDescent="0.25">
      <c r="A44" s="206" t="s">
        <v>30</v>
      </c>
      <c r="B44" s="206"/>
      <c r="C44" s="206"/>
      <c r="D44" s="206"/>
      <c r="E44" s="206"/>
      <c r="F44" s="292"/>
      <c r="G44" s="206"/>
      <c r="H44" s="238" t="s">
        <v>30</v>
      </c>
      <c r="I44" s="328">
        <f>SUM(I33:I43)</f>
        <v>0</v>
      </c>
    </row>
    <row r="45" spans="1:11" x14ac:dyDescent="0.25">
      <c r="F45" s="293"/>
    </row>
    <row r="46" spans="1:11" ht="15.75" x14ac:dyDescent="0.25">
      <c r="A46" s="186" t="s">
        <v>31</v>
      </c>
      <c r="B46" s="187"/>
      <c r="C46" s="187"/>
      <c r="D46" s="187"/>
      <c r="E46" s="187"/>
      <c r="F46" s="187"/>
      <c r="G46" s="187"/>
      <c r="H46" s="238" t="s">
        <v>30</v>
      </c>
      <c r="I46" s="328" t="e">
        <f>+I44+I30+H12</f>
        <v>#N/A</v>
      </c>
      <c r="J46" s="222"/>
      <c r="K46" s="222"/>
    </row>
    <row r="47" spans="1:11" x14ac:dyDescent="0.25">
      <c r="A47" s="168"/>
      <c r="B47" s="168"/>
      <c r="C47" s="168"/>
      <c r="D47" s="168"/>
      <c r="E47" s="168"/>
      <c r="F47" s="168"/>
      <c r="G47" s="168"/>
      <c r="H47" s="168"/>
      <c r="I47" s="222"/>
      <c r="J47" s="222"/>
      <c r="K47" s="222"/>
    </row>
    <row r="48" spans="1:11" x14ac:dyDescent="0.25">
      <c r="H48" s="168"/>
      <c r="I48" s="275"/>
      <c r="J48" s="275"/>
    </row>
    <row r="51" spans="1:12" x14ac:dyDescent="0.25">
      <c r="K51" s="275"/>
      <c r="L51" s="276"/>
    </row>
    <row r="52" spans="1:12" ht="30" x14ac:dyDescent="0.25">
      <c r="A52" s="169" t="s">
        <v>81</v>
      </c>
      <c r="E52" s="169" t="s">
        <v>129</v>
      </c>
      <c r="F52" s="277" t="s">
        <v>146</v>
      </c>
      <c r="I52" s="169" t="s">
        <v>24</v>
      </c>
    </row>
    <row r="53" spans="1:12" ht="15.75" thickBot="1" x14ac:dyDescent="0.3">
      <c r="A53" s="194" t="str">
        <f>'Kosten VSR (her)controles'!D3</f>
        <v>Inspectie</v>
      </c>
      <c r="B53" s="194"/>
      <c r="C53" s="194"/>
      <c r="D53" s="194"/>
      <c r="E53" s="278" t="e">
        <f>'Kosten VSR (her)controles'!H17</f>
        <v>#DIV/0!</v>
      </c>
      <c r="F53" s="279">
        <f>'Kosten VSR (her)controles'!I5</f>
        <v>2</v>
      </c>
      <c r="G53" s="194"/>
      <c r="H53" s="194"/>
      <c r="I53" s="332" t="e">
        <f>SUM(E53*F53)</f>
        <v>#DIV/0!</v>
      </c>
      <c r="J53" s="222"/>
      <c r="K53" s="222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50C4-359F-4EFF-B294-3FBF0C669C2A}">
  <sheetPr>
    <tabColor rgb="FF9F9289"/>
  </sheetPr>
  <dimension ref="A1:DM250"/>
  <sheetViews>
    <sheetView zoomScaleNormal="100" workbookViewId="0">
      <pane ySplit="4" topLeftCell="A187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1.7109375" style="169" bestFit="1" customWidth="1"/>
    <col min="4" max="4" width="18.85546875" style="310" bestFit="1" customWidth="1"/>
    <col min="5" max="5" width="4.5703125" style="311" bestFit="1" customWidth="1"/>
    <col min="6" max="6" width="4.4257812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(her)controles'!A17</f>
        <v>13</v>
      </c>
      <c r="C1" s="226"/>
      <c r="D1" s="227">
        <f>VLOOKUP(B1,'Kosten VSR (her)controles'!A5:E54,3)</f>
        <v>0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>
        <f>VLOOKUP(B1,'Kosten VSR (her)controles'!A5:E54,4)</f>
        <v>0</v>
      </c>
      <c r="E2" s="162">
        <f>VLOOKUP(B1,'Kosten VSR (her)controles'!A5:E54,5)</f>
        <v>0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hidden="1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hidden="1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hidden="1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hidden="1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</row>
    <row r="65" spans="1:13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</row>
    <row r="66" spans="1:13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</row>
    <row r="67" spans="1:13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</row>
    <row r="68" spans="1:13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</row>
    <row r="69" spans="1:13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</row>
    <row r="70" spans="1:13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</row>
    <row r="71" spans="1:13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</row>
    <row r="72" spans="1:13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</row>
    <row r="73" spans="1:13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</row>
    <row r="74" spans="1:13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</row>
    <row r="75" spans="1:13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</row>
    <row r="76" spans="1:13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</row>
    <row r="77" spans="1:13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</row>
    <row r="78" spans="1:13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</row>
    <row r="79" spans="1:13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</row>
    <row r="80" spans="1:13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</row>
    <row r="81" spans="1:13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</row>
    <row r="82" spans="1:13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</row>
    <row r="83" spans="1:13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</row>
    <row r="84" spans="1:13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</row>
    <row r="85" spans="1:13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</row>
    <row r="86" spans="1:13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</row>
    <row r="87" spans="1:13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</row>
    <row r="88" spans="1:13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</row>
    <row r="89" spans="1:13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</row>
    <row r="90" spans="1:13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</row>
    <row r="91" spans="1:13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</row>
    <row r="92" spans="1:13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</row>
    <row r="93" spans="1:13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</row>
    <row r="94" spans="1:13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</row>
    <row r="95" spans="1:13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</row>
    <row r="96" spans="1:13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</row>
    <row r="97" spans="1:14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</row>
    <row r="98" spans="1:14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</row>
    <row r="99" spans="1:14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309"/>
    </row>
    <row r="100" spans="1:14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</row>
    <row r="101" spans="1:14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</row>
    <row r="102" spans="1:14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</row>
    <row r="103" spans="1:14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</row>
    <row r="104" spans="1:14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</row>
    <row r="105" spans="1:14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</row>
    <row r="106" spans="1:14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</row>
    <row r="107" spans="1:14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</row>
    <row r="108" spans="1:14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</row>
    <row r="109" spans="1:14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</row>
    <row r="110" spans="1:14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</row>
    <row r="111" spans="1:14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</row>
    <row r="112" spans="1:14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</row>
    <row r="113" spans="1:13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</row>
    <row r="114" spans="1:13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</row>
    <row r="115" spans="1:13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</row>
    <row r="116" spans="1:13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</row>
    <row r="117" spans="1:13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</row>
    <row r="118" spans="1:13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</row>
    <row r="119" spans="1:13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3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3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3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3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3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3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3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3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3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349" t="s">
        <v>30</v>
      </c>
      <c r="B200" s="349"/>
      <c r="C200" s="221"/>
      <c r="D200" s="350"/>
      <c r="E200" s="351"/>
      <c r="F200" s="351"/>
      <c r="G200" s="221">
        <f>SUM(G5:G199)</f>
        <v>0</v>
      </c>
      <c r="H200" s="221"/>
      <c r="I200" s="349"/>
      <c r="J200" s="221"/>
      <c r="K200" s="221"/>
      <c r="L200" s="221">
        <f>SUM(L5:L8)</f>
        <v>0</v>
      </c>
      <c r="M200" s="221" t="e">
        <f>SUM(M5:M199)</f>
        <v>#N/A</v>
      </c>
    </row>
    <row r="201" spans="1:27" x14ac:dyDescent="0.25">
      <c r="A201" s="349"/>
      <c r="B201" s="349"/>
      <c r="C201" s="221"/>
      <c r="D201" s="350"/>
      <c r="E201" s="351"/>
      <c r="F201" s="351"/>
      <c r="G201" s="221"/>
      <c r="H201" s="221"/>
      <c r="I201" s="349"/>
      <c r="J201" s="221"/>
      <c r="K201" s="221"/>
      <c r="L201" s="221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83" t="s">
        <v>170</v>
      </c>
      <c r="B205" s="61" t="s">
        <v>173</v>
      </c>
      <c r="C205" s="312"/>
      <c r="D205" s="221"/>
      <c r="E205" s="221"/>
      <c r="F205" s="221"/>
      <c r="G205" s="221"/>
      <c r="H205" s="358" t="s">
        <v>170</v>
      </c>
      <c r="I205" s="61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63" t="s">
        <v>171</v>
      </c>
      <c r="B206" s="58"/>
      <c r="C206" s="352"/>
      <c r="D206" s="221"/>
      <c r="E206" s="221"/>
      <c r="F206" s="221"/>
      <c r="G206" s="221"/>
      <c r="H206" s="359" t="s">
        <v>174</v>
      </c>
      <c r="I206" s="61"/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63" t="s">
        <v>172</v>
      </c>
      <c r="B207" s="61"/>
      <c r="C207" s="353"/>
      <c r="D207" s="221"/>
      <c r="E207" s="221"/>
      <c r="F207" s="221"/>
      <c r="G207" s="221"/>
      <c r="H207" s="359" t="s">
        <v>172</v>
      </c>
      <c r="I207" s="61"/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61"/>
      <c r="B208" s="61"/>
      <c r="C208" s="221"/>
      <c r="D208" s="221"/>
      <c r="E208" s="221"/>
      <c r="F208" s="221"/>
      <c r="G208" s="221"/>
      <c r="H208"/>
      <c r="I208" s="61"/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61"/>
      <c r="B209" s="61"/>
      <c r="C209" s="221"/>
      <c r="D209" s="221"/>
      <c r="E209" s="221"/>
      <c r="F209" s="221"/>
      <c r="G209" s="221"/>
      <c r="H209"/>
      <c r="I209" s="61"/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61"/>
      <c r="B210" s="61"/>
      <c r="C210" s="221"/>
      <c r="D210" s="221"/>
      <c r="E210" s="221"/>
      <c r="F210" s="221"/>
      <c r="G210" s="221"/>
      <c r="H210"/>
      <c r="I210" s="61"/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61"/>
      <c r="B211" s="61"/>
      <c r="C211" s="221"/>
      <c r="D211" s="221"/>
      <c r="E211" s="221"/>
      <c r="F211" s="221"/>
      <c r="G211" s="221"/>
      <c r="H211"/>
      <c r="I211" s="61"/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49"/>
      <c r="B212" s="349"/>
      <c r="C212" s="221"/>
      <c r="D212" s="221"/>
      <c r="E212" s="221"/>
      <c r="F212" s="221"/>
      <c r="G212" s="221"/>
      <c r="H212" s="221"/>
      <c r="I212" s="349"/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49"/>
      <c r="B213" s="349"/>
      <c r="C213" s="221"/>
      <c r="D213" s="221"/>
      <c r="E213" s="351"/>
      <c r="F213" s="351"/>
      <c r="G213" s="221"/>
      <c r="H213" s="221"/>
      <c r="I213" s="349"/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 s="221"/>
      <c r="I214" s="349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3ED4B5-1C4E-4AA0-A7FE-F1249CDEAAAC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B3392516-1133-48A6-A0C9-153B781851B1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11AE9A7A-7304-4B9B-A0F1-6962C263305A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9FF7-3A52-4D62-938C-5BDD7F88752F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14,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>
        <f>VLOOKUP(H5,'Kosten VSR (her)controles'!A5:E54,3)</f>
        <v>0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>
        <f>VLOOKUP(H5,'Kosten VSR (her)controles'!A5:E54,4)</f>
        <v>0</v>
      </c>
      <c r="C5" s="243"/>
      <c r="D5" s="243"/>
      <c r="E5" s="248"/>
      <c r="F5" s="245"/>
      <c r="G5" s="249" t="s">
        <v>18</v>
      </c>
      <c r="H5" s="369">
        <v>14</v>
      </c>
      <c r="I5" s="206"/>
      <c r="J5" s="206"/>
      <c r="K5" s="206"/>
    </row>
    <row r="6" spans="1:11" x14ac:dyDescent="0.25">
      <c r="A6" s="250" t="s">
        <v>16</v>
      </c>
      <c r="B6" s="251">
        <f>VLOOKUP(H5,'Kosten VSR (her)controles'!A5:E54,5)</f>
        <v>0</v>
      </c>
      <c r="C6" s="251"/>
      <c r="D6" s="251"/>
      <c r="E6" s="252"/>
      <c r="F6" s="253"/>
      <c r="G6" s="254" t="s">
        <v>19</v>
      </c>
      <c r="H6" s="255" t="str">
        <f>CONCATENATE(H5,"a")</f>
        <v>14a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+MAX('14a'!I6:I200)</f>
        <v>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/>
      <c r="J10" s="206"/>
      <c r="K10" s="206"/>
    </row>
    <row r="11" spans="1:11" ht="15.75" x14ac:dyDescent="0.25">
      <c r="A11" s="262" t="s">
        <v>148</v>
      </c>
      <c r="B11" s="263"/>
      <c r="C11" s="263"/>
      <c r="D11" s="264"/>
      <c r="E11" s="158" t="e">
        <f>G11/E8</f>
        <v>#DIV/0!</v>
      </c>
      <c r="F11" s="265" t="e">
        <f>'14a'!L200/'14a'!M200</f>
        <v>#N/A</v>
      </c>
      <c r="G11" s="240">
        <v>1</v>
      </c>
      <c r="H11" s="330" t="e">
        <f>('14a'!M200*Offertetarief)*(1/G11)</f>
        <v>#N/A</v>
      </c>
      <c r="I11" s="266"/>
      <c r="J11" s="206"/>
      <c r="K11" s="206"/>
    </row>
    <row r="12" spans="1:11" ht="15.75" x14ac:dyDescent="0.25">
      <c r="F12" s="238" t="s">
        <v>30</v>
      </c>
      <c r="G12" s="267"/>
      <c r="H12" s="328" t="e">
        <f>H11</f>
        <v>#N/A</v>
      </c>
    </row>
    <row r="14" spans="1:11" x14ac:dyDescent="0.25">
      <c r="A14" s="231" t="str">
        <f>+'Normen en kosten'!G1</f>
        <v>Kosten additionele werkzaamheden</v>
      </c>
      <c r="E14" s="232" t="s">
        <v>13</v>
      </c>
      <c r="F14" s="232" t="s">
        <v>80</v>
      </c>
      <c r="G14" s="232" t="s">
        <v>22</v>
      </c>
      <c r="H14" s="232" t="s">
        <v>23</v>
      </c>
      <c r="I14" s="232" t="s">
        <v>126</v>
      </c>
    </row>
    <row r="15" spans="1:11" x14ac:dyDescent="0.25">
      <c r="A15" s="454" t="str">
        <f>'Normen en kosten'!G3</f>
        <v>Dieptereiniging</v>
      </c>
      <c r="B15" s="455"/>
      <c r="C15" s="455"/>
      <c r="D15" s="455"/>
      <c r="E15" s="159" t="e">
        <f>GETPIVOTDATA("m2",'14a'!$H$205,"Cat.","G")</f>
        <v>#REF!</v>
      </c>
      <c r="F15" s="318">
        <f>+'Normen en kosten'!I3</f>
        <v>0</v>
      </c>
      <c r="G15" s="318" t="e">
        <f>E15*F15</f>
        <v>#REF!</v>
      </c>
      <c r="H15" s="170"/>
      <c r="I15" s="319" t="str">
        <f>IF(H15="","",SUM(G15*H15))</f>
        <v/>
      </c>
    </row>
    <row r="16" spans="1:11" x14ac:dyDescent="0.25">
      <c r="A16" s="447" t="str">
        <f>'Normen en kosten'!G4</f>
        <v>Topstrippen en topcoaten linoleum</v>
      </c>
      <c r="B16" s="448"/>
      <c r="C16" s="448"/>
      <c r="D16" s="448"/>
      <c r="E16" s="160" t="e">
        <f>GETPIVOTDATA("m2",'14a'!$A$205,"vloerafwerking","Linoleum")</f>
        <v>#REF!</v>
      </c>
      <c r="F16" s="318">
        <f>+'Normen en kosten'!I4</f>
        <v>0</v>
      </c>
      <c r="G16" s="318" t="e">
        <f t="shared" ref="G16:G29" si="0">E16*F16</f>
        <v>#REF!</v>
      </c>
      <c r="H16" s="161"/>
      <c r="I16" s="319" t="str">
        <f t="shared" ref="I16:I29" si="1">IF(H16="","",SUM(G16*H16))</f>
        <v/>
      </c>
    </row>
    <row r="17" spans="1:9" x14ac:dyDescent="0.25">
      <c r="A17" s="447" t="str">
        <f>'Normen en kosten'!G5</f>
        <v>Recoaten linoleum</v>
      </c>
      <c r="B17" s="448"/>
      <c r="C17" s="448"/>
      <c r="D17" s="448"/>
      <c r="E17" s="160" t="e">
        <f>E16</f>
        <v>#REF!</v>
      </c>
      <c r="F17" s="318">
        <f>+'Normen en kosten'!I5</f>
        <v>0</v>
      </c>
      <c r="G17" s="318" t="e">
        <f t="shared" si="0"/>
        <v>#REF!</v>
      </c>
      <c r="H17" s="161"/>
      <c r="I17" s="319" t="str">
        <f t="shared" si="1"/>
        <v/>
      </c>
    </row>
    <row r="18" spans="1:9" x14ac:dyDescent="0.25">
      <c r="A18" s="447" t="str">
        <f>'Normen en kosten'!G6</f>
        <v>Volsprayen linoleum</v>
      </c>
      <c r="B18" s="448"/>
      <c r="C18" s="448"/>
      <c r="D18" s="448"/>
      <c r="E18" s="160" t="e">
        <f>E16</f>
        <v>#REF!</v>
      </c>
      <c r="F18" s="318">
        <f>+'Normen en kosten'!I6</f>
        <v>0</v>
      </c>
      <c r="G18" s="318" t="e">
        <f t="shared" si="0"/>
        <v>#REF!</v>
      </c>
      <c r="H18" s="161"/>
      <c r="I18" s="319" t="str">
        <f t="shared" si="1"/>
        <v/>
      </c>
    </row>
    <row r="19" spans="1:9" x14ac:dyDescent="0.25">
      <c r="A19" s="447" t="str">
        <f>'Normen en kosten'!G7</f>
        <v>Tapijtreinigen</v>
      </c>
      <c r="B19" s="448"/>
      <c r="C19" s="448"/>
      <c r="D19" s="448"/>
      <c r="E19" s="42" t="e">
        <f>GETPIVOTDATA("m2",'14a'!$A$205,"vloerafwerking","Tapijt")</f>
        <v>#REF!</v>
      </c>
      <c r="F19" s="318">
        <f>+'Normen en kosten'!I7</f>
        <v>0</v>
      </c>
      <c r="G19" s="318" t="e">
        <f t="shared" si="0"/>
        <v>#REF!</v>
      </c>
      <c r="H19" s="161"/>
      <c r="I19" s="319" t="str">
        <f t="shared" si="1"/>
        <v/>
      </c>
    </row>
    <row r="20" spans="1:9" x14ac:dyDescent="0.25">
      <c r="A20" s="447" t="str">
        <f>'Normen en kosten'!G8</f>
        <v>Reinigen inloopzones</v>
      </c>
      <c r="B20" s="448"/>
      <c r="C20" s="448"/>
      <c r="D20" s="448"/>
      <c r="E20" s="160"/>
      <c r="F20" s="318">
        <f>+'Normen en kosten'!I8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kosten'!G9</f>
        <v>Wassen buitengevelglas</v>
      </c>
      <c r="B21" s="448"/>
      <c r="C21" s="448"/>
      <c r="D21" s="448"/>
      <c r="E21" s="160"/>
      <c r="F21" s="318">
        <f>+'Normen en kosten'!I9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kosten'!G10</f>
        <v>Wassen binnengevelglas</v>
      </c>
      <c r="B22" s="448"/>
      <c r="C22" s="448"/>
      <c r="D22" s="448"/>
      <c r="E22" s="160"/>
      <c r="F22" s="318">
        <f>+'Normen en kosten'!I10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kosten'!G11</f>
        <v>Wassen separatieglas  1)</v>
      </c>
      <c r="B23" s="448"/>
      <c r="C23" s="448"/>
      <c r="D23" s="448"/>
      <c r="E23" s="160"/>
      <c r="F23" s="318">
        <f>+'Normen en kosten'!I11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kosten'!G12</f>
        <v>Koepelglas wassen</v>
      </c>
      <c r="B24" s="448"/>
      <c r="C24" s="448"/>
      <c r="D24" s="448"/>
      <c r="E24" s="160"/>
      <c r="F24" s="318">
        <f>+'Normen en kosten'!I12</f>
        <v>0</v>
      </c>
      <c r="G24" s="318">
        <f t="shared" si="0"/>
        <v>0</v>
      </c>
      <c r="H24" s="161"/>
      <c r="I24" s="319" t="str">
        <f t="shared" si="1"/>
        <v/>
      </c>
    </row>
    <row r="25" spans="1:9" x14ac:dyDescent="0.25">
      <c r="A25" s="447" t="str">
        <f>'Normen en kosten'!G13</f>
        <v>Boeidelen wassen (m1)</v>
      </c>
      <c r="B25" s="448"/>
      <c r="C25" s="448"/>
      <c r="D25" s="448"/>
      <c r="E25" s="160"/>
      <c r="F25" s="318">
        <f>+'Normen en kosten'!I13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kosten'!G14</f>
        <v>Gevelbeplating wassen</v>
      </c>
      <c r="B26" s="448"/>
      <c r="C26" s="448"/>
      <c r="D26" s="448"/>
      <c r="E26" s="160"/>
      <c r="F26" s="318">
        <f>+'Normen en kosten'!I14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>
        <f>'Normen en kosten'!G15</f>
        <v>0</v>
      </c>
      <c r="B27" s="448"/>
      <c r="C27" s="448"/>
      <c r="D27" s="448"/>
      <c r="E27" s="160"/>
      <c r="F27" s="318">
        <f>+'Normen en kosten'!I15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kosten'!G16</f>
        <v>0</v>
      </c>
      <c r="B28" s="448"/>
      <c r="C28" s="448"/>
      <c r="D28" s="448"/>
      <c r="E28" s="160"/>
      <c r="F28" s="318">
        <f>+'Normen en kosten'!I16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kosten'!G17</f>
        <v>0</v>
      </c>
      <c r="B29" s="448"/>
      <c r="C29" s="448"/>
      <c r="D29" s="448"/>
      <c r="E29" s="160"/>
      <c r="F29" s="318">
        <f>+'Normen en kosten'!I17</f>
        <v>0</v>
      </c>
      <c r="G29" s="318">
        <f t="shared" si="0"/>
        <v>0</v>
      </c>
      <c r="H29" s="161"/>
      <c r="I29" s="319" t="str">
        <f t="shared" si="1"/>
        <v/>
      </c>
    </row>
    <row r="30" spans="1:9" ht="15.75" x14ac:dyDescent="0.25">
      <c r="H30" s="268" t="s">
        <v>30</v>
      </c>
      <c r="I30" s="320">
        <f>SUM(I15:I24)</f>
        <v>0</v>
      </c>
    </row>
    <row r="32" spans="1:9" x14ac:dyDescent="0.25">
      <c r="A32" s="231" t="s">
        <v>20</v>
      </c>
      <c r="B32" s="242"/>
      <c r="D32" s="232" t="s">
        <v>8</v>
      </c>
      <c r="E32" s="232" t="s">
        <v>9</v>
      </c>
      <c r="F32" s="232" t="s">
        <v>21</v>
      </c>
      <c r="G32" s="232" t="s">
        <v>22</v>
      </c>
      <c r="H32" s="232" t="s">
        <v>23</v>
      </c>
      <c r="I32" s="232" t="s">
        <v>24</v>
      </c>
    </row>
    <row r="33" spans="1:11" x14ac:dyDescent="0.25">
      <c r="A33" s="269"/>
      <c r="B33" s="191"/>
      <c r="C33" s="233"/>
      <c r="D33" s="170"/>
      <c r="E33" s="170"/>
      <c r="F33" s="127"/>
      <c r="G33" s="321" t="str">
        <f t="shared" ref="G33:G42" si="2">IF(E33="","",SUM(E33*F33))</f>
        <v/>
      </c>
      <c r="H33" s="170"/>
      <c r="I33" s="319" t="str">
        <f>+IF(A33="","",H33*G33)</f>
        <v/>
      </c>
    </row>
    <row r="34" spans="1:11" x14ac:dyDescent="0.25">
      <c r="A34" s="234"/>
      <c r="B34" s="235"/>
      <c r="C34" s="236"/>
      <c r="D34" s="270"/>
      <c r="E34" s="161"/>
      <c r="F34" s="128"/>
      <c r="G34" s="322" t="str">
        <f t="shared" si="2"/>
        <v/>
      </c>
      <c r="H34" s="161"/>
      <c r="I34" s="326"/>
    </row>
    <row r="35" spans="1:11" x14ac:dyDescent="0.25">
      <c r="A35" s="234"/>
      <c r="B35" s="235"/>
      <c r="C35" s="236"/>
      <c r="D35" s="271"/>
      <c r="E35" s="161"/>
      <c r="F35" s="128"/>
      <c r="G35" s="323" t="str">
        <f t="shared" si="2"/>
        <v/>
      </c>
      <c r="H35" s="161"/>
      <c r="I35" s="326" t="str">
        <f t="shared" ref="I35:I43" si="3">+IF(A35="","",H35*G35)</f>
        <v/>
      </c>
    </row>
    <row r="36" spans="1:11" x14ac:dyDescent="0.25">
      <c r="A36" s="234"/>
      <c r="B36" s="235"/>
      <c r="C36" s="236"/>
      <c r="D36" s="16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50"/>
      <c r="B43" s="253"/>
      <c r="C43" s="272"/>
      <c r="D43" s="224"/>
      <c r="E43" s="224"/>
      <c r="F43" s="129"/>
      <c r="G43" s="324"/>
      <c r="H43" s="224">
        <f>VLOOKUP($H$5,'Kosten VSR (her)controles'!$A$5:$BB$54,35,0)</f>
        <v>0</v>
      </c>
      <c r="I43" s="327" t="str">
        <f t="shared" si="3"/>
        <v/>
      </c>
    </row>
    <row r="44" spans="1:11" ht="15.75" x14ac:dyDescent="0.25">
      <c r="A44" s="206" t="s">
        <v>30</v>
      </c>
      <c r="B44" s="206"/>
      <c r="C44" s="206"/>
      <c r="D44" s="206"/>
      <c r="E44" s="206"/>
      <c r="F44" s="292"/>
      <c r="G44" s="206"/>
      <c r="H44" s="238" t="s">
        <v>30</v>
      </c>
      <c r="I44" s="328">
        <f>SUM(I33:I43)</f>
        <v>0</v>
      </c>
    </row>
    <row r="45" spans="1:11" x14ac:dyDescent="0.25">
      <c r="F45" s="293"/>
    </row>
    <row r="46" spans="1:11" ht="15.75" x14ac:dyDescent="0.25">
      <c r="A46" s="186" t="s">
        <v>31</v>
      </c>
      <c r="B46" s="187"/>
      <c r="C46" s="187"/>
      <c r="D46" s="187"/>
      <c r="E46" s="187"/>
      <c r="F46" s="187"/>
      <c r="G46" s="187"/>
      <c r="H46" s="238" t="s">
        <v>30</v>
      </c>
      <c r="I46" s="328" t="e">
        <f>+I44+I30+H12</f>
        <v>#N/A</v>
      </c>
      <c r="J46" s="222"/>
      <c r="K46" s="222"/>
    </row>
    <row r="47" spans="1:11" x14ac:dyDescent="0.25">
      <c r="A47" s="168"/>
      <c r="B47" s="168"/>
      <c r="C47" s="168"/>
      <c r="D47" s="168"/>
      <c r="E47" s="168"/>
      <c r="F47" s="168"/>
      <c r="G47" s="168"/>
      <c r="H47" s="168"/>
      <c r="I47" s="222"/>
      <c r="J47" s="222"/>
      <c r="K47" s="222"/>
    </row>
    <row r="48" spans="1:11" x14ac:dyDescent="0.25">
      <c r="H48" s="168"/>
      <c r="I48" s="275"/>
      <c r="J48" s="275"/>
    </row>
    <row r="51" spans="1:12" x14ac:dyDescent="0.25">
      <c r="K51" s="275"/>
      <c r="L51" s="276"/>
    </row>
    <row r="52" spans="1:12" ht="30" x14ac:dyDescent="0.25">
      <c r="A52" s="169" t="s">
        <v>81</v>
      </c>
      <c r="E52" s="169" t="s">
        <v>129</v>
      </c>
      <c r="F52" s="277" t="s">
        <v>146</v>
      </c>
      <c r="I52" s="169" t="s">
        <v>24</v>
      </c>
    </row>
    <row r="53" spans="1:12" ht="15.75" thickBot="1" x14ac:dyDescent="0.3">
      <c r="A53" s="194" t="str">
        <f>'Kosten VSR (her)controles'!D3</f>
        <v>Inspectie</v>
      </c>
      <c r="B53" s="194"/>
      <c r="C53" s="194"/>
      <c r="D53" s="194"/>
      <c r="E53" s="278" t="e">
        <f>'Kosten VSR (her)controles'!H18</f>
        <v>#DIV/0!</v>
      </c>
      <c r="F53" s="279">
        <f>'Kosten VSR (her)controles'!I5</f>
        <v>2</v>
      </c>
      <c r="G53" s="194"/>
      <c r="H53" s="194"/>
      <c r="I53" s="332" t="e">
        <f>SUM(E53*F53)</f>
        <v>#DIV/0!</v>
      </c>
      <c r="J53" s="222"/>
      <c r="K53" s="222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62B8-CBFA-4560-BC87-D69414E0BEC7}">
  <sheetPr>
    <tabColor rgb="FF9F9289"/>
  </sheetPr>
  <dimension ref="A1:DM250"/>
  <sheetViews>
    <sheetView zoomScaleNormal="100" workbookViewId="0">
      <pane ySplit="4" topLeftCell="A200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(her)controles'!A18</f>
        <v>14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1953732-9ABF-4E65-ADAE-B0F0E8C64008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904FEE73-5A92-477F-83C0-87620D149B23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295F0AF5-E9D0-4D18-849D-50C4C1086526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84F9-86A8-481B-983F-06C33FE3A7EE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15,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>
        <f>VLOOKUP(H5,'Kosten VSR (her)controles'!A5:E54,3)</f>
        <v>0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>
        <f>VLOOKUP(H5,'Kosten VSR (her)controles'!A5:E54,4)</f>
        <v>0</v>
      </c>
      <c r="C5" s="243"/>
      <c r="D5" s="243"/>
      <c r="E5" s="248"/>
      <c r="F5" s="245"/>
      <c r="G5" s="249" t="s">
        <v>18</v>
      </c>
      <c r="H5" s="369">
        <v>15</v>
      </c>
      <c r="I5" s="206"/>
      <c r="J5" s="206"/>
      <c r="K5" s="206"/>
    </row>
    <row r="6" spans="1:11" x14ac:dyDescent="0.25">
      <c r="A6" s="250" t="s">
        <v>16</v>
      </c>
      <c r="B6" s="251">
        <f>VLOOKUP(H5,'Kosten VSR (her)controles'!A5:E54,5)</f>
        <v>0</v>
      </c>
      <c r="C6" s="251"/>
      <c r="D6" s="251"/>
      <c r="E6" s="252"/>
      <c r="F6" s="253"/>
      <c r="G6" s="254" t="s">
        <v>19</v>
      </c>
      <c r="H6" s="255" t="str">
        <f>CONCATENATE(H5,"a")</f>
        <v>15a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+MAX('15a'!I6:I200)</f>
        <v>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/>
      <c r="J10" s="206"/>
      <c r="K10" s="206"/>
    </row>
    <row r="11" spans="1:11" ht="15.75" x14ac:dyDescent="0.25">
      <c r="A11" s="262" t="s">
        <v>148</v>
      </c>
      <c r="B11" s="263"/>
      <c r="C11" s="263"/>
      <c r="D11" s="264"/>
      <c r="E11" s="158" t="e">
        <f>G11/E8</f>
        <v>#DIV/0!</v>
      </c>
      <c r="F11" s="265" t="e">
        <f>'15a'!L200/'15a'!M200</f>
        <v>#N/A</v>
      </c>
      <c r="G11" s="240">
        <v>1</v>
      </c>
      <c r="H11" s="330" t="e">
        <f>('15a'!M200*Offertetarief)*(1/G11)</f>
        <v>#N/A</v>
      </c>
      <c r="I11" s="266"/>
      <c r="J11" s="206"/>
      <c r="K11" s="206"/>
    </row>
    <row r="12" spans="1:11" ht="15.75" x14ac:dyDescent="0.25">
      <c r="F12" s="238" t="s">
        <v>30</v>
      </c>
      <c r="G12" s="267"/>
      <c r="H12" s="328" t="e">
        <f>H11</f>
        <v>#N/A</v>
      </c>
    </row>
    <row r="14" spans="1:11" x14ac:dyDescent="0.25">
      <c r="A14" s="231" t="str">
        <f>+'Normen en kosten'!G1</f>
        <v>Kosten additionele werkzaamheden</v>
      </c>
      <c r="E14" s="232" t="s">
        <v>13</v>
      </c>
      <c r="F14" s="232" t="s">
        <v>80</v>
      </c>
      <c r="G14" s="232" t="s">
        <v>22</v>
      </c>
      <c r="H14" s="232" t="s">
        <v>23</v>
      </c>
      <c r="I14" s="232" t="s">
        <v>126</v>
      </c>
    </row>
    <row r="15" spans="1:11" x14ac:dyDescent="0.25">
      <c r="A15" s="454" t="str">
        <f>'Normen en kosten'!G3</f>
        <v>Dieptereiniging</v>
      </c>
      <c r="B15" s="455"/>
      <c r="C15" s="455"/>
      <c r="D15" s="455"/>
      <c r="E15" s="159" t="e">
        <f>GETPIVOTDATA("m2",'15a'!$H$205,"Cat.","G")</f>
        <v>#REF!</v>
      </c>
      <c r="F15" s="318">
        <f>+'Normen en kosten'!I3</f>
        <v>0</v>
      </c>
      <c r="G15" s="318" t="e">
        <f>E15*F15</f>
        <v>#REF!</v>
      </c>
      <c r="H15" s="170"/>
      <c r="I15" s="319" t="str">
        <f>IF(H15="","",SUM(G15*H15))</f>
        <v/>
      </c>
    </row>
    <row r="16" spans="1:11" x14ac:dyDescent="0.25">
      <c r="A16" s="447" t="str">
        <f>'Normen en kosten'!G4</f>
        <v>Topstrippen en topcoaten linoleum</v>
      </c>
      <c r="B16" s="448"/>
      <c r="C16" s="448"/>
      <c r="D16" s="448"/>
      <c r="E16" s="160" t="e">
        <f>GETPIVOTDATA("m2",'15a'!$A$205,"vloerafwerking","Linoleum")</f>
        <v>#REF!</v>
      </c>
      <c r="F16" s="318">
        <f>+'Normen en kosten'!I4</f>
        <v>0</v>
      </c>
      <c r="G16" s="318" t="e">
        <f t="shared" ref="G16:G29" si="0">E16*F16</f>
        <v>#REF!</v>
      </c>
      <c r="H16" s="161"/>
      <c r="I16" s="319" t="str">
        <f t="shared" ref="I16:I29" si="1">IF(H16="","",SUM(G16*H16))</f>
        <v/>
      </c>
    </row>
    <row r="17" spans="1:9" x14ac:dyDescent="0.25">
      <c r="A17" s="447" t="str">
        <f>'Normen en kosten'!G5</f>
        <v>Recoaten linoleum</v>
      </c>
      <c r="B17" s="448"/>
      <c r="C17" s="448"/>
      <c r="D17" s="448"/>
      <c r="E17" s="160" t="e">
        <f>E16</f>
        <v>#REF!</v>
      </c>
      <c r="F17" s="318">
        <f>+'Normen en kosten'!I5</f>
        <v>0</v>
      </c>
      <c r="G17" s="318" t="e">
        <f t="shared" si="0"/>
        <v>#REF!</v>
      </c>
      <c r="H17" s="161"/>
      <c r="I17" s="319" t="str">
        <f t="shared" si="1"/>
        <v/>
      </c>
    </row>
    <row r="18" spans="1:9" x14ac:dyDescent="0.25">
      <c r="A18" s="447" t="str">
        <f>'Normen en kosten'!G6</f>
        <v>Volsprayen linoleum</v>
      </c>
      <c r="B18" s="448"/>
      <c r="C18" s="448"/>
      <c r="D18" s="448"/>
      <c r="E18" s="160" t="e">
        <f>E16</f>
        <v>#REF!</v>
      </c>
      <c r="F18" s="318">
        <f>+'Normen en kosten'!I6</f>
        <v>0</v>
      </c>
      <c r="G18" s="318" t="e">
        <f t="shared" si="0"/>
        <v>#REF!</v>
      </c>
      <c r="H18" s="161"/>
      <c r="I18" s="319" t="str">
        <f t="shared" si="1"/>
        <v/>
      </c>
    </row>
    <row r="19" spans="1:9" x14ac:dyDescent="0.25">
      <c r="A19" s="447" t="str">
        <f>'Normen en kosten'!G7</f>
        <v>Tapijtreinigen</v>
      </c>
      <c r="B19" s="448"/>
      <c r="C19" s="448"/>
      <c r="D19" s="448"/>
      <c r="E19" s="42" t="e">
        <f>GETPIVOTDATA("m2",'15a'!$A$205,"vloerafwerking","Tapijt")</f>
        <v>#REF!</v>
      </c>
      <c r="F19" s="318">
        <f>+'Normen en kosten'!I7</f>
        <v>0</v>
      </c>
      <c r="G19" s="318" t="e">
        <f t="shared" si="0"/>
        <v>#REF!</v>
      </c>
      <c r="H19" s="161"/>
      <c r="I19" s="319" t="str">
        <f t="shared" si="1"/>
        <v/>
      </c>
    </row>
    <row r="20" spans="1:9" x14ac:dyDescent="0.25">
      <c r="A20" s="447" t="str">
        <f>'Normen en kosten'!G8</f>
        <v>Reinigen inloopzones</v>
      </c>
      <c r="B20" s="448"/>
      <c r="C20" s="448"/>
      <c r="D20" s="448"/>
      <c r="E20" s="160"/>
      <c r="F20" s="318">
        <f>+'Normen en kosten'!I8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kosten'!G9</f>
        <v>Wassen buitengevelglas</v>
      </c>
      <c r="B21" s="448"/>
      <c r="C21" s="448"/>
      <c r="D21" s="448"/>
      <c r="E21" s="160"/>
      <c r="F21" s="318">
        <f>+'Normen en kosten'!I9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kosten'!G10</f>
        <v>Wassen binnengevelglas</v>
      </c>
      <c r="B22" s="448"/>
      <c r="C22" s="448"/>
      <c r="D22" s="448"/>
      <c r="E22" s="160"/>
      <c r="F22" s="318">
        <f>+'Normen en kosten'!I10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kosten'!G11</f>
        <v>Wassen separatieglas  1)</v>
      </c>
      <c r="B23" s="448"/>
      <c r="C23" s="448"/>
      <c r="D23" s="448"/>
      <c r="E23" s="160"/>
      <c r="F23" s="318">
        <f>+'Normen en kosten'!I11</f>
        <v>0</v>
      </c>
      <c r="G23" s="318">
        <f t="shared" si="0"/>
        <v>0</v>
      </c>
      <c r="H23" s="161"/>
      <c r="I23" s="319"/>
    </row>
    <row r="24" spans="1:9" x14ac:dyDescent="0.25">
      <c r="A24" s="447" t="str">
        <f>'Normen en kosten'!G12</f>
        <v>Koepelglas wassen</v>
      </c>
      <c r="B24" s="448"/>
      <c r="C24" s="448"/>
      <c r="D24" s="448"/>
      <c r="E24" s="160"/>
      <c r="F24" s="318">
        <f>+'Normen en kosten'!I12</f>
        <v>0</v>
      </c>
      <c r="G24" s="318">
        <f t="shared" si="0"/>
        <v>0</v>
      </c>
      <c r="H24" s="161"/>
      <c r="I24" s="319"/>
    </row>
    <row r="25" spans="1:9" x14ac:dyDescent="0.25">
      <c r="A25" s="447" t="str">
        <f>'Normen en kosten'!G13</f>
        <v>Boeidelen wassen (m1)</v>
      </c>
      <c r="B25" s="448"/>
      <c r="C25" s="448"/>
      <c r="D25" s="448"/>
      <c r="E25" s="160"/>
      <c r="F25" s="318">
        <f>+'Normen en kosten'!I13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kosten'!G14</f>
        <v>Gevelbeplating wassen</v>
      </c>
      <c r="B26" s="448"/>
      <c r="C26" s="448"/>
      <c r="D26" s="448"/>
      <c r="E26" s="160"/>
      <c r="F26" s="318">
        <f>+'Normen en kosten'!I14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>
        <f>'Normen en kosten'!G15</f>
        <v>0</v>
      </c>
      <c r="B27" s="448"/>
      <c r="C27" s="448"/>
      <c r="D27" s="448"/>
      <c r="E27" s="160"/>
      <c r="F27" s="318">
        <f>+'Normen en kosten'!I15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kosten'!G16</f>
        <v>0</v>
      </c>
      <c r="B28" s="448"/>
      <c r="C28" s="448"/>
      <c r="D28" s="448"/>
      <c r="E28" s="160"/>
      <c r="F28" s="318">
        <f>+'Normen en kosten'!I16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kosten'!G17</f>
        <v>0</v>
      </c>
      <c r="B29" s="448"/>
      <c r="C29" s="448"/>
      <c r="D29" s="448"/>
      <c r="E29" s="160"/>
      <c r="F29" s="318">
        <f>+'Normen en kosten'!I17</f>
        <v>0</v>
      </c>
      <c r="G29" s="318">
        <f t="shared" si="0"/>
        <v>0</v>
      </c>
      <c r="H29" s="161"/>
      <c r="I29" s="319" t="str">
        <f t="shared" si="1"/>
        <v/>
      </c>
    </row>
    <row r="30" spans="1:9" ht="15.75" x14ac:dyDescent="0.25">
      <c r="H30" s="268" t="s">
        <v>30</v>
      </c>
      <c r="I30" s="320">
        <f>SUM(I15:I24)</f>
        <v>0</v>
      </c>
    </row>
    <row r="32" spans="1:9" x14ac:dyDescent="0.25">
      <c r="A32" s="231" t="s">
        <v>20</v>
      </c>
      <c r="B32" s="242"/>
      <c r="D32" s="232" t="s">
        <v>8</v>
      </c>
      <c r="E32" s="232" t="s">
        <v>9</v>
      </c>
      <c r="F32" s="232" t="s">
        <v>21</v>
      </c>
      <c r="G32" s="232" t="s">
        <v>22</v>
      </c>
      <c r="H32" s="232" t="s">
        <v>23</v>
      </c>
      <c r="I32" s="232" t="s">
        <v>24</v>
      </c>
    </row>
    <row r="33" spans="1:11" x14ac:dyDescent="0.25">
      <c r="A33" s="269"/>
      <c r="B33" s="191"/>
      <c r="C33" s="233"/>
      <c r="D33" s="170"/>
      <c r="E33" s="170"/>
      <c r="F33" s="127"/>
      <c r="G33" s="321" t="str">
        <f t="shared" ref="G33:G42" si="2">IF(E33="","",SUM(E33*F33))</f>
        <v/>
      </c>
      <c r="H33" s="170"/>
      <c r="I33" s="319" t="str">
        <f>+IF(A33="","",H33*G33)</f>
        <v/>
      </c>
    </row>
    <row r="34" spans="1:11" x14ac:dyDescent="0.25">
      <c r="A34" s="234"/>
      <c r="B34" s="235"/>
      <c r="C34" s="236"/>
      <c r="D34" s="270"/>
      <c r="E34" s="161"/>
      <c r="F34" s="128"/>
      <c r="G34" s="322" t="str">
        <f t="shared" si="2"/>
        <v/>
      </c>
      <c r="H34" s="161"/>
      <c r="I34" s="326" t="str">
        <f t="shared" ref="I34:I43" si="3">+IF(A34="","",H34*G34)</f>
        <v/>
      </c>
    </row>
    <row r="35" spans="1:11" x14ac:dyDescent="0.25">
      <c r="A35" s="234"/>
      <c r="B35" s="235"/>
      <c r="C35" s="236"/>
      <c r="D35" s="271"/>
      <c r="E35" s="161"/>
      <c r="F35" s="128"/>
      <c r="G35" s="323" t="str">
        <f t="shared" si="2"/>
        <v/>
      </c>
      <c r="H35" s="161"/>
      <c r="I35" s="326" t="str">
        <f t="shared" si="3"/>
        <v/>
      </c>
    </row>
    <row r="36" spans="1:11" x14ac:dyDescent="0.25">
      <c r="A36" s="234"/>
      <c r="B36" s="235"/>
      <c r="C36" s="236"/>
      <c r="D36" s="16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50"/>
      <c r="B43" s="253"/>
      <c r="C43" s="272"/>
      <c r="D43" s="224"/>
      <c r="E43" s="224"/>
      <c r="F43" s="129"/>
      <c r="G43" s="324"/>
      <c r="H43" s="224">
        <f>VLOOKUP($H$5,'Kosten VSR (her)controles'!$A$5:$BB$54,35,0)</f>
        <v>0</v>
      </c>
      <c r="I43" s="327" t="str">
        <f t="shared" si="3"/>
        <v/>
      </c>
    </row>
    <row r="44" spans="1:11" ht="15.75" x14ac:dyDescent="0.25">
      <c r="A44" s="206" t="s">
        <v>30</v>
      </c>
      <c r="B44" s="206"/>
      <c r="C44" s="206"/>
      <c r="D44" s="206"/>
      <c r="E44" s="206"/>
      <c r="F44" s="292"/>
      <c r="G44" s="206"/>
      <c r="H44" s="238" t="s">
        <v>30</v>
      </c>
      <c r="I44" s="328">
        <f>SUM(I33:I43)</f>
        <v>0</v>
      </c>
    </row>
    <row r="45" spans="1:11" x14ac:dyDescent="0.25">
      <c r="F45" s="293"/>
    </row>
    <row r="46" spans="1:11" ht="15.75" x14ac:dyDescent="0.25">
      <c r="A46" s="186" t="s">
        <v>31</v>
      </c>
      <c r="B46" s="187"/>
      <c r="C46" s="187"/>
      <c r="D46" s="187"/>
      <c r="E46" s="187"/>
      <c r="F46" s="187"/>
      <c r="G46" s="187"/>
      <c r="H46" s="238" t="s">
        <v>30</v>
      </c>
      <c r="I46" s="328" t="e">
        <f>+I44+I30+H12</f>
        <v>#N/A</v>
      </c>
      <c r="J46" s="222"/>
      <c r="K46" s="222"/>
    </row>
    <row r="47" spans="1:11" x14ac:dyDescent="0.25">
      <c r="A47" s="168"/>
      <c r="B47" s="168"/>
      <c r="C47" s="168"/>
      <c r="D47" s="168"/>
      <c r="E47" s="168"/>
      <c r="F47" s="168"/>
      <c r="G47" s="168"/>
      <c r="H47" s="168"/>
      <c r="I47" s="222"/>
      <c r="J47" s="222"/>
      <c r="K47" s="222"/>
    </row>
    <row r="48" spans="1:11" x14ac:dyDescent="0.25">
      <c r="H48" s="168"/>
      <c r="I48" s="275"/>
      <c r="J48" s="275"/>
    </row>
    <row r="51" spans="1:12" x14ac:dyDescent="0.25">
      <c r="K51" s="275"/>
      <c r="L51" s="276"/>
    </row>
    <row r="52" spans="1:12" ht="30" x14ac:dyDescent="0.25">
      <c r="A52" s="169" t="s">
        <v>81</v>
      </c>
      <c r="E52" s="169" t="s">
        <v>129</v>
      </c>
      <c r="F52" s="277" t="s">
        <v>146</v>
      </c>
      <c r="I52" s="169" t="s">
        <v>24</v>
      </c>
    </row>
    <row r="53" spans="1:12" ht="15.75" thickBot="1" x14ac:dyDescent="0.3">
      <c r="A53" s="194" t="str">
        <f>'Kosten VSR (her)controles'!D3</f>
        <v>Inspectie</v>
      </c>
      <c r="B53" s="194"/>
      <c r="C53" s="194"/>
      <c r="D53" s="194"/>
      <c r="E53" s="278" t="e">
        <f>'Kosten VSR (her)controles'!H19</f>
        <v>#DIV/0!</v>
      </c>
      <c r="F53" s="279">
        <f>'Kosten VSR (her)controles'!I5</f>
        <v>2</v>
      </c>
      <c r="G53" s="194"/>
      <c r="H53" s="194"/>
      <c r="I53" s="332" t="e">
        <f>SUM(E53*F53)</f>
        <v>#DIV/0!</v>
      </c>
      <c r="J53" s="222"/>
      <c r="K53" s="222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1D7C-E684-4957-8532-C6097EDF0253}">
  <sheetPr>
    <tabColor rgb="FF9F9289"/>
  </sheetPr>
  <dimension ref="A1:DM250"/>
  <sheetViews>
    <sheetView zoomScaleNormal="100" workbookViewId="0">
      <pane ySplit="4" topLeftCell="A197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(her)controles'!A19</f>
        <v>15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7850536-08EC-45E7-809A-DDC38C7A496A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AA99B115-B888-4ED1-ACD2-C466BDB7F14C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8175E075-B069-4485-99C6-0112CFB4F8CA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EDE3-BF55-40BB-905E-10E7D5FD0A29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16,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>
        <f>VLOOKUP(H5,'Kosten VSR (her)controles'!A5:E54,3)</f>
        <v>0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>
        <f>VLOOKUP(H5,'Kosten VSR (her)controles'!A5:E54,4)</f>
        <v>0</v>
      </c>
      <c r="C5" s="243"/>
      <c r="D5" s="243"/>
      <c r="E5" s="248"/>
      <c r="F5" s="245"/>
      <c r="G5" s="249" t="s">
        <v>18</v>
      </c>
      <c r="H5" s="369">
        <v>16</v>
      </c>
      <c r="I5" s="206"/>
      <c r="J5" s="206"/>
      <c r="K5" s="206"/>
    </row>
    <row r="6" spans="1:11" x14ac:dyDescent="0.25">
      <c r="A6" s="250" t="s">
        <v>16</v>
      </c>
      <c r="B6" s="251">
        <f>VLOOKUP(H5,'Kosten VSR (her)controles'!A5:E54,5)</f>
        <v>0</v>
      </c>
      <c r="C6" s="251"/>
      <c r="D6" s="251"/>
      <c r="E6" s="252"/>
      <c r="F6" s="253"/>
      <c r="G6" s="254" t="s">
        <v>19</v>
      </c>
      <c r="H6" s="255" t="str">
        <f>CONCATENATE(H5,"a")</f>
        <v>16a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+MAX('16a'!I6:I200)</f>
        <v>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/>
      <c r="J10" s="206"/>
      <c r="K10" s="206"/>
    </row>
    <row r="11" spans="1:11" ht="15.75" x14ac:dyDescent="0.25">
      <c r="A11" s="262" t="s">
        <v>148</v>
      </c>
      <c r="B11" s="263"/>
      <c r="C11" s="263"/>
      <c r="D11" s="264"/>
      <c r="E11" s="158" t="e">
        <f>G11/E8</f>
        <v>#DIV/0!</v>
      </c>
      <c r="F11" s="265" t="e">
        <f>'16a'!L200/'16a'!M200</f>
        <v>#N/A</v>
      </c>
      <c r="G11" s="240">
        <v>1</v>
      </c>
      <c r="H11" s="330" t="e">
        <f>('16a'!M200*Offertetarief)*(1/G11)</f>
        <v>#N/A</v>
      </c>
      <c r="I11" s="266"/>
      <c r="J11" s="206"/>
      <c r="K11" s="206"/>
    </row>
    <row r="12" spans="1:11" ht="15.75" x14ac:dyDescent="0.25">
      <c r="F12" s="238" t="s">
        <v>30</v>
      </c>
      <c r="G12" s="267"/>
      <c r="H12" s="328" t="e">
        <f>SUM(H11)</f>
        <v>#N/A</v>
      </c>
    </row>
    <row r="14" spans="1:11" x14ac:dyDescent="0.25">
      <c r="A14" s="231" t="str">
        <f>+'Normen en kosten'!G1</f>
        <v>Kosten additionele werkzaamheden</v>
      </c>
      <c r="E14" s="232" t="s">
        <v>13</v>
      </c>
      <c r="F14" s="232" t="s">
        <v>80</v>
      </c>
      <c r="G14" s="232" t="s">
        <v>22</v>
      </c>
      <c r="H14" s="232" t="s">
        <v>23</v>
      </c>
      <c r="I14" s="232" t="s">
        <v>126</v>
      </c>
    </row>
    <row r="15" spans="1:11" x14ac:dyDescent="0.25">
      <c r="A15" s="454" t="str">
        <f>'Normen en kosten'!G3</f>
        <v>Dieptereiniging</v>
      </c>
      <c r="B15" s="455"/>
      <c r="C15" s="455"/>
      <c r="D15" s="455"/>
      <c r="E15" s="159" t="e">
        <f>GETPIVOTDATA("m2",'16a'!$H$205,"Cat.","G")</f>
        <v>#REF!</v>
      </c>
      <c r="F15" s="318">
        <f>+'Normen en kosten'!I3</f>
        <v>0</v>
      </c>
      <c r="G15" s="318" t="e">
        <f>E15*F15</f>
        <v>#REF!</v>
      </c>
      <c r="H15" s="170"/>
      <c r="I15" s="319"/>
    </row>
    <row r="16" spans="1:11" x14ac:dyDescent="0.25">
      <c r="A16" s="447" t="str">
        <f>'Normen en kosten'!G4</f>
        <v>Topstrippen en topcoaten linoleum</v>
      </c>
      <c r="B16" s="448"/>
      <c r="C16" s="448"/>
      <c r="D16" s="448"/>
      <c r="E16" s="160" t="e">
        <f>GETPIVOTDATA("m2",'16a'!$A$205,"vloerafwerking","Linoleum")</f>
        <v>#REF!</v>
      </c>
      <c r="F16" s="318">
        <f>+'Normen en kosten'!I4</f>
        <v>0</v>
      </c>
      <c r="G16" s="318" t="e">
        <f t="shared" ref="G16:G29" si="0">E16*F16</f>
        <v>#REF!</v>
      </c>
      <c r="H16" s="161"/>
      <c r="I16" s="319" t="str">
        <f t="shared" ref="I16:I29" si="1">IF(H16="","",SUM(G16*H16))</f>
        <v/>
      </c>
    </row>
    <row r="17" spans="1:9" x14ac:dyDescent="0.25">
      <c r="A17" s="447" t="str">
        <f>'Normen en kosten'!G5</f>
        <v>Recoaten linoleum</v>
      </c>
      <c r="B17" s="448"/>
      <c r="C17" s="448"/>
      <c r="D17" s="448"/>
      <c r="E17" s="160" t="e">
        <f>E16</f>
        <v>#REF!</v>
      </c>
      <c r="F17" s="318">
        <f>+'Normen en kosten'!I5</f>
        <v>0</v>
      </c>
      <c r="G17" s="318" t="e">
        <f t="shared" si="0"/>
        <v>#REF!</v>
      </c>
      <c r="H17" s="161"/>
      <c r="I17" s="319"/>
    </row>
    <row r="18" spans="1:9" x14ac:dyDescent="0.25">
      <c r="A18" s="447" t="str">
        <f>'Normen en kosten'!G6</f>
        <v>Volsprayen linoleum</v>
      </c>
      <c r="B18" s="448"/>
      <c r="C18" s="448"/>
      <c r="D18" s="448"/>
      <c r="E18" s="160" t="e">
        <f>E16</f>
        <v>#REF!</v>
      </c>
      <c r="F18" s="318">
        <f>+'Normen en kosten'!I6</f>
        <v>0</v>
      </c>
      <c r="G18" s="318" t="e">
        <f t="shared" si="0"/>
        <v>#REF!</v>
      </c>
      <c r="H18" s="161"/>
      <c r="I18" s="319"/>
    </row>
    <row r="19" spans="1:9" x14ac:dyDescent="0.25">
      <c r="A19" s="447" t="str">
        <f>'Normen en kosten'!G7</f>
        <v>Tapijtreinigen</v>
      </c>
      <c r="B19" s="448"/>
      <c r="C19" s="448"/>
      <c r="D19" s="448"/>
      <c r="E19" s="42" t="e">
        <f>GETPIVOTDATA("m2",'16a'!$A$205,"vloerafwerking","Tapijt")</f>
        <v>#REF!</v>
      </c>
      <c r="F19" s="318">
        <f>+'Normen en kosten'!I7</f>
        <v>0</v>
      </c>
      <c r="G19" s="318" t="e">
        <f t="shared" si="0"/>
        <v>#REF!</v>
      </c>
      <c r="H19" s="161"/>
      <c r="I19" s="319" t="str">
        <f t="shared" si="1"/>
        <v/>
      </c>
    </row>
    <row r="20" spans="1:9" x14ac:dyDescent="0.25">
      <c r="A20" s="447" t="str">
        <f>'Normen en kosten'!G8</f>
        <v>Reinigen inloopzones</v>
      </c>
      <c r="B20" s="448"/>
      <c r="C20" s="448"/>
      <c r="D20" s="448"/>
      <c r="E20" s="160"/>
      <c r="F20" s="318">
        <f>+'Normen en kosten'!I8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kosten'!G9</f>
        <v>Wassen buitengevelglas</v>
      </c>
      <c r="B21" s="448"/>
      <c r="C21" s="448"/>
      <c r="D21" s="448"/>
      <c r="E21" s="160"/>
      <c r="F21" s="318">
        <f>+'Normen en kosten'!I9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kosten'!G10</f>
        <v>Wassen binnengevelglas</v>
      </c>
      <c r="B22" s="448"/>
      <c r="C22" s="448"/>
      <c r="D22" s="448"/>
      <c r="E22" s="160"/>
      <c r="F22" s="318">
        <f>+'Normen en kosten'!I10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kosten'!G11</f>
        <v>Wassen separatieglas  1)</v>
      </c>
      <c r="B23" s="448"/>
      <c r="C23" s="448"/>
      <c r="D23" s="448"/>
      <c r="E23" s="160"/>
      <c r="F23" s="318">
        <f>+'Normen en kosten'!I11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kosten'!G12</f>
        <v>Koepelglas wassen</v>
      </c>
      <c r="B24" s="448"/>
      <c r="C24" s="448"/>
      <c r="D24" s="448"/>
      <c r="E24" s="160"/>
      <c r="F24" s="318">
        <f>+'Normen en kosten'!I12</f>
        <v>0</v>
      </c>
      <c r="G24" s="318">
        <f t="shared" si="0"/>
        <v>0</v>
      </c>
      <c r="H24" s="161"/>
      <c r="I24" s="319" t="str">
        <f t="shared" si="1"/>
        <v/>
      </c>
    </row>
    <row r="25" spans="1:9" x14ac:dyDescent="0.25">
      <c r="A25" s="447" t="str">
        <f>'Normen en kosten'!G13</f>
        <v>Boeidelen wassen (m1)</v>
      </c>
      <c r="B25" s="448"/>
      <c r="C25" s="448"/>
      <c r="D25" s="448"/>
      <c r="E25" s="160"/>
      <c r="F25" s="318">
        <f>+'Normen en kosten'!I13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kosten'!G14</f>
        <v>Gevelbeplating wassen</v>
      </c>
      <c r="B26" s="448"/>
      <c r="C26" s="448"/>
      <c r="D26" s="448"/>
      <c r="E26" s="160"/>
      <c r="F26" s="318">
        <f>+'Normen en kosten'!I14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>
        <f>'Normen en kosten'!G15</f>
        <v>0</v>
      </c>
      <c r="B27" s="448"/>
      <c r="C27" s="448"/>
      <c r="D27" s="448"/>
      <c r="E27" s="160"/>
      <c r="F27" s="318">
        <f>+'Normen en kosten'!I15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kosten'!G16</f>
        <v>0</v>
      </c>
      <c r="B28" s="448"/>
      <c r="C28" s="448"/>
      <c r="D28" s="448"/>
      <c r="E28" s="160"/>
      <c r="F28" s="318">
        <f>+'Normen en kosten'!I16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kosten'!G17</f>
        <v>0</v>
      </c>
      <c r="B29" s="448"/>
      <c r="C29" s="448"/>
      <c r="D29" s="448"/>
      <c r="E29" s="160"/>
      <c r="F29" s="318">
        <f>+'Normen en kosten'!I17</f>
        <v>0</v>
      </c>
      <c r="G29" s="318">
        <f t="shared" si="0"/>
        <v>0</v>
      </c>
      <c r="H29" s="161"/>
      <c r="I29" s="319" t="str">
        <f t="shared" si="1"/>
        <v/>
      </c>
    </row>
    <row r="30" spans="1:9" ht="15.75" x14ac:dyDescent="0.25">
      <c r="H30" s="268" t="s">
        <v>30</v>
      </c>
      <c r="I30" s="320">
        <f>SUM(I15:I24)</f>
        <v>0</v>
      </c>
    </row>
    <row r="32" spans="1:9" x14ac:dyDescent="0.25">
      <c r="A32" s="231" t="s">
        <v>20</v>
      </c>
      <c r="B32" s="242"/>
      <c r="D32" s="232" t="s">
        <v>8</v>
      </c>
      <c r="E32" s="232" t="s">
        <v>9</v>
      </c>
      <c r="F32" s="232" t="s">
        <v>21</v>
      </c>
      <c r="G32" s="232" t="s">
        <v>22</v>
      </c>
      <c r="H32" s="232" t="s">
        <v>23</v>
      </c>
      <c r="I32" s="232" t="s">
        <v>24</v>
      </c>
    </row>
    <row r="33" spans="1:11" x14ac:dyDescent="0.25">
      <c r="A33" s="269"/>
      <c r="B33" s="191"/>
      <c r="C33" s="233"/>
      <c r="D33" s="170"/>
      <c r="E33" s="170"/>
      <c r="F33" s="127"/>
      <c r="G33" s="321" t="str">
        <f t="shared" ref="G33:G42" si="2">IF(E33="","",SUM(E33*F33))</f>
        <v/>
      </c>
      <c r="H33" s="170"/>
      <c r="I33" s="319" t="str">
        <f>+IF(A33="","",H33*G33)</f>
        <v/>
      </c>
    </row>
    <row r="34" spans="1:11" x14ac:dyDescent="0.25">
      <c r="A34" s="234"/>
      <c r="B34" s="235"/>
      <c r="C34" s="236"/>
      <c r="D34" s="270"/>
      <c r="E34" s="161"/>
      <c r="F34" s="128"/>
      <c r="G34" s="322" t="str">
        <f t="shared" si="2"/>
        <v/>
      </c>
      <c r="H34" s="161"/>
      <c r="I34" s="326" t="str">
        <f t="shared" ref="I34:I43" si="3">+IF(A34="","",H34*G34)</f>
        <v/>
      </c>
    </row>
    <row r="35" spans="1:11" x14ac:dyDescent="0.25">
      <c r="A35" s="234"/>
      <c r="B35" s="235"/>
      <c r="C35" s="236"/>
      <c r="D35" s="271"/>
      <c r="E35" s="161"/>
      <c r="F35" s="128"/>
      <c r="G35" s="323" t="str">
        <f t="shared" si="2"/>
        <v/>
      </c>
      <c r="H35" s="161"/>
      <c r="I35" s="326" t="str">
        <f t="shared" si="3"/>
        <v/>
      </c>
    </row>
    <row r="36" spans="1:11" x14ac:dyDescent="0.25">
      <c r="A36" s="234"/>
      <c r="B36" s="235"/>
      <c r="C36" s="236"/>
      <c r="D36" s="16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50"/>
      <c r="B43" s="253"/>
      <c r="C43" s="272"/>
      <c r="D43" s="224"/>
      <c r="E43" s="224"/>
      <c r="F43" s="129"/>
      <c r="G43" s="324"/>
      <c r="H43" s="224">
        <f>VLOOKUP($H$5,'Kosten VSR (her)controles'!$A$5:$BB$54,35,0)</f>
        <v>0</v>
      </c>
      <c r="I43" s="327" t="str">
        <f t="shared" si="3"/>
        <v/>
      </c>
    </row>
    <row r="44" spans="1:11" ht="15.75" x14ac:dyDescent="0.25">
      <c r="A44" s="206" t="s">
        <v>30</v>
      </c>
      <c r="B44" s="206"/>
      <c r="C44" s="206"/>
      <c r="D44" s="206"/>
      <c r="E44" s="206"/>
      <c r="F44" s="292"/>
      <c r="G44" s="206"/>
      <c r="H44" s="238" t="s">
        <v>30</v>
      </c>
      <c r="I44" s="328">
        <f>SUM(I33:I43)</f>
        <v>0</v>
      </c>
    </row>
    <row r="45" spans="1:11" x14ac:dyDescent="0.25">
      <c r="F45" s="293"/>
    </row>
    <row r="46" spans="1:11" ht="15.75" x14ac:dyDescent="0.25">
      <c r="A46" s="186" t="s">
        <v>31</v>
      </c>
      <c r="B46" s="187"/>
      <c r="C46" s="187"/>
      <c r="D46" s="187"/>
      <c r="E46" s="187"/>
      <c r="F46" s="187"/>
      <c r="G46" s="187"/>
      <c r="H46" s="238" t="s">
        <v>30</v>
      </c>
      <c r="I46" s="328" t="e">
        <f>+I44+I30+H12</f>
        <v>#N/A</v>
      </c>
      <c r="J46" s="222"/>
      <c r="K46" s="222"/>
    </row>
    <row r="47" spans="1:11" x14ac:dyDescent="0.25">
      <c r="A47" s="168"/>
      <c r="B47" s="168"/>
      <c r="C47" s="168"/>
      <c r="D47" s="168"/>
      <c r="E47" s="168"/>
      <c r="F47" s="168"/>
      <c r="G47" s="168"/>
      <c r="H47" s="168"/>
      <c r="I47" s="222"/>
      <c r="J47" s="222"/>
      <c r="K47" s="222"/>
    </row>
    <row r="48" spans="1:11" x14ac:dyDescent="0.25">
      <c r="H48" s="168"/>
      <c r="I48" s="275"/>
      <c r="J48" s="275"/>
    </row>
    <row r="51" spans="1:12" x14ac:dyDescent="0.25">
      <c r="K51" s="275"/>
      <c r="L51" s="276"/>
    </row>
    <row r="52" spans="1:12" ht="30" x14ac:dyDescent="0.25">
      <c r="A52" s="169" t="s">
        <v>81</v>
      </c>
      <c r="E52" s="169" t="s">
        <v>129</v>
      </c>
      <c r="F52" s="277" t="s">
        <v>146</v>
      </c>
      <c r="I52" s="169" t="s">
        <v>24</v>
      </c>
    </row>
    <row r="53" spans="1:12" ht="15.75" thickBot="1" x14ac:dyDescent="0.3">
      <c r="A53" s="194" t="str">
        <f>'Kosten VSR (her)controles'!D3</f>
        <v>Inspectie</v>
      </c>
      <c r="B53" s="194"/>
      <c r="C53" s="194"/>
      <c r="D53" s="194"/>
      <c r="E53" s="278" t="e">
        <f>'Kosten VSR (her)controles'!H20</f>
        <v>#DIV/0!</v>
      </c>
      <c r="F53" s="279">
        <f>'Kosten VSR (her)controles'!I5</f>
        <v>2</v>
      </c>
      <c r="G53" s="194"/>
      <c r="H53" s="194"/>
      <c r="I53" s="332" t="e">
        <f>SUM(E53*F53)</f>
        <v>#DIV/0!</v>
      </c>
      <c r="J53" s="222"/>
      <c r="K53" s="222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A11C-BAE7-443A-BFE8-7F51E241A65B}">
  <sheetPr>
    <tabColor rgb="FF9F9289"/>
  </sheetPr>
  <dimension ref="A1:DM250"/>
  <sheetViews>
    <sheetView zoomScaleNormal="100" workbookViewId="0">
      <pane ySplit="4" topLeftCell="A194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8" style="169" bestFit="1" customWidth="1"/>
    <col min="4" max="4" width="17.5703125" style="310" bestFit="1" customWidth="1"/>
    <col min="5" max="5" width="4.5703125" style="311" bestFit="1" customWidth="1"/>
    <col min="6" max="6" width="4.42578125" style="311" bestFit="1" customWidth="1"/>
    <col min="7" max="7" width="6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(her)controles'!A20</f>
        <v>16</v>
      </c>
      <c r="C1" s="226"/>
      <c r="D1" s="227">
        <f>VLOOKUP(B1,'Kosten VSR (her)controles'!A5:E54,3)</f>
        <v>0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>
        <f>VLOOKUP(B1,'Kosten VSR (her)controles'!A5:E54,4)</f>
        <v>0</v>
      </c>
      <c r="E2" s="162">
        <f>VLOOKUP(B1,'Kosten VSR (her)controles'!A5:E54,5)</f>
        <v>0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</row>
    <row r="65" spans="1:13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</row>
    <row r="66" spans="1:13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</row>
    <row r="67" spans="1:13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</row>
    <row r="68" spans="1:13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</row>
    <row r="69" spans="1:13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</row>
    <row r="70" spans="1:13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</row>
    <row r="71" spans="1:13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</row>
    <row r="72" spans="1:13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</row>
    <row r="73" spans="1:13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</row>
    <row r="74" spans="1:13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</row>
    <row r="75" spans="1:13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</row>
    <row r="76" spans="1:13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</row>
    <row r="77" spans="1:13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</row>
    <row r="78" spans="1:13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</row>
    <row r="79" spans="1:13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</row>
    <row r="80" spans="1:13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</row>
    <row r="81" spans="1:13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</row>
    <row r="82" spans="1:13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</row>
    <row r="83" spans="1:13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</row>
    <row r="84" spans="1:13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</row>
    <row r="85" spans="1:13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</row>
    <row r="86" spans="1:13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</row>
    <row r="87" spans="1:13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</row>
    <row r="88" spans="1:13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</row>
    <row r="89" spans="1:13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</row>
    <row r="90" spans="1:13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</row>
    <row r="91" spans="1:13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</row>
    <row r="92" spans="1:13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</row>
    <row r="93" spans="1:13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</row>
    <row r="94" spans="1:13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</row>
    <row r="95" spans="1:13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</row>
    <row r="96" spans="1:13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</row>
    <row r="97" spans="1:14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</row>
    <row r="98" spans="1:14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</row>
    <row r="99" spans="1:14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309"/>
    </row>
    <row r="100" spans="1:14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</row>
    <row r="101" spans="1:14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</row>
    <row r="102" spans="1:14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</row>
    <row r="103" spans="1:14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</row>
    <row r="104" spans="1:14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</row>
    <row r="105" spans="1:14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</row>
    <row r="106" spans="1:14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</row>
    <row r="107" spans="1:14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</row>
    <row r="108" spans="1:14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</row>
    <row r="109" spans="1:14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</row>
    <row r="110" spans="1:14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</row>
    <row r="111" spans="1:14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</row>
    <row r="112" spans="1:14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</row>
    <row r="113" spans="1:13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</row>
    <row r="114" spans="1:13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</row>
    <row r="115" spans="1:13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</row>
    <row r="116" spans="1:13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</row>
    <row r="117" spans="1:13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</row>
    <row r="118" spans="1:13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</row>
    <row r="119" spans="1:13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3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3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3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3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3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3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3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3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3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349" t="s">
        <v>30</v>
      </c>
      <c r="B200" s="349"/>
      <c r="C200" s="221"/>
      <c r="D200" s="350"/>
      <c r="E200" s="351"/>
      <c r="F200" s="351"/>
      <c r="G200" s="221">
        <f>SUM(G5:G199)</f>
        <v>0</v>
      </c>
      <c r="H200" s="221"/>
      <c r="I200" s="349"/>
      <c r="J200" s="221"/>
      <c r="K200" s="221"/>
      <c r="L200" s="221">
        <f>SUM(L5:L8)</f>
        <v>0</v>
      </c>
      <c r="M200" s="221" t="e">
        <f>SUM(M5:M199)</f>
        <v>#N/A</v>
      </c>
    </row>
    <row r="201" spans="1:27" x14ac:dyDescent="0.25">
      <c r="A201" s="349"/>
      <c r="B201" s="349"/>
      <c r="C201" s="221"/>
      <c r="D201" s="350"/>
      <c r="E201" s="351"/>
      <c r="F201" s="351"/>
      <c r="G201" s="221"/>
      <c r="H201" s="221"/>
      <c r="I201" s="349"/>
      <c r="J201" s="221"/>
      <c r="K201" s="221"/>
      <c r="L201" s="221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83" t="s">
        <v>170</v>
      </c>
      <c r="B205" s="61" t="s">
        <v>173</v>
      </c>
      <c r="C205" s="312"/>
      <c r="D205" s="221"/>
      <c r="E205" s="221"/>
      <c r="F205" s="221"/>
      <c r="G205" s="221"/>
      <c r="H205" s="358" t="s">
        <v>170</v>
      </c>
      <c r="I205" s="61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63" t="s">
        <v>171</v>
      </c>
      <c r="B206" s="58"/>
      <c r="C206" s="352"/>
      <c r="D206" s="221"/>
      <c r="E206" s="221"/>
      <c r="F206" s="221"/>
      <c r="G206" s="221"/>
      <c r="H206" s="359" t="s">
        <v>174</v>
      </c>
      <c r="I206" s="61"/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63" t="s">
        <v>172</v>
      </c>
      <c r="B207" s="61"/>
      <c r="C207" s="353"/>
      <c r="D207" s="221"/>
      <c r="E207" s="221"/>
      <c r="F207" s="221"/>
      <c r="G207" s="221"/>
      <c r="H207" s="359" t="s">
        <v>172</v>
      </c>
      <c r="I207" s="61"/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61"/>
      <c r="B208" s="61"/>
      <c r="C208" s="221"/>
      <c r="D208" s="221"/>
      <c r="E208" s="221"/>
      <c r="F208" s="221"/>
      <c r="G208" s="221"/>
      <c r="H208"/>
      <c r="I208" s="61"/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61"/>
      <c r="B209" s="61"/>
      <c r="C209" s="221"/>
      <c r="D209" s="221"/>
      <c r="E209" s="221"/>
      <c r="F209" s="221"/>
      <c r="G209" s="221"/>
      <c r="H209"/>
      <c r="I209" s="61"/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61"/>
      <c r="B210" s="61"/>
      <c r="C210" s="221"/>
      <c r="D210" s="221"/>
      <c r="E210" s="221"/>
      <c r="F210" s="221"/>
      <c r="G210" s="221"/>
      <c r="H210"/>
      <c r="I210" s="61"/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349"/>
      <c r="B211" s="349"/>
      <c r="C211" s="221"/>
      <c r="D211" s="221"/>
      <c r="E211" s="221"/>
      <c r="F211" s="221"/>
      <c r="G211" s="221"/>
      <c r="H211"/>
      <c r="I211" s="61"/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349"/>
      <c r="B212" s="349"/>
      <c r="C212" s="221"/>
      <c r="D212" s="221"/>
      <c r="E212" s="221"/>
      <c r="F212" s="221"/>
      <c r="G212" s="221"/>
      <c r="H212"/>
      <c r="I212" s="61"/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49"/>
      <c r="B213" s="349"/>
      <c r="C213" s="221"/>
      <c r="D213" s="221"/>
      <c r="E213" s="351"/>
      <c r="F213" s="351"/>
      <c r="G213" s="221"/>
      <c r="H213" s="221"/>
      <c r="I213" s="349"/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 s="221"/>
      <c r="I214" s="349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98B8F4E-9DF9-49B4-96D1-29A1375CBD5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AC2596CD-21DE-409B-9A20-C442A276BD46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2084D0A1-1A1D-47E1-96BC-51622B342594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362A-BCD5-4F25-AAC4-57CAC3138D4C}">
  <sheetPr>
    <tabColor rgb="FFC2E76B"/>
    <pageSetUpPr fitToPage="1"/>
  </sheetPr>
  <dimension ref="A2:O54"/>
  <sheetViews>
    <sheetView showGridLines="0" showZeros="0" topLeftCell="A7" zoomScaleNormal="100" workbookViewId="0">
      <selection activeCell="H12" sqref="H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17,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>
        <f>VLOOKUP(H5,'Kosten VSR (her)controles'!A5:E54,3)</f>
        <v>0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>
        <f>VLOOKUP(H5,'Kosten VSR (her)controles'!A5:E54,4)</f>
        <v>0</v>
      </c>
      <c r="C5" s="243"/>
      <c r="D5" s="243"/>
      <c r="E5" s="248"/>
      <c r="F5" s="245"/>
      <c r="G5" s="249" t="s">
        <v>18</v>
      </c>
      <c r="H5" s="369">
        <v>17</v>
      </c>
      <c r="I5" s="206"/>
      <c r="J5" s="206"/>
      <c r="K5" s="206"/>
    </row>
    <row r="6" spans="1:11" x14ac:dyDescent="0.25">
      <c r="A6" s="250" t="s">
        <v>16</v>
      </c>
      <c r="B6" s="251">
        <f>VLOOKUP(H5,'Kosten VSR (her)controles'!A5:E54,5)</f>
        <v>0</v>
      </c>
      <c r="C6" s="251"/>
      <c r="D6" s="251"/>
      <c r="E6" s="252"/>
      <c r="F6" s="253"/>
      <c r="G6" s="254" t="s">
        <v>19</v>
      </c>
      <c r="H6" s="255" t="str">
        <f>CONCATENATE(H5,"a")</f>
        <v>17a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+MAX('17a'!I6:I200)</f>
        <v>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/>
      <c r="J10" s="206"/>
      <c r="K10" s="206"/>
    </row>
    <row r="11" spans="1:11" ht="15.75" x14ac:dyDescent="0.25">
      <c r="A11" s="262" t="s">
        <v>148</v>
      </c>
      <c r="B11" s="263"/>
      <c r="C11" s="263"/>
      <c r="D11" s="264"/>
      <c r="E11" s="158" t="e">
        <f>G11/E8</f>
        <v>#DIV/0!</v>
      </c>
      <c r="F11" s="265" t="e">
        <f>'17a'!L200/'17a'!M200</f>
        <v>#N/A</v>
      </c>
      <c r="G11" s="240">
        <v>1</v>
      </c>
      <c r="H11" s="330" t="e">
        <f>('17a'!M200*Offertetarief)*(1/G11)</f>
        <v>#N/A</v>
      </c>
      <c r="I11" s="266"/>
      <c r="J11" s="206"/>
      <c r="K11" s="206"/>
    </row>
    <row r="12" spans="1:11" ht="15.75" x14ac:dyDescent="0.25">
      <c r="F12" s="238" t="s">
        <v>30</v>
      </c>
      <c r="G12" s="267"/>
      <c r="H12" s="328" t="e">
        <f>H11</f>
        <v>#N/A</v>
      </c>
    </row>
    <row r="14" spans="1:11" x14ac:dyDescent="0.25">
      <c r="A14" s="231" t="str">
        <f>+'Normen en kosten'!G1</f>
        <v>Kosten additionele werkzaamheden</v>
      </c>
      <c r="E14" s="232" t="s">
        <v>13</v>
      </c>
      <c r="F14" s="232" t="s">
        <v>80</v>
      </c>
      <c r="G14" s="232" t="s">
        <v>22</v>
      </c>
      <c r="H14" s="232" t="s">
        <v>23</v>
      </c>
      <c r="I14" s="232" t="s">
        <v>126</v>
      </c>
    </row>
    <row r="15" spans="1:11" x14ac:dyDescent="0.25">
      <c r="A15" s="454" t="str">
        <f>'Normen en kosten'!G3</f>
        <v>Dieptereiniging</v>
      </c>
      <c r="B15" s="455"/>
      <c r="C15" s="455"/>
      <c r="D15" s="455"/>
      <c r="E15" s="159" t="e">
        <f>GETPIVOTDATA("m2",'17a'!$H$205,"Cat.","G")</f>
        <v>#REF!</v>
      </c>
      <c r="F15" s="318">
        <f>+'Normen en kosten'!I3</f>
        <v>0</v>
      </c>
      <c r="G15" s="318" t="e">
        <f>E15*F15</f>
        <v>#REF!</v>
      </c>
      <c r="H15" s="170"/>
      <c r="I15" s="319" t="str">
        <f>IF(H15="","",SUM(G15*H15))</f>
        <v/>
      </c>
    </row>
    <row r="16" spans="1:11" x14ac:dyDescent="0.25">
      <c r="A16" s="447" t="str">
        <f>'Normen en kosten'!G4</f>
        <v>Topstrippen en topcoaten linoleum</v>
      </c>
      <c r="B16" s="448"/>
      <c r="C16" s="448"/>
      <c r="D16" s="448"/>
      <c r="E16" s="160" t="e">
        <f>GETPIVOTDATA("m2",'17a'!$A$205,"vloerafwerking","Linoleum")</f>
        <v>#REF!</v>
      </c>
      <c r="F16" s="318">
        <f>+'Normen en kosten'!I4</f>
        <v>0</v>
      </c>
      <c r="G16" s="318" t="e">
        <f t="shared" ref="G16:G29" si="0">E16*F16</f>
        <v>#REF!</v>
      </c>
      <c r="H16" s="161"/>
      <c r="I16" s="319" t="str">
        <f t="shared" ref="I16:I29" si="1">IF(H16="","",SUM(G16*H16))</f>
        <v/>
      </c>
    </row>
    <row r="17" spans="1:9" x14ac:dyDescent="0.25">
      <c r="A17" s="447" t="str">
        <f>'Normen en kosten'!G5</f>
        <v>Recoaten linoleum</v>
      </c>
      <c r="B17" s="448"/>
      <c r="C17" s="448"/>
      <c r="D17" s="448"/>
      <c r="E17" s="160" t="e">
        <f>E16</f>
        <v>#REF!</v>
      </c>
      <c r="F17" s="318">
        <f>+'Normen en kosten'!I5</f>
        <v>0</v>
      </c>
      <c r="G17" s="318" t="e">
        <f t="shared" si="0"/>
        <v>#REF!</v>
      </c>
      <c r="H17" s="161"/>
      <c r="I17" s="319" t="str">
        <f t="shared" si="1"/>
        <v/>
      </c>
    </row>
    <row r="18" spans="1:9" x14ac:dyDescent="0.25">
      <c r="A18" s="447" t="str">
        <f>'Normen en kosten'!G6</f>
        <v>Volsprayen linoleum</v>
      </c>
      <c r="B18" s="448"/>
      <c r="C18" s="448"/>
      <c r="D18" s="448"/>
      <c r="E18" s="160" t="e">
        <f>E16</f>
        <v>#REF!</v>
      </c>
      <c r="F18" s="318">
        <f>+'Normen en kosten'!I6</f>
        <v>0</v>
      </c>
      <c r="G18" s="318" t="e">
        <f t="shared" si="0"/>
        <v>#REF!</v>
      </c>
      <c r="H18" s="161"/>
      <c r="I18" s="319" t="str">
        <f t="shared" si="1"/>
        <v/>
      </c>
    </row>
    <row r="19" spans="1:9" x14ac:dyDescent="0.25">
      <c r="A19" s="447" t="str">
        <f>'Normen en kosten'!G7</f>
        <v>Tapijtreinigen</v>
      </c>
      <c r="B19" s="448"/>
      <c r="C19" s="448"/>
      <c r="D19" s="448"/>
      <c r="E19" s="42" t="e">
        <f>GETPIVOTDATA("m2",'17a'!$A$205,"vloerafwerking","Tapijt")</f>
        <v>#REF!</v>
      </c>
      <c r="F19" s="318">
        <f>+'Normen en kosten'!I7</f>
        <v>0</v>
      </c>
      <c r="G19" s="318" t="e">
        <f t="shared" si="0"/>
        <v>#REF!</v>
      </c>
      <c r="H19" s="161"/>
      <c r="I19" s="319" t="str">
        <f t="shared" si="1"/>
        <v/>
      </c>
    </row>
    <row r="20" spans="1:9" x14ac:dyDescent="0.25">
      <c r="A20" s="447" t="str">
        <f>'Normen en kosten'!G8</f>
        <v>Reinigen inloopzones</v>
      </c>
      <c r="B20" s="448"/>
      <c r="C20" s="448"/>
      <c r="D20" s="448"/>
      <c r="E20" s="160"/>
      <c r="F20" s="318">
        <f>+'Normen en kosten'!I8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kosten'!G9</f>
        <v>Wassen buitengevelglas</v>
      </c>
      <c r="B21" s="448"/>
      <c r="C21" s="448"/>
      <c r="D21" s="448"/>
      <c r="E21" s="160"/>
      <c r="F21" s="318">
        <f>+'Normen en kosten'!I9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kosten'!G10</f>
        <v>Wassen binnengevelglas</v>
      </c>
      <c r="B22" s="448"/>
      <c r="C22" s="448"/>
      <c r="D22" s="448"/>
      <c r="E22" s="160"/>
      <c r="F22" s="318">
        <f>+'Normen en kosten'!I10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kosten'!G11</f>
        <v>Wassen separatieglas  1)</v>
      </c>
      <c r="B23" s="448"/>
      <c r="C23" s="448"/>
      <c r="D23" s="448"/>
      <c r="E23" s="160"/>
      <c r="F23" s="318">
        <f>+'Normen en kosten'!I11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kosten'!G12</f>
        <v>Koepelglas wassen</v>
      </c>
      <c r="B24" s="448"/>
      <c r="C24" s="448"/>
      <c r="D24" s="448"/>
      <c r="E24" s="160"/>
      <c r="F24" s="318">
        <f>+'Normen en kosten'!I12</f>
        <v>0</v>
      </c>
      <c r="G24" s="318">
        <f t="shared" si="0"/>
        <v>0</v>
      </c>
      <c r="H24" s="161"/>
      <c r="I24" s="319" t="str">
        <f t="shared" si="1"/>
        <v/>
      </c>
    </row>
    <row r="25" spans="1:9" x14ac:dyDescent="0.25">
      <c r="A25" s="447" t="str">
        <f>'Normen en kosten'!G13</f>
        <v>Boeidelen wassen (m1)</v>
      </c>
      <c r="B25" s="448"/>
      <c r="C25" s="448"/>
      <c r="D25" s="448"/>
      <c r="E25" s="160"/>
      <c r="F25" s="318">
        <f>+'Normen en kosten'!I13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kosten'!G14</f>
        <v>Gevelbeplating wassen</v>
      </c>
      <c r="B26" s="448"/>
      <c r="C26" s="448"/>
      <c r="D26" s="448"/>
      <c r="E26" s="160"/>
      <c r="F26" s="318">
        <f>+'Normen en kosten'!I14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>
        <f>'Normen en kosten'!G15</f>
        <v>0</v>
      </c>
      <c r="B27" s="448"/>
      <c r="C27" s="448"/>
      <c r="D27" s="448"/>
      <c r="E27" s="160"/>
      <c r="F27" s="318">
        <f>+'Normen en kosten'!I15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kosten'!G16</f>
        <v>0</v>
      </c>
      <c r="B28" s="448"/>
      <c r="C28" s="448"/>
      <c r="D28" s="448"/>
      <c r="E28" s="160"/>
      <c r="F28" s="318">
        <f>+'Normen en kosten'!I16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kosten'!G17</f>
        <v>0</v>
      </c>
      <c r="B29" s="448"/>
      <c r="C29" s="448"/>
      <c r="D29" s="448"/>
      <c r="E29" s="160"/>
      <c r="F29" s="318">
        <f>+'Normen en kosten'!I17</f>
        <v>0</v>
      </c>
      <c r="G29" s="318">
        <f t="shared" si="0"/>
        <v>0</v>
      </c>
      <c r="H29" s="161"/>
      <c r="I29" s="319" t="str">
        <f t="shared" si="1"/>
        <v/>
      </c>
    </row>
    <row r="30" spans="1:9" ht="15.75" x14ac:dyDescent="0.25">
      <c r="H30" s="268" t="s">
        <v>30</v>
      </c>
      <c r="I30" s="320">
        <f>SUM(I15:I24)</f>
        <v>0</v>
      </c>
    </row>
    <row r="32" spans="1:9" x14ac:dyDescent="0.25">
      <c r="A32" s="231" t="s">
        <v>20</v>
      </c>
      <c r="B32" s="242"/>
      <c r="D32" s="232" t="s">
        <v>8</v>
      </c>
      <c r="E32" s="232" t="s">
        <v>9</v>
      </c>
      <c r="F32" s="232" t="s">
        <v>21</v>
      </c>
      <c r="G32" s="232" t="s">
        <v>22</v>
      </c>
      <c r="H32" s="232" t="s">
        <v>23</v>
      </c>
      <c r="I32" s="232" t="s">
        <v>24</v>
      </c>
    </row>
    <row r="33" spans="1:11" ht="67.5" customHeight="1" x14ac:dyDescent="0.25">
      <c r="A33" s="314"/>
      <c r="B33" s="315"/>
      <c r="C33" s="316"/>
      <c r="D33" s="170"/>
      <c r="E33" s="170"/>
      <c r="F33" s="127"/>
      <c r="G33" s="321" t="str">
        <f t="shared" ref="G33:G42" si="2">IF(E33="","",SUM(E33*F33))</f>
        <v/>
      </c>
      <c r="H33" s="170"/>
      <c r="I33" s="319" t="str">
        <f>+IF(A33="","",H33*G33)</f>
        <v/>
      </c>
    </row>
    <row r="34" spans="1:11" x14ac:dyDescent="0.25">
      <c r="A34" s="234"/>
      <c r="B34" s="235"/>
      <c r="C34" s="236"/>
      <c r="D34" s="270"/>
      <c r="E34" s="161"/>
      <c r="F34" s="128"/>
      <c r="G34" s="322" t="str">
        <f t="shared" si="2"/>
        <v/>
      </c>
      <c r="H34" s="161"/>
      <c r="I34" s="326" t="str">
        <f t="shared" ref="I34:I43" si="3">+IF(A34="","",H34*G34)</f>
        <v/>
      </c>
    </row>
    <row r="35" spans="1:11" x14ac:dyDescent="0.25">
      <c r="A35" s="234"/>
      <c r="B35" s="235"/>
      <c r="C35" s="236"/>
      <c r="D35" s="271"/>
      <c r="E35" s="161"/>
      <c r="F35" s="128"/>
      <c r="G35" s="323" t="str">
        <f t="shared" si="2"/>
        <v/>
      </c>
      <c r="H35" s="161"/>
      <c r="I35" s="326" t="str">
        <f t="shared" si="3"/>
        <v/>
      </c>
    </row>
    <row r="36" spans="1:11" x14ac:dyDescent="0.25">
      <c r="A36" s="234"/>
      <c r="B36" s="235"/>
      <c r="C36" s="236"/>
      <c r="D36" s="16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50"/>
      <c r="B43" s="253"/>
      <c r="C43" s="272"/>
      <c r="D43" s="224"/>
      <c r="E43" s="224"/>
      <c r="F43" s="129"/>
      <c r="G43" s="324"/>
      <c r="H43" s="224">
        <f>VLOOKUP($H$5,'Kosten VSR (her)controles'!$A$5:$BB$54,35,0)</f>
        <v>0</v>
      </c>
      <c r="I43" s="327" t="str">
        <f t="shared" si="3"/>
        <v/>
      </c>
    </row>
    <row r="44" spans="1:11" ht="15.75" x14ac:dyDescent="0.25">
      <c r="A44" s="206" t="s">
        <v>30</v>
      </c>
      <c r="B44" s="206"/>
      <c r="C44" s="206"/>
      <c r="D44" s="206"/>
      <c r="E44" s="206"/>
      <c r="F44" s="292"/>
      <c r="G44" s="206"/>
      <c r="H44" s="238" t="s">
        <v>30</v>
      </c>
      <c r="I44" s="328">
        <f>SUM(I33:I43)</f>
        <v>0</v>
      </c>
    </row>
    <row r="45" spans="1:11" x14ac:dyDescent="0.25">
      <c r="F45" s="293"/>
    </row>
    <row r="46" spans="1:11" ht="15.75" x14ac:dyDescent="0.25">
      <c r="A46" s="186" t="s">
        <v>31</v>
      </c>
      <c r="B46" s="187"/>
      <c r="C46" s="187"/>
      <c r="D46" s="187"/>
      <c r="E46" s="187"/>
      <c r="F46" s="187"/>
      <c r="G46" s="187"/>
      <c r="H46" s="238" t="s">
        <v>30</v>
      </c>
      <c r="I46" s="328" t="e">
        <f>+I44+I30+H12</f>
        <v>#N/A</v>
      </c>
      <c r="J46" s="222"/>
      <c r="K46" s="222"/>
    </row>
    <row r="47" spans="1:11" x14ac:dyDescent="0.25">
      <c r="A47" s="168"/>
      <c r="B47" s="168"/>
      <c r="C47" s="168"/>
      <c r="D47" s="168"/>
      <c r="E47" s="168"/>
      <c r="F47" s="168"/>
      <c r="G47" s="168"/>
      <c r="H47" s="168"/>
      <c r="I47" s="222"/>
      <c r="J47" s="222"/>
      <c r="K47" s="222"/>
    </row>
    <row r="48" spans="1:11" x14ac:dyDescent="0.25">
      <c r="H48" s="168"/>
      <c r="I48" s="275"/>
      <c r="J48" s="275"/>
    </row>
    <row r="51" spans="1:12" x14ac:dyDescent="0.25">
      <c r="K51" s="275"/>
      <c r="L51" s="276"/>
    </row>
    <row r="52" spans="1:12" ht="30" x14ac:dyDescent="0.25">
      <c r="A52" s="169" t="s">
        <v>81</v>
      </c>
      <c r="E52" s="169" t="s">
        <v>129</v>
      </c>
      <c r="F52" s="277" t="s">
        <v>146</v>
      </c>
      <c r="I52" s="169" t="s">
        <v>24</v>
      </c>
    </row>
    <row r="53" spans="1:12" ht="15.75" thickBot="1" x14ac:dyDescent="0.3">
      <c r="A53" s="194" t="str">
        <f>'Kosten VSR (her)controles'!D3</f>
        <v>Inspectie</v>
      </c>
      <c r="B53" s="194"/>
      <c r="C53" s="194"/>
      <c r="D53" s="194"/>
      <c r="E53" s="278" t="e">
        <f>'Kosten VSR (her)controles'!H21</f>
        <v>#DIV/0!</v>
      </c>
      <c r="F53" s="279">
        <f>'Kosten VSR (her)controles'!I5</f>
        <v>2</v>
      </c>
      <c r="G53" s="194"/>
      <c r="H53" s="194"/>
      <c r="I53" s="332" t="e">
        <f>SUM(E53*F53)</f>
        <v>#DIV/0!</v>
      </c>
      <c r="J53" s="222"/>
      <c r="K53" s="222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9475-7B21-4882-B0E6-C21BF4860900}">
  <sheetPr>
    <tabColor rgb="FF9F9289"/>
  </sheetPr>
  <dimension ref="A1:DM250"/>
  <sheetViews>
    <sheetView zoomScaleNormal="100" workbookViewId="0">
      <pane ySplit="4" topLeftCell="A185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(her)controles'!A21</f>
        <v>17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647D05D-9D9E-45A2-B921-8AF326CF17A4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EBD06688-C7F0-4257-8FAA-FF3034F78D11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709B3C45-C6F9-48F2-ADDF-B5CA4BB69FBA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Q182"/>
  <sheetViews>
    <sheetView workbookViewId="0">
      <selection activeCell="A80" sqref="A80:XFD99"/>
    </sheetView>
  </sheetViews>
  <sheetFormatPr defaultRowHeight="15" x14ac:dyDescent="0.25"/>
  <cols>
    <col min="1" max="1" width="35.5703125" style="169" bestFit="1" customWidth="1"/>
    <col min="2" max="2" width="18.42578125" style="169" customWidth="1"/>
    <col min="3" max="3" width="10.5703125" style="169" bestFit="1" customWidth="1"/>
    <col min="4" max="4" width="10.5703125" style="169" customWidth="1"/>
    <col min="5" max="5" width="16.42578125" style="169" customWidth="1"/>
    <col min="6" max="6" width="9.140625" style="169"/>
    <col min="7" max="7" width="41.140625" style="169" bestFit="1" customWidth="1"/>
    <col min="8" max="8" width="41.140625" style="169" customWidth="1"/>
    <col min="9" max="9" width="13.28515625" style="169" bestFit="1" customWidth="1"/>
    <col min="10" max="16384" width="9.140625" style="169"/>
  </cols>
  <sheetData>
    <row r="1" spans="1:17" x14ac:dyDescent="0.25">
      <c r="A1" s="211" t="s">
        <v>121</v>
      </c>
      <c r="B1" s="212"/>
      <c r="C1" s="212"/>
      <c r="D1" s="212"/>
      <c r="E1" s="212"/>
      <c r="G1" s="211" t="s">
        <v>127</v>
      </c>
      <c r="H1" s="211" t="s">
        <v>8</v>
      </c>
      <c r="I1" s="212" t="s">
        <v>178</v>
      </c>
      <c r="J1" s="213"/>
      <c r="K1" s="213"/>
      <c r="L1" s="213"/>
      <c r="M1" s="213"/>
      <c r="N1" s="213"/>
      <c r="O1" s="213"/>
      <c r="P1" s="213"/>
      <c r="Q1" s="213"/>
    </row>
    <row r="2" spans="1:17" ht="9.75" customHeight="1" x14ac:dyDescent="0.25">
      <c r="A2" s="211"/>
      <c r="B2" s="212"/>
      <c r="C2" s="212"/>
      <c r="D2" s="212"/>
      <c r="E2" s="212"/>
      <c r="G2" s="211"/>
      <c r="H2" s="211"/>
      <c r="I2" s="212"/>
      <c r="J2" s="213"/>
      <c r="K2" s="213"/>
      <c r="L2" s="213"/>
      <c r="M2" s="213"/>
      <c r="N2" s="213"/>
      <c r="O2" s="213"/>
      <c r="P2" s="213"/>
      <c r="Q2" s="213"/>
    </row>
    <row r="3" spans="1:17" x14ac:dyDescent="0.25">
      <c r="B3" s="445" t="s">
        <v>167</v>
      </c>
      <c r="E3" s="169" t="s">
        <v>25</v>
      </c>
      <c r="G3" s="214" t="s">
        <v>152</v>
      </c>
      <c r="H3" s="215" t="s">
        <v>151</v>
      </c>
      <c r="I3" s="216"/>
      <c r="J3" s="213"/>
      <c r="K3" s="213"/>
      <c r="L3" s="213"/>
      <c r="M3" s="213"/>
      <c r="N3" s="213"/>
      <c r="O3" s="213"/>
      <c r="P3" s="213"/>
      <c r="Q3" s="213"/>
    </row>
    <row r="4" spans="1:17" x14ac:dyDescent="0.25">
      <c r="A4" s="169" t="s">
        <v>166</v>
      </c>
      <c r="B4" s="446"/>
      <c r="C4" s="169" t="s">
        <v>119</v>
      </c>
      <c r="D4" s="169" t="s">
        <v>120</v>
      </c>
      <c r="E4" s="169" t="s">
        <v>26</v>
      </c>
      <c r="G4" s="217" t="s">
        <v>153</v>
      </c>
      <c r="H4" s="218" t="s">
        <v>13</v>
      </c>
      <c r="I4" s="219"/>
      <c r="J4" s="213"/>
      <c r="K4" s="213"/>
      <c r="L4" s="213"/>
      <c r="M4" s="213"/>
      <c r="N4" s="213"/>
      <c r="O4" s="213"/>
      <c r="P4" s="213"/>
      <c r="Q4" s="213"/>
    </row>
    <row r="5" spans="1:17" x14ac:dyDescent="0.25">
      <c r="A5" s="404"/>
      <c r="B5" s="404"/>
      <c r="C5" s="405"/>
      <c r="D5" s="404"/>
      <c r="E5" s="406"/>
      <c r="G5" s="217" t="s">
        <v>154</v>
      </c>
      <c r="H5" s="218" t="s">
        <v>13</v>
      </c>
      <c r="I5" s="219"/>
      <c r="J5" s="213"/>
      <c r="K5" s="213"/>
      <c r="L5" s="213"/>
      <c r="M5" s="213"/>
      <c r="N5" s="213"/>
      <c r="O5" s="213"/>
      <c r="P5" s="213"/>
      <c r="Q5" s="213"/>
    </row>
    <row r="6" spans="1:17" x14ac:dyDescent="0.25">
      <c r="A6" s="407"/>
      <c r="B6" s="407"/>
      <c r="C6" s="408"/>
      <c r="D6" s="407"/>
      <c r="E6" s="409"/>
      <c r="G6" s="217" t="s">
        <v>155</v>
      </c>
      <c r="H6" s="218" t="s">
        <v>13</v>
      </c>
      <c r="I6" s="219"/>
      <c r="J6" s="213"/>
      <c r="K6" s="213"/>
      <c r="L6" s="213"/>
      <c r="M6" s="213"/>
      <c r="N6" s="213"/>
      <c r="O6" s="213"/>
      <c r="P6" s="213"/>
      <c r="Q6" s="213"/>
    </row>
    <row r="7" spans="1:17" x14ac:dyDescent="0.25">
      <c r="A7" s="407"/>
      <c r="B7" s="407"/>
      <c r="C7" s="408"/>
      <c r="D7" s="407"/>
      <c r="E7" s="409"/>
      <c r="G7" s="217" t="s">
        <v>156</v>
      </c>
      <c r="H7" s="218" t="s">
        <v>13</v>
      </c>
      <c r="I7" s="219"/>
      <c r="J7" s="213"/>
      <c r="K7" s="213"/>
      <c r="L7" s="213"/>
      <c r="M7" s="213"/>
      <c r="N7" s="213"/>
      <c r="O7" s="213"/>
      <c r="P7" s="213"/>
      <c r="Q7" s="213"/>
    </row>
    <row r="8" spans="1:17" x14ac:dyDescent="0.25">
      <c r="A8" s="407"/>
      <c r="B8" s="407"/>
      <c r="C8" s="408"/>
      <c r="D8" s="407"/>
      <c r="E8" s="409"/>
      <c r="G8" s="217" t="s">
        <v>157</v>
      </c>
      <c r="H8" s="218" t="s">
        <v>13</v>
      </c>
      <c r="I8" s="219"/>
      <c r="J8" s="213"/>
      <c r="K8" s="213"/>
      <c r="L8" s="213"/>
      <c r="M8" s="213"/>
      <c r="N8" s="213"/>
      <c r="O8" s="213"/>
      <c r="P8" s="213"/>
      <c r="Q8" s="213"/>
    </row>
    <row r="9" spans="1:17" x14ac:dyDescent="0.25">
      <c r="A9" s="161" t="s">
        <v>179</v>
      </c>
      <c r="B9" s="161" t="s">
        <v>27</v>
      </c>
      <c r="C9" s="173">
        <v>200</v>
      </c>
      <c r="D9" s="161" t="str">
        <f t="shared" ref="D9:D69" si="0">B9&amp;C9</f>
        <v>A200</v>
      </c>
      <c r="E9" s="340"/>
      <c r="G9" s="217" t="s">
        <v>158</v>
      </c>
      <c r="H9" s="218" t="s">
        <v>13</v>
      </c>
      <c r="I9" s="219"/>
      <c r="J9" s="213"/>
      <c r="K9" s="213"/>
      <c r="L9" s="213"/>
      <c r="M9" s="213"/>
      <c r="N9" s="220"/>
      <c r="O9" s="220"/>
      <c r="P9" s="213"/>
      <c r="Q9" s="213"/>
    </row>
    <row r="10" spans="1:17" x14ac:dyDescent="0.25">
      <c r="A10" s="407"/>
      <c r="B10" s="407"/>
      <c r="C10" s="408"/>
      <c r="D10" s="407"/>
      <c r="E10" s="409"/>
      <c r="G10" s="217" t="s">
        <v>159</v>
      </c>
      <c r="H10" s="218" t="s">
        <v>13</v>
      </c>
      <c r="I10" s="219"/>
      <c r="J10" s="213"/>
      <c r="K10" s="213"/>
      <c r="L10" s="213"/>
      <c r="M10" s="213"/>
      <c r="N10" s="220"/>
      <c r="O10" s="220"/>
      <c r="P10" s="213"/>
      <c r="Q10" s="213"/>
    </row>
    <row r="11" spans="1:17" ht="17.25" x14ac:dyDescent="0.25">
      <c r="A11" s="407"/>
      <c r="B11" s="407"/>
      <c r="C11" s="408"/>
      <c r="D11" s="407"/>
      <c r="E11" s="409"/>
      <c r="G11" s="217" t="s">
        <v>160</v>
      </c>
      <c r="H11" s="218" t="s">
        <v>13</v>
      </c>
      <c r="I11" s="219"/>
      <c r="J11" s="213"/>
      <c r="K11" s="213"/>
      <c r="L11" s="213"/>
      <c r="M11" s="213"/>
      <c r="N11" s="220"/>
      <c r="O11" s="220"/>
      <c r="P11" s="213"/>
      <c r="Q11" s="213"/>
    </row>
    <row r="12" spans="1:17" x14ac:dyDescent="0.25">
      <c r="A12" s="407"/>
      <c r="B12" s="407"/>
      <c r="C12" s="408"/>
      <c r="D12" s="407"/>
      <c r="E12" s="409"/>
      <c r="G12" s="217" t="s">
        <v>161</v>
      </c>
      <c r="H12" s="218" t="s">
        <v>13</v>
      </c>
      <c r="I12" s="219"/>
      <c r="J12" s="213"/>
      <c r="K12" s="213"/>
      <c r="L12" s="213"/>
      <c r="M12" s="213"/>
      <c r="N12" s="220"/>
      <c r="O12" s="220"/>
      <c r="P12" s="213"/>
      <c r="Q12" s="213"/>
    </row>
    <row r="13" spans="1:17" x14ac:dyDescent="0.25">
      <c r="A13" s="407"/>
      <c r="B13" s="407"/>
      <c r="C13" s="408"/>
      <c r="D13" s="407"/>
      <c r="E13" s="409"/>
      <c r="G13" s="217" t="s">
        <v>304</v>
      </c>
      <c r="H13" s="218" t="s">
        <v>303</v>
      </c>
      <c r="I13" s="219"/>
      <c r="J13" s="213"/>
      <c r="K13" s="213"/>
      <c r="L13" s="213"/>
      <c r="M13" s="213"/>
      <c r="N13" s="220"/>
      <c r="O13" s="220"/>
      <c r="P13" s="213"/>
      <c r="Q13" s="213"/>
    </row>
    <row r="14" spans="1:17" x14ac:dyDescent="0.25">
      <c r="A14" s="161" t="s">
        <v>180</v>
      </c>
      <c r="B14" s="161" t="s">
        <v>28</v>
      </c>
      <c r="C14" s="173">
        <v>104</v>
      </c>
      <c r="D14" s="161" t="str">
        <f t="shared" si="0"/>
        <v>B104</v>
      </c>
      <c r="E14" s="340"/>
      <c r="G14" s="217" t="s">
        <v>162</v>
      </c>
      <c r="H14" s="218" t="s">
        <v>13</v>
      </c>
      <c r="I14" s="219"/>
      <c r="J14" s="213"/>
      <c r="K14" s="213"/>
      <c r="L14" s="213"/>
      <c r="M14" s="213"/>
      <c r="N14" s="220"/>
      <c r="O14" s="220"/>
      <c r="P14" s="213"/>
      <c r="Q14" s="213"/>
    </row>
    <row r="15" spans="1:17" x14ac:dyDescent="0.25">
      <c r="A15" s="407"/>
      <c r="B15" s="407"/>
      <c r="C15" s="408"/>
      <c r="D15" s="407"/>
      <c r="E15" s="409"/>
      <c r="G15" s="217"/>
      <c r="H15" s="218"/>
      <c r="I15" s="219"/>
      <c r="J15" s="213"/>
      <c r="K15" s="213"/>
      <c r="L15" s="213"/>
      <c r="M15" s="213"/>
      <c r="N15" s="220"/>
      <c r="O15" s="220"/>
      <c r="P15" s="213"/>
      <c r="Q15" s="213"/>
    </row>
    <row r="16" spans="1:17" x14ac:dyDescent="0.25">
      <c r="A16" s="407"/>
      <c r="B16" s="407"/>
      <c r="C16" s="408"/>
      <c r="D16" s="407"/>
      <c r="E16" s="409"/>
      <c r="G16" s="217"/>
      <c r="H16" s="218"/>
      <c r="I16" s="219"/>
      <c r="J16" s="213"/>
      <c r="K16" s="213"/>
      <c r="L16" s="213"/>
      <c r="M16" s="213"/>
      <c r="N16" s="220"/>
      <c r="O16" s="220"/>
      <c r="P16" s="213"/>
      <c r="Q16" s="213"/>
    </row>
    <row r="17" spans="1:17" x14ac:dyDescent="0.25">
      <c r="A17" s="407"/>
      <c r="B17" s="407"/>
      <c r="C17" s="408"/>
      <c r="D17" s="407"/>
      <c r="E17" s="409"/>
      <c r="G17" s="217"/>
      <c r="H17" s="218"/>
      <c r="I17" s="219"/>
      <c r="J17" s="213"/>
      <c r="K17" s="213"/>
      <c r="L17" s="213"/>
      <c r="M17" s="213"/>
      <c r="N17" s="220"/>
      <c r="O17" s="220"/>
      <c r="P17" s="213"/>
      <c r="Q17" s="213"/>
    </row>
    <row r="18" spans="1:17" x14ac:dyDescent="0.25">
      <c r="A18" s="407"/>
      <c r="B18" s="407"/>
      <c r="C18" s="408"/>
      <c r="D18" s="407"/>
      <c r="E18" s="409"/>
      <c r="G18" s="221" t="s">
        <v>122</v>
      </c>
      <c r="H18" s="221"/>
      <c r="J18" s="213"/>
      <c r="K18" s="213"/>
      <c r="L18" s="213"/>
      <c r="M18" s="213"/>
      <c r="N18" s="222"/>
      <c r="O18" s="222"/>
      <c r="P18" s="213"/>
      <c r="Q18" s="213"/>
    </row>
    <row r="19" spans="1:17" x14ac:dyDescent="0.25">
      <c r="A19" s="161" t="s">
        <v>180</v>
      </c>
      <c r="B19" s="161" t="s">
        <v>28</v>
      </c>
      <c r="C19" s="173">
        <v>200</v>
      </c>
      <c r="D19" s="161" t="str">
        <f t="shared" si="0"/>
        <v>B200</v>
      </c>
      <c r="E19" s="340"/>
    </row>
    <row r="20" spans="1:17" hidden="1" x14ac:dyDescent="0.25">
      <c r="A20" s="161"/>
      <c r="B20" s="161"/>
      <c r="C20" s="173"/>
      <c r="D20" s="161"/>
      <c r="E20" s="340"/>
      <c r="F20" s="213"/>
      <c r="G20" s="213"/>
      <c r="H20" s="213"/>
    </row>
    <row r="21" spans="1:17" hidden="1" x14ac:dyDescent="0.25">
      <c r="A21" s="161"/>
      <c r="B21" s="161"/>
      <c r="C21" s="173"/>
      <c r="D21" s="161"/>
      <c r="E21" s="340"/>
      <c r="F21" s="213"/>
      <c r="G21" s="213"/>
      <c r="H21" s="213"/>
    </row>
    <row r="22" spans="1:17" hidden="1" x14ac:dyDescent="0.25">
      <c r="A22" s="161"/>
      <c r="B22" s="161"/>
      <c r="C22" s="173"/>
      <c r="D22" s="161"/>
      <c r="E22" s="340"/>
      <c r="F22" s="213"/>
      <c r="G22" s="213"/>
      <c r="H22" s="213"/>
    </row>
    <row r="23" spans="1:17" hidden="1" x14ac:dyDescent="0.25">
      <c r="A23" s="161"/>
      <c r="B23" s="161"/>
      <c r="C23" s="173"/>
      <c r="D23" s="161"/>
      <c r="E23" s="340"/>
      <c r="F23" s="213"/>
      <c r="G23" s="213"/>
      <c r="H23" s="213"/>
    </row>
    <row r="24" spans="1:17" hidden="1" x14ac:dyDescent="0.25">
      <c r="A24" s="161"/>
      <c r="B24" s="161"/>
      <c r="C24" s="173"/>
      <c r="D24" s="161"/>
      <c r="E24" s="340"/>
      <c r="F24" s="213"/>
      <c r="G24" s="213"/>
      <c r="H24" s="213"/>
    </row>
    <row r="25" spans="1:17" hidden="1" x14ac:dyDescent="0.25">
      <c r="A25" s="161"/>
      <c r="B25" s="161"/>
      <c r="C25" s="173"/>
      <c r="D25" s="161"/>
      <c r="E25" s="340"/>
      <c r="F25" s="213"/>
      <c r="G25" s="213"/>
      <c r="H25" s="213"/>
    </row>
    <row r="26" spans="1:17" hidden="1" x14ac:dyDescent="0.25">
      <c r="A26" s="161"/>
      <c r="B26" s="161"/>
      <c r="C26" s="173"/>
      <c r="D26" s="161"/>
      <c r="E26" s="340"/>
      <c r="F26" s="213"/>
      <c r="G26" s="213"/>
      <c r="H26" s="213"/>
    </row>
    <row r="27" spans="1:17" hidden="1" x14ac:dyDescent="0.25">
      <c r="A27" s="161"/>
      <c r="B27" s="161"/>
      <c r="C27" s="173"/>
      <c r="D27" s="161"/>
      <c r="E27" s="340"/>
      <c r="F27" s="213"/>
      <c r="G27" s="213"/>
      <c r="H27" s="213"/>
    </row>
    <row r="28" spans="1:17" hidden="1" x14ac:dyDescent="0.25">
      <c r="A28" s="161"/>
      <c r="B28" s="161"/>
      <c r="C28" s="173"/>
      <c r="D28" s="161"/>
      <c r="E28" s="340"/>
      <c r="F28" s="213"/>
      <c r="G28" s="213"/>
      <c r="H28" s="213"/>
    </row>
    <row r="29" spans="1:17" x14ac:dyDescent="0.25">
      <c r="A29" s="161" t="s">
        <v>135</v>
      </c>
      <c r="B29" s="161" t="s">
        <v>38</v>
      </c>
      <c r="C29" s="173">
        <v>200</v>
      </c>
      <c r="D29" s="161" t="str">
        <f t="shared" si="0"/>
        <v>C200</v>
      </c>
      <c r="E29" s="340"/>
      <c r="F29" s="213"/>
      <c r="G29" s="213"/>
      <c r="H29" s="213"/>
    </row>
    <row r="30" spans="1:17" hidden="1" x14ac:dyDescent="0.25">
      <c r="A30" s="161"/>
      <c r="B30" s="161"/>
      <c r="C30" s="173"/>
      <c r="D30" s="161"/>
      <c r="E30" s="340"/>
    </row>
    <row r="31" spans="1:17" hidden="1" x14ac:dyDescent="0.25">
      <c r="A31" s="161"/>
      <c r="B31" s="161"/>
      <c r="C31" s="173"/>
      <c r="D31" s="161"/>
      <c r="E31" s="340"/>
    </row>
    <row r="32" spans="1:17" hidden="1" x14ac:dyDescent="0.25">
      <c r="A32" s="161"/>
      <c r="B32" s="161"/>
      <c r="C32" s="173"/>
      <c r="D32" s="161"/>
      <c r="E32" s="340"/>
    </row>
    <row r="33" spans="1:5" hidden="1" x14ac:dyDescent="0.25">
      <c r="A33" s="161"/>
      <c r="B33" s="161"/>
      <c r="C33" s="173"/>
      <c r="D33" s="161"/>
      <c r="E33" s="340"/>
    </row>
    <row r="34" spans="1:5" x14ac:dyDescent="0.25">
      <c r="A34" s="161" t="s">
        <v>136</v>
      </c>
      <c r="B34" s="161" t="s">
        <v>29</v>
      </c>
      <c r="C34" s="173">
        <v>104</v>
      </c>
      <c r="D34" s="161" t="str">
        <f t="shared" si="0"/>
        <v>D104</v>
      </c>
      <c r="E34" s="340"/>
    </row>
    <row r="35" spans="1:5" hidden="1" x14ac:dyDescent="0.25">
      <c r="A35" s="161"/>
      <c r="B35" s="161"/>
      <c r="C35" s="173"/>
      <c r="D35" s="161"/>
      <c r="E35" s="340"/>
    </row>
    <row r="36" spans="1:5" hidden="1" x14ac:dyDescent="0.25">
      <c r="A36" s="161"/>
      <c r="B36" s="161"/>
      <c r="C36" s="173"/>
      <c r="D36" s="161"/>
      <c r="E36" s="340"/>
    </row>
    <row r="37" spans="1:5" hidden="1" x14ac:dyDescent="0.25">
      <c r="A37" s="161"/>
      <c r="B37" s="161"/>
      <c r="C37" s="173"/>
      <c r="D37" s="161"/>
      <c r="E37" s="340"/>
    </row>
    <row r="38" spans="1:5" hidden="1" x14ac:dyDescent="0.25">
      <c r="A38" s="161"/>
      <c r="B38" s="161"/>
      <c r="C38" s="173"/>
      <c r="D38" s="161"/>
      <c r="E38" s="340"/>
    </row>
    <row r="39" spans="1:5" x14ac:dyDescent="0.25">
      <c r="A39" s="161" t="s">
        <v>136</v>
      </c>
      <c r="B39" s="161" t="s">
        <v>29</v>
      </c>
      <c r="C39" s="173">
        <v>200</v>
      </c>
      <c r="D39" s="161" t="str">
        <f t="shared" si="0"/>
        <v>D200</v>
      </c>
      <c r="E39" s="340"/>
    </row>
    <row r="40" spans="1:5" hidden="1" x14ac:dyDescent="0.25">
      <c r="A40" s="161"/>
      <c r="B40" s="161"/>
      <c r="C40" s="173"/>
      <c r="D40" s="161"/>
      <c r="E40" s="340"/>
    </row>
    <row r="41" spans="1:5" hidden="1" x14ac:dyDescent="0.25">
      <c r="A41" s="161"/>
      <c r="B41" s="161"/>
      <c r="C41" s="173"/>
      <c r="D41" s="161"/>
      <c r="E41" s="340"/>
    </row>
    <row r="42" spans="1:5" hidden="1" x14ac:dyDescent="0.25">
      <c r="A42" s="161"/>
      <c r="B42" s="161"/>
      <c r="C42" s="173"/>
      <c r="D42" s="161"/>
      <c r="E42" s="340"/>
    </row>
    <row r="43" spans="1:5" hidden="1" x14ac:dyDescent="0.25">
      <c r="A43" s="161"/>
      <c r="B43" s="161"/>
      <c r="C43" s="173"/>
      <c r="D43" s="161"/>
      <c r="E43" s="340"/>
    </row>
    <row r="44" spans="1:5" hidden="1" x14ac:dyDescent="0.25">
      <c r="A44" s="161"/>
      <c r="B44" s="161"/>
      <c r="C44" s="173"/>
      <c r="D44" s="161"/>
      <c r="E44" s="340"/>
    </row>
    <row r="45" spans="1:5" hidden="1" x14ac:dyDescent="0.25">
      <c r="A45" s="161"/>
      <c r="B45" s="161"/>
      <c r="C45" s="173"/>
      <c r="D45" s="161"/>
      <c r="E45" s="340"/>
    </row>
    <row r="46" spans="1:5" hidden="1" x14ac:dyDescent="0.25">
      <c r="A46" s="161"/>
      <c r="B46" s="161"/>
      <c r="C46" s="173"/>
      <c r="D46" s="161"/>
      <c r="E46" s="340"/>
    </row>
    <row r="47" spans="1:5" hidden="1" x14ac:dyDescent="0.25">
      <c r="A47" s="161"/>
      <c r="B47" s="161"/>
      <c r="C47" s="173"/>
      <c r="D47" s="161"/>
      <c r="E47" s="340"/>
    </row>
    <row r="48" spans="1:5" hidden="1" x14ac:dyDescent="0.25">
      <c r="A48" s="161"/>
      <c r="B48" s="161"/>
      <c r="C48" s="173"/>
      <c r="D48" s="161"/>
      <c r="E48" s="340"/>
    </row>
    <row r="49" spans="1:5" x14ac:dyDescent="0.25">
      <c r="A49" s="161" t="s">
        <v>181</v>
      </c>
      <c r="B49" s="161" t="s">
        <v>37</v>
      </c>
      <c r="C49" s="173">
        <v>200</v>
      </c>
      <c r="D49" s="161" t="str">
        <f t="shared" si="0"/>
        <v>E200</v>
      </c>
      <c r="E49" s="340"/>
    </row>
    <row r="50" spans="1:5" hidden="1" x14ac:dyDescent="0.25">
      <c r="A50" s="161"/>
      <c r="B50" s="161"/>
      <c r="C50" s="173"/>
      <c r="D50" s="161"/>
      <c r="E50" s="340"/>
    </row>
    <row r="51" spans="1:5" hidden="1" x14ac:dyDescent="0.25">
      <c r="A51" s="161"/>
      <c r="B51" s="161"/>
      <c r="C51" s="173"/>
      <c r="D51" s="161"/>
      <c r="E51" s="340"/>
    </row>
    <row r="52" spans="1:5" hidden="1" x14ac:dyDescent="0.25">
      <c r="A52" s="161"/>
      <c r="B52" s="161"/>
      <c r="C52" s="173"/>
      <c r="D52" s="161"/>
      <c r="E52" s="340"/>
    </row>
    <row r="53" spans="1:5" hidden="1" x14ac:dyDescent="0.25">
      <c r="A53" s="161"/>
      <c r="B53" s="161"/>
      <c r="C53" s="173"/>
      <c r="D53" s="161"/>
      <c r="E53" s="340"/>
    </row>
    <row r="54" spans="1:5" hidden="1" x14ac:dyDescent="0.25">
      <c r="A54" s="161"/>
      <c r="B54" s="161"/>
      <c r="C54" s="173"/>
      <c r="D54" s="161"/>
      <c r="E54" s="340"/>
    </row>
    <row r="55" spans="1:5" hidden="1" x14ac:dyDescent="0.25">
      <c r="A55" s="161"/>
      <c r="B55" s="161"/>
      <c r="C55" s="173"/>
      <c r="D55" s="161"/>
      <c r="E55" s="340"/>
    </row>
    <row r="56" spans="1:5" hidden="1" x14ac:dyDescent="0.25">
      <c r="A56" s="161"/>
      <c r="B56" s="161"/>
      <c r="C56" s="173"/>
      <c r="D56" s="161"/>
      <c r="E56" s="340"/>
    </row>
    <row r="57" spans="1:5" hidden="1" x14ac:dyDescent="0.25">
      <c r="A57" s="161"/>
      <c r="B57" s="161"/>
      <c r="C57" s="173"/>
      <c r="D57" s="161"/>
      <c r="E57" s="340"/>
    </row>
    <row r="58" spans="1:5" hidden="1" x14ac:dyDescent="0.25">
      <c r="A58" s="161"/>
      <c r="B58" s="161"/>
      <c r="C58" s="173"/>
      <c r="D58" s="161"/>
      <c r="E58" s="340"/>
    </row>
    <row r="59" spans="1:5" hidden="1" x14ac:dyDescent="0.25">
      <c r="A59" s="161"/>
      <c r="B59" s="161"/>
      <c r="C59" s="173"/>
      <c r="D59" s="161"/>
      <c r="E59" s="340"/>
    </row>
    <row r="60" spans="1:5" hidden="1" x14ac:dyDescent="0.25">
      <c r="A60" s="161"/>
      <c r="B60" s="161"/>
      <c r="C60" s="173"/>
      <c r="D60" s="161"/>
      <c r="E60" s="340"/>
    </row>
    <row r="61" spans="1:5" hidden="1" x14ac:dyDescent="0.25">
      <c r="A61" s="161"/>
      <c r="B61" s="161"/>
      <c r="C61" s="173"/>
      <c r="D61" s="161"/>
      <c r="E61" s="340"/>
    </row>
    <row r="62" spans="1:5" hidden="1" x14ac:dyDescent="0.25">
      <c r="A62" s="161"/>
      <c r="B62" s="161"/>
      <c r="C62" s="173"/>
      <c r="D62" s="161"/>
      <c r="E62" s="340"/>
    </row>
    <row r="63" spans="1:5" hidden="1" x14ac:dyDescent="0.25">
      <c r="A63" s="161"/>
      <c r="B63" s="161"/>
      <c r="C63" s="173"/>
      <c r="D63" s="161"/>
      <c r="E63" s="340"/>
    </row>
    <row r="64" spans="1:5" hidden="1" x14ac:dyDescent="0.25">
      <c r="A64" s="161"/>
      <c r="B64" s="161"/>
      <c r="C64" s="173"/>
      <c r="D64" s="161"/>
      <c r="E64" s="340"/>
    </row>
    <row r="65" spans="1:5" hidden="1" x14ac:dyDescent="0.25">
      <c r="A65" s="161"/>
      <c r="B65" s="161"/>
      <c r="C65" s="173"/>
      <c r="D65" s="161"/>
      <c r="E65" s="340"/>
    </row>
    <row r="66" spans="1:5" hidden="1" x14ac:dyDescent="0.25">
      <c r="A66" s="161"/>
      <c r="B66" s="161"/>
      <c r="C66" s="173"/>
      <c r="D66" s="161"/>
      <c r="E66" s="340"/>
    </row>
    <row r="67" spans="1:5" hidden="1" x14ac:dyDescent="0.25">
      <c r="A67" s="161"/>
      <c r="B67" s="161"/>
      <c r="C67" s="173"/>
      <c r="D67" s="161"/>
      <c r="E67" s="340"/>
    </row>
    <row r="68" spans="1:5" hidden="1" x14ac:dyDescent="0.25">
      <c r="A68" s="161"/>
      <c r="B68" s="161"/>
      <c r="C68" s="173"/>
      <c r="D68" s="161"/>
      <c r="E68" s="340"/>
    </row>
    <row r="69" spans="1:5" x14ac:dyDescent="0.25">
      <c r="A69" s="161" t="s">
        <v>168</v>
      </c>
      <c r="B69" s="161" t="s">
        <v>39</v>
      </c>
      <c r="C69" s="173">
        <v>200</v>
      </c>
      <c r="D69" s="161" t="str">
        <f t="shared" si="0"/>
        <v>G200</v>
      </c>
      <c r="E69" s="340"/>
    </row>
    <row r="70" spans="1:5" hidden="1" x14ac:dyDescent="0.25">
      <c r="A70" s="161"/>
      <c r="B70" s="161"/>
      <c r="C70" s="173"/>
      <c r="D70" s="161"/>
      <c r="E70" s="340"/>
    </row>
    <row r="71" spans="1:5" hidden="1" x14ac:dyDescent="0.25">
      <c r="A71" s="161"/>
      <c r="B71" s="161"/>
      <c r="C71" s="173"/>
      <c r="D71" s="161"/>
      <c r="E71" s="340"/>
    </row>
    <row r="72" spans="1:5" hidden="1" x14ac:dyDescent="0.25">
      <c r="A72" s="161"/>
      <c r="B72" s="161"/>
      <c r="C72" s="173"/>
      <c r="D72" s="161"/>
      <c r="E72" s="340"/>
    </row>
    <row r="73" spans="1:5" hidden="1" x14ac:dyDescent="0.25">
      <c r="A73" s="161"/>
      <c r="B73" s="161"/>
      <c r="C73" s="173"/>
      <c r="D73" s="161"/>
      <c r="E73" s="340"/>
    </row>
    <row r="74" spans="1:5" hidden="1" x14ac:dyDescent="0.25">
      <c r="A74" s="161"/>
      <c r="B74" s="161"/>
      <c r="C74" s="173"/>
      <c r="D74" s="161"/>
      <c r="E74" s="340"/>
    </row>
    <row r="75" spans="1:5" hidden="1" x14ac:dyDescent="0.25">
      <c r="A75" s="161"/>
      <c r="B75" s="161"/>
      <c r="C75" s="173"/>
      <c r="D75" s="161"/>
      <c r="E75" s="340"/>
    </row>
    <row r="76" spans="1:5" hidden="1" x14ac:dyDescent="0.25">
      <c r="A76" s="161"/>
      <c r="B76" s="161"/>
      <c r="C76" s="173"/>
      <c r="D76" s="161"/>
      <c r="E76" s="340"/>
    </row>
    <row r="77" spans="1:5" hidden="1" x14ac:dyDescent="0.25">
      <c r="A77" s="161"/>
      <c r="B77" s="161"/>
      <c r="C77" s="173"/>
      <c r="D77" s="161"/>
      <c r="E77" s="340"/>
    </row>
    <row r="78" spans="1:5" hidden="1" x14ac:dyDescent="0.25">
      <c r="A78" s="161"/>
      <c r="B78" s="161"/>
      <c r="C78" s="173"/>
      <c r="D78" s="161"/>
      <c r="E78" s="340"/>
    </row>
    <row r="79" spans="1:5" x14ac:dyDescent="0.25">
      <c r="A79" s="161" t="s">
        <v>183</v>
      </c>
      <c r="B79" s="161" t="s">
        <v>164</v>
      </c>
      <c r="C79" s="173">
        <v>200</v>
      </c>
      <c r="D79" s="161" t="str">
        <f t="shared" ref="D79:D100" si="1">B79&amp;C79</f>
        <v>H200</v>
      </c>
      <c r="E79" s="340"/>
    </row>
    <row r="80" spans="1:5" hidden="1" x14ac:dyDescent="0.25">
      <c r="A80" s="161"/>
      <c r="B80" s="161"/>
      <c r="C80" s="173"/>
      <c r="D80" s="161"/>
      <c r="E80" s="340"/>
    </row>
    <row r="81" spans="1:5" hidden="1" x14ac:dyDescent="0.25">
      <c r="A81" s="161"/>
      <c r="B81" s="161"/>
      <c r="C81" s="173"/>
      <c r="D81" s="161"/>
      <c r="E81" s="340"/>
    </row>
    <row r="82" spans="1:5" hidden="1" x14ac:dyDescent="0.25">
      <c r="A82" s="161"/>
      <c r="B82" s="161"/>
      <c r="C82" s="173"/>
      <c r="D82" s="161"/>
      <c r="E82" s="340"/>
    </row>
    <row r="83" spans="1:5" hidden="1" x14ac:dyDescent="0.25">
      <c r="A83" s="161"/>
      <c r="B83" s="161"/>
      <c r="C83" s="173"/>
      <c r="D83" s="161"/>
      <c r="E83" s="340"/>
    </row>
    <row r="84" spans="1:5" hidden="1" x14ac:dyDescent="0.25">
      <c r="A84" s="161"/>
      <c r="B84" s="161"/>
      <c r="C84" s="173"/>
      <c r="D84" s="161"/>
      <c r="E84" s="340"/>
    </row>
    <row r="85" spans="1:5" hidden="1" x14ac:dyDescent="0.25">
      <c r="A85" s="161"/>
      <c r="B85" s="161"/>
      <c r="C85" s="173"/>
      <c r="D85" s="161"/>
      <c r="E85" s="340"/>
    </row>
    <row r="86" spans="1:5" hidden="1" x14ac:dyDescent="0.25">
      <c r="A86" s="161"/>
      <c r="B86" s="161"/>
      <c r="C86" s="173"/>
      <c r="D86" s="161"/>
      <c r="E86" s="340"/>
    </row>
    <row r="87" spans="1:5" hidden="1" x14ac:dyDescent="0.25">
      <c r="A87" s="161"/>
      <c r="B87" s="161"/>
      <c r="C87" s="173"/>
      <c r="D87" s="161"/>
      <c r="E87" s="340"/>
    </row>
    <row r="88" spans="1:5" hidden="1" x14ac:dyDescent="0.25">
      <c r="A88" s="161"/>
      <c r="B88" s="161"/>
      <c r="C88" s="173"/>
      <c r="D88" s="161"/>
      <c r="E88" s="340"/>
    </row>
    <row r="89" spans="1:5" hidden="1" x14ac:dyDescent="0.25">
      <c r="A89" s="161"/>
      <c r="B89" s="161"/>
      <c r="C89" s="173"/>
      <c r="D89" s="161"/>
      <c r="E89" s="340"/>
    </row>
    <row r="90" spans="1:5" hidden="1" x14ac:dyDescent="0.25">
      <c r="A90" s="161"/>
      <c r="B90" s="161"/>
      <c r="C90" s="173"/>
      <c r="D90" s="161"/>
      <c r="E90" s="340"/>
    </row>
    <row r="91" spans="1:5" hidden="1" x14ac:dyDescent="0.25">
      <c r="A91" s="161"/>
      <c r="B91" s="161"/>
      <c r="C91" s="173"/>
      <c r="D91" s="161"/>
      <c r="E91" s="340"/>
    </row>
    <row r="92" spans="1:5" hidden="1" x14ac:dyDescent="0.25">
      <c r="A92" s="161"/>
      <c r="B92" s="161"/>
      <c r="C92" s="173"/>
      <c r="D92" s="161"/>
      <c r="E92" s="340"/>
    </row>
    <row r="93" spans="1:5" hidden="1" x14ac:dyDescent="0.25">
      <c r="A93" s="161"/>
      <c r="B93" s="161"/>
      <c r="C93" s="173"/>
      <c r="D93" s="161"/>
      <c r="E93" s="340"/>
    </row>
    <row r="94" spans="1:5" hidden="1" x14ac:dyDescent="0.25">
      <c r="A94" s="161"/>
      <c r="B94" s="161"/>
      <c r="C94" s="173"/>
      <c r="D94" s="161"/>
      <c r="E94" s="340"/>
    </row>
    <row r="95" spans="1:5" hidden="1" x14ac:dyDescent="0.25">
      <c r="A95" s="161"/>
      <c r="B95" s="161"/>
      <c r="C95" s="173"/>
      <c r="D95" s="161"/>
      <c r="E95" s="340"/>
    </row>
    <row r="96" spans="1:5" hidden="1" x14ac:dyDescent="0.25">
      <c r="A96" s="161"/>
      <c r="B96" s="161"/>
      <c r="C96" s="173"/>
      <c r="D96" s="161"/>
      <c r="E96" s="340"/>
    </row>
    <row r="97" spans="1:5" hidden="1" x14ac:dyDescent="0.25">
      <c r="A97" s="161"/>
      <c r="B97" s="161"/>
      <c r="C97" s="173"/>
      <c r="D97" s="161"/>
      <c r="E97" s="340"/>
    </row>
    <row r="98" spans="1:5" hidden="1" x14ac:dyDescent="0.25">
      <c r="A98" s="161"/>
      <c r="B98" s="161"/>
      <c r="C98" s="173"/>
      <c r="D98" s="161"/>
      <c r="E98" s="340"/>
    </row>
    <row r="99" spans="1:5" hidden="1" x14ac:dyDescent="0.25">
      <c r="A99" s="161"/>
      <c r="B99" s="161"/>
      <c r="C99" s="173"/>
      <c r="D99" s="161"/>
      <c r="E99" s="340"/>
    </row>
    <row r="100" spans="1:5" x14ac:dyDescent="0.25">
      <c r="A100" s="161" t="s">
        <v>132</v>
      </c>
      <c r="B100" s="161" t="s">
        <v>165</v>
      </c>
      <c r="C100" s="173">
        <v>40</v>
      </c>
      <c r="D100" s="161" t="str">
        <f t="shared" si="1"/>
        <v>K40</v>
      </c>
      <c r="E100" s="340"/>
    </row>
    <row r="101" spans="1:5" hidden="1" x14ac:dyDescent="0.25">
      <c r="A101" s="161" t="s">
        <v>132</v>
      </c>
      <c r="B101" s="161"/>
      <c r="C101" s="173"/>
      <c r="D101" s="161"/>
      <c r="E101" s="340"/>
    </row>
    <row r="102" spans="1:5" hidden="1" x14ac:dyDescent="0.25">
      <c r="A102" s="161" t="s">
        <v>132</v>
      </c>
      <c r="B102" s="161"/>
      <c r="C102" s="173"/>
      <c r="D102" s="161"/>
      <c r="E102" s="340"/>
    </row>
    <row r="103" spans="1:5" hidden="1" x14ac:dyDescent="0.25">
      <c r="A103" s="161" t="s">
        <v>132</v>
      </c>
      <c r="B103" s="161"/>
      <c r="C103" s="173"/>
      <c r="D103" s="161"/>
      <c r="E103" s="340"/>
    </row>
    <row r="104" spans="1:5" hidden="1" x14ac:dyDescent="0.25">
      <c r="A104" s="161"/>
      <c r="B104" s="161"/>
      <c r="C104" s="161"/>
      <c r="D104" s="161"/>
      <c r="E104" s="223"/>
    </row>
    <row r="105" spans="1:5" hidden="1" x14ac:dyDescent="0.25">
      <c r="A105" s="161"/>
      <c r="B105" s="161"/>
      <c r="C105" s="161"/>
      <c r="D105" s="161"/>
      <c r="E105" s="223"/>
    </row>
    <row r="106" spans="1:5" hidden="1" x14ac:dyDescent="0.25">
      <c r="A106" s="161"/>
      <c r="B106" s="161"/>
      <c r="C106" s="161"/>
      <c r="D106" s="161"/>
      <c r="E106" s="223"/>
    </row>
    <row r="107" spans="1:5" hidden="1" x14ac:dyDescent="0.25">
      <c r="A107" s="161"/>
      <c r="B107" s="161"/>
      <c r="C107" s="161"/>
      <c r="D107" s="161"/>
      <c r="E107" s="223"/>
    </row>
    <row r="108" spans="1:5" hidden="1" x14ac:dyDescent="0.25">
      <c r="A108" s="161"/>
      <c r="B108" s="161"/>
      <c r="C108" s="161"/>
      <c r="D108" s="161"/>
      <c r="E108" s="223"/>
    </row>
    <row r="109" spans="1:5" hidden="1" x14ac:dyDescent="0.25">
      <c r="A109" s="161"/>
      <c r="B109" s="161"/>
      <c r="C109" s="161"/>
      <c r="D109" s="161"/>
      <c r="E109" s="223"/>
    </row>
    <row r="110" spans="1:5" hidden="1" x14ac:dyDescent="0.25">
      <c r="A110" s="161"/>
      <c r="B110" s="161"/>
      <c r="C110" s="161"/>
      <c r="D110" s="161"/>
      <c r="E110" s="223"/>
    </row>
    <row r="111" spans="1:5" hidden="1" x14ac:dyDescent="0.25">
      <c r="A111" s="161"/>
      <c r="B111" s="161"/>
      <c r="C111" s="161"/>
      <c r="D111" s="161"/>
      <c r="E111" s="223"/>
    </row>
    <row r="112" spans="1:5" hidden="1" x14ac:dyDescent="0.25">
      <c r="A112" s="161"/>
      <c r="B112" s="161"/>
      <c r="C112" s="161"/>
      <c r="D112" s="161"/>
      <c r="E112" s="223"/>
    </row>
    <row r="113" spans="1:5" hidden="1" x14ac:dyDescent="0.25">
      <c r="A113" s="161"/>
      <c r="B113" s="161"/>
      <c r="C113" s="161"/>
      <c r="D113" s="161"/>
      <c r="E113" s="223"/>
    </row>
    <row r="114" spans="1:5" hidden="1" x14ac:dyDescent="0.25">
      <c r="A114" s="161"/>
      <c r="B114" s="161"/>
      <c r="C114" s="161"/>
      <c r="D114" s="161"/>
      <c r="E114" s="223"/>
    </row>
    <row r="115" spans="1:5" hidden="1" x14ac:dyDescent="0.25">
      <c r="A115" s="161"/>
      <c r="B115" s="161"/>
      <c r="C115" s="161"/>
      <c r="D115" s="161"/>
      <c r="E115" s="223"/>
    </row>
    <row r="116" spans="1:5" hidden="1" x14ac:dyDescent="0.25">
      <c r="A116" s="161"/>
      <c r="B116" s="161"/>
      <c r="C116" s="161"/>
      <c r="D116" s="161"/>
      <c r="E116" s="223"/>
    </row>
    <row r="117" spans="1:5" hidden="1" x14ac:dyDescent="0.25">
      <c r="A117" s="161"/>
      <c r="B117" s="161"/>
      <c r="C117" s="161"/>
      <c r="D117" s="161"/>
      <c r="E117" s="223"/>
    </row>
    <row r="118" spans="1:5" hidden="1" x14ac:dyDescent="0.25">
      <c r="A118" s="161"/>
      <c r="B118" s="161"/>
      <c r="C118" s="161"/>
      <c r="D118" s="161"/>
      <c r="E118" s="223"/>
    </row>
    <row r="119" spans="1:5" hidden="1" x14ac:dyDescent="0.25">
      <c r="A119" s="161"/>
      <c r="B119" s="161"/>
      <c r="C119" s="161"/>
      <c r="D119" s="161"/>
      <c r="E119" s="223"/>
    </row>
    <row r="120" spans="1:5" hidden="1" x14ac:dyDescent="0.25">
      <c r="A120" s="161"/>
      <c r="B120" s="161"/>
      <c r="C120" s="161"/>
      <c r="D120" s="161"/>
      <c r="E120" s="223"/>
    </row>
    <row r="121" spans="1:5" hidden="1" x14ac:dyDescent="0.25">
      <c r="A121" s="161"/>
      <c r="B121" s="161"/>
      <c r="C121" s="161"/>
      <c r="D121" s="161"/>
      <c r="E121" s="223"/>
    </row>
    <row r="122" spans="1:5" hidden="1" x14ac:dyDescent="0.25">
      <c r="A122" s="161"/>
      <c r="B122" s="161"/>
      <c r="C122" s="161"/>
      <c r="D122" s="161"/>
      <c r="E122" s="223"/>
    </row>
    <row r="123" spans="1:5" hidden="1" x14ac:dyDescent="0.25">
      <c r="A123" s="161"/>
      <c r="B123" s="161"/>
      <c r="C123" s="161"/>
      <c r="D123" s="161"/>
      <c r="E123" s="223"/>
    </row>
    <row r="124" spans="1:5" hidden="1" x14ac:dyDescent="0.25">
      <c r="A124" s="161"/>
      <c r="B124" s="161"/>
      <c r="C124" s="161"/>
      <c r="D124" s="161"/>
      <c r="E124" s="223"/>
    </row>
    <row r="125" spans="1:5" hidden="1" x14ac:dyDescent="0.25">
      <c r="A125" s="161"/>
      <c r="B125" s="161"/>
      <c r="C125" s="161"/>
      <c r="D125" s="161"/>
      <c r="E125" s="223"/>
    </row>
    <row r="126" spans="1:5" hidden="1" x14ac:dyDescent="0.25">
      <c r="A126" s="161"/>
      <c r="B126" s="161"/>
      <c r="C126" s="161"/>
      <c r="D126" s="161"/>
      <c r="E126" s="223"/>
    </row>
    <row r="127" spans="1:5" hidden="1" x14ac:dyDescent="0.25">
      <c r="A127" s="161"/>
      <c r="B127" s="161"/>
      <c r="C127" s="161"/>
      <c r="D127" s="161"/>
      <c r="E127" s="223"/>
    </row>
    <row r="128" spans="1:5" hidden="1" x14ac:dyDescent="0.25">
      <c r="A128" s="161"/>
      <c r="B128" s="161"/>
      <c r="C128" s="161"/>
      <c r="D128" s="161"/>
      <c r="E128" s="223"/>
    </row>
    <row r="129" spans="1:5" hidden="1" x14ac:dyDescent="0.25">
      <c r="A129" s="161"/>
      <c r="B129" s="161"/>
      <c r="C129" s="161"/>
      <c r="D129" s="161"/>
      <c r="E129" s="223"/>
    </row>
    <row r="130" spans="1:5" hidden="1" x14ac:dyDescent="0.25">
      <c r="A130" s="161"/>
      <c r="B130" s="161"/>
      <c r="C130" s="161"/>
      <c r="D130" s="161"/>
      <c r="E130" s="223"/>
    </row>
    <row r="131" spans="1:5" hidden="1" x14ac:dyDescent="0.25">
      <c r="A131" s="161"/>
      <c r="B131" s="161"/>
      <c r="C131" s="161"/>
      <c r="D131" s="161"/>
      <c r="E131" s="223"/>
    </row>
    <row r="132" spans="1:5" hidden="1" x14ac:dyDescent="0.25">
      <c r="A132" s="161"/>
      <c r="B132" s="161"/>
      <c r="C132" s="161"/>
      <c r="D132" s="161"/>
      <c r="E132" s="223"/>
    </row>
    <row r="133" spans="1:5" hidden="1" x14ac:dyDescent="0.25">
      <c r="A133" s="161"/>
      <c r="B133" s="161"/>
      <c r="C133" s="161"/>
      <c r="D133" s="161"/>
      <c r="E133" s="223"/>
    </row>
    <row r="134" spans="1:5" hidden="1" x14ac:dyDescent="0.25">
      <c r="A134" s="161"/>
      <c r="B134" s="161"/>
      <c r="C134" s="161"/>
      <c r="D134" s="161"/>
      <c r="E134" s="223"/>
    </row>
    <row r="135" spans="1:5" hidden="1" x14ac:dyDescent="0.25">
      <c r="A135" s="161"/>
      <c r="B135" s="161"/>
      <c r="C135" s="161"/>
      <c r="D135" s="161"/>
      <c r="E135" s="223"/>
    </row>
    <row r="136" spans="1:5" hidden="1" x14ac:dyDescent="0.25">
      <c r="A136" s="161"/>
      <c r="B136" s="161"/>
      <c r="C136" s="161"/>
      <c r="D136" s="161"/>
      <c r="E136" s="223"/>
    </row>
    <row r="137" spans="1:5" hidden="1" x14ac:dyDescent="0.25">
      <c r="A137" s="161"/>
      <c r="B137" s="161"/>
      <c r="C137" s="161"/>
      <c r="D137" s="161"/>
      <c r="E137" s="223"/>
    </row>
    <row r="138" spans="1:5" hidden="1" x14ac:dyDescent="0.25">
      <c r="A138" s="161"/>
      <c r="B138" s="161"/>
      <c r="C138" s="161"/>
      <c r="D138" s="161"/>
      <c r="E138" s="223"/>
    </row>
    <row r="139" spans="1:5" hidden="1" x14ac:dyDescent="0.25">
      <c r="A139" s="161"/>
      <c r="B139" s="161"/>
      <c r="C139" s="161"/>
      <c r="D139" s="161"/>
      <c r="E139" s="223"/>
    </row>
    <row r="140" spans="1:5" hidden="1" x14ac:dyDescent="0.25">
      <c r="A140" s="161"/>
      <c r="B140" s="161"/>
      <c r="C140" s="161"/>
      <c r="D140" s="161"/>
      <c r="E140" s="223"/>
    </row>
    <row r="141" spans="1:5" hidden="1" x14ac:dyDescent="0.25">
      <c r="A141" s="161"/>
      <c r="B141" s="161"/>
      <c r="C141" s="161"/>
      <c r="D141" s="161"/>
      <c r="E141" s="223"/>
    </row>
    <row r="142" spans="1:5" hidden="1" x14ac:dyDescent="0.25">
      <c r="A142" s="161"/>
      <c r="B142" s="161"/>
      <c r="C142" s="161"/>
      <c r="D142" s="161"/>
      <c r="E142" s="223"/>
    </row>
    <row r="143" spans="1:5" hidden="1" x14ac:dyDescent="0.25">
      <c r="A143" s="161"/>
      <c r="B143" s="161"/>
      <c r="C143" s="161"/>
      <c r="D143" s="161"/>
      <c r="E143" s="223"/>
    </row>
    <row r="144" spans="1:5" hidden="1" x14ac:dyDescent="0.25">
      <c r="A144" s="161"/>
      <c r="B144" s="161"/>
      <c r="C144" s="161"/>
      <c r="D144" s="161"/>
      <c r="E144" s="223"/>
    </row>
    <row r="145" spans="1:5" hidden="1" x14ac:dyDescent="0.25">
      <c r="A145" s="161"/>
      <c r="B145" s="161"/>
      <c r="C145" s="161"/>
      <c r="D145" s="161"/>
      <c r="E145" s="223"/>
    </row>
    <row r="146" spans="1:5" hidden="1" x14ac:dyDescent="0.25">
      <c r="A146" s="161"/>
      <c r="B146" s="161"/>
      <c r="C146" s="161"/>
      <c r="D146" s="161"/>
      <c r="E146" s="223"/>
    </row>
    <row r="147" spans="1:5" hidden="1" x14ac:dyDescent="0.25">
      <c r="A147" s="161"/>
      <c r="B147" s="161"/>
      <c r="C147" s="161"/>
      <c r="D147" s="161"/>
      <c r="E147" s="223"/>
    </row>
    <row r="148" spans="1:5" hidden="1" x14ac:dyDescent="0.25">
      <c r="A148" s="161"/>
      <c r="B148" s="161"/>
      <c r="C148" s="161"/>
      <c r="D148" s="161"/>
      <c r="E148" s="223"/>
    </row>
    <row r="149" spans="1:5" hidden="1" x14ac:dyDescent="0.25">
      <c r="A149" s="161"/>
      <c r="B149" s="161"/>
      <c r="C149" s="161"/>
      <c r="D149" s="161"/>
      <c r="E149" s="223"/>
    </row>
    <row r="150" spans="1:5" hidden="1" x14ac:dyDescent="0.25">
      <c r="A150" s="161"/>
      <c r="B150" s="161"/>
      <c r="C150" s="161"/>
      <c r="D150" s="161"/>
      <c r="E150" s="223"/>
    </row>
    <row r="151" spans="1:5" hidden="1" x14ac:dyDescent="0.25">
      <c r="A151" s="161"/>
      <c r="B151" s="161"/>
      <c r="C151" s="161"/>
      <c r="D151" s="161"/>
      <c r="E151" s="223"/>
    </row>
    <row r="152" spans="1:5" hidden="1" x14ac:dyDescent="0.25">
      <c r="A152" s="161"/>
      <c r="B152" s="161"/>
      <c r="C152" s="161"/>
      <c r="D152" s="161"/>
      <c r="E152" s="223"/>
    </row>
    <row r="153" spans="1:5" hidden="1" x14ac:dyDescent="0.25">
      <c r="A153" s="161"/>
      <c r="B153" s="161"/>
      <c r="C153" s="161"/>
      <c r="D153" s="161"/>
      <c r="E153" s="223"/>
    </row>
    <row r="154" spans="1:5" hidden="1" x14ac:dyDescent="0.25">
      <c r="A154" s="161"/>
      <c r="B154" s="161"/>
      <c r="C154" s="161"/>
      <c r="D154" s="161"/>
      <c r="E154" s="223"/>
    </row>
    <row r="155" spans="1:5" hidden="1" x14ac:dyDescent="0.25">
      <c r="A155" s="161"/>
      <c r="B155" s="161"/>
      <c r="C155" s="161"/>
      <c r="D155" s="161"/>
      <c r="E155" s="223"/>
    </row>
    <row r="156" spans="1:5" hidden="1" x14ac:dyDescent="0.25">
      <c r="A156" s="161"/>
      <c r="B156" s="161"/>
      <c r="C156" s="161"/>
      <c r="D156" s="161"/>
      <c r="E156" s="223"/>
    </row>
    <row r="157" spans="1:5" hidden="1" x14ac:dyDescent="0.25">
      <c r="A157" s="161"/>
      <c r="B157" s="161"/>
      <c r="C157" s="161"/>
      <c r="D157" s="161"/>
      <c r="E157" s="223"/>
    </row>
    <row r="158" spans="1:5" hidden="1" x14ac:dyDescent="0.25">
      <c r="A158" s="161"/>
      <c r="B158" s="161"/>
      <c r="C158" s="161"/>
      <c r="D158" s="161"/>
      <c r="E158" s="223"/>
    </row>
    <row r="159" spans="1:5" hidden="1" x14ac:dyDescent="0.25">
      <c r="A159" s="161"/>
      <c r="B159" s="161"/>
      <c r="C159" s="161"/>
      <c r="D159" s="161"/>
      <c r="E159" s="223"/>
    </row>
    <row r="160" spans="1:5" hidden="1" x14ac:dyDescent="0.25">
      <c r="A160" s="161"/>
      <c r="B160" s="161"/>
      <c r="C160" s="161"/>
      <c r="D160" s="161"/>
      <c r="E160" s="223"/>
    </row>
    <row r="161" spans="1:5" hidden="1" x14ac:dyDescent="0.25">
      <c r="A161" s="161"/>
      <c r="B161" s="161"/>
      <c r="C161" s="161"/>
      <c r="D161" s="161"/>
      <c r="E161" s="223"/>
    </row>
    <row r="162" spans="1:5" hidden="1" x14ac:dyDescent="0.25">
      <c r="A162" s="161"/>
      <c r="B162" s="161"/>
      <c r="C162" s="161"/>
      <c r="D162" s="161"/>
      <c r="E162" s="223"/>
    </row>
    <row r="163" spans="1:5" hidden="1" x14ac:dyDescent="0.25">
      <c r="A163" s="161"/>
      <c r="B163" s="161"/>
      <c r="C163" s="161"/>
      <c r="D163" s="161"/>
      <c r="E163" s="223"/>
    </row>
    <row r="164" spans="1:5" hidden="1" x14ac:dyDescent="0.25">
      <c r="A164" s="161"/>
      <c r="B164" s="161"/>
      <c r="C164" s="161"/>
      <c r="D164" s="161"/>
      <c r="E164" s="223"/>
    </row>
    <row r="165" spans="1:5" hidden="1" x14ac:dyDescent="0.25">
      <c r="A165" s="161"/>
      <c r="B165" s="161"/>
      <c r="C165" s="161"/>
      <c r="D165" s="161"/>
      <c r="E165" s="223"/>
    </row>
    <row r="166" spans="1:5" hidden="1" x14ac:dyDescent="0.25">
      <c r="A166" s="161"/>
      <c r="B166" s="161"/>
      <c r="C166" s="161"/>
      <c r="D166" s="161"/>
      <c r="E166" s="223"/>
    </row>
    <row r="167" spans="1:5" hidden="1" x14ac:dyDescent="0.25">
      <c r="A167" s="161"/>
      <c r="B167" s="161"/>
      <c r="C167" s="161"/>
      <c r="D167" s="161"/>
      <c r="E167" s="223"/>
    </row>
    <row r="168" spans="1:5" hidden="1" x14ac:dyDescent="0.25">
      <c r="A168" s="161"/>
      <c r="B168" s="161"/>
      <c r="C168" s="161"/>
      <c r="D168" s="161"/>
      <c r="E168" s="223"/>
    </row>
    <row r="169" spans="1:5" hidden="1" x14ac:dyDescent="0.25">
      <c r="A169" s="161"/>
      <c r="B169" s="161"/>
      <c r="C169" s="161"/>
      <c r="D169" s="161"/>
      <c r="E169" s="223"/>
    </row>
    <row r="170" spans="1:5" hidden="1" x14ac:dyDescent="0.25">
      <c r="A170" s="161"/>
      <c r="B170" s="161"/>
      <c r="C170" s="161"/>
      <c r="D170" s="161"/>
      <c r="E170" s="223"/>
    </row>
    <row r="171" spans="1:5" hidden="1" x14ac:dyDescent="0.25">
      <c r="A171" s="161"/>
      <c r="B171" s="161"/>
      <c r="C171" s="161"/>
      <c r="D171" s="161"/>
      <c r="E171" s="223"/>
    </row>
    <row r="172" spans="1:5" hidden="1" x14ac:dyDescent="0.25">
      <c r="A172" s="161"/>
      <c r="B172" s="161"/>
      <c r="C172" s="161"/>
      <c r="D172" s="161"/>
      <c r="E172" s="223"/>
    </row>
    <row r="173" spans="1:5" hidden="1" x14ac:dyDescent="0.25">
      <c r="A173" s="161"/>
      <c r="B173" s="161"/>
      <c r="C173" s="161"/>
      <c r="D173" s="161"/>
      <c r="E173" s="223"/>
    </row>
    <row r="174" spans="1:5" hidden="1" x14ac:dyDescent="0.25">
      <c r="A174" s="161"/>
      <c r="B174" s="161"/>
      <c r="C174" s="161"/>
      <c r="D174" s="161"/>
      <c r="E174" s="223"/>
    </row>
    <row r="175" spans="1:5" hidden="1" x14ac:dyDescent="0.25">
      <c r="A175" s="161"/>
      <c r="B175" s="161"/>
      <c r="C175" s="161"/>
      <c r="D175" s="161"/>
      <c r="E175" s="223"/>
    </row>
    <row r="176" spans="1:5" hidden="1" x14ac:dyDescent="0.25">
      <c r="A176" s="161"/>
      <c r="B176" s="161"/>
      <c r="C176" s="161"/>
      <c r="D176" s="161"/>
      <c r="E176" s="223"/>
    </row>
    <row r="177" spans="1:5" hidden="1" x14ac:dyDescent="0.25">
      <c r="A177" s="161"/>
      <c r="B177" s="161"/>
      <c r="C177" s="161"/>
      <c r="D177" s="161"/>
      <c r="E177" s="223"/>
    </row>
    <row r="178" spans="1:5" hidden="1" x14ac:dyDescent="0.25">
      <c r="A178" s="161"/>
      <c r="B178" s="161"/>
      <c r="C178" s="161"/>
      <c r="D178" s="161"/>
      <c r="E178" s="223"/>
    </row>
    <row r="179" spans="1:5" hidden="1" x14ac:dyDescent="0.25">
      <c r="A179" s="161"/>
      <c r="B179" s="161"/>
      <c r="C179" s="161"/>
      <c r="D179" s="161"/>
      <c r="E179" s="223"/>
    </row>
    <row r="180" spans="1:5" hidden="1" x14ac:dyDescent="0.25">
      <c r="A180" s="161"/>
      <c r="B180" s="161"/>
      <c r="C180" s="161"/>
      <c r="D180" s="161"/>
      <c r="E180" s="223"/>
    </row>
    <row r="181" spans="1:5" hidden="1" x14ac:dyDescent="0.25">
      <c r="A181" s="161"/>
      <c r="B181" s="161"/>
      <c r="C181" s="161"/>
      <c r="D181" s="161"/>
      <c r="E181" s="223"/>
    </row>
    <row r="182" spans="1:5" hidden="1" x14ac:dyDescent="0.25">
      <c r="A182" s="224"/>
      <c r="B182" s="224"/>
      <c r="C182" s="224"/>
      <c r="D182" s="224"/>
      <c r="E182" s="225"/>
    </row>
  </sheetData>
  <mergeCells count="1">
    <mergeCell ref="B3:B4"/>
  </mergeCells>
  <phoneticPr fontId="16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27D8-BFCB-41B7-AC7A-FE60989AC338}">
  <sheetPr>
    <tabColor rgb="FFC2E76B"/>
    <pageSetUpPr fitToPage="1"/>
  </sheetPr>
  <dimension ref="A2:O54"/>
  <sheetViews>
    <sheetView showGridLines="0" showZeros="0" topLeftCell="A4" zoomScaleNormal="100" workbookViewId="0">
      <selection activeCell="H12" sqref="H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18,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>
        <f>VLOOKUP(H5,'Kosten VSR (her)controles'!A5:E54,3)</f>
        <v>0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>
        <f>VLOOKUP(H5,'Kosten VSR (her)controles'!A5:E54,4)</f>
        <v>0</v>
      </c>
      <c r="C5" s="243"/>
      <c r="D5" s="243"/>
      <c r="E5" s="248"/>
      <c r="F5" s="245"/>
      <c r="G5" s="249" t="s">
        <v>18</v>
      </c>
      <c r="H5" s="369">
        <v>18</v>
      </c>
      <c r="I5" s="206"/>
      <c r="J5" s="206"/>
      <c r="K5" s="206"/>
    </row>
    <row r="6" spans="1:11" x14ac:dyDescent="0.25">
      <c r="A6" s="250" t="s">
        <v>16</v>
      </c>
      <c r="B6" s="251">
        <f>VLOOKUP(H5,'Kosten VSR (her)controles'!A5:E54,5)</f>
        <v>0</v>
      </c>
      <c r="C6" s="251"/>
      <c r="D6" s="251"/>
      <c r="E6" s="252"/>
      <c r="F6" s="253"/>
      <c r="G6" s="254" t="s">
        <v>19</v>
      </c>
      <c r="H6" s="255" t="str">
        <f>CONCATENATE(H5,"a")</f>
        <v>18a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+MAX('18a'!I6:I200)</f>
        <v>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/>
      <c r="J10" s="206"/>
      <c r="K10" s="206"/>
    </row>
    <row r="11" spans="1:11" ht="15.75" x14ac:dyDescent="0.25">
      <c r="A11" s="262" t="s">
        <v>148</v>
      </c>
      <c r="B11" s="263"/>
      <c r="C11" s="263"/>
      <c r="D11" s="264"/>
      <c r="E11" s="158" t="e">
        <f>G11/E8</f>
        <v>#DIV/0!</v>
      </c>
      <c r="F11" s="265" t="e">
        <f>'18a'!L200/'18a'!M200</f>
        <v>#N/A</v>
      </c>
      <c r="G11" s="240">
        <v>1</v>
      </c>
      <c r="H11" s="330" t="e">
        <f>('18a'!M200*Offertetarief)*(1/G11)</f>
        <v>#N/A</v>
      </c>
      <c r="I11" s="266"/>
      <c r="J11" s="206"/>
      <c r="K11" s="206"/>
    </row>
    <row r="12" spans="1:11" ht="15.75" x14ac:dyDescent="0.25">
      <c r="F12" s="238" t="s">
        <v>30</v>
      </c>
      <c r="G12" s="267"/>
      <c r="H12" s="328" t="e">
        <f>SUM(H11)</f>
        <v>#N/A</v>
      </c>
    </row>
    <row r="14" spans="1:11" x14ac:dyDescent="0.25">
      <c r="A14" s="231" t="str">
        <f>+'Normen en kosten'!G1</f>
        <v>Kosten additionele werkzaamheden</v>
      </c>
      <c r="E14" s="232" t="s">
        <v>13</v>
      </c>
      <c r="F14" s="232" t="s">
        <v>80</v>
      </c>
      <c r="G14" s="232" t="s">
        <v>22</v>
      </c>
      <c r="H14" s="232" t="s">
        <v>23</v>
      </c>
      <c r="I14" s="232" t="s">
        <v>126</v>
      </c>
    </row>
    <row r="15" spans="1:11" x14ac:dyDescent="0.25">
      <c r="A15" s="454" t="str">
        <f>'Normen en kosten'!G3</f>
        <v>Dieptereiniging</v>
      </c>
      <c r="B15" s="455"/>
      <c r="C15" s="455"/>
      <c r="D15" s="455"/>
      <c r="E15" s="159" t="e">
        <f>GETPIVOTDATA("m2",'18a'!$H$205,"Cat.","G")</f>
        <v>#REF!</v>
      </c>
      <c r="F15" s="318">
        <f>+'Normen en kosten'!I3</f>
        <v>0</v>
      </c>
      <c r="G15" s="318" t="e">
        <f>E15*F15</f>
        <v>#REF!</v>
      </c>
      <c r="H15" s="170"/>
      <c r="I15" s="319" t="str">
        <f>IF(H15="","",SUM(G15*H15))</f>
        <v/>
      </c>
    </row>
    <row r="16" spans="1:11" x14ac:dyDescent="0.25">
      <c r="A16" s="447" t="str">
        <f>'Normen en kosten'!G4</f>
        <v>Topstrippen en topcoaten linoleum</v>
      </c>
      <c r="B16" s="448"/>
      <c r="C16" s="448"/>
      <c r="D16" s="448"/>
      <c r="E16" s="160" t="e">
        <f>GETPIVOTDATA("m2",'18a'!$A$205,"vloerafwerking","Linoleum")</f>
        <v>#REF!</v>
      </c>
      <c r="F16" s="318">
        <f>+'Normen en kosten'!I4</f>
        <v>0</v>
      </c>
      <c r="G16" s="318" t="e">
        <f t="shared" ref="G16:G29" si="0">E16*F16</f>
        <v>#REF!</v>
      </c>
      <c r="H16" s="161"/>
      <c r="I16" s="319" t="str">
        <f t="shared" ref="I16:I29" si="1">IF(H16="","",SUM(G16*H16))</f>
        <v/>
      </c>
    </row>
    <row r="17" spans="1:9" x14ac:dyDescent="0.25">
      <c r="A17" s="447" t="str">
        <f>'Normen en kosten'!G5</f>
        <v>Recoaten linoleum</v>
      </c>
      <c r="B17" s="448"/>
      <c r="C17" s="448"/>
      <c r="D17" s="448"/>
      <c r="E17" s="160" t="e">
        <f>E16</f>
        <v>#REF!</v>
      </c>
      <c r="F17" s="318">
        <f>+'Normen en kosten'!I5</f>
        <v>0</v>
      </c>
      <c r="G17" s="318" t="e">
        <f t="shared" si="0"/>
        <v>#REF!</v>
      </c>
      <c r="H17" s="161"/>
      <c r="I17" s="319" t="str">
        <f t="shared" si="1"/>
        <v/>
      </c>
    </row>
    <row r="18" spans="1:9" x14ac:dyDescent="0.25">
      <c r="A18" s="447" t="str">
        <f>'Normen en kosten'!G6</f>
        <v>Volsprayen linoleum</v>
      </c>
      <c r="B18" s="448"/>
      <c r="C18" s="448"/>
      <c r="D18" s="448"/>
      <c r="E18" s="160" t="e">
        <f>E16</f>
        <v>#REF!</v>
      </c>
      <c r="F18" s="318">
        <f>+'Normen en kosten'!I6</f>
        <v>0</v>
      </c>
      <c r="G18" s="318" t="e">
        <f t="shared" si="0"/>
        <v>#REF!</v>
      </c>
      <c r="H18" s="161"/>
      <c r="I18" s="319" t="str">
        <f t="shared" si="1"/>
        <v/>
      </c>
    </row>
    <row r="19" spans="1:9" x14ac:dyDescent="0.25">
      <c r="A19" s="447" t="str">
        <f>'Normen en kosten'!G7</f>
        <v>Tapijtreinigen</v>
      </c>
      <c r="B19" s="448"/>
      <c r="C19" s="448"/>
      <c r="D19" s="448"/>
      <c r="E19" s="42" t="e">
        <f>GETPIVOTDATA("m2",'18a'!$A$205,"vloerafwerking","Tapijt")</f>
        <v>#REF!</v>
      </c>
      <c r="F19" s="318">
        <f>+'Normen en kosten'!I7</f>
        <v>0</v>
      </c>
      <c r="G19" s="318" t="e">
        <f t="shared" si="0"/>
        <v>#REF!</v>
      </c>
      <c r="H19" s="161"/>
      <c r="I19" s="319" t="str">
        <f t="shared" si="1"/>
        <v/>
      </c>
    </row>
    <row r="20" spans="1:9" x14ac:dyDescent="0.25">
      <c r="A20" s="447" t="str">
        <f>'Normen en kosten'!G8</f>
        <v>Reinigen inloopzones</v>
      </c>
      <c r="B20" s="448"/>
      <c r="C20" s="448"/>
      <c r="D20" s="448"/>
      <c r="E20" s="160"/>
      <c r="F20" s="318">
        <f>+'Normen en kosten'!I8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kosten'!G9</f>
        <v>Wassen buitengevelglas</v>
      </c>
      <c r="B21" s="448"/>
      <c r="C21" s="448"/>
      <c r="D21" s="448"/>
      <c r="E21" s="160"/>
      <c r="F21" s="318">
        <f>+'Normen en kosten'!I9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kosten'!G10</f>
        <v>Wassen binnengevelglas</v>
      </c>
      <c r="B22" s="448"/>
      <c r="C22" s="448"/>
      <c r="D22" s="448"/>
      <c r="E22" s="160"/>
      <c r="F22" s="318">
        <f>+'Normen en kosten'!I10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kosten'!G11</f>
        <v>Wassen separatieglas  1)</v>
      </c>
      <c r="B23" s="448"/>
      <c r="C23" s="448"/>
      <c r="D23" s="448"/>
      <c r="E23" s="160"/>
      <c r="F23" s="318">
        <f>+'Normen en kosten'!I11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kosten'!G12</f>
        <v>Koepelglas wassen</v>
      </c>
      <c r="B24" s="448"/>
      <c r="C24" s="448"/>
      <c r="D24" s="448"/>
      <c r="E24" s="160"/>
      <c r="F24" s="318">
        <f>+'Normen en kosten'!I12</f>
        <v>0</v>
      </c>
      <c r="G24" s="318">
        <f t="shared" si="0"/>
        <v>0</v>
      </c>
      <c r="H24" s="161"/>
      <c r="I24" s="319" t="str">
        <f t="shared" si="1"/>
        <v/>
      </c>
    </row>
    <row r="25" spans="1:9" x14ac:dyDescent="0.25">
      <c r="A25" s="447" t="str">
        <f>'Normen en kosten'!G13</f>
        <v>Boeidelen wassen (m1)</v>
      </c>
      <c r="B25" s="448"/>
      <c r="C25" s="448"/>
      <c r="D25" s="448"/>
      <c r="E25" s="160"/>
      <c r="F25" s="318">
        <f>+'Normen en kosten'!I13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kosten'!G14</f>
        <v>Gevelbeplating wassen</v>
      </c>
      <c r="B26" s="448"/>
      <c r="C26" s="448"/>
      <c r="D26" s="448"/>
      <c r="E26" s="160"/>
      <c r="F26" s="318">
        <f>+'Normen en kosten'!I14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>
        <f>'Normen en kosten'!G15</f>
        <v>0</v>
      </c>
      <c r="B27" s="448"/>
      <c r="C27" s="448"/>
      <c r="D27" s="448"/>
      <c r="E27" s="160"/>
      <c r="F27" s="318">
        <f>+'Normen en kosten'!I15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kosten'!G16</f>
        <v>0</v>
      </c>
      <c r="B28" s="448"/>
      <c r="C28" s="448"/>
      <c r="D28" s="448"/>
      <c r="E28" s="160"/>
      <c r="F28" s="318">
        <f>+'Normen en kosten'!I16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kosten'!G17</f>
        <v>0</v>
      </c>
      <c r="B29" s="448"/>
      <c r="C29" s="448"/>
      <c r="D29" s="448"/>
      <c r="E29" s="160"/>
      <c r="F29" s="318">
        <f>+'Normen en kosten'!I17</f>
        <v>0</v>
      </c>
      <c r="G29" s="318">
        <f t="shared" si="0"/>
        <v>0</v>
      </c>
      <c r="H29" s="161"/>
      <c r="I29" s="319" t="str">
        <f t="shared" si="1"/>
        <v/>
      </c>
    </row>
    <row r="30" spans="1:9" ht="15.75" x14ac:dyDescent="0.25">
      <c r="H30" s="268" t="s">
        <v>30</v>
      </c>
      <c r="I30" s="320">
        <f>SUM(I15:I24)</f>
        <v>0</v>
      </c>
    </row>
    <row r="32" spans="1:9" x14ac:dyDescent="0.25">
      <c r="A32" s="231" t="s">
        <v>20</v>
      </c>
      <c r="B32" s="242"/>
      <c r="D32" s="232" t="s">
        <v>8</v>
      </c>
      <c r="E32" s="232" t="s">
        <v>9</v>
      </c>
      <c r="F32" s="232" t="s">
        <v>21</v>
      </c>
      <c r="G32" s="232" t="s">
        <v>22</v>
      </c>
      <c r="H32" s="232" t="s">
        <v>23</v>
      </c>
      <c r="I32" s="232" t="s">
        <v>24</v>
      </c>
    </row>
    <row r="33" spans="1:11" x14ac:dyDescent="0.25">
      <c r="A33" s="269"/>
      <c r="B33" s="191"/>
      <c r="C33" s="233"/>
      <c r="D33" s="170"/>
      <c r="E33" s="170"/>
      <c r="F33" s="127"/>
      <c r="G33" s="321" t="str">
        <f t="shared" ref="G33:G42" si="2">IF(E33="","",SUM(E33*F33))</f>
        <v/>
      </c>
      <c r="H33" s="170"/>
      <c r="I33" s="319" t="str">
        <f>+IF(A33="","",H33*G33)</f>
        <v/>
      </c>
    </row>
    <row r="34" spans="1:11" x14ac:dyDescent="0.25">
      <c r="A34" s="234"/>
      <c r="B34" s="235"/>
      <c r="C34" s="236"/>
      <c r="D34" s="270"/>
      <c r="E34" s="161"/>
      <c r="F34" s="128"/>
      <c r="G34" s="322" t="str">
        <f t="shared" si="2"/>
        <v/>
      </c>
      <c r="H34" s="161"/>
      <c r="I34" s="326" t="str">
        <f t="shared" ref="I34:I43" si="3">+IF(A34="","",H34*G34)</f>
        <v/>
      </c>
    </row>
    <row r="35" spans="1:11" x14ac:dyDescent="0.25">
      <c r="A35" s="234"/>
      <c r="B35" s="235"/>
      <c r="C35" s="236"/>
      <c r="D35" s="271"/>
      <c r="E35" s="161"/>
      <c r="F35" s="128"/>
      <c r="G35" s="323" t="str">
        <f t="shared" si="2"/>
        <v/>
      </c>
      <c r="H35" s="161"/>
      <c r="I35" s="326" t="str">
        <f t="shared" si="3"/>
        <v/>
      </c>
    </row>
    <row r="36" spans="1:11" x14ac:dyDescent="0.25">
      <c r="A36" s="234"/>
      <c r="B36" s="235"/>
      <c r="C36" s="236"/>
      <c r="D36" s="16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50"/>
      <c r="B43" s="253"/>
      <c r="C43" s="272"/>
      <c r="D43" s="224"/>
      <c r="E43" s="224"/>
      <c r="F43" s="129"/>
      <c r="G43" s="324"/>
      <c r="H43" s="224">
        <f>VLOOKUP($H$5,'Kosten VSR (her)controles'!$A$5:$BB$54,35,0)</f>
        <v>0</v>
      </c>
      <c r="I43" s="327" t="str">
        <f t="shared" si="3"/>
        <v/>
      </c>
    </row>
    <row r="44" spans="1:11" ht="15.75" x14ac:dyDescent="0.25">
      <c r="A44" s="206" t="s">
        <v>30</v>
      </c>
      <c r="B44" s="206"/>
      <c r="C44" s="206"/>
      <c r="D44" s="206"/>
      <c r="E44" s="206"/>
      <c r="F44" s="292"/>
      <c r="G44" s="206"/>
      <c r="H44" s="238" t="s">
        <v>30</v>
      </c>
      <c r="I44" s="328">
        <f>SUM(I33:I43)</f>
        <v>0</v>
      </c>
    </row>
    <row r="45" spans="1:11" x14ac:dyDescent="0.25">
      <c r="F45" s="293"/>
    </row>
    <row r="46" spans="1:11" ht="15.75" x14ac:dyDescent="0.25">
      <c r="A46" s="186" t="s">
        <v>31</v>
      </c>
      <c r="B46" s="187"/>
      <c r="C46" s="187"/>
      <c r="D46" s="187"/>
      <c r="E46" s="187"/>
      <c r="F46" s="187"/>
      <c r="G46" s="187"/>
      <c r="H46" s="238" t="s">
        <v>30</v>
      </c>
      <c r="I46" s="328" t="e">
        <f>+I44+I30+H12</f>
        <v>#N/A</v>
      </c>
      <c r="J46" s="222"/>
      <c r="K46" s="222"/>
    </row>
    <row r="47" spans="1:11" s="206" customFormat="1" x14ac:dyDescent="0.25">
      <c r="A47" s="465"/>
      <c r="B47" s="465"/>
      <c r="C47" s="465"/>
      <c r="D47" s="465"/>
      <c r="E47" s="465"/>
      <c r="F47" s="465"/>
      <c r="G47" s="465"/>
      <c r="H47" s="465"/>
      <c r="I47" s="465"/>
      <c r="J47" s="222"/>
      <c r="K47" s="222"/>
    </row>
    <row r="48" spans="1:11" s="206" customFormat="1" ht="31.5" customHeight="1" x14ac:dyDescent="0.25">
      <c r="A48" s="466"/>
      <c r="B48" s="466"/>
      <c r="C48" s="466"/>
      <c r="D48" s="466"/>
      <c r="E48" s="466"/>
      <c r="F48" s="466"/>
      <c r="G48" s="466"/>
      <c r="H48" s="466"/>
      <c r="I48" s="466"/>
      <c r="J48" s="168"/>
    </row>
    <row r="49" spans="1:12" s="206" customFormat="1" x14ac:dyDescent="0.25">
      <c r="A49" s="467"/>
      <c r="B49" s="467"/>
      <c r="C49" s="467"/>
      <c r="D49" s="467"/>
      <c r="E49" s="467"/>
      <c r="F49" s="467"/>
      <c r="G49" s="467"/>
      <c r="H49" s="467"/>
      <c r="I49" s="467"/>
    </row>
    <row r="50" spans="1:12" s="206" customFormat="1" x14ac:dyDescent="0.25">
      <c r="A50" s="467"/>
      <c r="B50" s="467"/>
      <c r="C50" s="467"/>
      <c r="D50" s="467"/>
      <c r="E50" s="467"/>
      <c r="F50" s="467"/>
      <c r="G50" s="467"/>
      <c r="H50" s="467"/>
      <c r="I50" s="467"/>
    </row>
    <row r="51" spans="1:12" s="206" customFormat="1" x14ac:dyDescent="0.25">
      <c r="A51" s="467"/>
      <c r="B51" s="467"/>
      <c r="C51" s="467"/>
      <c r="D51" s="467"/>
      <c r="E51" s="467"/>
      <c r="F51" s="467"/>
      <c r="G51" s="467"/>
      <c r="H51" s="467"/>
      <c r="I51" s="467"/>
      <c r="K51" s="168"/>
      <c r="L51" s="366"/>
    </row>
    <row r="52" spans="1:12" ht="30" x14ac:dyDescent="0.25">
      <c r="A52" s="169" t="s">
        <v>81</v>
      </c>
      <c r="E52" s="169" t="s">
        <v>129</v>
      </c>
      <c r="F52" s="277" t="s">
        <v>146</v>
      </c>
      <c r="I52" s="169" t="s">
        <v>24</v>
      </c>
    </row>
    <row r="53" spans="1:12" ht="15.75" thickBot="1" x14ac:dyDescent="0.3">
      <c r="A53" s="194" t="str">
        <f>'Kosten VSR (her)controles'!D3</f>
        <v>Inspectie</v>
      </c>
      <c r="B53" s="194"/>
      <c r="C53" s="194"/>
      <c r="D53" s="194"/>
      <c r="E53" s="278" t="e">
        <f>'Kosten VSR (her)controles'!H22</f>
        <v>#DIV/0!</v>
      </c>
      <c r="F53" s="279">
        <f>'Kosten VSR (her)controles'!I5</f>
        <v>2</v>
      </c>
      <c r="G53" s="194"/>
      <c r="H53" s="194"/>
      <c r="I53" s="332" t="e">
        <f>SUM(E53*F53)</f>
        <v>#DIV/0!</v>
      </c>
      <c r="J53" s="222"/>
      <c r="K53" s="222"/>
    </row>
    <row r="54" spans="1:12" ht="15.75" thickTop="1" x14ac:dyDescent="0.25"/>
  </sheetData>
  <mergeCells count="20">
    <mergeCell ref="A47:I47"/>
    <mergeCell ref="A48:I48"/>
    <mergeCell ref="A49:I49"/>
    <mergeCell ref="A50:I50"/>
    <mergeCell ref="A51:I51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7329-DD61-457A-89B3-63930F8360D5}">
  <sheetPr>
    <tabColor rgb="FF9F9289"/>
  </sheetPr>
  <dimension ref="A1:DM250"/>
  <sheetViews>
    <sheetView zoomScaleNormal="100" workbookViewId="0">
      <pane ySplit="4" topLeftCell="A200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7.42578125" style="169" bestFit="1" customWidth="1"/>
    <col min="4" max="4" width="17.5703125" style="310" bestFit="1" customWidth="1"/>
    <col min="5" max="5" width="4.5703125" style="311" bestFit="1" customWidth="1"/>
    <col min="6" max="6" width="4.42578125" style="311" bestFit="1" customWidth="1"/>
    <col min="7" max="7" width="7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9.8554687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(her)controles'!A22</f>
        <v>18</v>
      </c>
      <c r="C1" s="226"/>
      <c r="D1" s="227">
        <f>VLOOKUP(B1,'Kosten VSR (her)controles'!A5:E54,3)</f>
        <v>0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>
        <f>VLOOKUP(B1,'Kosten VSR (her)controles'!A5:E54,4)</f>
        <v>0</v>
      </c>
      <c r="E2" s="162">
        <f>VLOOKUP(B1,'Kosten VSR (her)controles'!A5:E54,5)</f>
        <v>0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229"/>
      <c r="O33" s="213"/>
      <c r="P33" s="213"/>
      <c r="R33" s="213"/>
      <c r="S33" s="213"/>
      <c r="T33" s="213"/>
      <c r="U33" s="213"/>
      <c r="V33" s="213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</row>
    <row r="65" spans="1:13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</row>
    <row r="66" spans="1:13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</row>
    <row r="67" spans="1:13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</row>
    <row r="68" spans="1:13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</row>
    <row r="69" spans="1:13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</row>
    <row r="70" spans="1:13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</row>
    <row r="71" spans="1:13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</row>
    <row r="72" spans="1:13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</row>
    <row r="73" spans="1:13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</row>
    <row r="74" spans="1:13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</row>
    <row r="75" spans="1:13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</row>
    <row r="76" spans="1:13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</row>
    <row r="77" spans="1:13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</row>
    <row r="78" spans="1:13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</row>
    <row r="79" spans="1:13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</row>
    <row r="80" spans="1:13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</row>
    <row r="81" spans="1:13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</row>
    <row r="82" spans="1:13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</row>
    <row r="83" spans="1:13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</row>
    <row r="84" spans="1:13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</row>
    <row r="85" spans="1:13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</row>
    <row r="86" spans="1:13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</row>
    <row r="87" spans="1:13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</row>
    <row r="88" spans="1:13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</row>
    <row r="89" spans="1:13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</row>
    <row r="90" spans="1:13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</row>
    <row r="91" spans="1:13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</row>
    <row r="92" spans="1:13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</row>
    <row r="93" spans="1:13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</row>
    <row r="94" spans="1:13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</row>
    <row r="95" spans="1:13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</row>
    <row r="96" spans="1:13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</row>
    <row r="97" spans="1:14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</row>
    <row r="98" spans="1:14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</row>
    <row r="99" spans="1:14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309"/>
    </row>
    <row r="100" spans="1:14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</row>
    <row r="101" spans="1:14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</row>
    <row r="102" spans="1:14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</row>
    <row r="103" spans="1:14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</row>
    <row r="104" spans="1:14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</row>
    <row r="105" spans="1:14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</row>
    <row r="106" spans="1:14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</row>
    <row r="107" spans="1:14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</row>
    <row r="108" spans="1:14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</row>
    <row r="109" spans="1:14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</row>
    <row r="110" spans="1:14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</row>
    <row r="111" spans="1:14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</row>
    <row r="112" spans="1:14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</row>
    <row r="113" spans="1:13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</row>
    <row r="114" spans="1:13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</row>
    <row r="115" spans="1:13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</row>
    <row r="116" spans="1:13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</row>
    <row r="117" spans="1:13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</row>
    <row r="118" spans="1:13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</row>
    <row r="119" spans="1:13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3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3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3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3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3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3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3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3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3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349" t="s">
        <v>30</v>
      </c>
      <c r="B200" s="349"/>
      <c r="C200" s="221"/>
      <c r="D200" s="350"/>
      <c r="E200" s="351"/>
      <c r="F200" s="351"/>
      <c r="G200" s="221">
        <f>SUM(G5:G199)</f>
        <v>0</v>
      </c>
      <c r="H200" s="221"/>
      <c r="I200" s="349"/>
      <c r="J200" s="221"/>
      <c r="K200" s="221"/>
      <c r="L200" s="221">
        <f>SUM(L5:L8)</f>
        <v>0</v>
      </c>
      <c r="M200" s="221" t="e">
        <f>SUM(M5:M199)</f>
        <v>#N/A</v>
      </c>
    </row>
    <row r="201" spans="1:27" x14ac:dyDescent="0.25">
      <c r="A201" s="349"/>
      <c r="B201" s="349"/>
      <c r="C201" s="221"/>
      <c r="D201" s="350"/>
      <c r="E201" s="351"/>
      <c r="F201" s="351"/>
      <c r="G201" s="221"/>
      <c r="H201" s="221"/>
      <c r="I201" s="349"/>
      <c r="J201" s="221"/>
      <c r="K201" s="221"/>
      <c r="L201" s="221"/>
    </row>
    <row r="202" spans="1:27" x14ac:dyDescent="0.25">
      <c r="A202" s="349"/>
      <c r="B202" s="349"/>
      <c r="C202" s="221"/>
      <c r="D202" s="350"/>
      <c r="E202" s="351"/>
      <c r="F202" s="351"/>
      <c r="G202" s="221"/>
      <c r="H202" s="221"/>
      <c r="I202" s="349"/>
      <c r="J202" s="221"/>
      <c r="K202" s="221"/>
      <c r="L202" s="221"/>
    </row>
    <row r="203" spans="1:27" x14ac:dyDescent="0.25">
      <c r="A203" s="349"/>
      <c r="B203" s="349"/>
      <c r="C203" s="221"/>
      <c r="D203" s="350"/>
      <c r="E203" s="351"/>
      <c r="F203" s="351"/>
      <c r="G203" s="221"/>
      <c r="H203" s="221"/>
      <c r="I203" s="349"/>
      <c r="J203" s="221"/>
      <c r="K203" s="221"/>
      <c r="L203" s="221"/>
    </row>
    <row r="204" spans="1:27" x14ac:dyDescent="0.25">
      <c r="A204" s="349" t="s">
        <v>175</v>
      </c>
      <c r="B204" s="349"/>
      <c r="C204" s="221"/>
      <c r="D204" s="350"/>
      <c r="E204" s="351"/>
      <c r="F204" s="351"/>
      <c r="G204" s="221"/>
      <c r="H204" s="221" t="s">
        <v>152</v>
      </c>
      <c r="I204" s="349"/>
      <c r="J204" s="221"/>
      <c r="K204" s="221"/>
      <c r="L204" s="221"/>
    </row>
    <row r="205" spans="1:27" x14ac:dyDescent="0.25">
      <c r="A205" s="383" t="s">
        <v>170</v>
      </c>
      <c r="B205" s="61" t="s">
        <v>173</v>
      </c>
      <c r="C205" s="312"/>
      <c r="D205" s="221"/>
      <c r="E205" s="221"/>
      <c r="F205" s="221"/>
      <c r="G205" s="221"/>
      <c r="H205" s="358" t="s">
        <v>170</v>
      </c>
      <c r="I205" s="61" t="s">
        <v>173</v>
      </c>
      <c r="J205" s="221"/>
      <c r="K205" s="221"/>
      <c r="L205" s="221"/>
      <c r="M205" s="221"/>
      <c r="N205" s="169"/>
      <c r="Q205" s="169"/>
      <c r="AA205" s="169"/>
    </row>
    <row r="206" spans="1:27" x14ac:dyDescent="0.25">
      <c r="A206" s="363" t="s">
        <v>171</v>
      </c>
      <c r="B206" s="58"/>
      <c r="C206" s="352"/>
      <c r="D206" s="221"/>
      <c r="E206" s="221"/>
      <c r="F206" s="221"/>
      <c r="G206" s="221"/>
      <c r="H206" s="359" t="s">
        <v>174</v>
      </c>
      <c r="I206" s="61"/>
      <c r="J206" s="221"/>
      <c r="K206" s="221"/>
      <c r="L206" s="221"/>
      <c r="M206" s="221"/>
      <c r="N206" s="169"/>
      <c r="Q206" s="169"/>
      <c r="AA206" s="169"/>
    </row>
    <row r="207" spans="1:27" x14ac:dyDescent="0.25">
      <c r="A207" s="363" t="s">
        <v>172</v>
      </c>
      <c r="B207" s="61"/>
      <c r="C207" s="353"/>
      <c r="D207" s="221"/>
      <c r="E207" s="221"/>
      <c r="F207" s="221"/>
      <c r="G207" s="221"/>
      <c r="H207" s="359" t="s">
        <v>172</v>
      </c>
      <c r="I207" s="61"/>
      <c r="J207" s="221"/>
      <c r="K207" s="221"/>
      <c r="L207" s="221"/>
      <c r="M207" s="221"/>
      <c r="N207" s="169"/>
      <c r="Q207" s="169"/>
      <c r="AA207" s="169"/>
    </row>
    <row r="208" spans="1:27" x14ac:dyDescent="0.25">
      <c r="A208" s="61"/>
      <c r="B208" s="61"/>
      <c r="C208" s="221"/>
      <c r="D208" s="221"/>
      <c r="E208" s="221"/>
      <c r="F208" s="221"/>
      <c r="G208" s="221"/>
      <c r="H208"/>
      <c r="I208" s="61"/>
      <c r="J208" s="221"/>
      <c r="K208" s="221"/>
      <c r="L208" s="221"/>
      <c r="M208" s="221"/>
      <c r="N208" s="169"/>
      <c r="Q208" s="169"/>
      <c r="AA208" s="169"/>
    </row>
    <row r="209" spans="1:27" x14ac:dyDescent="0.25">
      <c r="A209" s="61"/>
      <c r="B209" s="61"/>
      <c r="C209" s="221"/>
      <c r="D209" s="221"/>
      <c r="E209" s="221"/>
      <c r="F209" s="221"/>
      <c r="G209" s="221"/>
      <c r="H209"/>
      <c r="I209" s="61"/>
      <c r="J209" s="221"/>
      <c r="K209" s="221"/>
      <c r="L209" s="221"/>
      <c r="M209" s="221"/>
      <c r="N209" s="169"/>
      <c r="Q209" s="169"/>
      <c r="AA209" s="169"/>
    </row>
    <row r="210" spans="1:27" x14ac:dyDescent="0.25">
      <c r="A210" s="61"/>
      <c r="B210" s="61"/>
      <c r="C210" s="221"/>
      <c r="D210" s="221"/>
      <c r="E210" s="221"/>
      <c r="F210" s="221"/>
      <c r="G210" s="221"/>
      <c r="H210"/>
      <c r="I210" s="61"/>
      <c r="J210" s="221"/>
      <c r="K210" s="221"/>
      <c r="L210" s="221"/>
      <c r="M210" s="221"/>
      <c r="N210" s="169"/>
      <c r="Q210" s="169"/>
      <c r="AA210" s="169"/>
    </row>
    <row r="211" spans="1:27" x14ac:dyDescent="0.25">
      <c r="A211" s="61"/>
      <c r="B211" s="61"/>
      <c r="C211" s="221"/>
      <c r="D211" s="221"/>
      <c r="E211" s="221"/>
      <c r="F211" s="221"/>
      <c r="G211" s="221"/>
      <c r="H211"/>
      <c r="I211" s="61"/>
      <c r="J211" s="221"/>
      <c r="K211" s="221"/>
      <c r="L211" s="221"/>
      <c r="M211" s="221"/>
      <c r="N211" s="169"/>
      <c r="Q211" s="169"/>
      <c r="AA211" s="169"/>
    </row>
    <row r="212" spans="1:27" x14ac:dyDescent="0.25">
      <c r="A212" s="61"/>
      <c r="B212" s="61"/>
      <c r="C212" s="221"/>
      <c r="D212" s="221"/>
      <c r="E212" s="221"/>
      <c r="F212" s="221"/>
      <c r="G212" s="221"/>
      <c r="H212"/>
      <c r="I212" s="61"/>
      <c r="J212" s="221"/>
      <c r="K212" s="221"/>
      <c r="L212" s="221"/>
      <c r="M212" s="221"/>
      <c r="N212" s="169"/>
      <c r="Q212" s="169"/>
      <c r="AA212" s="169"/>
    </row>
    <row r="213" spans="1:27" x14ac:dyDescent="0.25">
      <c r="A213" s="349"/>
      <c r="B213" s="349"/>
      <c r="C213" s="221"/>
      <c r="D213" s="221"/>
      <c r="E213" s="351"/>
      <c r="F213" s="351"/>
      <c r="G213" s="221"/>
      <c r="H213" s="221"/>
      <c r="I213" s="349"/>
      <c r="J213" s="221"/>
      <c r="K213" s="221"/>
      <c r="L213" s="221"/>
    </row>
    <row r="214" spans="1:27" x14ac:dyDescent="0.25">
      <c r="A214" s="349"/>
      <c r="B214" s="349"/>
      <c r="C214" s="221"/>
      <c r="D214" s="221"/>
      <c r="E214" s="351"/>
      <c r="F214" s="351"/>
      <c r="G214" s="221"/>
      <c r="H214" s="221"/>
      <c r="I214" s="349"/>
      <c r="J214" s="221"/>
      <c r="K214" s="221"/>
      <c r="L214" s="221"/>
    </row>
    <row r="215" spans="1:27" x14ac:dyDescent="0.25">
      <c r="A215" s="349"/>
      <c r="B215" s="349"/>
      <c r="C215" s="221"/>
      <c r="D215" s="221"/>
      <c r="E215" s="351"/>
      <c r="F215" s="351"/>
      <c r="G215" s="221"/>
      <c r="H215" s="221"/>
      <c r="I215" s="349"/>
      <c r="J215" s="221"/>
      <c r="K215" s="221"/>
      <c r="L215" s="221"/>
    </row>
    <row r="216" spans="1:27" x14ac:dyDescent="0.25">
      <c r="A216" s="349"/>
      <c r="B216" s="349"/>
      <c r="C216" s="221"/>
      <c r="D216" s="221"/>
      <c r="E216" s="351"/>
      <c r="F216" s="351"/>
      <c r="G216" s="221"/>
      <c r="H216" s="221"/>
      <c r="I216" s="349"/>
      <c r="J216" s="221"/>
      <c r="K216" s="221"/>
      <c r="L216" s="221"/>
    </row>
    <row r="217" spans="1:27" x14ac:dyDescent="0.25">
      <c r="A217" s="349"/>
      <c r="B217" s="349"/>
      <c r="C217" s="221"/>
      <c r="D217" s="221"/>
      <c r="E217" s="351"/>
      <c r="F217" s="351"/>
      <c r="G217" s="221"/>
      <c r="H217" s="221"/>
      <c r="I217" s="349"/>
      <c r="J217" s="221"/>
      <c r="K217" s="221"/>
      <c r="L217" s="221"/>
    </row>
    <row r="218" spans="1:27" x14ac:dyDescent="0.25">
      <c r="A218" s="349"/>
      <c r="B218" s="349"/>
      <c r="C218" s="221"/>
      <c r="D218" s="221"/>
      <c r="E218" s="351"/>
      <c r="F218" s="351"/>
      <c r="G218" s="221"/>
      <c r="H218" s="221"/>
      <c r="I218" s="349"/>
      <c r="J218" s="221"/>
      <c r="K218" s="221"/>
      <c r="L218" s="221"/>
    </row>
    <row r="219" spans="1:27" x14ac:dyDescent="0.25">
      <c r="A219" s="349"/>
      <c r="B219" s="349"/>
      <c r="C219" s="221"/>
      <c r="D219" s="221"/>
      <c r="E219" s="351"/>
      <c r="F219" s="351"/>
      <c r="G219" s="221"/>
      <c r="H219" s="221"/>
      <c r="I219" s="349"/>
      <c r="J219" s="221"/>
      <c r="K219" s="221"/>
      <c r="L219" s="221"/>
    </row>
    <row r="220" spans="1:27" x14ac:dyDescent="0.25">
      <c r="A220" s="349"/>
      <c r="B220" s="349"/>
      <c r="C220" s="221"/>
      <c r="D220" s="221"/>
      <c r="E220" s="351"/>
      <c r="F220" s="351"/>
      <c r="G220" s="221"/>
      <c r="H220" s="221"/>
      <c r="I220" s="349"/>
      <c r="J220" s="221"/>
      <c r="K220" s="221"/>
      <c r="L220" s="221"/>
    </row>
    <row r="221" spans="1:27" x14ac:dyDescent="0.25">
      <c r="A221" s="349"/>
      <c r="B221" s="349"/>
      <c r="C221" s="221"/>
      <c r="D221" s="221"/>
      <c r="E221" s="351"/>
      <c r="F221" s="351"/>
      <c r="G221" s="221"/>
      <c r="H221" s="221"/>
      <c r="I221" s="349"/>
      <c r="J221" s="221"/>
      <c r="K221" s="221"/>
      <c r="L221" s="221"/>
    </row>
    <row r="222" spans="1:27" x14ac:dyDescent="0.25">
      <c r="A222" s="349"/>
      <c r="B222" s="349"/>
      <c r="C222" s="221"/>
      <c r="D222" s="221"/>
      <c r="E222" s="351"/>
      <c r="F222" s="351"/>
      <c r="G222" s="221"/>
      <c r="H222" s="221"/>
      <c r="I222" s="349"/>
      <c r="J222" s="221"/>
      <c r="K222" s="221"/>
      <c r="L222" s="221"/>
    </row>
    <row r="223" spans="1:27" x14ac:dyDescent="0.25">
      <c r="A223" s="349"/>
      <c r="B223" s="349"/>
      <c r="C223" s="221"/>
      <c r="D223" s="221"/>
      <c r="E223" s="351"/>
      <c r="F223" s="351"/>
      <c r="G223" s="221"/>
      <c r="H223" s="221"/>
      <c r="I223" s="349"/>
      <c r="J223" s="221"/>
      <c r="K223" s="221"/>
      <c r="L223" s="221"/>
    </row>
    <row r="224" spans="1:27" x14ac:dyDescent="0.25">
      <c r="A224" s="349"/>
      <c r="B224" s="349"/>
      <c r="C224" s="221"/>
      <c r="D224" s="221"/>
      <c r="E224" s="351"/>
      <c r="F224" s="351"/>
      <c r="G224" s="221"/>
      <c r="H224" s="221"/>
      <c r="I224" s="349"/>
      <c r="J224" s="221"/>
      <c r="K224" s="221"/>
      <c r="L224" s="221"/>
    </row>
    <row r="225" spans="1:12" x14ac:dyDescent="0.25">
      <c r="A225" s="349"/>
      <c r="B225" s="349"/>
      <c r="C225" s="221"/>
      <c r="D225" s="221"/>
      <c r="E225" s="351"/>
      <c r="F225" s="351"/>
      <c r="G225" s="221"/>
      <c r="H225" s="221"/>
      <c r="I225" s="349"/>
      <c r="J225" s="221"/>
      <c r="K225" s="221"/>
      <c r="L225" s="221"/>
    </row>
    <row r="226" spans="1:12" x14ac:dyDescent="0.25">
      <c r="A226" s="349"/>
      <c r="B226" s="349"/>
      <c r="C226" s="221"/>
      <c r="D226" s="221"/>
      <c r="E226" s="351"/>
      <c r="F226" s="351"/>
      <c r="G226" s="221"/>
      <c r="H226" s="221"/>
      <c r="I226" s="349"/>
      <c r="J226" s="221"/>
      <c r="K226" s="221"/>
      <c r="L226" s="221"/>
    </row>
    <row r="227" spans="1:12" x14ac:dyDescent="0.25">
      <c r="A227" s="349"/>
      <c r="B227" s="349"/>
      <c r="C227" s="221"/>
      <c r="D227" s="221"/>
      <c r="E227" s="351"/>
      <c r="F227" s="351"/>
      <c r="G227" s="221"/>
      <c r="H227" s="221"/>
      <c r="I227" s="349"/>
      <c r="J227" s="221"/>
      <c r="K227" s="221"/>
      <c r="L227" s="221"/>
    </row>
    <row r="228" spans="1:12" x14ac:dyDescent="0.25">
      <c r="A228" s="349"/>
      <c r="B228" s="349"/>
      <c r="C228" s="221"/>
      <c r="D228" s="221"/>
      <c r="E228" s="351"/>
      <c r="F228" s="351"/>
      <c r="G228" s="221"/>
      <c r="H228" s="221"/>
      <c r="I228" s="349"/>
      <c r="J228" s="221"/>
      <c r="K228" s="221"/>
      <c r="L228" s="221"/>
    </row>
    <row r="229" spans="1:12" x14ac:dyDescent="0.25">
      <c r="A229" s="349"/>
      <c r="B229" s="349"/>
      <c r="C229" s="221"/>
      <c r="D229" s="221"/>
      <c r="E229" s="351"/>
      <c r="F229" s="351"/>
      <c r="G229" s="221"/>
      <c r="H229" s="221"/>
      <c r="I229" s="349"/>
      <c r="J229" s="221"/>
      <c r="K229" s="221"/>
      <c r="L229" s="221"/>
    </row>
    <row r="230" spans="1:12" x14ac:dyDescent="0.25">
      <c r="A230" s="349"/>
      <c r="B230" s="349"/>
      <c r="C230" s="221"/>
      <c r="D230" s="221"/>
      <c r="E230" s="351"/>
      <c r="F230" s="351"/>
      <c r="G230" s="221"/>
      <c r="H230" s="221"/>
      <c r="I230" s="349"/>
      <c r="J230" s="221"/>
      <c r="K230" s="221"/>
      <c r="L230" s="221"/>
    </row>
    <row r="231" spans="1:12" x14ac:dyDescent="0.25">
      <c r="A231" s="349"/>
      <c r="B231" s="349"/>
      <c r="C231" s="221"/>
      <c r="D231" s="350"/>
      <c r="E231" s="351"/>
      <c r="F231" s="351"/>
      <c r="G231" s="221"/>
      <c r="H231" s="221"/>
      <c r="I231" s="349"/>
      <c r="J231" s="221"/>
      <c r="K231" s="221"/>
      <c r="L231" s="221"/>
    </row>
    <row r="232" spans="1:12" x14ac:dyDescent="0.25">
      <c r="A232" s="349"/>
      <c r="B232" s="349"/>
      <c r="C232" s="221"/>
      <c r="D232" s="350"/>
      <c r="E232" s="351"/>
      <c r="F232" s="351"/>
      <c r="G232" s="221"/>
      <c r="H232" s="221"/>
      <c r="I232" s="349"/>
      <c r="J232" s="221"/>
      <c r="K232" s="221"/>
      <c r="L232" s="221"/>
    </row>
    <row r="233" spans="1:12" x14ac:dyDescent="0.25">
      <c r="A233" s="349"/>
      <c r="B233" s="349"/>
      <c r="C233" s="221"/>
      <c r="D233" s="350"/>
      <c r="E233" s="351"/>
      <c r="F233" s="351"/>
      <c r="G233" s="221"/>
      <c r="H233" s="221"/>
      <c r="I233" s="349"/>
      <c r="J233" s="221"/>
      <c r="K233" s="221"/>
      <c r="L233" s="221"/>
    </row>
    <row r="234" spans="1:12" x14ac:dyDescent="0.25">
      <c r="A234" s="349"/>
      <c r="B234" s="349"/>
      <c r="C234" s="221"/>
      <c r="D234" s="350"/>
      <c r="E234" s="351"/>
      <c r="F234" s="351"/>
      <c r="G234" s="221"/>
      <c r="H234" s="221"/>
      <c r="I234" s="349"/>
      <c r="J234" s="221"/>
      <c r="K234" s="221"/>
      <c r="L234" s="221"/>
    </row>
    <row r="235" spans="1:12" x14ac:dyDescent="0.25">
      <c r="A235" s="349"/>
      <c r="B235" s="349"/>
      <c r="C235" s="221"/>
      <c r="D235" s="350"/>
      <c r="E235" s="351"/>
      <c r="F235" s="351"/>
      <c r="G235" s="221"/>
      <c r="H235" s="221"/>
      <c r="I235" s="349"/>
      <c r="J235" s="221"/>
      <c r="K235" s="221"/>
      <c r="L235" s="221"/>
    </row>
    <row r="236" spans="1:12" x14ac:dyDescent="0.25">
      <c r="A236" s="349"/>
      <c r="B236" s="349"/>
      <c r="C236" s="221"/>
      <c r="D236" s="350"/>
      <c r="E236" s="351"/>
      <c r="F236" s="351"/>
      <c r="G236" s="221"/>
      <c r="H236" s="221"/>
      <c r="I236" s="349"/>
      <c r="J236" s="221"/>
      <c r="K236" s="221"/>
      <c r="L236" s="221"/>
    </row>
    <row r="237" spans="1:12" x14ac:dyDescent="0.25">
      <c r="A237" s="349"/>
      <c r="B237" s="349"/>
      <c r="C237" s="221"/>
      <c r="D237" s="350"/>
      <c r="E237" s="351"/>
      <c r="F237" s="351"/>
      <c r="G237" s="221"/>
      <c r="H237" s="221"/>
      <c r="I237" s="349"/>
      <c r="J237" s="221"/>
      <c r="K237" s="221"/>
      <c r="L237" s="221"/>
    </row>
    <row r="238" spans="1:12" x14ac:dyDescent="0.25">
      <c r="A238" s="349"/>
      <c r="B238" s="349"/>
      <c r="C238" s="221"/>
      <c r="D238" s="350"/>
      <c r="E238" s="351"/>
      <c r="F238" s="351"/>
      <c r="G238" s="221"/>
      <c r="H238" s="221"/>
      <c r="I238" s="349"/>
      <c r="J238" s="221"/>
      <c r="K238" s="221"/>
      <c r="L238" s="221"/>
    </row>
    <row r="239" spans="1:12" x14ac:dyDescent="0.25">
      <c r="A239" s="349"/>
      <c r="B239" s="349"/>
      <c r="C239" s="221"/>
      <c r="D239" s="350"/>
      <c r="E239" s="351"/>
      <c r="F239" s="351"/>
      <c r="G239" s="221"/>
      <c r="H239" s="221"/>
      <c r="I239" s="349"/>
      <c r="J239" s="221"/>
      <c r="K239" s="221"/>
      <c r="L239" s="221"/>
    </row>
    <row r="240" spans="1:12" x14ac:dyDescent="0.25">
      <c r="A240" s="349"/>
      <c r="B240" s="349"/>
      <c r="C240" s="221"/>
      <c r="D240" s="350"/>
      <c r="E240" s="351"/>
      <c r="F240" s="351"/>
      <c r="G240" s="221"/>
      <c r="H240" s="221"/>
      <c r="I240" s="349"/>
      <c r="J240" s="221"/>
      <c r="K240" s="221"/>
      <c r="L240" s="221"/>
    </row>
    <row r="241" spans="1:14" x14ac:dyDescent="0.25">
      <c r="A241" s="349"/>
      <c r="B241" s="349"/>
      <c r="C241" s="221"/>
      <c r="D241" s="350"/>
      <c r="E241" s="351"/>
      <c r="F241" s="351"/>
      <c r="G241" s="221"/>
      <c r="H241" s="221"/>
      <c r="I241" s="349"/>
      <c r="J241" s="221"/>
      <c r="K241" s="221"/>
      <c r="L241" s="221"/>
    </row>
    <row r="242" spans="1:14" x14ac:dyDescent="0.25">
      <c r="A242" s="349"/>
      <c r="B242" s="349"/>
      <c r="C242" s="221"/>
      <c r="D242" s="350"/>
      <c r="E242" s="351"/>
      <c r="F242" s="351"/>
      <c r="G242" s="221"/>
      <c r="H242" s="221"/>
      <c r="I242" s="349"/>
      <c r="J242" s="221"/>
      <c r="K242" s="221"/>
      <c r="L242" s="221"/>
    </row>
    <row r="243" spans="1:14" x14ac:dyDescent="0.25">
      <c r="A243" s="349"/>
      <c r="B243" s="221"/>
      <c r="C243" s="221"/>
      <c r="D243" s="350"/>
      <c r="E243" s="351"/>
      <c r="F243" s="351"/>
      <c r="G243" s="221"/>
      <c r="H243" s="221"/>
      <c r="I243" s="349"/>
      <c r="J243" s="221"/>
      <c r="K243" s="221"/>
      <c r="L243" s="221"/>
    </row>
    <row r="249" spans="1:14" x14ac:dyDescent="0.25">
      <c r="I249" s="169"/>
      <c r="N249" s="169"/>
    </row>
    <row r="250" spans="1:14" x14ac:dyDescent="0.25">
      <c r="N250" s="16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A5C1A8A-C2CA-499A-A9E3-8C8CC3BC9496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9AB03EE-C391-4E65-864C-E19D8919CB8A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79C41437-D8C2-478F-8370-A0603DF07A58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25CD-4A02-4055-8831-F3DAEA4A4F33}">
  <sheetPr>
    <tabColor rgb="FFC2E76B"/>
    <pageSetUpPr fitToPage="1"/>
  </sheetPr>
  <dimension ref="A2:O53"/>
  <sheetViews>
    <sheetView showGridLines="0" showZeros="0" topLeftCell="A7" zoomScaleNormal="100" workbookViewId="0">
      <selection activeCell="H12" sqref="H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2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19,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>
        <f>VLOOKUP(H5,'Kosten VSR (her)controles'!A5:E54,3)</f>
        <v>0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>
        <f>VLOOKUP(H5,'Kosten VSR (her)controles'!A5:E54,4)</f>
        <v>0</v>
      </c>
      <c r="C5" s="243"/>
      <c r="D5" s="243"/>
      <c r="E5" s="248"/>
      <c r="F5" s="245"/>
      <c r="G5" s="249" t="s">
        <v>18</v>
      </c>
      <c r="H5" s="369">
        <v>19</v>
      </c>
      <c r="I5" s="206"/>
      <c r="J5" s="206"/>
      <c r="K5" s="206"/>
    </row>
    <row r="6" spans="1:11" x14ac:dyDescent="0.25">
      <c r="A6" s="250" t="s">
        <v>16</v>
      </c>
      <c r="B6" s="251">
        <f>VLOOKUP(H5,'Kosten VSR (her)controles'!A5:E54,5)</f>
        <v>0</v>
      </c>
      <c r="C6" s="251"/>
      <c r="D6" s="251"/>
      <c r="E6" s="252"/>
      <c r="F6" s="253"/>
      <c r="G6" s="254" t="s">
        <v>19</v>
      </c>
      <c r="H6" s="255" t="str">
        <f>CONCATENATE(H5,"a")</f>
        <v>19a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367">
        <f>+MAX('19a'!I5:I199)</f>
        <v>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/>
      <c r="G10" s="260"/>
      <c r="H10" s="232"/>
      <c r="I10" s="261"/>
      <c r="J10" s="206"/>
      <c r="K10" s="206"/>
    </row>
    <row r="11" spans="1:11" ht="15.75" x14ac:dyDescent="0.25">
      <c r="A11" s="262" t="s">
        <v>148</v>
      </c>
      <c r="B11" s="263"/>
      <c r="C11" s="263"/>
      <c r="D11" s="264"/>
      <c r="E11" s="158" t="e">
        <f>G11/E8</f>
        <v>#DIV/0!</v>
      </c>
      <c r="F11" s="265" t="e">
        <f>'19a'!L200/'19a'!M200</f>
        <v>#N/A</v>
      </c>
      <c r="G11" s="240">
        <v>1</v>
      </c>
      <c r="H11" s="330" t="e">
        <f>('19a'!M200*Offertetarief)*(1/G11)</f>
        <v>#N/A</v>
      </c>
      <c r="I11" s="266"/>
      <c r="J11" s="206"/>
      <c r="K11" s="206"/>
    </row>
    <row r="12" spans="1:11" ht="15.75" x14ac:dyDescent="0.25">
      <c r="F12" s="238" t="s">
        <v>30</v>
      </c>
      <c r="G12" s="267"/>
      <c r="H12" s="328" t="e">
        <f>H11</f>
        <v>#N/A</v>
      </c>
    </row>
    <row r="14" spans="1:11" x14ac:dyDescent="0.25">
      <c r="A14" s="231" t="str">
        <f>+'Normen en kosten'!G1</f>
        <v>Kosten additionele werkzaamheden</v>
      </c>
      <c r="E14" s="232" t="s">
        <v>13</v>
      </c>
      <c r="F14" s="232" t="s">
        <v>80</v>
      </c>
      <c r="G14" s="232" t="s">
        <v>22</v>
      </c>
      <c r="H14" s="232" t="s">
        <v>23</v>
      </c>
      <c r="I14" s="232" t="s">
        <v>126</v>
      </c>
    </row>
    <row r="15" spans="1:11" x14ac:dyDescent="0.25">
      <c r="A15" s="454" t="str">
        <f>'Normen en kosten'!G3</f>
        <v>Dieptereiniging</v>
      </c>
      <c r="B15" s="455"/>
      <c r="C15" s="455"/>
      <c r="D15" s="455"/>
      <c r="E15" s="159" t="e">
        <f>GETPIVOTDATA("m2",'19a'!$H$205,"Cat.","G")</f>
        <v>#REF!</v>
      </c>
      <c r="F15" s="318">
        <f>+'Normen en kosten'!I3</f>
        <v>0</v>
      </c>
      <c r="G15" s="318" t="e">
        <f>E15*F15</f>
        <v>#REF!</v>
      </c>
      <c r="H15" s="170"/>
      <c r="I15" s="319" t="str">
        <f>IF(H15="","",SUM(G15*H15))</f>
        <v/>
      </c>
    </row>
    <row r="16" spans="1:11" x14ac:dyDescent="0.25">
      <c r="A16" s="447" t="str">
        <f>'Normen en kosten'!G4</f>
        <v>Topstrippen en topcoaten linoleum</v>
      </c>
      <c r="B16" s="448"/>
      <c r="C16" s="448"/>
      <c r="D16" s="448"/>
      <c r="E16" s="160" t="e">
        <f>GETPIVOTDATA("m2",'19a'!$A$205,"vloerafwerking","Linoleum")</f>
        <v>#REF!</v>
      </c>
      <c r="F16" s="318">
        <f>+'Normen en kosten'!I4</f>
        <v>0</v>
      </c>
      <c r="G16" s="318" t="e">
        <f t="shared" ref="G16:G29" si="0">E16*F16</f>
        <v>#REF!</v>
      </c>
      <c r="H16" s="161"/>
      <c r="I16" s="319" t="str">
        <f t="shared" ref="I16:I29" si="1">IF(H16="","",SUM(G16*H16))</f>
        <v/>
      </c>
    </row>
    <row r="17" spans="1:9" x14ac:dyDescent="0.25">
      <c r="A17" s="447" t="str">
        <f>'Normen en kosten'!G5</f>
        <v>Recoaten linoleum</v>
      </c>
      <c r="B17" s="448"/>
      <c r="C17" s="448"/>
      <c r="D17" s="448"/>
      <c r="E17" s="160" t="e">
        <f>E16</f>
        <v>#REF!</v>
      </c>
      <c r="F17" s="318">
        <f>+'Normen en kosten'!I5</f>
        <v>0</v>
      </c>
      <c r="G17" s="318" t="e">
        <f t="shared" si="0"/>
        <v>#REF!</v>
      </c>
      <c r="H17" s="161"/>
      <c r="I17" s="319" t="str">
        <f t="shared" si="1"/>
        <v/>
      </c>
    </row>
    <row r="18" spans="1:9" x14ac:dyDescent="0.25">
      <c r="A18" s="447" t="str">
        <f>'Normen en kosten'!G6</f>
        <v>Volsprayen linoleum</v>
      </c>
      <c r="B18" s="448"/>
      <c r="C18" s="448"/>
      <c r="D18" s="448"/>
      <c r="E18" s="160" t="e">
        <f>E16</f>
        <v>#REF!</v>
      </c>
      <c r="F18" s="318">
        <f>+'Normen en kosten'!I6</f>
        <v>0</v>
      </c>
      <c r="G18" s="318" t="e">
        <f t="shared" si="0"/>
        <v>#REF!</v>
      </c>
      <c r="H18" s="161"/>
      <c r="I18" s="319" t="str">
        <f t="shared" si="1"/>
        <v/>
      </c>
    </row>
    <row r="19" spans="1:9" x14ac:dyDescent="0.25">
      <c r="A19" s="447" t="str">
        <f>'Normen en kosten'!G7</f>
        <v>Tapijtreinigen</v>
      </c>
      <c r="B19" s="448"/>
      <c r="C19" s="448"/>
      <c r="D19" s="448"/>
      <c r="E19" s="42" t="e">
        <f>GETPIVOTDATA("m2",'19a'!$A$205,"vloerafwerking","Tapijt")</f>
        <v>#REF!</v>
      </c>
      <c r="F19" s="318">
        <f>+'Normen en kosten'!I7</f>
        <v>0</v>
      </c>
      <c r="G19" s="318" t="e">
        <f t="shared" si="0"/>
        <v>#REF!</v>
      </c>
      <c r="H19" s="161"/>
      <c r="I19" s="319" t="str">
        <f t="shared" si="1"/>
        <v/>
      </c>
    </row>
    <row r="20" spans="1:9" x14ac:dyDescent="0.25">
      <c r="A20" s="447" t="str">
        <f>'Normen en kosten'!G8</f>
        <v>Reinigen inloopzones</v>
      </c>
      <c r="B20" s="448"/>
      <c r="C20" s="448"/>
      <c r="D20" s="448"/>
      <c r="E20" s="160"/>
      <c r="F20" s="318">
        <f>+'Normen en kosten'!I8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kosten'!G9</f>
        <v>Wassen buitengevelglas</v>
      </c>
      <c r="B21" s="448"/>
      <c r="C21" s="448"/>
      <c r="D21" s="448"/>
      <c r="E21" s="160"/>
      <c r="F21" s="318">
        <f>+'Normen en kosten'!I9</f>
        <v>0</v>
      </c>
      <c r="G21" s="318">
        <f t="shared" si="0"/>
        <v>0</v>
      </c>
      <c r="H21" s="161"/>
      <c r="I21" s="319" t="str">
        <f t="shared" si="1"/>
        <v/>
      </c>
    </row>
    <row r="22" spans="1:9" x14ac:dyDescent="0.25">
      <c r="A22" s="447" t="str">
        <f>'Normen en kosten'!G10</f>
        <v>Wassen binnengevelglas</v>
      </c>
      <c r="B22" s="448"/>
      <c r="C22" s="448"/>
      <c r="D22" s="448"/>
      <c r="E22" s="160"/>
      <c r="F22" s="318">
        <f>+'Normen en kosten'!I10</f>
        <v>0</v>
      </c>
      <c r="G22" s="318">
        <f t="shared" si="0"/>
        <v>0</v>
      </c>
      <c r="H22" s="161"/>
      <c r="I22" s="319" t="str">
        <f t="shared" si="1"/>
        <v/>
      </c>
    </row>
    <row r="23" spans="1:9" x14ac:dyDescent="0.25">
      <c r="A23" s="447" t="str">
        <f>'Normen en kosten'!G11</f>
        <v>Wassen separatieglas  1)</v>
      </c>
      <c r="B23" s="448"/>
      <c r="C23" s="448"/>
      <c r="D23" s="448"/>
      <c r="E23" s="160"/>
      <c r="F23" s="318">
        <f>+'Normen en kosten'!I11</f>
        <v>0</v>
      </c>
      <c r="G23" s="318">
        <f t="shared" si="0"/>
        <v>0</v>
      </c>
      <c r="H23" s="161"/>
      <c r="I23" s="319" t="str">
        <f t="shared" si="1"/>
        <v/>
      </c>
    </row>
    <row r="24" spans="1:9" x14ac:dyDescent="0.25">
      <c r="A24" s="447" t="str">
        <f>'Normen en kosten'!G12</f>
        <v>Koepelglas wassen</v>
      </c>
      <c r="B24" s="448"/>
      <c r="C24" s="448"/>
      <c r="D24" s="448"/>
      <c r="E24" s="160"/>
      <c r="F24" s="318">
        <f>+'Normen en kosten'!I12</f>
        <v>0</v>
      </c>
      <c r="G24" s="318">
        <f t="shared" si="0"/>
        <v>0</v>
      </c>
      <c r="H24" s="161"/>
      <c r="I24" s="319" t="str">
        <f t="shared" si="1"/>
        <v/>
      </c>
    </row>
    <row r="25" spans="1:9" x14ac:dyDescent="0.25">
      <c r="A25" s="447" t="str">
        <f>'Normen en kosten'!G13</f>
        <v>Boeidelen wassen (m1)</v>
      </c>
      <c r="B25" s="448"/>
      <c r="C25" s="448"/>
      <c r="D25" s="448"/>
      <c r="E25" s="160"/>
      <c r="F25" s="318">
        <f>+'Normen en kosten'!I13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kosten'!G14</f>
        <v>Gevelbeplating wassen</v>
      </c>
      <c r="B26" s="448"/>
      <c r="C26" s="448"/>
      <c r="D26" s="448"/>
      <c r="E26" s="160"/>
      <c r="F26" s="318">
        <f>+'Normen en kosten'!I14</f>
        <v>0</v>
      </c>
      <c r="G26" s="318">
        <f t="shared" si="0"/>
        <v>0</v>
      </c>
      <c r="H26" s="161"/>
      <c r="I26" s="319" t="str">
        <f t="shared" si="1"/>
        <v/>
      </c>
    </row>
    <row r="27" spans="1:9" x14ac:dyDescent="0.25">
      <c r="A27" s="447">
        <f>'Normen en kosten'!G15</f>
        <v>0</v>
      </c>
      <c r="B27" s="448"/>
      <c r="C27" s="448"/>
      <c r="D27" s="448"/>
      <c r="E27" s="160"/>
      <c r="F27" s="318">
        <f>+'Normen en kosten'!I15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kosten'!G16</f>
        <v>0</v>
      </c>
      <c r="B28" s="448"/>
      <c r="C28" s="448"/>
      <c r="D28" s="448"/>
      <c r="E28" s="160"/>
      <c r="F28" s="318">
        <f>+'Normen en kosten'!I16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kosten'!G17</f>
        <v>0</v>
      </c>
      <c r="B29" s="448"/>
      <c r="C29" s="448"/>
      <c r="D29" s="448"/>
      <c r="E29" s="160"/>
      <c r="F29" s="318">
        <f>+'Normen en kosten'!I17</f>
        <v>0</v>
      </c>
      <c r="G29" s="318">
        <f t="shared" si="0"/>
        <v>0</v>
      </c>
      <c r="H29" s="161"/>
      <c r="I29" s="319" t="str">
        <f t="shared" si="1"/>
        <v/>
      </c>
    </row>
    <row r="30" spans="1:9" ht="15.75" x14ac:dyDescent="0.25">
      <c r="H30" s="268" t="s">
        <v>30</v>
      </c>
      <c r="I30" s="320">
        <f>SUM(I15:I29)</f>
        <v>0</v>
      </c>
    </row>
    <row r="32" spans="1:9" x14ac:dyDescent="0.25">
      <c r="A32" s="231" t="s">
        <v>20</v>
      </c>
      <c r="B32" s="242"/>
      <c r="D32" s="232" t="s">
        <v>8</v>
      </c>
      <c r="E32" s="232" t="s">
        <v>9</v>
      </c>
      <c r="F32" s="232" t="s">
        <v>21</v>
      </c>
      <c r="G32" s="232" t="s">
        <v>22</v>
      </c>
      <c r="H32" s="232" t="s">
        <v>23</v>
      </c>
      <c r="I32" s="232" t="s">
        <v>24</v>
      </c>
    </row>
    <row r="33" spans="1:11" x14ac:dyDescent="0.25">
      <c r="A33" s="269"/>
      <c r="B33" s="191"/>
      <c r="C33" s="233"/>
      <c r="D33" s="170"/>
      <c r="E33" s="170"/>
      <c r="F33" s="127"/>
      <c r="G33" s="321" t="str">
        <f t="shared" ref="G33:G42" si="2">IF(E33="","",SUM(E33*F33))</f>
        <v/>
      </c>
      <c r="H33" s="170"/>
      <c r="I33" s="319" t="str">
        <f>+IF(A33="","",H33*G33)</f>
        <v/>
      </c>
    </row>
    <row r="34" spans="1:11" x14ac:dyDescent="0.25">
      <c r="A34" s="234"/>
      <c r="B34" s="235"/>
      <c r="C34" s="236"/>
      <c r="D34" s="270"/>
      <c r="E34" s="161"/>
      <c r="F34" s="128"/>
      <c r="G34" s="322" t="str">
        <f t="shared" si="2"/>
        <v/>
      </c>
      <c r="H34" s="161"/>
      <c r="I34" s="326" t="str">
        <f t="shared" ref="I34:I43" si="3">+IF(A34="","",H34*G34)</f>
        <v/>
      </c>
    </row>
    <row r="35" spans="1:11" x14ac:dyDescent="0.25">
      <c r="A35" s="234"/>
      <c r="B35" s="235"/>
      <c r="C35" s="236"/>
      <c r="D35" s="271"/>
      <c r="E35" s="161"/>
      <c r="F35" s="128"/>
      <c r="G35" s="323" t="str">
        <f t="shared" si="2"/>
        <v/>
      </c>
      <c r="H35" s="161"/>
      <c r="I35" s="326" t="str">
        <f t="shared" si="3"/>
        <v/>
      </c>
    </row>
    <row r="36" spans="1:11" x14ac:dyDescent="0.25">
      <c r="A36" s="234"/>
      <c r="B36" s="235"/>
      <c r="C36" s="236"/>
      <c r="D36" s="16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50"/>
      <c r="B43" s="253"/>
      <c r="C43" s="272"/>
      <c r="D43" s="224"/>
      <c r="E43" s="224"/>
      <c r="F43" s="129"/>
      <c r="G43" s="324"/>
      <c r="H43" s="224">
        <f>VLOOKUP($H$5,'Kosten VSR (her)controles'!$A$5:$BB$54,35,0)</f>
        <v>0</v>
      </c>
      <c r="I43" s="327" t="str">
        <f t="shared" si="3"/>
        <v/>
      </c>
    </row>
    <row r="44" spans="1:11" ht="15.75" x14ac:dyDescent="0.25">
      <c r="A44" s="206" t="s">
        <v>30</v>
      </c>
      <c r="B44" s="206"/>
      <c r="C44" s="206"/>
      <c r="D44" s="206"/>
      <c r="E44" s="206"/>
      <c r="F44" s="292"/>
      <c r="G44" s="206"/>
      <c r="H44" s="238" t="s">
        <v>30</v>
      </c>
      <c r="I44" s="328">
        <f>SUM(I33:I43)</f>
        <v>0</v>
      </c>
    </row>
    <row r="45" spans="1:11" x14ac:dyDescent="0.25">
      <c r="F45" s="293"/>
    </row>
    <row r="46" spans="1:11" ht="16.5" thickBot="1" x14ac:dyDescent="0.3">
      <c r="A46" s="269" t="s">
        <v>31</v>
      </c>
      <c r="B46" s="294"/>
      <c r="C46" s="294"/>
      <c r="D46" s="294"/>
      <c r="E46" s="294"/>
      <c r="F46" s="294"/>
      <c r="G46" s="294"/>
      <c r="H46" s="295" t="s">
        <v>30</v>
      </c>
      <c r="I46" s="331" t="e">
        <f>+I44+I30+H12</f>
        <v>#N/A</v>
      </c>
      <c r="J46" s="222"/>
      <c r="K46" s="222"/>
    </row>
    <row r="47" spans="1:11" x14ac:dyDescent="0.25">
      <c r="A47" s="468"/>
      <c r="B47" s="469"/>
      <c r="C47" s="469"/>
      <c r="D47" s="469"/>
      <c r="E47" s="469"/>
      <c r="F47" s="469"/>
      <c r="G47" s="469"/>
      <c r="H47" s="469"/>
      <c r="I47" s="470"/>
      <c r="J47" s="222"/>
      <c r="K47" s="222"/>
    </row>
    <row r="48" spans="1:11" x14ac:dyDescent="0.25">
      <c r="A48" s="471"/>
      <c r="B48" s="472"/>
      <c r="C48" s="472"/>
      <c r="D48" s="472"/>
      <c r="E48" s="472"/>
      <c r="F48" s="472"/>
      <c r="G48" s="472"/>
      <c r="H48" s="472"/>
      <c r="I48" s="473"/>
      <c r="J48" s="275"/>
    </row>
    <row r="49" spans="1:12" x14ac:dyDescent="0.25">
      <c r="A49" s="471"/>
      <c r="B49" s="472"/>
      <c r="C49" s="472"/>
      <c r="D49" s="472"/>
      <c r="E49" s="472"/>
      <c r="F49" s="472"/>
      <c r="G49" s="472"/>
      <c r="H49" s="472"/>
      <c r="I49" s="473"/>
    </row>
    <row r="50" spans="1:12" ht="29.25" customHeight="1" thickBot="1" x14ac:dyDescent="0.3">
      <c r="A50" s="474"/>
      <c r="B50" s="475"/>
      <c r="C50" s="475"/>
      <c r="D50" s="475"/>
      <c r="E50" s="475"/>
      <c r="F50" s="475"/>
      <c r="G50" s="475"/>
      <c r="H50" s="475"/>
      <c r="I50" s="476"/>
    </row>
    <row r="51" spans="1:12" x14ac:dyDescent="0.25">
      <c r="K51" s="275"/>
      <c r="L51" s="276"/>
    </row>
    <row r="52" spans="1:12" ht="30" x14ac:dyDescent="0.25">
      <c r="A52" s="169" t="s">
        <v>81</v>
      </c>
      <c r="E52" s="169" t="s">
        <v>129</v>
      </c>
      <c r="F52" s="277" t="s">
        <v>146</v>
      </c>
      <c r="I52" s="169" t="s">
        <v>24</v>
      </c>
    </row>
    <row r="53" spans="1:12" ht="15.75" thickBot="1" x14ac:dyDescent="0.3">
      <c r="A53" s="194" t="str">
        <f>'Kosten VSR (her)controles'!D3</f>
        <v>Inspectie</v>
      </c>
      <c r="B53" s="194"/>
      <c r="C53" s="194"/>
      <c r="D53" s="194"/>
      <c r="E53" s="278">
        <f>'Kosten VSR (her)controles'!H5</f>
        <v>100</v>
      </c>
      <c r="F53" s="279">
        <f>'Kosten VSR (her)controles'!I5</f>
        <v>2</v>
      </c>
      <c r="G53" s="194"/>
      <c r="H53" s="194"/>
      <c r="I53" s="332">
        <f>SUM(E53*F53)</f>
        <v>200</v>
      </c>
      <c r="J53" s="222"/>
      <c r="K53" s="222"/>
    </row>
  </sheetData>
  <mergeCells count="16">
    <mergeCell ref="A47:I50"/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C7EF-8FA0-462C-839A-A6393FBF7493}">
  <sheetPr>
    <tabColor rgb="FF9F9289"/>
  </sheetPr>
  <dimension ref="A1:DM250"/>
  <sheetViews>
    <sheetView zoomScaleNormal="100" workbookViewId="0">
      <pane ySplit="4" topLeftCell="A5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(her)controles'!A23</f>
        <v>19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9ADCC26-1DA2-467A-8D3D-A9FAEC3CFCCB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583EEEDE-D091-4829-93A2-DEE53A642417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203EC415-235F-4325-9B63-19B3811995FA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864C-3BB1-47C7-B8D4-94B64E87C7F2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20,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>
        <f>VLOOKUP(H5,'Kosten VSR (her)controles'!A5:E54,3)</f>
        <v>0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>
        <f>VLOOKUP(H5,'Kosten VSR (her)controles'!A5:E54,4)</f>
        <v>0</v>
      </c>
      <c r="C5" s="116"/>
      <c r="D5" s="116"/>
      <c r="E5" s="118"/>
      <c r="F5" s="18"/>
      <c r="G5" s="45" t="s">
        <v>18</v>
      </c>
      <c r="H5" s="370">
        <v>20</v>
      </c>
      <c r="I5" s="5"/>
      <c r="J5" s="5"/>
      <c r="K5" s="5"/>
    </row>
    <row r="6" spans="1:11" x14ac:dyDescent="0.25">
      <c r="A6" s="31" t="s">
        <v>16</v>
      </c>
      <c r="B6" s="119">
        <f>VLOOKUP(H5,'Kosten VSR (her)controles'!A5:E54,5)</f>
        <v>0</v>
      </c>
      <c r="C6" s="119"/>
      <c r="D6" s="119"/>
      <c r="E6" s="120"/>
      <c r="F6" s="21"/>
      <c r="G6" s="46" t="s">
        <v>19</v>
      </c>
      <c r="H6" s="122" t="str">
        <f>CONCATENATE(H5,"a")</f>
        <v>20a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'20a'!L200/'20a'!M200</f>
        <v>#N/A</v>
      </c>
      <c r="G11" s="126">
        <v>1</v>
      </c>
      <c r="H11" s="123" t="e">
        <f>('20a'!M200*Offertetarief)*(1/G11)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CC0E-A3F4-4196-89B8-A8E49699240B}">
  <sheetPr>
    <tabColor rgb="FF9F9289"/>
  </sheetPr>
  <dimension ref="A1:DM250"/>
  <sheetViews>
    <sheetView zoomScaleNormal="100" workbookViewId="0">
      <pane ySplit="4" topLeftCell="A203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(her)controles'!A24</f>
        <v>20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049668-21E3-450D-80B3-4741C1F3A6D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6BCC312-4613-43CF-9D69-C70C84ECC6E5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829EA69E-C1EF-4A06-B44D-FB957E493332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17CF-38C8-4E46-9BB6-202EAF6B570B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21,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>
        <f>VLOOKUP(H5,'Kosten VSR (her)controles'!A5:E54,3)</f>
        <v>0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>
        <f>VLOOKUP(H5,'Kosten VSR (her)controles'!A5:E54,4)</f>
        <v>0</v>
      </c>
      <c r="C5" s="116"/>
      <c r="D5" s="116"/>
      <c r="E5" s="118"/>
      <c r="F5" s="18"/>
      <c r="G5" s="45" t="s">
        <v>18</v>
      </c>
      <c r="H5" s="370">
        <v>21</v>
      </c>
      <c r="I5" s="5"/>
      <c r="J5" s="5"/>
      <c r="K5" s="5"/>
    </row>
    <row r="6" spans="1:11" x14ac:dyDescent="0.25">
      <c r="A6" s="31" t="s">
        <v>16</v>
      </c>
      <c r="B6" s="119">
        <f>VLOOKUP(H5,'Kosten VSR (her)controles'!A5:E54,5)</f>
        <v>0</v>
      </c>
      <c r="C6" s="119"/>
      <c r="D6" s="119"/>
      <c r="E6" s="120"/>
      <c r="F6" s="21"/>
      <c r="G6" s="46" t="s">
        <v>19</v>
      </c>
      <c r="H6" s="122" t="str">
        <f>CONCATENATE(H5,"a")</f>
        <v>21a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+MAX('21a'!I5:I199)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'21a'!L200/'21a'!M200</f>
        <v>#N/A</v>
      </c>
      <c r="G11" s="126">
        <v>1</v>
      </c>
      <c r="H11" s="123" t="e">
        <f>('21a'!M200*Offertetarief)*(1/G11)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GETPIVOTDATA("m2",'21a'!$H$205,"Cat.","G")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GETPIVOTDATA("m2",'21a'!$A$205,"vloerafwerking","Linoleum")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GETPIVOTDATA("m2",'21a'!$A$205,"vloerafwerking","Tapijt")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E118-A78F-48B9-97F5-93114B5E13CF}">
  <sheetPr>
    <tabColor rgb="FF9F9289"/>
  </sheetPr>
  <dimension ref="A1:DM250"/>
  <sheetViews>
    <sheetView zoomScaleNormal="100" workbookViewId="0">
      <pane ySplit="4" topLeftCell="A194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(her)controles'!A25</f>
        <v>21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1CF13A-37C7-4DCD-9ABB-E602A64120F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81C0625-134B-41BA-B186-E7114E42D47D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CA820493-D045-481D-B0FC-C99C3F1D93CE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BA02-2D4F-42AA-9BAA-C71D13C44BA6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+MAX('22a'!I5:I199)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'22a'!L200/'22a'!M200</f>
        <v>#N/A</v>
      </c>
      <c r="G11" s="126">
        <v>1</v>
      </c>
      <c r="H11" s="123" t="e">
        <f>('22a'!M200*Offertetarief)*(1/G11)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GETPIVOTDATA("m2",'22a'!$H$205,"Cat.","G")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GETPIVOTDATA("m2",'22a'!$A$205,"vloerafwerking","Linoleum")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GETPIVOTDATA("m2",'22a'!$A$205,"vloerafwerking","Tapijt")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3CF0-5BF7-4A2C-89AD-6E7D1D8B95BB}">
  <sheetPr>
    <tabColor rgb="FF9F9289"/>
  </sheetPr>
  <dimension ref="A1:DM250"/>
  <sheetViews>
    <sheetView zoomScaleNormal="100" workbookViewId="0">
      <pane ySplit="4" topLeftCell="A200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(her)controles'!A26</f>
        <v>22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618861D-668F-439D-ADB7-ABEC581E7D28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67E740DF-92A7-4734-A6DC-D1E2D641621E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7FD6DB25-2517-42D6-A109-FCF6F737EC4C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rgb="FF173583"/>
  </sheetPr>
  <dimension ref="A1:U54"/>
  <sheetViews>
    <sheetView showZeros="0" zoomScaleNormal="100" workbookViewId="0">
      <selection activeCell="A4" sqref="A4"/>
    </sheetView>
  </sheetViews>
  <sheetFormatPr defaultRowHeight="15" x14ac:dyDescent="0.25"/>
  <cols>
    <col min="1" max="1" width="7" style="335" bestFit="1" customWidth="1"/>
    <col min="2" max="2" width="4" style="169" bestFit="1" customWidth="1"/>
    <col min="3" max="3" width="38.140625" style="169" bestFit="1" customWidth="1"/>
    <col min="4" max="4" width="37.28515625" style="169" bestFit="1" customWidth="1"/>
    <col min="5" max="5" width="21.140625" style="169" bestFit="1" customWidth="1"/>
    <col min="6" max="6" width="16.7109375" style="169" hidden="1" customWidth="1"/>
    <col min="7" max="7" width="19.28515625" style="169" hidden="1" customWidth="1"/>
    <col min="8" max="8" width="16.7109375" style="169" bestFit="1" customWidth="1"/>
    <col min="9" max="9" width="10" style="169" bestFit="1" customWidth="1"/>
    <col min="10" max="16384" width="9.140625" style="169"/>
  </cols>
  <sheetData>
    <row r="1" spans="1:21" s="335" customFormat="1" x14ac:dyDescent="0.25">
      <c r="A1" s="335">
        <v>1</v>
      </c>
      <c r="B1" s="335">
        <v>2</v>
      </c>
      <c r="C1" s="335">
        <v>3</v>
      </c>
      <c r="D1" s="335">
        <v>4</v>
      </c>
      <c r="E1" s="335">
        <v>5</v>
      </c>
      <c r="F1" s="335">
        <v>6</v>
      </c>
      <c r="G1" s="335">
        <v>7</v>
      </c>
      <c r="H1" s="335">
        <v>8</v>
      </c>
      <c r="I1" s="335">
        <v>9</v>
      </c>
      <c r="J1" s="335">
        <v>10</v>
      </c>
      <c r="K1" s="335">
        <v>11</v>
      </c>
      <c r="L1" s="335">
        <v>12</v>
      </c>
      <c r="M1" s="335">
        <v>13</v>
      </c>
      <c r="N1" s="335">
        <v>14</v>
      </c>
      <c r="O1" s="335">
        <v>15</v>
      </c>
      <c r="P1" s="335">
        <v>16</v>
      </c>
      <c r="Q1" s="335">
        <v>17</v>
      </c>
      <c r="R1" s="335">
        <v>18</v>
      </c>
      <c r="S1" s="335">
        <v>19</v>
      </c>
      <c r="T1" s="335">
        <v>20</v>
      </c>
      <c r="U1" s="335">
        <v>21</v>
      </c>
    </row>
    <row r="2" spans="1:21" x14ac:dyDescent="0.25">
      <c r="A2" s="335" t="s">
        <v>0</v>
      </c>
      <c r="C2" s="169" t="s">
        <v>1</v>
      </c>
      <c r="D2" s="169" t="s">
        <v>2</v>
      </c>
      <c r="E2" s="169" t="s">
        <v>3</v>
      </c>
      <c r="H2" s="169" t="s">
        <v>296</v>
      </c>
    </row>
    <row r="3" spans="1:21" x14ac:dyDescent="0.25">
      <c r="A3" s="343" t="s">
        <v>371</v>
      </c>
      <c r="B3" s="171"/>
      <c r="C3" s="403">
        <v>44256</v>
      </c>
      <c r="D3" s="171" t="s">
        <v>301</v>
      </c>
      <c r="E3" s="171" t="s">
        <v>297</v>
      </c>
      <c r="F3" s="171"/>
      <c r="G3" s="171"/>
      <c r="H3" s="169" t="s">
        <v>297</v>
      </c>
    </row>
    <row r="4" spans="1:21" s="239" customFormat="1" ht="42.75" customHeight="1" x14ac:dyDescent="0.25">
      <c r="A4" s="344"/>
      <c r="B4" s="342" t="s">
        <v>4</v>
      </c>
      <c r="C4" s="342" t="s">
        <v>5</v>
      </c>
      <c r="D4" s="342" t="s">
        <v>6</v>
      </c>
      <c r="E4" s="342" t="s">
        <v>7</v>
      </c>
      <c r="F4" s="342" t="s">
        <v>255</v>
      </c>
      <c r="G4" s="342" t="s">
        <v>10</v>
      </c>
      <c r="H4" s="342" t="s">
        <v>11</v>
      </c>
      <c r="I4" s="342" t="s">
        <v>12</v>
      </c>
      <c r="J4" s="172"/>
    </row>
    <row r="5" spans="1:21" x14ac:dyDescent="0.25">
      <c r="A5" s="335">
        <v>1</v>
      </c>
      <c r="B5" s="169" t="str">
        <f>CONCATENATE(A5,"a")</f>
        <v>1a</v>
      </c>
      <c r="C5" s="275" t="s">
        <v>256</v>
      </c>
      <c r="D5" s="169" t="s">
        <v>267</v>
      </c>
      <c r="E5" s="169" t="s">
        <v>268</v>
      </c>
      <c r="F5" s="169">
        <f>ROUND(G5,0)</f>
        <v>539</v>
      </c>
      <c r="G5" s="169">
        <f>'2a'!$L$200/'2'!$E$8</f>
        <v>538.9</v>
      </c>
      <c r="H5" s="169">
        <f>VLOOKUP(F5,'Dropdown vloerafw en cat'!$X$3:$Y$10008,2,FALSE)</f>
        <v>100</v>
      </c>
      <c r="I5" s="169">
        <v>2</v>
      </c>
    </row>
    <row r="6" spans="1:21" x14ac:dyDescent="0.25">
      <c r="A6" s="335">
        <v>2</v>
      </c>
      <c r="B6" s="169" t="str">
        <f t="shared" ref="B6:B22" si="0">CONCATENATE(A6,"a")</f>
        <v>2a</v>
      </c>
      <c r="C6" s="168" t="s">
        <v>257</v>
      </c>
      <c r="D6" s="169" t="s">
        <v>269</v>
      </c>
      <c r="E6" s="169" t="s">
        <v>270</v>
      </c>
      <c r="F6" s="169">
        <f t="shared" ref="F6:F54" si="1">ROUND(G6,0)</f>
        <v>539</v>
      </c>
      <c r="G6" s="169">
        <f>'2a'!$L$200/'2'!$E$8</f>
        <v>538.9</v>
      </c>
      <c r="H6" s="169">
        <f>VLOOKUP(F6,'Dropdown vloerafw en cat'!$X$3:$Y$10008,2,FALSE)</f>
        <v>100</v>
      </c>
      <c r="I6" s="169">
        <v>2</v>
      </c>
    </row>
    <row r="7" spans="1:21" x14ac:dyDescent="0.25">
      <c r="A7" s="335">
        <v>3</v>
      </c>
      <c r="B7" s="169" t="str">
        <f t="shared" si="0"/>
        <v>3a</v>
      </c>
      <c r="C7" s="438" t="s">
        <v>258</v>
      </c>
      <c r="D7" s="169" t="s">
        <v>271</v>
      </c>
      <c r="E7" s="169" t="s">
        <v>270</v>
      </c>
      <c r="F7" s="169">
        <f t="shared" si="1"/>
        <v>1017</v>
      </c>
      <c r="G7" s="169">
        <f>'3a'!$L$200/'3'!$E$8</f>
        <v>1016.5</v>
      </c>
      <c r="H7" s="169">
        <v>100</v>
      </c>
      <c r="I7" s="169">
        <v>2</v>
      </c>
    </row>
    <row r="8" spans="1:21" x14ac:dyDescent="0.25">
      <c r="A8" s="335">
        <v>4</v>
      </c>
      <c r="B8" s="169" t="str">
        <f t="shared" si="0"/>
        <v>4a</v>
      </c>
      <c r="C8" s="168" t="s">
        <v>259</v>
      </c>
      <c r="D8" s="169" t="s">
        <v>272</v>
      </c>
      <c r="E8" s="169" t="s">
        <v>273</v>
      </c>
      <c r="F8" s="169">
        <f t="shared" si="1"/>
        <v>719</v>
      </c>
      <c r="G8" s="169">
        <f>'4a'!$L$199/'4'!$E$8</f>
        <v>719</v>
      </c>
      <c r="H8" s="169">
        <v>100</v>
      </c>
      <c r="I8" s="169">
        <v>2</v>
      </c>
    </row>
    <row r="9" spans="1:21" x14ac:dyDescent="0.25">
      <c r="A9" s="335">
        <v>5</v>
      </c>
      <c r="B9" s="169" t="str">
        <f t="shared" si="0"/>
        <v>5a</v>
      </c>
      <c r="C9" s="439" t="s">
        <v>260</v>
      </c>
      <c r="D9" s="169" t="s">
        <v>274</v>
      </c>
      <c r="E9" s="169" t="s">
        <v>270</v>
      </c>
      <c r="F9" s="169">
        <f t="shared" si="1"/>
        <v>1185</v>
      </c>
      <c r="G9" s="169">
        <f>'5a'!$L$200/'5'!$E$8</f>
        <v>1185</v>
      </c>
      <c r="H9" s="169">
        <v>100</v>
      </c>
      <c r="I9" s="169">
        <v>2</v>
      </c>
    </row>
    <row r="10" spans="1:21" x14ac:dyDescent="0.25">
      <c r="A10" s="335">
        <v>6</v>
      </c>
      <c r="B10" s="169" t="str">
        <f t="shared" si="0"/>
        <v>6a</v>
      </c>
      <c r="C10" s="439" t="s">
        <v>261</v>
      </c>
      <c r="D10" s="169" t="s">
        <v>275</v>
      </c>
      <c r="E10" s="169" t="s">
        <v>276</v>
      </c>
      <c r="F10" s="169">
        <f t="shared" si="1"/>
        <v>919</v>
      </c>
      <c r="G10" s="169">
        <f>'6a'!$L$200/'6'!$E$8</f>
        <v>919</v>
      </c>
      <c r="H10" s="169">
        <v>100</v>
      </c>
      <c r="I10" s="169">
        <v>2</v>
      </c>
    </row>
    <row r="11" spans="1:21" x14ac:dyDescent="0.25">
      <c r="A11" s="335">
        <v>7</v>
      </c>
      <c r="B11" s="169" t="str">
        <f t="shared" si="0"/>
        <v>7a</v>
      </c>
      <c r="C11" s="439" t="s">
        <v>262</v>
      </c>
      <c r="D11" s="169" t="s">
        <v>277</v>
      </c>
      <c r="E11" s="169" t="s">
        <v>278</v>
      </c>
      <c r="F11" s="169">
        <f t="shared" si="1"/>
        <v>678</v>
      </c>
      <c r="G11" s="169">
        <f>'7a'!$L$196/'7'!$E$8</f>
        <v>677.5</v>
      </c>
      <c r="H11" s="169">
        <f>VLOOKUP(F11,'Dropdown vloerafw en cat'!$X$3:$Y$10008,2,FALSE)</f>
        <v>100</v>
      </c>
      <c r="I11" s="169">
        <v>2</v>
      </c>
    </row>
    <row r="12" spans="1:21" x14ac:dyDescent="0.25">
      <c r="A12" s="335">
        <v>8</v>
      </c>
      <c r="B12" s="169" t="str">
        <f t="shared" si="0"/>
        <v>8a</v>
      </c>
      <c r="C12" s="439" t="s">
        <v>263</v>
      </c>
      <c r="D12" s="169" t="s">
        <v>279</v>
      </c>
      <c r="E12" s="169" t="s">
        <v>280</v>
      </c>
      <c r="F12" s="169">
        <f t="shared" si="1"/>
        <v>439</v>
      </c>
      <c r="G12" s="169">
        <f>'8a'!$L$202/'8'!$E$8</f>
        <v>439.4</v>
      </c>
      <c r="H12" s="169">
        <f>VLOOKUP(F12,'Dropdown vloerafw en cat'!$X$3:$Y$10008,2,FALSE)</f>
        <v>100</v>
      </c>
      <c r="I12" s="169">
        <v>2</v>
      </c>
    </row>
    <row r="13" spans="1:21" x14ac:dyDescent="0.25">
      <c r="A13" s="335">
        <v>9</v>
      </c>
      <c r="B13" s="169" t="str">
        <f t="shared" si="0"/>
        <v>9a</v>
      </c>
      <c r="C13" s="439" t="s">
        <v>264</v>
      </c>
      <c r="D13" s="169" t="s">
        <v>281</v>
      </c>
      <c r="E13" s="169" t="s">
        <v>282</v>
      </c>
      <c r="F13" s="169">
        <f t="shared" si="1"/>
        <v>416</v>
      </c>
      <c r="G13" s="169">
        <f>'9a'!$L$200/'10'!$E$8</f>
        <v>415.7</v>
      </c>
      <c r="H13" s="169">
        <f>VLOOKUP(F13,'Dropdown vloerafw en cat'!$X$3:$Y$10008,2,FALSE)</f>
        <v>100</v>
      </c>
      <c r="I13" s="169">
        <v>2</v>
      </c>
    </row>
    <row r="14" spans="1:21" x14ac:dyDescent="0.25">
      <c r="A14" s="335">
        <v>10</v>
      </c>
      <c r="B14" s="169" t="str">
        <f t="shared" si="0"/>
        <v>10a</v>
      </c>
      <c r="C14" s="439" t="s">
        <v>265</v>
      </c>
      <c r="D14" s="169" t="s">
        <v>283</v>
      </c>
      <c r="E14" s="169" t="s">
        <v>270</v>
      </c>
      <c r="F14" s="169">
        <f t="shared" si="1"/>
        <v>931</v>
      </c>
      <c r="G14" s="169">
        <f>'10a'!$L$200/'10'!$E$8</f>
        <v>931</v>
      </c>
      <c r="H14" s="169">
        <v>100</v>
      </c>
      <c r="I14" s="169">
        <v>2</v>
      </c>
    </row>
    <row r="15" spans="1:21" x14ac:dyDescent="0.25">
      <c r="A15" s="335">
        <v>11</v>
      </c>
      <c r="B15" s="169" t="str">
        <f t="shared" si="0"/>
        <v>11a</v>
      </c>
      <c r="C15" s="439" t="s">
        <v>266</v>
      </c>
      <c r="D15" s="169" t="s">
        <v>284</v>
      </c>
      <c r="E15" s="169" t="s">
        <v>270</v>
      </c>
      <c r="F15" s="169">
        <f t="shared" si="1"/>
        <v>320</v>
      </c>
      <c r="G15" s="169">
        <f>'11a'!$L$201/'11'!$E$8</f>
        <v>320.03846153846155</v>
      </c>
      <c r="H15" s="169">
        <f>VLOOKUP(F15,'Dropdown vloerafw en cat'!$X$3:$Y$10008,2,FALSE)</f>
        <v>100</v>
      </c>
      <c r="I15" s="169">
        <v>2</v>
      </c>
    </row>
    <row r="16" spans="1:21" x14ac:dyDescent="0.25">
      <c r="A16" s="335">
        <v>12</v>
      </c>
      <c r="B16" s="169" t="str">
        <f t="shared" si="0"/>
        <v>12a</v>
      </c>
      <c r="C16" s="169" t="s">
        <v>370</v>
      </c>
      <c r="D16" s="169" t="s">
        <v>271</v>
      </c>
      <c r="E16" s="169" t="s">
        <v>270</v>
      </c>
      <c r="F16" s="169" t="e">
        <f t="shared" si="1"/>
        <v>#DIV/0!</v>
      </c>
      <c r="G16" s="169" t="e">
        <f>'12a'!$L$200/'13'!$E$8</f>
        <v>#DIV/0!</v>
      </c>
      <c r="H16" s="169">
        <v>100</v>
      </c>
      <c r="I16" s="169">
        <v>2</v>
      </c>
    </row>
    <row r="17" spans="1:8" hidden="1" x14ac:dyDescent="0.25">
      <c r="A17" s="335">
        <v>13</v>
      </c>
      <c r="B17" s="169" t="str">
        <f t="shared" si="0"/>
        <v>13a</v>
      </c>
      <c r="F17" s="169" t="e">
        <f t="shared" si="1"/>
        <v>#DIV/0!</v>
      </c>
      <c r="G17" s="169" t="e">
        <f>'13a'!$L$200/'13'!$E$8</f>
        <v>#DIV/0!</v>
      </c>
      <c r="H17" s="169" t="e">
        <f>VLOOKUP(F17,'Dropdown vloerafw en cat'!$X$3:$Y$10008,2,FALSE)</f>
        <v>#DIV/0!</v>
      </c>
    </row>
    <row r="18" spans="1:8" hidden="1" x14ac:dyDescent="0.25">
      <c r="A18" s="335">
        <v>14</v>
      </c>
      <c r="B18" s="169" t="str">
        <f t="shared" si="0"/>
        <v>14a</v>
      </c>
      <c r="F18" s="169" t="e">
        <f t="shared" si="1"/>
        <v>#DIV/0!</v>
      </c>
      <c r="G18" s="169" t="e">
        <f>'14a'!$L$200/'13'!$E$8</f>
        <v>#DIV/0!</v>
      </c>
      <c r="H18" s="169" t="e">
        <f>VLOOKUP(F18,'Dropdown vloerafw en cat'!$X$3:$Y$10008,2,FALSE)</f>
        <v>#DIV/0!</v>
      </c>
    </row>
    <row r="19" spans="1:8" hidden="1" x14ac:dyDescent="0.25">
      <c r="A19" s="335">
        <v>15</v>
      </c>
      <c r="B19" s="169" t="str">
        <f t="shared" si="0"/>
        <v>15a</v>
      </c>
      <c r="F19" s="169" t="e">
        <f t="shared" si="1"/>
        <v>#DIV/0!</v>
      </c>
      <c r="G19" s="169" t="e">
        <f>'15a'!$L$200/'16'!$E$8</f>
        <v>#DIV/0!</v>
      </c>
      <c r="H19" s="169" t="e">
        <f>VLOOKUP(F19,'Dropdown vloerafw en cat'!$X$3:$Y$10008,2,FALSE)</f>
        <v>#DIV/0!</v>
      </c>
    </row>
    <row r="20" spans="1:8" hidden="1" x14ac:dyDescent="0.25">
      <c r="A20" s="335">
        <v>16</v>
      </c>
      <c r="B20" s="169" t="str">
        <f t="shared" si="0"/>
        <v>16a</v>
      </c>
      <c r="F20" s="169" t="e">
        <f t="shared" si="1"/>
        <v>#DIV/0!</v>
      </c>
      <c r="G20" s="169" t="e">
        <f>'16a'!$L$200/'16'!$E$8</f>
        <v>#DIV/0!</v>
      </c>
      <c r="H20" s="169" t="e">
        <f>VLOOKUP(F20,'Dropdown vloerafw en cat'!$X$3:$Y$10008,2,FALSE)</f>
        <v>#DIV/0!</v>
      </c>
    </row>
    <row r="21" spans="1:8" hidden="1" x14ac:dyDescent="0.25">
      <c r="A21" s="335">
        <v>17</v>
      </c>
      <c r="B21" s="169" t="str">
        <f t="shared" si="0"/>
        <v>17a</v>
      </c>
      <c r="F21" s="169" t="e">
        <f t="shared" si="1"/>
        <v>#DIV/0!</v>
      </c>
      <c r="G21" s="169" t="e">
        <f>'17a'!$L$200/'18'!$E$8</f>
        <v>#DIV/0!</v>
      </c>
      <c r="H21" s="169" t="e">
        <f>VLOOKUP(F21,'Dropdown vloerafw en cat'!$X$3:$Y$10008,2,FALSE)</f>
        <v>#DIV/0!</v>
      </c>
    </row>
    <row r="22" spans="1:8" hidden="1" x14ac:dyDescent="0.25">
      <c r="A22" s="335">
        <v>18</v>
      </c>
      <c r="B22" s="169" t="str">
        <f t="shared" si="0"/>
        <v>18a</v>
      </c>
      <c r="F22" s="169" t="e">
        <f t="shared" si="1"/>
        <v>#DIV/0!</v>
      </c>
      <c r="G22" s="169" t="e">
        <f>'18a'!$L$200/'19'!$E$8</f>
        <v>#DIV/0!</v>
      </c>
      <c r="H22" s="169" t="e">
        <f>VLOOKUP(F22,'Dropdown vloerafw en cat'!$X$3:$Y$10008,2,FALSE)</f>
        <v>#DIV/0!</v>
      </c>
    </row>
    <row r="23" spans="1:8" hidden="1" x14ac:dyDescent="0.25">
      <c r="A23" s="335">
        <v>19</v>
      </c>
      <c r="B23" s="169" t="str">
        <f t="shared" ref="B23:B54" si="2">CONCATENATE(A23,"a")</f>
        <v>19a</v>
      </c>
      <c r="F23" s="169" t="e">
        <f t="shared" si="1"/>
        <v>#DIV/0!</v>
      </c>
      <c r="G23" s="169" t="e">
        <f>'19a'!$L$200/'20'!$E$8</f>
        <v>#DIV/0!</v>
      </c>
      <c r="H23" s="169" t="e">
        <f>VLOOKUP(F23,'Dropdown vloerafw en cat'!$X$3:$Y$10008,2,FALSE)</f>
        <v>#DIV/0!</v>
      </c>
    </row>
    <row r="24" spans="1:8" hidden="1" x14ac:dyDescent="0.25">
      <c r="A24" s="335">
        <v>20</v>
      </c>
      <c r="B24" s="169" t="str">
        <f t="shared" si="2"/>
        <v>20a</v>
      </c>
      <c r="F24" s="169" t="e">
        <f t="shared" si="1"/>
        <v>#DIV/0!</v>
      </c>
      <c r="G24" s="169" t="e">
        <f>'20a'!$L$200/'20'!$E$8</f>
        <v>#DIV/0!</v>
      </c>
      <c r="H24" s="169" t="e">
        <f>VLOOKUP(F24,'Dropdown vloerafw en cat'!$X$3:$Y$10008,2,FALSE)</f>
        <v>#DIV/0!</v>
      </c>
    </row>
    <row r="25" spans="1:8" hidden="1" x14ac:dyDescent="0.25">
      <c r="A25" s="335">
        <v>21</v>
      </c>
      <c r="B25" s="169" t="str">
        <f t="shared" si="2"/>
        <v>21a</v>
      </c>
      <c r="F25" s="169">
        <f t="shared" si="1"/>
        <v>0</v>
      </c>
      <c r="G25" s="169">
        <f>'21a'!$L$200/'1'!$E$8</f>
        <v>0</v>
      </c>
      <c r="H25" s="169" t="e">
        <f>VLOOKUP(F25,'Dropdown vloerafw en cat'!$X$3:$Y$10008,2,FALSE)</f>
        <v>#N/A</v>
      </c>
    </row>
    <row r="26" spans="1:8" hidden="1" x14ac:dyDescent="0.25">
      <c r="A26" s="335">
        <v>22</v>
      </c>
      <c r="B26" s="169" t="str">
        <f t="shared" si="2"/>
        <v>22a</v>
      </c>
      <c r="F26" s="169">
        <f t="shared" si="1"/>
        <v>0</v>
      </c>
      <c r="G26" s="169">
        <f>'22a'!$L$200/'1'!$E$8</f>
        <v>0</v>
      </c>
      <c r="H26" s="169" t="e">
        <f>VLOOKUP(F26,'Dropdown vloerafw en cat'!$X$3:$Y$10008,2,FALSE)</f>
        <v>#N/A</v>
      </c>
    </row>
    <row r="27" spans="1:8" hidden="1" x14ac:dyDescent="0.25">
      <c r="A27" s="335">
        <v>23</v>
      </c>
      <c r="B27" s="169" t="str">
        <f t="shared" si="2"/>
        <v>23a</v>
      </c>
      <c r="F27" s="169">
        <f t="shared" si="1"/>
        <v>0</v>
      </c>
      <c r="G27" s="169">
        <f>'23a'!$L$200/'1'!$E$8</f>
        <v>0</v>
      </c>
      <c r="H27" s="169" t="e">
        <f>VLOOKUP(F27,'Dropdown vloerafw en cat'!$X$3:$Y$10008,2,FALSE)</f>
        <v>#N/A</v>
      </c>
    </row>
    <row r="28" spans="1:8" hidden="1" x14ac:dyDescent="0.25">
      <c r="A28" s="335">
        <v>24</v>
      </c>
      <c r="B28" s="169" t="str">
        <f t="shared" si="2"/>
        <v>24a</v>
      </c>
      <c r="F28" s="169">
        <f t="shared" si="1"/>
        <v>0</v>
      </c>
      <c r="G28" s="169">
        <f>'24a'!$L$200/'1'!$E$8</f>
        <v>0</v>
      </c>
      <c r="H28" s="169" t="e">
        <f>VLOOKUP(F28,'Dropdown vloerafw en cat'!$X$3:$Y$10008,2,FALSE)</f>
        <v>#N/A</v>
      </c>
    </row>
    <row r="29" spans="1:8" hidden="1" x14ac:dyDescent="0.25">
      <c r="A29" s="335">
        <v>25</v>
      </c>
      <c r="B29" s="169" t="str">
        <f t="shared" si="2"/>
        <v>25a</v>
      </c>
      <c r="F29" s="169">
        <f t="shared" si="1"/>
        <v>0</v>
      </c>
      <c r="G29" s="169">
        <f>'25a'!$L$200/'1'!$E$8</f>
        <v>0</v>
      </c>
      <c r="H29" s="169" t="e">
        <f>VLOOKUP(F29,'Dropdown vloerafw en cat'!$X$3:$Y$10008,2,FALSE)</f>
        <v>#N/A</v>
      </c>
    </row>
    <row r="30" spans="1:8" hidden="1" x14ac:dyDescent="0.25">
      <c r="A30" s="335">
        <v>26</v>
      </c>
      <c r="B30" s="169" t="str">
        <f t="shared" si="2"/>
        <v>26a</v>
      </c>
      <c r="F30" s="169">
        <f t="shared" si="1"/>
        <v>0</v>
      </c>
      <c r="G30" s="169">
        <f>'26a'!$L$200/'1'!$E$8</f>
        <v>0</v>
      </c>
      <c r="H30" s="169" t="e">
        <f>VLOOKUP(F30,'Dropdown vloerafw en cat'!$X$3:$Y$10008,2,FALSE)</f>
        <v>#N/A</v>
      </c>
    </row>
    <row r="31" spans="1:8" hidden="1" x14ac:dyDescent="0.25">
      <c r="A31" s="335">
        <v>27</v>
      </c>
      <c r="B31" s="169" t="str">
        <f t="shared" si="2"/>
        <v>27a</v>
      </c>
      <c r="F31" s="169">
        <f t="shared" si="1"/>
        <v>0</v>
      </c>
      <c r="G31" s="169">
        <f>'27a'!$L$200/'1'!$E$8</f>
        <v>0</v>
      </c>
      <c r="H31" s="169" t="e">
        <f>VLOOKUP(F31,'Dropdown vloerafw en cat'!$X$3:$Y$10008,2,FALSE)</f>
        <v>#N/A</v>
      </c>
    </row>
    <row r="32" spans="1:8" hidden="1" x14ac:dyDescent="0.25">
      <c r="A32" s="335">
        <v>28</v>
      </c>
      <c r="B32" s="169" t="str">
        <f t="shared" si="2"/>
        <v>28a</v>
      </c>
      <c r="F32" s="169">
        <f t="shared" si="1"/>
        <v>0</v>
      </c>
      <c r="G32" s="169">
        <f>'28a'!$L$200/'1'!$E$8</f>
        <v>0</v>
      </c>
      <c r="H32" s="169" t="e">
        <f>VLOOKUP(F32,'Dropdown vloerafw en cat'!$X$3:$Y$10008,2,FALSE)</f>
        <v>#N/A</v>
      </c>
    </row>
    <row r="33" spans="1:8" hidden="1" x14ac:dyDescent="0.25">
      <c r="A33" s="335">
        <v>29</v>
      </c>
      <c r="B33" s="169" t="str">
        <f t="shared" si="2"/>
        <v>29a</v>
      </c>
      <c r="F33" s="169">
        <f t="shared" si="1"/>
        <v>0</v>
      </c>
      <c r="G33" s="169">
        <f>'29a'!$L$200/'1'!$E$8</f>
        <v>0</v>
      </c>
      <c r="H33" s="169" t="e">
        <f>VLOOKUP(F33,'Dropdown vloerafw en cat'!$X$3:$Y$10008,2,FALSE)</f>
        <v>#N/A</v>
      </c>
    </row>
    <row r="34" spans="1:8" hidden="1" x14ac:dyDescent="0.25">
      <c r="A34" s="335">
        <v>30</v>
      </c>
      <c r="B34" s="169" t="str">
        <f t="shared" si="2"/>
        <v>30a</v>
      </c>
      <c r="F34" s="169">
        <f t="shared" si="1"/>
        <v>0</v>
      </c>
      <c r="G34" s="169">
        <f>'30a'!$L$200/'1'!$E$8</f>
        <v>0</v>
      </c>
      <c r="H34" s="169" t="e">
        <f>VLOOKUP(F34,'Dropdown vloerafw en cat'!$X$3:$Y$10008,2,FALSE)</f>
        <v>#N/A</v>
      </c>
    </row>
    <row r="35" spans="1:8" hidden="1" x14ac:dyDescent="0.25">
      <c r="A35" s="335">
        <v>31</v>
      </c>
      <c r="B35" s="169" t="str">
        <f t="shared" si="2"/>
        <v>31a</v>
      </c>
      <c r="F35" s="169">
        <f t="shared" si="1"/>
        <v>0</v>
      </c>
      <c r="G35" s="169">
        <f>'31a'!$L$200/'1'!$E$8</f>
        <v>0</v>
      </c>
      <c r="H35" s="169" t="e">
        <f>VLOOKUP(F35,'Dropdown vloerafw en cat'!$X$3:$Y$10008,2,FALSE)</f>
        <v>#N/A</v>
      </c>
    </row>
    <row r="36" spans="1:8" hidden="1" x14ac:dyDescent="0.25">
      <c r="A36" s="335">
        <v>32</v>
      </c>
      <c r="B36" s="169" t="str">
        <f t="shared" si="2"/>
        <v>32a</v>
      </c>
      <c r="F36" s="169">
        <f t="shared" si="1"/>
        <v>0</v>
      </c>
      <c r="G36" s="169">
        <f>'32a'!$L$200/'1'!$E$8</f>
        <v>0</v>
      </c>
      <c r="H36" s="169" t="e">
        <f>VLOOKUP(F36,'Dropdown vloerafw en cat'!$X$3:$Y$10008,2,FALSE)</f>
        <v>#N/A</v>
      </c>
    </row>
    <row r="37" spans="1:8" hidden="1" x14ac:dyDescent="0.25">
      <c r="A37" s="335">
        <v>33</v>
      </c>
      <c r="B37" s="169" t="str">
        <f t="shared" si="2"/>
        <v>33a</v>
      </c>
      <c r="F37" s="169">
        <f t="shared" si="1"/>
        <v>0</v>
      </c>
      <c r="G37" s="169">
        <f>'33a'!$L$200/'1'!$E$8</f>
        <v>0</v>
      </c>
      <c r="H37" s="169" t="e">
        <f>VLOOKUP(F37,'Dropdown vloerafw en cat'!$X$3:$Y$10008,2,FALSE)</f>
        <v>#N/A</v>
      </c>
    </row>
    <row r="38" spans="1:8" hidden="1" x14ac:dyDescent="0.25">
      <c r="A38" s="335">
        <v>34</v>
      </c>
      <c r="B38" s="169" t="str">
        <f t="shared" si="2"/>
        <v>34a</v>
      </c>
      <c r="F38" s="169">
        <f t="shared" si="1"/>
        <v>0</v>
      </c>
      <c r="G38" s="169">
        <f>'34a'!$L$200/'1'!$E$8</f>
        <v>0</v>
      </c>
      <c r="H38" s="169" t="e">
        <f>VLOOKUP(F38,'Dropdown vloerafw en cat'!$X$3:$Y$10008,2,FALSE)</f>
        <v>#N/A</v>
      </c>
    </row>
    <row r="39" spans="1:8" hidden="1" x14ac:dyDescent="0.25">
      <c r="A39" s="335">
        <v>35</v>
      </c>
      <c r="B39" s="169" t="str">
        <f t="shared" si="2"/>
        <v>35a</v>
      </c>
      <c r="F39" s="169">
        <f t="shared" si="1"/>
        <v>0</v>
      </c>
      <c r="G39" s="169">
        <f>'35a'!$L$200/'1'!$E$8</f>
        <v>0</v>
      </c>
      <c r="H39" s="169" t="e">
        <f>VLOOKUP(F39,'Dropdown vloerafw en cat'!$X$3:$Y$10008,2,FALSE)</f>
        <v>#N/A</v>
      </c>
    </row>
    <row r="40" spans="1:8" hidden="1" x14ac:dyDescent="0.25">
      <c r="A40" s="335">
        <v>36</v>
      </c>
      <c r="B40" s="169" t="str">
        <f t="shared" si="2"/>
        <v>36a</v>
      </c>
      <c r="F40" s="169">
        <f t="shared" si="1"/>
        <v>0</v>
      </c>
      <c r="G40" s="169">
        <f>'36a'!$L$200/'1'!$E$8</f>
        <v>0</v>
      </c>
      <c r="H40" s="169" t="e">
        <f>VLOOKUP(F40,'Dropdown vloerafw en cat'!$X$3:$Y$10008,2,FALSE)</f>
        <v>#N/A</v>
      </c>
    </row>
    <row r="41" spans="1:8" hidden="1" x14ac:dyDescent="0.25">
      <c r="A41" s="335">
        <v>37</v>
      </c>
      <c r="B41" s="169" t="str">
        <f t="shared" si="2"/>
        <v>37a</v>
      </c>
      <c r="F41" s="169">
        <f t="shared" si="1"/>
        <v>0</v>
      </c>
      <c r="G41" s="169">
        <f>'37a'!$L$200/'1'!$E$8</f>
        <v>0</v>
      </c>
      <c r="H41" s="169" t="e">
        <f>VLOOKUP(F41,'Dropdown vloerafw en cat'!$X$3:$Y$10008,2,FALSE)</f>
        <v>#N/A</v>
      </c>
    </row>
    <row r="42" spans="1:8" hidden="1" x14ac:dyDescent="0.25">
      <c r="A42" s="335">
        <v>38</v>
      </c>
      <c r="B42" s="169" t="str">
        <f t="shared" si="2"/>
        <v>38a</v>
      </c>
      <c r="F42" s="169">
        <f t="shared" si="1"/>
        <v>0</v>
      </c>
      <c r="G42" s="169">
        <f>'38a'!$L$200/'1'!$E$8</f>
        <v>0</v>
      </c>
      <c r="H42" s="169" t="e">
        <f>VLOOKUP(F42,'Dropdown vloerafw en cat'!$X$3:$Y$10008,2,FALSE)</f>
        <v>#N/A</v>
      </c>
    </row>
    <row r="43" spans="1:8" hidden="1" x14ac:dyDescent="0.25">
      <c r="A43" s="335">
        <v>39</v>
      </c>
      <c r="B43" s="169" t="str">
        <f t="shared" si="2"/>
        <v>39a</v>
      </c>
      <c r="F43" s="169">
        <f t="shared" si="1"/>
        <v>0</v>
      </c>
      <c r="G43" s="169">
        <f>'39a'!$L$200/'1'!$E$8</f>
        <v>0</v>
      </c>
      <c r="H43" s="169" t="e">
        <f>VLOOKUP(F43,'Dropdown vloerafw en cat'!$X$3:$Y$10008,2,FALSE)</f>
        <v>#N/A</v>
      </c>
    </row>
    <row r="44" spans="1:8" hidden="1" x14ac:dyDescent="0.25">
      <c r="A44" s="335">
        <v>40</v>
      </c>
      <c r="B44" s="169" t="str">
        <f t="shared" si="2"/>
        <v>40a</v>
      </c>
      <c r="F44" s="169">
        <f t="shared" si="1"/>
        <v>0</v>
      </c>
      <c r="G44" s="169">
        <f>'40a'!$L$200/'1'!$E$8</f>
        <v>0</v>
      </c>
      <c r="H44" s="169" t="e">
        <f>VLOOKUP(F44,'Dropdown vloerafw en cat'!$X$3:$Y$10008,2,FALSE)</f>
        <v>#N/A</v>
      </c>
    </row>
    <row r="45" spans="1:8" hidden="1" x14ac:dyDescent="0.25">
      <c r="A45" s="335">
        <v>41</v>
      </c>
      <c r="B45" s="169" t="str">
        <f t="shared" si="2"/>
        <v>41a</v>
      </c>
      <c r="F45" s="169">
        <f t="shared" si="1"/>
        <v>0</v>
      </c>
      <c r="G45" s="169">
        <f>'41a'!$L$200/'1'!$E$8</f>
        <v>0</v>
      </c>
      <c r="H45" s="169" t="e">
        <f>VLOOKUP(F45,'Dropdown vloerafw en cat'!$X$3:$Y$10008,2,FALSE)</f>
        <v>#N/A</v>
      </c>
    </row>
    <row r="46" spans="1:8" hidden="1" x14ac:dyDescent="0.25">
      <c r="A46" s="335">
        <v>42</v>
      </c>
      <c r="B46" s="169" t="str">
        <f t="shared" si="2"/>
        <v>42a</v>
      </c>
      <c r="F46" s="169">
        <f t="shared" si="1"/>
        <v>0</v>
      </c>
      <c r="G46" s="169">
        <f>'42a'!$L$200/'1'!$E$8</f>
        <v>0</v>
      </c>
      <c r="H46" s="169" t="e">
        <f>VLOOKUP(F46,'Dropdown vloerafw en cat'!$X$3:$Y$10008,2,FALSE)</f>
        <v>#N/A</v>
      </c>
    </row>
    <row r="47" spans="1:8" hidden="1" x14ac:dyDescent="0.25">
      <c r="A47" s="335">
        <v>43</v>
      </c>
      <c r="B47" s="169" t="str">
        <f t="shared" si="2"/>
        <v>43a</v>
      </c>
      <c r="F47" s="169">
        <f t="shared" si="1"/>
        <v>0</v>
      </c>
      <c r="G47" s="169">
        <f>'43a'!$L$200/'1'!$E$8</f>
        <v>0</v>
      </c>
      <c r="H47" s="169" t="e">
        <f>VLOOKUP(F47,'Dropdown vloerafw en cat'!$X$3:$Y$10008,2,FALSE)</f>
        <v>#N/A</v>
      </c>
    </row>
    <row r="48" spans="1:8" hidden="1" x14ac:dyDescent="0.25">
      <c r="A48" s="335">
        <v>44</v>
      </c>
      <c r="B48" s="169" t="str">
        <f t="shared" si="2"/>
        <v>44a</v>
      </c>
      <c r="F48" s="169">
        <f t="shared" si="1"/>
        <v>0</v>
      </c>
      <c r="G48" s="169">
        <f>'44a'!$L$200/'1'!$E$8</f>
        <v>0</v>
      </c>
      <c r="H48" s="169" t="e">
        <f>VLOOKUP(F48,'Dropdown vloerafw en cat'!$X$3:$Y$10008,2,FALSE)</f>
        <v>#N/A</v>
      </c>
    </row>
    <row r="49" spans="1:8" hidden="1" x14ac:dyDescent="0.25">
      <c r="A49" s="335">
        <v>45</v>
      </c>
      <c r="B49" s="169" t="str">
        <f t="shared" si="2"/>
        <v>45a</v>
      </c>
      <c r="F49" s="169">
        <f t="shared" si="1"/>
        <v>0</v>
      </c>
      <c r="G49" s="169">
        <f>'45a'!$L$200/'1'!$E$8</f>
        <v>0</v>
      </c>
      <c r="H49" s="169" t="e">
        <f>VLOOKUP(F49,'Dropdown vloerafw en cat'!$X$3:$Y$10008,2,FALSE)</f>
        <v>#N/A</v>
      </c>
    </row>
    <row r="50" spans="1:8" hidden="1" x14ac:dyDescent="0.25">
      <c r="A50" s="335">
        <v>46</v>
      </c>
      <c r="B50" s="169" t="str">
        <f t="shared" si="2"/>
        <v>46a</v>
      </c>
      <c r="F50" s="169">
        <f t="shared" si="1"/>
        <v>0</v>
      </c>
      <c r="G50" s="169">
        <f>'46a'!$L$200/'1'!$E$8</f>
        <v>0</v>
      </c>
      <c r="H50" s="169" t="e">
        <f>VLOOKUP(F50,'Dropdown vloerafw en cat'!$X$3:$Y$10008,2,FALSE)</f>
        <v>#N/A</v>
      </c>
    </row>
    <row r="51" spans="1:8" hidden="1" x14ac:dyDescent="0.25">
      <c r="A51" s="335">
        <v>47</v>
      </c>
      <c r="B51" s="169" t="str">
        <f t="shared" si="2"/>
        <v>47a</v>
      </c>
      <c r="F51" s="169">
        <f t="shared" si="1"/>
        <v>0</v>
      </c>
      <c r="G51" s="169">
        <f>'47a'!$L$200/'1'!$E$8</f>
        <v>0</v>
      </c>
      <c r="H51" s="169" t="e">
        <f>VLOOKUP(F51,'Dropdown vloerafw en cat'!$X$3:$Y$10008,2,FALSE)</f>
        <v>#N/A</v>
      </c>
    </row>
    <row r="52" spans="1:8" hidden="1" x14ac:dyDescent="0.25">
      <c r="A52" s="335">
        <v>48</v>
      </c>
      <c r="B52" s="169" t="str">
        <f t="shared" si="2"/>
        <v>48a</v>
      </c>
      <c r="F52" s="169">
        <f t="shared" si="1"/>
        <v>0</v>
      </c>
      <c r="G52" s="169">
        <f>'48a'!$L$200/'1'!$E$8</f>
        <v>0</v>
      </c>
      <c r="H52" s="169" t="e">
        <f>VLOOKUP(F52,'Dropdown vloerafw en cat'!$X$3:$Y$10008,2,FALSE)</f>
        <v>#N/A</v>
      </c>
    </row>
    <row r="53" spans="1:8" hidden="1" x14ac:dyDescent="0.25">
      <c r="A53" s="335">
        <v>49</v>
      </c>
      <c r="B53" s="169" t="str">
        <f t="shared" si="2"/>
        <v>49a</v>
      </c>
      <c r="F53" s="169">
        <f t="shared" si="1"/>
        <v>0</v>
      </c>
      <c r="G53" s="169">
        <f>'49a'!$L$200/'1'!$E$8</f>
        <v>0</v>
      </c>
      <c r="H53" s="169" t="e">
        <f>VLOOKUP(F53,'Dropdown vloerafw en cat'!$X$3:$Y$10008,2,FALSE)</f>
        <v>#N/A</v>
      </c>
    </row>
    <row r="54" spans="1:8" hidden="1" x14ac:dyDescent="0.25">
      <c r="A54" s="335">
        <v>50</v>
      </c>
      <c r="B54" s="169" t="str">
        <f t="shared" si="2"/>
        <v>50a</v>
      </c>
      <c r="F54" s="169">
        <f t="shared" si="1"/>
        <v>0</v>
      </c>
      <c r="G54" s="169">
        <f>'50a'!$L$200/'1'!$E$8</f>
        <v>0</v>
      </c>
      <c r="H54" s="169" t="e">
        <f>VLOOKUP(F54,'Dropdown vloerafw en cat'!$X$3:$Y$10008,2,FALSE)</f>
        <v>#N/A</v>
      </c>
    </row>
  </sheetData>
  <pageMargins left="0.7" right="0.7" top="0.75" bottom="0.75" header="0.3" footer="0.3"/>
  <pageSetup paperSize="9" scale="21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5CB3-83B2-410F-9AA2-E61048A43BEF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+MAX('23a'!I5:I199)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'23a'!L200/'23a'!M200</f>
        <v>#N/A</v>
      </c>
      <c r="G11" s="126">
        <v>1</v>
      </c>
      <c r="H11" s="123" t="e">
        <f>('23a'!M200*Offertetarief)*(1/G11)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GETPIVOTDATA("m2",'23a'!$H$205,"Cat.","G")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GETPIVOTDATA("m2",'23a'!$A$205,"vloerafwerking","Linoleum")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GETPIVOTDATA("m2",'23a'!$A$205,"vloerafwerking","Tapijt")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6424-D43F-4772-A112-B3BBE8FF4167}">
  <sheetPr>
    <tabColor rgb="FF9F9289"/>
  </sheetPr>
  <dimension ref="A1:DM250"/>
  <sheetViews>
    <sheetView zoomScaleNormal="100" workbookViewId="0">
      <pane ySplit="4" topLeftCell="A191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(her)controles'!A27</f>
        <v>23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5A91DE-8BFE-47C3-95AA-5D9BFC419AB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C8AD998A-E2DC-4B11-BF50-086076D68078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5A953A57-F22D-4ADF-A22D-4F2FAC033832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A9B9-55CC-4F26-BF3B-CD9B9D53A27F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+MAX('24a'!I5:I199)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'24a'!L200/'24a'!M200</f>
        <v>#N/A</v>
      </c>
      <c r="G11" s="126">
        <v>1</v>
      </c>
      <c r="H11" s="123" t="e">
        <f>('24a'!M200*Offertetarief)*(1/G11)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GETPIVOTDATA("m2",'24a'!$H$205,"Cat.","G")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GETPIVOTDATA("m2",'24a'!$A$205,"vloerafwerking","Linoleum")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GETPIVOTDATA("m2",'24a'!$A$205,"vloerafwerking","Tapijt")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719E-0C1E-45DC-8F70-C9CA9F55A04B}">
  <sheetPr>
    <tabColor rgb="FF9F9289"/>
  </sheetPr>
  <dimension ref="A1:DM250"/>
  <sheetViews>
    <sheetView zoomScaleNormal="100" workbookViewId="0">
      <pane ySplit="4" topLeftCell="A197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(her)controles'!A28</f>
        <v>24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6A98C2-CB9C-4E5F-838D-7993E0F57E0E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5D2B712A-E39D-41C0-98A3-A6DC3D81B2AB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EB6F8F5A-796B-45ED-A80F-AD2E4731AA04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D259-360F-4166-88A7-242994F939A2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+MAX('25a'!I5:I199)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'25a'!L200/'25a'!M200</f>
        <v>#N/A</v>
      </c>
      <c r="G11" s="126">
        <v>1</v>
      </c>
      <c r="H11" s="123" t="e">
        <f>('25a'!M200*Offertetarief)*(1/G11)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GETPIVOTDATA("m2",'25a'!$H$205,"Cat.","G")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GETPIVOTDATA("m2",'25a'!$A$205,"vloerafwerking","Linoleum")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GETPIVOTDATA("m2",'25a'!$A$205,"vloerafwerking","Tapijt")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9703-F269-4928-8E03-D72BDC197CC3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(her)controles'!A29</f>
        <v>25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0D5F17-0C82-41F3-B682-15947C089C4A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FDA2B95F-320A-4BF1-995C-3C4F3077F345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930F9FA0-4CD6-4EC0-AD3C-6964A98DE8EB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DF80-31B1-4CA4-B623-D0D170B61B0F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+MAX('26a'!I5:I199)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'26a'!L200/'26a'!M200</f>
        <v>#N/A</v>
      </c>
      <c r="G11" s="126">
        <v>1</v>
      </c>
      <c r="H11" s="123" t="e">
        <f>('26a'!M200*Offertetarief)*(1/G11)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GETPIVOTDATA("m2",'26a'!$H$205,"Cat.","G")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GETPIVOTDATA("m2",'26a'!$A$205,"vloerafwerking","Linoleum")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GETPIVOTDATA("m2",'26a'!$A$205,"vloerafwerking","Tapijt")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283B-80D8-4A92-8253-3898C9A9558E}">
  <sheetPr>
    <tabColor rgb="FF9F9289"/>
  </sheetPr>
  <dimension ref="A1:DM250"/>
  <sheetViews>
    <sheetView zoomScaleNormal="100" workbookViewId="0">
      <pane ySplit="4" topLeftCell="A194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(her)controles'!A30</f>
        <v>26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B9EDB30-23CD-40ED-A3FA-718CB2AD127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9D197D1-F428-497F-BFD9-3885EF4A1EF0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5375441C-31DF-42C1-809E-DAB6A4D664CD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3E01-6D67-424B-ACF2-C1A01D9B1B36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+MAX('27a'!I5:I199)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'27a'!L200/'27a'!M200</f>
        <v>#N/A</v>
      </c>
      <c r="G11" s="126">
        <v>1</v>
      </c>
      <c r="H11" s="123" t="e">
        <f>('27a'!M200*Offertetarief)*(1/G11)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GETPIVOTDATA("m2",'27a'!$H$205,"Cat.","G")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GETPIVOTDATA("m2",'27a'!$A$205,"vloerafwerking","Linoleum")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GETPIVOTDATA("m2",'27a'!$A$205,"vloerafwerking","Tapijt")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728C-5EFF-4F19-A8EF-B2A910C34D12}">
  <sheetPr>
    <tabColor rgb="FF9F9289"/>
  </sheetPr>
  <dimension ref="A1:DM250"/>
  <sheetViews>
    <sheetView zoomScaleNormal="100" workbookViewId="0">
      <pane ySplit="4" topLeftCell="A200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(her)controles'!A31</f>
        <v>27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5A20F6A-63D2-424F-925B-83E8EC33D35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D8967EFF-E25E-4528-B2B9-D9D8C648A8B4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FE52C351-DE7B-46E1-A9C7-CC40270092B4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  <pageSetUpPr fitToPage="1"/>
  </sheetPr>
  <dimension ref="A2:O55"/>
  <sheetViews>
    <sheetView showGridLines="0" showZeros="0" topLeftCell="A25" zoomScaleNormal="100" workbookViewId="0">
      <selection activeCell="F16" sqref="F16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5" width="16.7109375" style="169" bestFit="1" customWidth="1"/>
    <col min="6" max="6" width="16.2851562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11.42578125" style="169" bestFit="1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1,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De Zandloper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Cavaljéweg 29</v>
      </c>
      <c r="C5" s="243"/>
      <c r="D5" s="243"/>
      <c r="E5" s="248"/>
      <c r="F5" s="245"/>
      <c r="G5" s="249" t="s">
        <v>18</v>
      </c>
      <c r="H5" s="369">
        <f>'Kosten VSR (her)controles'!A5</f>
        <v>1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Stuifzand</v>
      </c>
      <c r="C6" s="251"/>
      <c r="D6" s="251"/>
      <c r="E6" s="252"/>
      <c r="F6" s="253"/>
      <c r="G6" s="254" t="s">
        <v>19</v>
      </c>
      <c r="H6" s="255" t="str">
        <f>CONCATENATE(H5,"a")</f>
        <v>1a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+MAX('1a'!I6:I200)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'1a'!L200/'1a'!M200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('1a'!M200*Offertetarief)</f>
        <v>0</v>
      </c>
      <c r="I13" s="60" t="str">
        <f>IF(SUM(I11:I12)=100%,"","Geen 100%")</f>
        <v>Geen 100%</v>
      </c>
    </row>
    <row r="15" spans="1:11" x14ac:dyDescent="0.25">
      <c r="A15" s="231" t="str">
        <f>+'Normen en kosten'!G1</f>
        <v>Kosten additionele werkzaamheden</v>
      </c>
      <c r="E15" s="232" t="s">
        <v>13</v>
      </c>
      <c r="F15" s="232" t="s">
        <v>80</v>
      </c>
      <c r="G15" s="232" t="s">
        <v>22</v>
      </c>
      <c r="H15" s="232" t="s">
        <v>23</v>
      </c>
      <c r="I15" s="232" t="s">
        <v>126</v>
      </c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GETPIVOTDATA("m2",'1a'!$H$205,"Cat.","G")</f>
        <v>21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>
        <f>GETPIVOTDATA("m2",'1a'!$A$205,"vloerafwerking","Linoleum")</f>
        <v>378</v>
      </c>
      <c r="F17" s="318">
        <f>+'Normen en kosten'!I4</f>
        <v>0</v>
      </c>
      <c r="G17" s="318">
        <f t="shared" ref="G17:G30" si="0">E17*F17</f>
        <v>0</v>
      </c>
      <c r="H17" s="161">
        <v>0.5</v>
      </c>
      <c r="I17" s="319">
        <f t="shared" ref="I17:I30" si="1">IF(H17="","",SUM(G17*H17))</f>
        <v>0</v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378</v>
      </c>
      <c r="F18" s="318">
        <f>+'Normen en kosten'!I5</f>
        <v>0</v>
      </c>
      <c r="G18" s="318">
        <f t="shared" si="0"/>
        <v>0</v>
      </c>
      <c r="H18" s="161" t="s">
        <v>306</v>
      </c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378</v>
      </c>
      <c r="F19" s="318">
        <f>+'Normen en kosten'!I6</f>
        <v>0</v>
      </c>
      <c r="G19" s="318">
        <f t="shared" si="0"/>
        <v>0</v>
      </c>
      <c r="H19" s="161">
        <v>0.5</v>
      </c>
      <c r="I19" s="319">
        <f t="shared" si="1"/>
        <v>0</v>
      </c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/>
      <c r="F20" s="318">
        <f>+'Normen en kosten'!I7</f>
        <v>0</v>
      </c>
      <c r="G20" s="318">
        <f t="shared" si="0"/>
        <v>0</v>
      </c>
      <c r="H20" s="161"/>
      <c r="I20" s="319" t="str">
        <f t="shared" si="1"/>
        <v/>
      </c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>
        <f>GETPIVOTDATA("m2",'1a'!$A$205,"vloerafwerking","Inloopmat")</f>
        <v>5</v>
      </c>
      <c r="F21" s="318">
        <f>+'Normen en kosten'!I8</f>
        <v>0</v>
      </c>
      <c r="G21" s="318">
        <f t="shared" si="0"/>
        <v>0</v>
      </c>
      <c r="H21" s="161">
        <v>2</v>
      </c>
      <c r="I21" s="319">
        <f t="shared" si="1"/>
        <v>0</v>
      </c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127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127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34.4</v>
      </c>
      <c r="F24" s="318">
        <f>+'Normen en kosten'!I11</f>
        <v>0</v>
      </c>
      <c r="G24" s="318">
        <f t="shared" si="0"/>
        <v>0</v>
      </c>
      <c r="H24" s="161">
        <v>2</v>
      </c>
      <c r="I24" s="319">
        <f t="shared" si="1"/>
        <v>0</v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/>
      <c r="F25" s="318">
        <f>+'Normen en kosten'!I12</f>
        <v>0</v>
      </c>
      <c r="G25" s="318">
        <f t="shared" si="0"/>
        <v>0</v>
      </c>
      <c r="H25" s="161"/>
      <c r="I25" s="319" t="str">
        <f t="shared" si="1"/>
        <v/>
      </c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>
        <v>10</v>
      </c>
      <c r="F26" s="318">
        <f>+'Normen en kosten'!I13</f>
        <v>0</v>
      </c>
      <c r="G26" s="318">
        <f t="shared" si="0"/>
        <v>0</v>
      </c>
      <c r="H26" s="161">
        <v>1</v>
      </c>
      <c r="I26" s="319">
        <f t="shared" si="1"/>
        <v>0</v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 t="str">
        <f t="shared" si="1"/>
        <v/>
      </c>
    </row>
    <row r="28" spans="1:9" x14ac:dyDescent="0.25">
      <c r="A28" s="447">
        <f>'Normen en kosten'!G15</f>
        <v>0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11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11" ht="15" customHeight="1" x14ac:dyDescent="0.25">
      <c r="A34" s="449"/>
      <c r="B34" s="450"/>
      <c r="C34" s="451"/>
      <c r="D34" s="170"/>
      <c r="E34" s="170"/>
      <c r="F34" s="127"/>
      <c r="G34" s="321" t="str">
        <f t="shared" ref="G34:G43" si="2">IF(E34="","",SUM(E34*F34))</f>
        <v/>
      </c>
      <c r="H34" s="170"/>
      <c r="I34" s="319" t="str">
        <f>+IF(A34="","",H34*G34)</f>
        <v/>
      </c>
    </row>
    <row r="35" spans="1:11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>
        <f>VLOOKUP($H$5,'Kosten VSR (her)controles'!$A$5:$BB$54,35,0)</f>
        <v>0</v>
      </c>
      <c r="I35" s="326" t="str">
        <f t="shared" ref="I35:I44" si="3">+IF(A35="","",H35*G35)</f>
        <v/>
      </c>
    </row>
    <row r="36" spans="1:11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>
        <f>VLOOKUP($H$5,'Kosten VSR (her)controles'!$A$5:$BB$54,35,0)</f>
        <v>0</v>
      </c>
      <c r="I36" s="326" t="str">
        <f t="shared" si="3"/>
        <v/>
      </c>
    </row>
    <row r="37" spans="1:11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>
        <f>VLOOKUP($H$5,'Kosten VSR (her)controles'!$A$5:$BB$54,35,0)</f>
        <v>0</v>
      </c>
      <c r="I37" s="326" t="str">
        <f t="shared" si="3"/>
        <v/>
      </c>
    </row>
    <row r="38" spans="1:11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>
        <f>VLOOKUP($H$5,'Kosten VSR (her)controles'!$A$5:$BB$54,35,0)</f>
        <v>0</v>
      </c>
      <c r="I38" s="326" t="str">
        <f t="shared" si="3"/>
        <v/>
      </c>
    </row>
    <row r="39" spans="1:11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>
        <f>VLOOKUP($H$5,'Kosten VSR (her)controles'!$A$5:$BB$54,35,0)</f>
        <v>0</v>
      </c>
      <c r="I39" s="326" t="str">
        <f t="shared" si="3"/>
        <v/>
      </c>
    </row>
    <row r="40" spans="1:11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>
        <f>VLOOKUP($H$5,'Kosten VSR (her)controles'!$A$5:$BB$54,35,0)</f>
        <v>0</v>
      </c>
      <c r="I40" s="326" t="str">
        <f t="shared" si="3"/>
        <v/>
      </c>
    </row>
    <row r="41" spans="1:11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>
        <f>VLOOKUP($H$5,'Kosten VSR (her)controles'!$A$5:$BB$54,35,0)</f>
        <v>0</v>
      </c>
      <c r="I41" s="326" t="str">
        <f t="shared" si="3"/>
        <v/>
      </c>
    </row>
    <row r="42" spans="1:11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>
        <f>VLOOKUP($H$5,'Kosten VSR (her)controles'!$A$5:$BB$54,35,0)</f>
        <v>0</v>
      </c>
      <c r="I42" s="326" t="str">
        <f t="shared" si="3"/>
        <v/>
      </c>
    </row>
    <row r="43" spans="1:11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>
        <f>VLOOKUP($H$5,'Kosten VSR (her)controles'!$A$5:$BB$54,35,0)</f>
        <v>0</v>
      </c>
      <c r="I43" s="326" t="str">
        <f t="shared" si="3"/>
        <v/>
      </c>
    </row>
    <row r="44" spans="1:11" x14ac:dyDescent="0.25">
      <c r="A44" s="250"/>
      <c r="B44" s="253"/>
      <c r="C44" s="272"/>
      <c r="D44" s="224"/>
      <c r="E44" s="224"/>
      <c r="F44" s="129"/>
      <c r="G44" s="324"/>
      <c r="H44" s="224">
        <f>VLOOKUP($H$5,'Kosten VSR (her)controles'!$A$5:$BB$54,35,0)</f>
        <v>0</v>
      </c>
      <c r="I44" s="327" t="str">
        <f t="shared" si="3"/>
        <v/>
      </c>
    </row>
    <row r="45" spans="1:11" ht="15.75" x14ac:dyDescent="0.25">
      <c r="A45" s="206" t="s">
        <v>30</v>
      </c>
      <c r="B45" s="206"/>
      <c r="C45" s="206"/>
      <c r="D45" s="206"/>
      <c r="E45" s="206"/>
      <c r="F45" s="206"/>
      <c r="G45" s="206"/>
      <c r="H45" s="238" t="s">
        <v>30</v>
      </c>
      <c r="I45" s="328">
        <f>SUM(I34:I44)</f>
        <v>0</v>
      </c>
    </row>
    <row r="47" spans="1:11" ht="15.75" x14ac:dyDescent="0.25">
      <c r="A47" s="186" t="s">
        <v>31</v>
      </c>
      <c r="B47" s="187"/>
      <c r="C47" s="187"/>
      <c r="D47" s="187"/>
      <c r="E47" s="187"/>
      <c r="F47" s="187"/>
      <c r="G47" s="187"/>
      <c r="H47" s="238" t="s">
        <v>30</v>
      </c>
      <c r="I47" s="328">
        <f>+I45+I31+H13</f>
        <v>0</v>
      </c>
      <c r="J47" s="222"/>
      <c r="K47" s="222"/>
    </row>
    <row r="48" spans="1:11" x14ac:dyDescent="0.25">
      <c r="A48" s="168"/>
      <c r="B48" s="168"/>
      <c r="C48" s="168"/>
      <c r="D48" s="168"/>
      <c r="E48" s="168"/>
      <c r="F48" s="168"/>
      <c r="G48" s="168"/>
      <c r="H48" s="168"/>
      <c r="I48" s="222"/>
      <c r="J48" s="222"/>
      <c r="K48" s="222"/>
    </row>
    <row r="49" spans="1:12" x14ac:dyDescent="0.25">
      <c r="H49" s="168"/>
      <c r="I49" s="275"/>
      <c r="J49" s="275"/>
    </row>
    <row r="52" spans="1:12" x14ac:dyDescent="0.25">
      <c r="K52" s="275"/>
      <c r="L52" s="276"/>
    </row>
    <row r="53" spans="1:12" ht="30" x14ac:dyDescent="0.25">
      <c r="A53" s="169" t="s">
        <v>81</v>
      </c>
      <c r="E53" s="169" t="s">
        <v>129</v>
      </c>
      <c r="F53" s="277" t="s">
        <v>146</v>
      </c>
      <c r="I53" s="169" t="s">
        <v>24</v>
      </c>
    </row>
    <row r="54" spans="1:12" ht="15.75" thickBot="1" x14ac:dyDescent="0.3">
      <c r="A54" s="194" t="str">
        <f>'Kosten VSR (her)controles'!D3</f>
        <v>Inspectie</v>
      </c>
      <c r="B54" s="194"/>
      <c r="C54" s="194"/>
      <c r="D54" s="194"/>
      <c r="E54" s="278">
        <f>'Kosten VSR (her)controles'!H5</f>
        <v>100</v>
      </c>
      <c r="F54" s="279">
        <f>'Kosten VSR (her)controles'!I5</f>
        <v>2</v>
      </c>
      <c r="G54" s="194"/>
      <c r="H54" s="194"/>
      <c r="I54" s="332">
        <f>SUM(E54*F54)</f>
        <v>200</v>
      </c>
      <c r="J54" s="222"/>
      <c r="K54" s="222"/>
    </row>
    <row r="55" spans="1:12" ht="15.75" thickTop="1" x14ac:dyDescent="0.25"/>
  </sheetData>
  <mergeCells count="17">
    <mergeCell ref="A26:D26"/>
    <mergeCell ref="A27:D27"/>
    <mergeCell ref="A34:C34"/>
    <mergeCell ref="A11:D11"/>
    <mergeCell ref="A21:D21"/>
    <mergeCell ref="A29:D29"/>
    <mergeCell ref="A30:D30"/>
    <mergeCell ref="A16:D16"/>
    <mergeCell ref="A17:D17"/>
    <mergeCell ref="A18:D18"/>
    <mergeCell ref="A19:D19"/>
    <mergeCell ref="A20:D20"/>
    <mergeCell ref="A28:D28"/>
    <mergeCell ref="A22:D22"/>
    <mergeCell ref="A23:D23"/>
    <mergeCell ref="A24:D24"/>
    <mergeCell ref="A25:D25"/>
  </mergeCells>
  <conditionalFormatting sqref="I13">
    <cfRule type="cellIs" dxfId="63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E698-B055-469D-B404-1613E5D68990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+MAX('28a'!I5:I199)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'28a'!L200/'28a'!M200</f>
        <v>#N/A</v>
      </c>
      <c r="G11" s="126">
        <v>1</v>
      </c>
      <c r="H11" s="123" t="e">
        <f>('28a'!M200*Offertetarief)*(1/G11)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GETPIVOTDATA("m2",'28a'!$H$205,"Cat.","G")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GETPIVOTDATA("m2",'28a'!$A$205,"vloerafwerking","Linoleum")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GETPIVOTDATA("m2",'28a'!$A$205,"vloerafwerking","Tapijt")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FAEC-2E02-47CB-9B27-06015689D4B3}">
  <sheetPr>
    <tabColor rgb="FF9F9289"/>
  </sheetPr>
  <dimension ref="A1:DM250"/>
  <sheetViews>
    <sheetView zoomScaleNormal="100" workbookViewId="0">
      <pane ySplit="4" topLeftCell="A200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(her)controles'!A32</f>
        <v>28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3D54987-5505-4EFE-ADA5-440584ECD1D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F0449474-9B68-4515-8B73-A069F2FDFFE7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66E3A811-D052-4B2C-A982-F32712E246CD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35C4-CBC4-4ACC-B9AB-815370E2CD3C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+MAX('29a'!I5:I199)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'29a'!L200/'29a'!M200</f>
        <v>#N/A</v>
      </c>
      <c r="G11" s="126">
        <v>1</v>
      </c>
      <c r="H11" s="123" t="e">
        <f>('29a'!M200*Offertetarief)*(1/G11)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GETPIVOTDATA("m2",'29a'!$H$205,"Cat.","G")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GETPIVOTDATA("m2",'29a'!$A$205,"vloerafwerking","Linoleum")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GETPIVOTDATA("m2",'29a'!$A$205,"vloerafwerking","Tapijt")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5A16-09DF-42F8-96A1-CA2B558C39B5}">
  <sheetPr>
    <tabColor rgb="FF9F9289"/>
  </sheetPr>
  <dimension ref="A1:DM250"/>
  <sheetViews>
    <sheetView zoomScaleNormal="100" workbookViewId="0">
      <pane ySplit="4" topLeftCell="A191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(her)controles'!A33</f>
        <v>29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4607CDF-254A-44B6-888C-D3B189A7D50F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077787A1-CE81-40B8-9BEC-F836185A4C96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3A64FC96-2922-42EF-9F01-9ADAF6ECAE47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37D2-9BA0-49C6-BF7E-C6102A1B50A8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'30a'!L200/'30a'!M200</f>
        <v>#N/A</v>
      </c>
      <c r="G11" s="126">
        <v>1</v>
      </c>
      <c r="H11" s="123" t="e">
        <f>('30a'!M200*Offertetarief)*(1/G11)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5E7D-16A2-4B31-A511-CDC7DCDE38AC}">
  <sheetPr>
    <tabColor rgb="FF9F9289"/>
  </sheetPr>
  <dimension ref="A1:DM250"/>
  <sheetViews>
    <sheetView zoomScaleNormal="100" workbookViewId="0">
      <pane ySplit="4" topLeftCell="A191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(her)controles'!A34</f>
        <v>30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4A399F4-2659-446A-BF1C-4BC453F3E808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659C3E6-66E5-4BA9-A6A7-DD491674140A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C5704DA3-B833-4C4A-AE0F-134C7FB83839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11DA-B22B-4E22-BF3F-6B503EE9D65D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+MAX('31a'!I5:I199)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'31a'!L200/'31a'!M200</f>
        <v>#N/A</v>
      </c>
      <c r="G11" s="126">
        <v>1</v>
      </c>
      <c r="H11" s="123" t="e">
        <f>('31a'!M200*Offertetarief)*(1/G11)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GETPIVOTDATA("m2",'31a'!$H$205,"Cat.","G")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GETPIVOTDATA("m2",'31a'!$A$205,"vloerafwerking","Linoleum")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GETPIVOTDATA("m2",'31a'!$A$205,"vloerafwerking","Tapijt")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95C6-DB2B-4A2B-B3A3-04139425CEF1}">
  <sheetPr>
    <tabColor rgb="FF9F9289"/>
  </sheetPr>
  <dimension ref="A1:DM250"/>
  <sheetViews>
    <sheetView zoomScaleNormal="100" workbookViewId="0">
      <pane ySplit="4" topLeftCell="A197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(her)controles'!A35</f>
        <v>31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EE397D-1D4B-4834-B941-769749B8596B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65281ECE-F565-43E7-A597-BF2C12DBBC1A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01125DDD-18DF-448F-B368-1CDFFDFBB90F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865C-247B-4C5B-AF58-702157E0DD29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+MAX('32a'!I5:I199)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'32a'!L200/'32a'!M200</f>
        <v>#N/A</v>
      </c>
      <c r="G11" s="126">
        <v>1</v>
      </c>
      <c r="H11" s="123" t="e">
        <f>('32a'!M200*Offertetarief)*(1/G11)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GETPIVOTDATA("m2",'32a'!$H$205,"Cat.","G")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GETPIVOTDATA("m2",'32a'!$A$205,"vloerafwerking","Linoleum")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GETPIVOTDATA("m2",'32a'!$A$205,"vloerafwerking","Tapijt")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6C4D-4BAB-467F-944D-17977581696D}">
  <sheetPr>
    <tabColor rgb="FF9F9289"/>
  </sheetPr>
  <dimension ref="A1:DM250"/>
  <sheetViews>
    <sheetView zoomScaleNormal="100" workbookViewId="0">
      <pane ySplit="4" topLeftCell="A113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(her)controles'!A36</f>
        <v>32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0919804-19FD-4F95-8F90-2336C02164C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01D77A92-8449-4B6C-87B9-ABD75CAD7FDC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3CE30BFE-79FA-47C1-8A2C-C23ABC697196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9F9289"/>
  </sheetPr>
  <dimension ref="A1:EV250"/>
  <sheetViews>
    <sheetView zoomScaleNormal="100" workbookViewId="0">
      <pane ySplit="4" topLeftCell="A8" activePane="bottomLeft" state="frozen"/>
      <selection activeCell="U213" sqref="U213"/>
      <selection pane="bottomLeft" activeCell="L200" sqref="L200"/>
    </sheetView>
  </sheetViews>
  <sheetFormatPr defaultRowHeight="15" x14ac:dyDescent="0.25"/>
  <cols>
    <col min="1" max="1" width="10.85546875" style="61" bestFit="1" customWidth="1"/>
    <col min="2" max="2" width="11.5703125" style="2" bestFit="1" customWidth="1"/>
    <col min="3" max="3" width="16.5703125" style="61" bestFit="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3" bestFit="1" customWidth="1"/>
    <col min="9" max="9" width="11.5703125" style="61" bestFit="1" customWidth="1"/>
    <col min="10" max="10" width="16" style="58" bestFit="1" customWidth="1"/>
    <col min="11" max="11" width="5.7109375" style="3" bestFit="1" customWidth="1"/>
    <col min="12" max="12" width="9.85546875" style="3" bestFit="1" customWidth="1"/>
    <col min="13" max="13" width="13.28515625" style="84" bestFit="1" customWidth="1"/>
    <col min="14" max="14" width="3" style="84" bestFit="1" customWidth="1"/>
    <col min="15" max="15" width="3" style="2" bestFit="1" customWidth="1"/>
    <col min="16" max="16" width="3" bestFit="1" customWidth="1"/>
    <col min="17" max="17" width="3" style="103" bestFit="1" customWidth="1"/>
    <col min="18" max="25" width="3" bestFit="1" customWidth="1"/>
    <col min="26" max="26" width="6.28515625" bestFit="1" customWidth="1"/>
    <col min="27" max="27" width="10" style="103" bestFit="1" customWidth="1"/>
    <col min="28" max="28" width="11.5703125" customWidth="1"/>
    <col min="29" max="29" width="22.42578125" customWidth="1"/>
    <col min="30" max="30" width="17.7109375" customWidth="1"/>
    <col min="31" max="31" width="28.42578125" customWidth="1"/>
    <col min="32" max="32" width="5" customWidth="1"/>
    <col min="33" max="33" width="3" customWidth="1"/>
    <col min="34" max="35" width="5" customWidth="1"/>
    <col min="36" max="38" width="12" customWidth="1"/>
    <col min="39" max="39" width="5" customWidth="1"/>
    <col min="40" max="40" width="6" customWidth="1"/>
    <col min="41" max="41" width="5" customWidth="1"/>
    <col min="42" max="45" width="6" customWidth="1"/>
    <col min="46" max="46" width="12" customWidth="1"/>
    <col min="47" max="48" width="6" customWidth="1"/>
    <col min="49" max="50" width="12" customWidth="1"/>
    <col min="51" max="51" width="5" customWidth="1"/>
    <col min="52" max="52" width="4" customWidth="1"/>
    <col min="53" max="54" width="6" customWidth="1"/>
    <col min="55" max="55" width="5" customWidth="1"/>
    <col min="56" max="56" width="15" customWidth="1"/>
    <col min="57" max="57" width="7.5703125" customWidth="1"/>
    <col min="58" max="58" width="2" customWidth="1"/>
    <col min="59" max="59" width="5" customWidth="1"/>
    <col min="60" max="60" width="3" customWidth="1"/>
    <col min="61" max="61" width="5" customWidth="1"/>
    <col min="62" max="62" width="11.5703125" customWidth="1"/>
    <col min="63" max="63" width="8.140625" customWidth="1"/>
    <col min="64" max="64" width="12.140625" customWidth="1"/>
    <col min="65" max="65" width="10" customWidth="1"/>
    <col min="66" max="93" width="19.85546875" customWidth="1"/>
    <col min="94" max="94" width="19.5703125" customWidth="1"/>
    <col min="95" max="95" width="26" customWidth="1"/>
    <col min="96" max="96" width="7.85546875" customWidth="1"/>
    <col min="97" max="97" width="6.85546875" customWidth="1"/>
    <col min="98" max="98" width="10.85546875" bestFit="1" customWidth="1"/>
    <col min="99" max="99" width="8.85546875" customWidth="1"/>
    <col min="100" max="100" width="4.85546875" customWidth="1"/>
    <col min="101" max="101" width="7.85546875" customWidth="1"/>
    <col min="102" max="102" width="6.85546875" customWidth="1"/>
    <col min="103" max="103" width="10.85546875" customWidth="1"/>
    <col min="104" max="104" width="8.85546875" customWidth="1"/>
    <col min="105" max="105" width="6.85546875" customWidth="1"/>
    <col min="106" max="106" width="10.85546875" customWidth="1"/>
    <col min="107" max="107" width="10.42578125" bestFit="1" customWidth="1"/>
    <col min="108" max="108" width="6.85546875" customWidth="1"/>
    <col min="109" max="109" width="10.85546875" bestFit="1" customWidth="1"/>
    <col min="110" max="110" width="8.85546875" customWidth="1"/>
    <col min="111" max="111" width="6.85546875" customWidth="1"/>
    <col min="112" max="112" width="10.85546875" bestFit="1" customWidth="1"/>
    <col min="113" max="113" width="10.42578125" bestFit="1" customWidth="1"/>
    <col min="114" max="115" width="6.85546875" customWidth="1"/>
    <col min="116" max="116" width="10.85546875" bestFit="1" customWidth="1"/>
    <col min="117" max="117" width="10.42578125" bestFit="1" customWidth="1"/>
    <col min="118" max="118" width="12" bestFit="1" customWidth="1"/>
    <col min="119" max="119" width="11.85546875" bestFit="1" customWidth="1"/>
    <col min="120" max="120" width="10.42578125" bestFit="1" customWidth="1"/>
    <col min="121" max="121" width="7.85546875" customWidth="1"/>
    <col min="122" max="122" width="11.85546875" bestFit="1" customWidth="1"/>
    <col min="123" max="123" width="10.42578125" bestFit="1" customWidth="1"/>
    <col min="124" max="124" width="7.85546875" customWidth="1"/>
    <col min="125" max="125" width="11.85546875" bestFit="1" customWidth="1"/>
    <col min="126" max="126" width="10.42578125" bestFit="1" customWidth="1"/>
    <col min="127" max="127" width="6.85546875" customWidth="1"/>
    <col min="128" max="128" width="7.85546875" customWidth="1"/>
    <col min="129" max="129" width="12" bestFit="1" customWidth="1"/>
    <col min="130" max="130" width="11.85546875" bestFit="1" customWidth="1"/>
    <col min="131" max="131" width="10.42578125" bestFit="1" customWidth="1"/>
    <col min="132" max="132" width="12" bestFit="1" customWidth="1"/>
    <col min="133" max="133" width="11.85546875" bestFit="1" customWidth="1"/>
    <col min="134" max="134" width="8.85546875" customWidth="1"/>
    <col min="135" max="135" width="7.85546875" customWidth="1"/>
    <col min="136" max="136" width="11.85546875" bestFit="1" customWidth="1"/>
    <col min="137" max="137" width="10.42578125" bestFit="1" customWidth="1"/>
    <col min="138" max="138" width="7.85546875" customWidth="1"/>
    <col min="139" max="139" width="11.85546875" bestFit="1" customWidth="1"/>
    <col min="140" max="140" width="10.42578125" bestFit="1" customWidth="1"/>
    <col min="141" max="141" width="7.85546875" customWidth="1"/>
    <col min="142" max="142" width="11.85546875" bestFit="1" customWidth="1"/>
    <col min="143" max="143" width="10.42578125" bestFit="1" customWidth="1"/>
    <col min="144" max="144" width="7.85546875" customWidth="1"/>
    <col min="145" max="145" width="11.85546875" bestFit="1" customWidth="1"/>
    <col min="146" max="146" width="8.85546875" customWidth="1"/>
    <col min="147" max="147" width="7.85546875" customWidth="1"/>
    <col min="148" max="148" width="11.85546875" bestFit="1" customWidth="1"/>
    <col min="149" max="149" width="11.42578125" bestFit="1" customWidth="1"/>
    <col min="150" max="150" width="7.85546875" customWidth="1"/>
    <col min="151" max="151" width="11.85546875" bestFit="1" customWidth="1"/>
    <col min="152" max="152" width="9.85546875" bestFit="1" customWidth="1"/>
    <col min="153" max="153" width="8.140625" customWidth="1"/>
    <col min="154" max="155" width="12.140625" bestFit="1" customWidth="1"/>
    <col min="156" max="156" width="10" bestFit="1" customWidth="1"/>
  </cols>
  <sheetData>
    <row r="1" spans="1:152" x14ac:dyDescent="0.25">
      <c r="A1" s="80" t="s">
        <v>15</v>
      </c>
      <c r="B1" s="83">
        <f>'Kosten VSR (her)controles'!A5</f>
        <v>1</v>
      </c>
      <c r="C1" s="83"/>
      <c r="D1" s="87" t="str">
        <f>VLOOKUP(B1,'Kosten VSR (her)controles'!A5:E54,3)</f>
        <v>OBS De Zandloper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52" x14ac:dyDescent="0.25">
      <c r="A2" s="80" t="s">
        <v>32</v>
      </c>
      <c r="B2" s="16"/>
      <c r="C2" s="16"/>
      <c r="D2" s="87" t="str">
        <f>VLOOKUP(B1,'Kosten VSR (her)controles'!A5:E54,4)</f>
        <v>Cavaljéweg 29</v>
      </c>
      <c r="E2" s="89" t="str">
        <f>VLOOKUP(B1,'Kosten VSR (her)controles'!A5:E54,5)</f>
        <v>Stuifzand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52" s="59" customFormat="1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 s="59" customFormat="1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52" s="169" customFormat="1" x14ac:dyDescent="0.25">
      <c r="A5" s="354"/>
      <c r="B5" s="354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5</v>
      </c>
      <c r="H5" s="296" t="s">
        <v>295</v>
      </c>
      <c r="I5" s="357">
        <v>200</v>
      </c>
      <c r="J5" s="296" t="str">
        <f t="shared" ref="J5" si="0">F5&amp;I5</f>
        <v>E200</v>
      </c>
      <c r="K5" s="296">
        <f>+VLOOKUP(J5,'Normen en kosten'!$D$5:$E$103,2,FALSE)*'1'!$G$11</f>
        <v>0</v>
      </c>
      <c r="L5" s="296">
        <f t="shared" ref="L5" si="1">+I5*G5</f>
        <v>1000</v>
      </c>
      <c r="M5" s="307">
        <f t="shared" ref="M5" si="2">+IF(K5=0,0,L5/K5)</f>
        <v>0</v>
      </c>
      <c r="N5" s="228"/>
      <c r="Q5" s="213"/>
      <c r="AA5" s="213"/>
    </row>
    <row r="6" spans="1:152" x14ac:dyDescent="0.25">
      <c r="A6" s="384"/>
      <c r="B6" s="397" t="s">
        <v>310</v>
      </c>
      <c r="C6" s="305" t="s">
        <v>198</v>
      </c>
      <c r="D6" s="305" t="str">
        <f>VLOOKUP(C6,'Dropdown vloerafw en cat'!$P$2:$Q$52,2,FALSE)</f>
        <v>Verkeersruimte</v>
      </c>
      <c r="E6" s="306"/>
      <c r="F6" s="306" t="str">
        <f>VLOOKUP(D6,'Normen en kosten'!$A$5:$B$103,2,FALSE)</f>
        <v>E</v>
      </c>
      <c r="G6" s="296">
        <v>2</v>
      </c>
      <c r="H6" s="296" t="s">
        <v>163</v>
      </c>
      <c r="I6" s="357">
        <v>200</v>
      </c>
      <c r="J6" s="296" t="str">
        <f t="shared" ref="J6:J27" si="3">F6&amp;I6</f>
        <v>E200</v>
      </c>
      <c r="K6" s="296">
        <f>+VLOOKUP(J6,'Normen en kosten'!$D$5:$E$103,2,FALSE)*'1'!$G$11</f>
        <v>0</v>
      </c>
      <c r="L6" s="296">
        <f t="shared" ref="L6:L27" si="4">+I6*G6</f>
        <v>400</v>
      </c>
      <c r="M6" s="307">
        <f t="shared" ref="M6:M27" si="5">+IF(K6=0,0,L6/K6)</f>
        <v>0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52" x14ac:dyDescent="0.25">
      <c r="A7" s="384"/>
      <c r="B7" s="397" t="s">
        <v>311</v>
      </c>
      <c r="C7" s="305" t="s">
        <v>188</v>
      </c>
      <c r="D7" s="305" t="str">
        <f>VLOOKUP(C7,'Dropdown vloerafw en cat'!$P$2:$Q$52,2,FALSE)</f>
        <v>Verkeersruimte</v>
      </c>
      <c r="E7" s="306"/>
      <c r="F7" s="306" t="str">
        <f>VLOOKUP(D7,'Normen en kosten'!$A$5:$B$103,2,FALSE)</f>
        <v>E</v>
      </c>
      <c r="G7" s="296">
        <v>4</v>
      </c>
      <c r="H7" s="296" t="s">
        <v>163</v>
      </c>
      <c r="I7" s="357">
        <v>200</v>
      </c>
      <c r="J7" s="296" t="str">
        <f t="shared" si="3"/>
        <v>E200</v>
      </c>
      <c r="K7" s="296">
        <f>+VLOOKUP(J7,'Normen en kosten'!$D$5:$E$103,2,FALSE)*'1'!$G$11</f>
        <v>0</v>
      </c>
      <c r="L7" s="296">
        <f t="shared" si="4"/>
        <v>800</v>
      </c>
      <c r="M7" s="307">
        <f t="shared" si="5"/>
        <v>0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52" x14ac:dyDescent="0.25">
      <c r="A8" s="384"/>
      <c r="B8" s="397" t="s">
        <v>312</v>
      </c>
      <c r="C8" s="305" t="s">
        <v>291</v>
      </c>
      <c r="D8" s="305" t="str">
        <f>VLOOKUP(C8,'Dropdown vloerafw en cat'!$P$2:$Q$52,2,FALSE)</f>
        <v>Kantoor</v>
      </c>
      <c r="E8" s="306"/>
      <c r="F8" s="306" t="str">
        <f>VLOOKUP(D8,'Normen en kosten'!$A$5:$B$103,2,FALSE)</f>
        <v>B</v>
      </c>
      <c r="G8" s="296">
        <v>25</v>
      </c>
      <c r="H8" s="296" t="s">
        <v>138</v>
      </c>
      <c r="I8" s="357">
        <v>200</v>
      </c>
      <c r="J8" s="296" t="str">
        <f t="shared" si="3"/>
        <v>B200</v>
      </c>
      <c r="K8" s="296">
        <f>+VLOOKUP(J8,'Normen en kosten'!$D$5:$E$103,2,FALSE)*'1'!$G$11</f>
        <v>0</v>
      </c>
      <c r="L8" s="296">
        <f t="shared" si="4"/>
        <v>5000</v>
      </c>
      <c r="M8" s="307">
        <f t="shared" si="5"/>
        <v>0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52" x14ac:dyDescent="0.25">
      <c r="A9" s="384"/>
      <c r="B9" s="397" t="s">
        <v>313</v>
      </c>
      <c r="C9" s="305" t="s">
        <v>188</v>
      </c>
      <c r="D9" s="305" t="str">
        <f>VLOOKUP(C9,'Dropdown vloerafw en cat'!$P$2:$Q$52,2,FALSE)</f>
        <v>Verkeersruimte</v>
      </c>
      <c r="E9" s="306"/>
      <c r="F9" s="306" t="str">
        <f>VLOOKUP(D9,'Normen en kosten'!$A$5:$B$103,2,FALSE)</f>
        <v>E</v>
      </c>
      <c r="G9" s="296">
        <v>9</v>
      </c>
      <c r="H9" s="296" t="s">
        <v>138</v>
      </c>
      <c r="I9" s="357">
        <v>200</v>
      </c>
      <c r="J9" s="296" t="str">
        <f t="shared" si="3"/>
        <v>E200</v>
      </c>
      <c r="K9" s="296">
        <f>+VLOOKUP(J9,'Normen en kosten'!$D$5:$E$103,2,FALSE)*'1'!$G$11</f>
        <v>0</v>
      </c>
      <c r="L9" s="296">
        <f t="shared" si="4"/>
        <v>1800</v>
      </c>
      <c r="M9" s="307">
        <f t="shared" si="5"/>
        <v>0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52" x14ac:dyDescent="0.25">
      <c r="A10" s="384"/>
      <c r="B10" s="397" t="s">
        <v>314</v>
      </c>
      <c r="C10" s="305" t="s">
        <v>180</v>
      </c>
      <c r="D10" s="305" t="str">
        <f>VLOOKUP(C10,'Dropdown vloerafw en cat'!$P$2:$Q$52,2,FALSE)</f>
        <v>Kantoor</v>
      </c>
      <c r="E10" s="306"/>
      <c r="F10" s="306" t="str">
        <f>VLOOKUP(D10,'Normen en kosten'!$A$5:$B$103,2,FALSE)</f>
        <v>B</v>
      </c>
      <c r="G10" s="296">
        <v>18</v>
      </c>
      <c r="H10" s="296" t="s">
        <v>138</v>
      </c>
      <c r="I10" s="357">
        <v>200</v>
      </c>
      <c r="J10" s="296" t="str">
        <f t="shared" si="3"/>
        <v>B200</v>
      </c>
      <c r="K10" s="296">
        <f>+VLOOKUP(J10,'Normen en kosten'!$D$5:$E$103,2,FALSE)*'1'!$G$11</f>
        <v>0</v>
      </c>
      <c r="L10" s="296">
        <f t="shared" si="4"/>
        <v>3600</v>
      </c>
      <c r="M10" s="307">
        <f t="shared" si="5"/>
        <v>0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52" x14ac:dyDescent="0.25">
      <c r="A11" s="384"/>
      <c r="B11" s="397" t="s">
        <v>315</v>
      </c>
      <c r="C11" s="305" t="s">
        <v>180</v>
      </c>
      <c r="D11" s="305" t="str">
        <f>VLOOKUP(C11,'Dropdown vloerafw en cat'!$P$2:$Q$52,2,FALSE)</f>
        <v>Kantoor</v>
      </c>
      <c r="E11" s="306"/>
      <c r="F11" s="306" t="str">
        <f>VLOOKUP(D11,'Normen en kosten'!$A$5:$B$103,2,FALSE)</f>
        <v>B</v>
      </c>
      <c r="G11" s="296">
        <v>14</v>
      </c>
      <c r="H11" s="296" t="s">
        <v>138</v>
      </c>
      <c r="I11" s="357">
        <v>200</v>
      </c>
      <c r="J11" s="296" t="str">
        <f t="shared" si="3"/>
        <v>B200</v>
      </c>
      <c r="K11" s="296">
        <f>+VLOOKUP(J11,'Normen en kosten'!$D$5:$E$103,2,FALSE)*'1'!$G$11</f>
        <v>0</v>
      </c>
      <c r="L11" s="296">
        <f t="shared" si="4"/>
        <v>2800</v>
      </c>
      <c r="M11" s="307">
        <f t="shared" si="5"/>
        <v>0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52" x14ac:dyDescent="0.25">
      <c r="A12" s="384"/>
      <c r="B12" s="397" t="s">
        <v>316</v>
      </c>
      <c r="C12" s="305" t="s">
        <v>290</v>
      </c>
      <c r="D12" s="305" t="str">
        <f>VLOOKUP(C12,'Dropdown vloerafw en cat'!$P$2:$Q$52,2,FALSE)</f>
        <v>Verkeersruimte</v>
      </c>
      <c r="E12" s="306"/>
      <c r="F12" s="306" t="str">
        <f>VLOOKUP(D12,'Normen en kosten'!$A$5:$B$103,2,FALSE)</f>
        <v>E</v>
      </c>
      <c r="G12" s="296">
        <v>46</v>
      </c>
      <c r="H12" s="296" t="s">
        <v>163</v>
      </c>
      <c r="I12" s="357">
        <v>200</v>
      </c>
      <c r="J12" s="296" t="str">
        <f t="shared" si="3"/>
        <v>E200</v>
      </c>
      <c r="K12" s="296">
        <f>+VLOOKUP(J12,'Normen en kosten'!$D$5:$E$103,2,FALSE)*'1'!$G$11</f>
        <v>0</v>
      </c>
      <c r="L12" s="296">
        <f t="shared" si="4"/>
        <v>9200</v>
      </c>
      <c r="M12" s="307">
        <f t="shared" si="5"/>
        <v>0</v>
      </c>
      <c r="N12" s="104"/>
      <c r="O12" s="47"/>
      <c r="P12" s="47"/>
      <c r="Q12" s="47"/>
      <c r="R12" s="398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52" x14ac:dyDescent="0.25">
      <c r="A13" s="384"/>
      <c r="B13" s="397" t="s">
        <v>317</v>
      </c>
      <c r="C13" s="305" t="s">
        <v>179</v>
      </c>
      <c r="D13" s="305" t="str">
        <f>VLOOKUP(C13,'Dropdown vloerafw en cat'!$P$2:$Q$52,2,FALSE)</f>
        <v>Leslokaal</v>
      </c>
      <c r="E13" s="306"/>
      <c r="F13" s="306" t="str">
        <f>VLOOKUP(D13,'Normen en kosten'!$A$5:$B$103,2,FALSE)</f>
        <v>A</v>
      </c>
      <c r="G13" s="296">
        <v>46</v>
      </c>
      <c r="H13" s="296" t="s">
        <v>138</v>
      </c>
      <c r="I13" s="357">
        <v>200</v>
      </c>
      <c r="J13" s="296" t="str">
        <f t="shared" si="3"/>
        <v>A200</v>
      </c>
      <c r="K13" s="296">
        <f>+VLOOKUP(J13,'Normen en kosten'!$D$5:$E$103,2,FALSE)*'1'!$G$11</f>
        <v>0</v>
      </c>
      <c r="L13" s="296">
        <f t="shared" si="4"/>
        <v>9200</v>
      </c>
      <c r="M13" s="307">
        <f t="shared" si="5"/>
        <v>0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52" x14ac:dyDescent="0.25">
      <c r="A14" s="384"/>
      <c r="B14" s="397" t="s">
        <v>318</v>
      </c>
      <c r="C14" s="305" t="s">
        <v>188</v>
      </c>
      <c r="D14" s="305" t="str">
        <f>VLOOKUP(C14,'Dropdown vloerafw en cat'!$P$2:$Q$52,2,FALSE)</f>
        <v>Verkeersruimte</v>
      </c>
      <c r="E14" s="306"/>
      <c r="F14" s="306" t="str">
        <f>VLOOKUP(D14,'Normen en kosten'!$A$5:$B$103,2,FALSE)</f>
        <v>E</v>
      </c>
      <c r="G14" s="296">
        <v>6</v>
      </c>
      <c r="H14" s="296" t="s">
        <v>138</v>
      </c>
      <c r="I14" s="357">
        <v>200</v>
      </c>
      <c r="J14" s="296" t="str">
        <f t="shared" si="3"/>
        <v>E200</v>
      </c>
      <c r="K14" s="296">
        <f>+VLOOKUP(J14,'Normen en kosten'!$D$5:$E$103,2,FALSE)*'1'!$G$11</f>
        <v>0</v>
      </c>
      <c r="L14" s="296">
        <f t="shared" si="4"/>
        <v>1200</v>
      </c>
      <c r="M14" s="307">
        <f t="shared" si="5"/>
        <v>0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52" x14ac:dyDescent="0.25">
      <c r="A15" s="384"/>
      <c r="B15" s="397" t="s">
        <v>319</v>
      </c>
      <c r="C15" s="305" t="s">
        <v>179</v>
      </c>
      <c r="D15" s="305" t="str">
        <f>VLOOKUP(C15,'Dropdown vloerafw en cat'!$P$2:$Q$52,2,FALSE)</f>
        <v>Leslokaal</v>
      </c>
      <c r="E15" s="306"/>
      <c r="F15" s="306" t="str">
        <f>VLOOKUP(D15,'Normen en kosten'!$A$5:$B$103,2,FALSE)</f>
        <v>A</v>
      </c>
      <c r="G15" s="296">
        <v>58</v>
      </c>
      <c r="H15" s="296" t="s">
        <v>138</v>
      </c>
      <c r="I15" s="357">
        <v>200</v>
      </c>
      <c r="J15" s="296" t="str">
        <f t="shared" si="3"/>
        <v>A200</v>
      </c>
      <c r="K15" s="296">
        <f>+VLOOKUP(J15,'Normen en kosten'!$D$5:$E$103,2,FALSE)*'1'!$G$11</f>
        <v>0</v>
      </c>
      <c r="L15" s="296">
        <f t="shared" si="4"/>
        <v>11600</v>
      </c>
      <c r="M15" s="307">
        <f t="shared" si="5"/>
        <v>0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52" x14ac:dyDescent="0.25">
      <c r="A16" s="384"/>
      <c r="B16" s="397" t="s">
        <v>320</v>
      </c>
      <c r="C16" s="305" t="s">
        <v>179</v>
      </c>
      <c r="D16" s="305" t="str">
        <f>VLOOKUP(C16,'Dropdown vloerafw en cat'!$P$2:$Q$52,2,FALSE)</f>
        <v>Leslokaal</v>
      </c>
      <c r="E16" s="306"/>
      <c r="F16" s="306" t="str">
        <f>VLOOKUP(D16,'Normen en kosten'!$A$5:$B$103,2,FALSE)</f>
        <v>A</v>
      </c>
      <c r="G16" s="296">
        <v>86</v>
      </c>
      <c r="H16" s="296" t="s">
        <v>138</v>
      </c>
      <c r="I16" s="357">
        <v>200</v>
      </c>
      <c r="J16" s="296" t="str">
        <f t="shared" si="3"/>
        <v>A200</v>
      </c>
      <c r="K16" s="296">
        <f>+VLOOKUP(J16,'Normen en kosten'!$D$5:$E$103,2,FALSE)*'1'!$G$11</f>
        <v>0</v>
      </c>
      <c r="L16" s="296">
        <f t="shared" si="4"/>
        <v>17200</v>
      </c>
      <c r="M16" s="307">
        <f t="shared" si="5"/>
        <v>0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84"/>
      <c r="B17" s="397" t="s">
        <v>321</v>
      </c>
      <c r="C17" s="305" t="s">
        <v>188</v>
      </c>
      <c r="D17" s="305" t="str">
        <f>VLOOKUP(C17,'Dropdown vloerafw en cat'!$P$2:$Q$52,2,FALSE)</f>
        <v>Verkeersruimte</v>
      </c>
      <c r="E17" s="306"/>
      <c r="F17" s="306" t="str">
        <f>VLOOKUP(D17,'Normen en kosten'!$A$5:$B$103,2,FALSE)</f>
        <v>E</v>
      </c>
      <c r="G17" s="296">
        <v>16</v>
      </c>
      <c r="H17" s="296" t="s">
        <v>163</v>
      </c>
      <c r="I17" s="357">
        <v>200</v>
      </c>
      <c r="J17" s="296" t="str">
        <f t="shared" si="3"/>
        <v>E200</v>
      </c>
      <c r="K17" s="296">
        <f>+VLOOKUP(J17,'Normen en kosten'!$D$5:$E$103,2,FALSE)*'1'!$G$11</f>
        <v>0</v>
      </c>
      <c r="L17" s="296">
        <f t="shared" si="4"/>
        <v>3200</v>
      </c>
      <c r="M17" s="307">
        <f t="shared" si="5"/>
        <v>0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84"/>
      <c r="B18" s="397" t="s">
        <v>322</v>
      </c>
      <c r="C18" s="305" t="s">
        <v>191</v>
      </c>
      <c r="D18" s="305" t="str">
        <f>VLOOKUP(C18,'Dropdown vloerafw en cat'!$P$2:$Q$52,2,FALSE)</f>
        <v>Sanitaire ruimte</v>
      </c>
      <c r="E18" s="306"/>
      <c r="F18" s="306" t="str">
        <f>VLOOKUP(D18,'Normen en kosten'!$A$5:$B$103,2,FALSE)</f>
        <v>G</v>
      </c>
      <c r="G18" s="296">
        <v>7</v>
      </c>
      <c r="H18" s="296" t="s">
        <v>163</v>
      </c>
      <c r="I18" s="357">
        <v>200</v>
      </c>
      <c r="J18" s="296" t="str">
        <f t="shared" si="3"/>
        <v>G200</v>
      </c>
      <c r="K18" s="296">
        <f>+VLOOKUP(J18,'Normen en kosten'!$D$5:$E$103,2,FALSE)*'1'!$G$11</f>
        <v>0</v>
      </c>
      <c r="L18" s="296">
        <f t="shared" si="4"/>
        <v>1400</v>
      </c>
      <c r="M18" s="307">
        <f t="shared" si="5"/>
        <v>0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84"/>
      <c r="B19" s="397" t="s">
        <v>323</v>
      </c>
      <c r="C19" s="305" t="s">
        <v>179</v>
      </c>
      <c r="D19" s="305" t="str">
        <f>VLOOKUP(C19,'Dropdown vloerafw en cat'!$P$2:$Q$52,2,FALSE)</f>
        <v>Leslokaal</v>
      </c>
      <c r="E19" s="306"/>
      <c r="F19" s="306" t="str">
        <f>VLOOKUP(D19,'Normen en kosten'!$A$5:$B$103,2,FALSE)</f>
        <v>A</v>
      </c>
      <c r="G19" s="296">
        <v>58</v>
      </c>
      <c r="H19" s="296" t="s">
        <v>138</v>
      </c>
      <c r="I19" s="357">
        <v>200</v>
      </c>
      <c r="J19" s="296" t="str">
        <f t="shared" si="3"/>
        <v>A200</v>
      </c>
      <c r="K19" s="296">
        <f>+VLOOKUP(J19,'Normen en kosten'!$D$5:$E$103,2,FALSE)*'1'!$G$11</f>
        <v>0</v>
      </c>
      <c r="L19" s="296">
        <f t="shared" si="4"/>
        <v>11600</v>
      </c>
      <c r="M19" s="307">
        <f t="shared" si="5"/>
        <v>0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84"/>
      <c r="B20" s="397" t="s">
        <v>324</v>
      </c>
      <c r="C20" s="305" t="s">
        <v>182</v>
      </c>
      <c r="D20" s="305" t="s">
        <v>177</v>
      </c>
      <c r="E20" s="306"/>
      <c r="F20" s="306"/>
      <c r="G20" s="296"/>
      <c r="H20" s="296"/>
      <c r="I20" s="357"/>
      <c r="J20" s="296"/>
      <c r="K20" s="296"/>
      <c r="L20" s="296"/>
      <c r="M20" s="307"/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84"/>
      <c r="B21" s="397" t="s">
        <v>325</v>
      </c>
      <c r="C21" s="305" t="s">
        <v>191</v>
      </c>
      <c r="D21" s="305" t="str">
        <f>VLOOKUP(C21,'Dropdown vloerafw en cat'!$P$2:$Q$52,2,FALSE)</f>
        <v>Sanitaire ruimte</v>
      </c>
      <c r="E21" s="306"/>
      <c r="F21" s="306" t="str">
        <f>VLOOKUP(D21,'Normen en kosten'!$A$5:$B$103,2,FALSE)</f>
        <v>G</v>
      </c>
      <c r="G21" s="296">
        <v>5</v>
      </c>
      <c r="H21" s="296" t="s">
        <v>163</v>
      </c>
      <c r="I21" s="357">
        <v>200</v>
      </c>
      <c r="J21" s="296" t="str">
        <f t="shared" si="3"/>
        <v>G200</v>
      </c>
      <c r="K21" s="296">
        <f>+VLOOKUP(J21,'Normen en kosten'!$D$5:$E$103,2,FALSE)*'1'!$G$11</f>
        <v>0</v>
      </c>
      <c r="L21" s="296">
        <f t="shared" si="4"/>
        <v>1000</v>
      </c>
      <c r="M21" s="307">
        <f t="shared" si="5"/>
        <v>0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84"/>
      <c r="B22" s="397" t="s">
        <v>326</v>
      </c>
      <c r="C22" s="305" t="s">
        <v>203</v>
      </c>
      <c r="D22" s="305" t="s">
        <v>177</v>
      </c>
      <c r="E22" s="306"/>
      <c r="F22" s="306"/>
      <c r="G22" s="296"/>
      <c r="H22" s="296"/>
      <c r="I22" s="357"/>
      <c r="J22" s="296"/>
      <c r="K22" s="296"/>
      <c r="L22" s="296"/>
      <c r="M22" s="307"/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84"/>
      <c r="B23" s="397" t="s">
        <v>327</v>
      </c>
      <c r="C23" s="305" t="s">
        <v>182</v>
      </c>
      <c r="D23" s="305" t="s">
        <v>177</v>
      </c>
      <c r="E23" s="306"/>
      <c r="F23" s="306"/>
      <c r="G23" s="296"/>
      <c r="H23" s="296"/>
      <c r="I23" s="357"/>
      <c r="J23" s="296"/>
      <c r="K23" s="296"/>
      <c r="L23" s="296"/>
      <c r="M23" s="307"/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84"/>
      <c r="B24" s="397" t="s">
        <v>328</v>
      </c>
      <c r="C24" s="305" t="s">
        <v>188</v>
      </c>
      <c r="D24" s="305" t="str">
        <f>VLOOKUP(C24,'Dropdown vloerafw en cat'!$P$2:$Q$52,2,FALSE)</f>
        <v>Verkeersruimte</v>
      </c>
      <c r="E24" s="306"/>
      <c r="F24" s="306" t="str">
        <f>VLOOKUP(D24,'Normen en kosten'!$A$5:$B$103,2,FALSE)</f>
        <v>E</v>
      </c>
      <c r="G24" s="296">
        <v>4</v>
      </c>
      <c r="H24" s="296" t="s">
        <v>163</v>
      </c>
      <c r="I24" s="357">
        <v>200</v>
      </c>
      <c r="J24" s="296" t="str">
        <f t="shared" si="3"/>
        <v>E200</v>
      </c>
      <c r="K24" s="296">
        <f>+VLOOKUP(J24,'Normen en kosten'!$D$5:$E$103,2,FALSE)*'1'!$G$11</f>
        <v>0</v>
      </c>
      <c r="L24" s="296">
        <f t="shared" si="4"/>
        <v>800</v>
      </c>
      <c r="M24" s="307">
        <f t="shared" si="5"/>
        <v>0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84"/>
      <c r="B25" s="397" t="s">
        <v>329</v>
      </c>
      <c r="C25" s="305" t="s">
        <v>191</v>
      </c>
      <c r="D25" s="305" t="str">
        <f>VLOOKUP(C25,'Dropdown vloerafw en cat'!$P$2:$Q$52,2,FALSE)</f>
        <v>Sanitaire ruimte</v>
      </c>
      <c r="E25" s="306"/>
      <c r="F25" s="306" t="str">
        <f>VLOOKUP(D25,'Normen en kosten'!$A$5:$B$103,2,FALSE)</f>
        <v>G</v>
      </c>
      <c r="G25" s="296">
        <v>5</v>
      </c>
      <c r="H25" s="296" t="s">
        <v>163</v>
      </c>
      <c r="I25" s="357">
        <v>200</v>
      </c>
      <c r="J25" s="296" t="str">
        <f t="shared" si="3"/>
        <v>G200</v>
      </c>
      <c r="K25" s="296">
        <f>+VLOOKUP(J25,'Normen en kosten'!$D$5:$E$103,2,FALSE)*'1'!$G$11</f>
        <v>0</v>
      </c>
      <c r="L25" s="296">
        <f t="shared" si="4"/>
        <v>1000</v>
      </c>
      <c r="M25" s="307">
        <f t="shared" si="5"/>
        <v>0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84"/>
      <c r="B26" s="397" t="s">
        <v>330</v>
      </c>
      <c r="C26" s="305" t="s">
        <v>179</v>
      </c>
      <c r="D26" s="305" t="str">
        <f>VLOOKUP(C26,'Dropdown vloerafw en cat'!$P$2:$Q$52,2,FALSE)</f>
        <v>Leslokaal</v>
      </c>
      <c r="E26" s="306"/>
      <c r="F26" s="306" t="str">
        <f>VLOOKUP(D26,'Normen en kosten'!$A$5:$B$103,2,FALSE)</f>
        <v>A</v>
      </c>
      <c r="G26" s="296">
        <v>58</v>
      </c>
      <c r="H26" s="296" t="s">
        <v>138</v>
      </c>
      <c r="I26" s="357">
        <v>200</v>
      </c>
      <c r="J26" s="296" t="str">
        <f t="shared" si="3"/>
        <v>A200</v>
      </c>
      <c r="K26" s="296">
        <f>+VLOOKUP(J26,'Normen en kosten'!$D$5:$E$103,2,FALSE)*'1'!$G$11</f>
        <v>0</v>
      </c>
      <c r="L26" s="296">
        <f t="shared" si="4"/>
        <v>11600</v>
      </c>
      <c r="M26" s="307">
        <f t="shared" si="5"/>
        <v>0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84"/>
      <c r="B27" s="397" t="s">
        <v>331</v>
      </c>
      <c r="C27" s="305" t="s">
        <v>195</v>
      </c>
      <c r="D27" s="305" t="str">
        <f>VLOOKUP(C27,'Dropdown vloerafw en cat'!$P$2:$Q$52,2,FALSE)</f>
        <v>Sanitaire ruimte</v>
      </c>
      <c r="E27" s="306"/>
      <c r="F27" s="306" t="str">
        <f>VLOOKUP(D27,'Normen en kosten'!$A$5:$B$103,2,FALSE)</f>
        <v>G</v>
      </c>
      <c r="G27" s="296">
        <v>4</v>
      </c>
      <c r="H27" s="296" t="s">
        <v>163</v>
      </c>
      <c r="I27" s="357">
        <v>200</v>
      </c>
      <c r="J27" s="296" t="str">
        <f t="shared" si="3"/>
        <v>G200</v>
      </c>
      <c r="K27" s="296">
        <f>+VLOOKUP(J27,'Normen en kosten'!$D$5:$E$103,2,FALSE)*'1'!$G$11</f>
        <v>0</v>
      </c>
      <c r="L27" s="296">
        <f t="shared" si="4"/>
        <v>800</v>
      </c>
      <c r="M27" s="307">
        <f t="shared" si="5"/>
        <v>0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hidden="1" x14ac:dyDescent="0.25">
      <c r="A28" s="384"/>
      <c r="B28" s="385"/>
      <c r="C28" s="305"/>
      <c r="D28" s="305"/>
      <c r="E28" s="306"/>
      <c r="F28" s="306"/>
      <c r="G28" s="296"/>
      <c r="H28" s="296"/>
      <c r="I28" s="357"/>
      <c r="J28" s="296"/>
      <c r="K28" s="296"/>
      <c r="L28" s="296"/>
      <c r="M28" s="307"/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hidden="1" x14ac:dyDescent="0.25">
      <c r="A29" s="384"/>
      <c r="B29" s="385"/>
      <c r="C29" s="305"/>
      <c r="D29" s="305"/>
      <c r="E29" s="306"/>
      <c r="F29" s="306"/>
      <c r="G29" s="296"/>
      <c r="H29" s="296"/>
      <c r="I29" s="357"/>
      <c r="J29" s="296"/>
      <c r="K29" s="296"/>
      <c r="L29" s="296"/>
      <c r="M29" s="307"/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hidden="1" x14ac:dyDescent="0.25">
      <c r="A30" s="384"/>
      <c r="B30" s="385"/>
      <c r="C30" s="305"/>
      <c r="D30" s="305"/>
      <c r="E30" s="306"/>
      <c r="F30" s="306"/>
      <c r="G30" s="296"/>
      <c r="H30" s="296"/>
      <c r="I30" s="357"/>
      <c r="J30" s="296"/>
      <c r="K30" s="296"/>
      <c r="L30" s="296"/>
      <c r="M30" s="307"/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hidden="1" x14ac:dyDescent="0.25">
      <c r="A31" s="384"/>
      <c r="B31" s="385"/>
      <c r="C31" s="305"/>
      <c r="D31" s="305"/>
      <c r="E31" s="306"/>
      <c r="F31" s="306"/>
      <c r="G31" s="296"/>
      <c r="H31" s="296"/>
      <c r="I31" s="357"/>
      <c r="J31" s="296"/>
      <c r="K31" s="296"/>
      <c r="L31" s="296"/>
      <c r="M31" s="307"/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hidden="1" x14ac:dyDescent="0.25">
      <c r="A32" s="384"/>
      <c r="B32" s="385"/>
      <c r="C32" s="305"/>
      <c r="D32" s="305"/>
      <c r="E32" s="306"/>
      <c r="F32" s="306"/>
      <c r="G32" s="296"/>
      <c r="H32" s="296"/>
      <c r="I32" s="357"/>
      <c r="J32" s="296"/>
      <c r="K32" s="296"/>
      <c r="L32" s="296"/>
      <c r="M32" s="307"/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hidden="1" x14ac:dyDescent="0.25">
      <c r="A33" s="384"/>
      <c r="B33" s="385"/>
      <c r="C33" s="305"/>
      <c r="D33" s="305"/>
      <c r="E33" s="306"/>
      <c r="F33" s="306"/>
      <c r="G33" s="296"/>
      <c r="H33" s="296"/>
      <c r="I33" s="357"/>
      <c r="J33" s="296"/>
      <c r="K33" s="296"/>
      <c r="L33" s="296"/>
      <c r="M33" s="307"/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hidden="1" x14ac:dyDescent="0.25">
      <c r="A34" s="384"/>
      <c r="B34" s="385"/>
      <c r="C34" s="305"/>
      <c r="D34" s="305"/>
      <c r="E34" s="306"/>
      <c r="F34" s="306"/>
      <c r="G34" s="296"/>
      <c r="H34" s="296"/>
      <c r="I34" s="357"/>
      <c r="J34" s="296"/>
      <c r="K34" s="296"/>
      <c r="L34" s="296"/>
      <c r="M34" s="307"/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hidden="1" x14ac:dyDescent="0.25">
      <c r="A35" s="384"/>
      <c r="B35" s="385"/>
      <c r="C35" s="305"/>
      <c r="D35" s="305"/>
      <c r="E35" s="306"/>
      <c r="F35" s="306"/>
      <c r="G35" s="296"/>
      <c r="H35" s="296"/>
      <c r="I35" s="357"/>
      <c r="J35" s="296"/>
      <c r="K35" s="296"/>
      <c r="L35" s="296"/>
      <c r="M35" s="307"/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hidden="1" x14ac:dyDescent="0.25">
      <c r="A36" s="384"/>
      <c r="B36" s="385"/>
      <c r="C36" s="305"/>
      <c r="D36" s="305"/>
      <c r="E36" s="306"/>
      <c r="F36" s="306"/>
      <c r="G36" s="296"/>
      <c r="H36" s="296"/>
      <c r="I36" s="357"/>
      <c r="J36" s="296"/>
      <c r="K36" s="296"/>
      <c r="L36" s="296"/>
      <c r="M36" s="307"/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hidden="1" x14ac:dyDescent="0.25">
      <c r="A37" s="384"/>
      <c r="B37" s="385"/>
      <c r="C37" s="305"/>
      <c r="D37" s="305"/>
      <c r="E37" s="306"/>
      <c r="F37" s="306"/>
      <c r="G37" s="296"/>
      <c r="H37" s="296"/>
      <c r="I37" s="357"/>
      <c r="J37" s="296"/>
      <c r="K37" s="296"/>
      <c r="L37" s="296"/>
      <c r="M37" s="307"/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hidden="1" x14ac:dyDescent="0.25">
      <c r="A38" s="384"/>
      <c r="B38" s="385"/>
      <c r="C38" s="305"/>
      <c r="D38" s="305"/>
      <c r="E38" s="306"/>
      <c r="F38" s="306"/>
      <c r="G38" s="296"/>
      <c r="H38" s="296"/>
      <c r="I38" s="357"/>
      <c r="J38" s="296"/>
      <c r="K38" s="296"/>
      <c r="L38" s="296"/>
      <c r="M38" s="307"/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hidden="1" x14ac:dyDescent="0.25">
      <c r="A39" s="384"/>
      <c r="B39" s="385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hidden="1" x14ac:dyDescent="0.25">
      <c r="A40" s="384"/>
      <c r="B40" s="385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hidden="1" x14ac:dyDescent="0.25">
      <c r="A41" s="384"/>
      <c r="B41" s="385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hidden="1" x14ac:dyDescent="0.25">
      <c r="A42" s="384"/>
      <c r="B42" s="385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hidden="1" x14ac:dyDescent="0.25">
      <c r="A43" s="384"/>
      <c r="B43" s="385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hidden="1" x14ac:dyDescent="0.25">
      <c r="A44" s="384"/>
      <c r="B44" s="385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hidden="1" x14ac:dyDescent="0.25">
      <c r="A45" s="384"/>
      <c r="B45" s="385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hidden="1" x14ac:dyDescent="0.25">
      <c r="A46" s="384"/>
      <c r="B46" s="385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hidden="1" x14ac:dyDescent="0.25">
      <c r="A47" s="384"/>
      <c r="B47" s="385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hidden="1" x14ac:dyDescent="0.25">
      <c r="A48" s="384"/>
      <c r="B48" s="385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hidden="1" x14ac:dyDescent="0.25">
      <c r="A49" s="384"/>
      <c r="B49" s="385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hidden="1" x14ac:dyDescent="0.25">
      <c r="A50" s="384"/>
      <c r="B50" s="385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hidden="1" x14ac:dyDescent="0.25">
      <c r="A51" s="384"/>
      <c r="B51" s="385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hidden="1" x14ac:dyDescent="0.25">
      <c r="A52" s="384"/>
      <c r="B52" s="385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  <c r="O52"/>
    </row>
    <row r="53" spans="1:30" hidden="1" x14ac:dyDescent="0.25">
      <c r="A53" s="384"/>
      <c r="B53" s="385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  <c r="O53"/>
    </row>
    <row r="54" spans="1:30" hidden="1" x14ac:dyDescent="0.25">
      <c r="A54" s="384"/>
      <c r="B54" s="385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  <c r="O54"/>
    </row>
    <row r="55" spans="1:30" hidden="1" x14ac:dyDescent="0.25">
      <c r="A55" s="384"/>
      <c r="B55" s="385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  <c r="O55"/>
    </row>
    <row r="56" spans="1:30" hidden="1" x14ac:dyDescent="0.25">
      <c r="A56" s="384"/>
      <c r="B56" s="385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  <c r="O56"/>
    </row>
    <row r="57" spans="1:30" hidden="1" x14ac:dyDescent="0.25">
      <c r="A57" s="384"/>
      <c r="B57" s="385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  <c r="O57"/>
    </row>
    <row r="58" spans="1:30" hidden="1" x14ac:dyDescent="0.25">
      <c r="A58" s="384"/>
      <c r="B58" s="385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  <c r="O58"/>
    </row>
    <row r="59" spans="1:30" hidden="1" x14ac:dyDescent="0.25">
      <c r="A59" s="384"/>
      <c r="B59" s="385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  <c r="O59"/>
    </row>
    <row r="60" spans="1:30" hidden="1" x14ac:dyDescent="0.25">
      <c r="A60" s="384"/>
      <c r="B60" s="385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  <c r="O60"/>
    </row>
    <row r="61" spans="1:30" hidden="1" x14ac:dyDescent="0.25">
      <c r="A61" s="384"/>
      <c r="B61" s="385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  <c r="O61"/>
    </row>
    <row r="62" spans="1:30" hidden="1" x14ac:dyDescent="0.25">
      <c r="A62" s="384"/>
      <c r="B62" s="385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  <c r="O62"/>
    </row>
    <row r="63" spans="1:30" hidden="1" x14ac:dyDescent="0.25">
      <c r="A63" s="384"/>
      <c r="B63" s="385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  <c r="O63"/>
    </row>
    <row r="64" spans="1:30" hidden="1" x14ac:dyDescent="0.25">
      <c r="A64" s="384"/>
      <c r="B64" s="385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  <c r="O64"/>
    </row>
    <row r="65" spans="1:15" hidden="1" x14ac:dyDescent="0.25">
      <c r="A65" s="384"/>
      <c r="B65" s="385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  <c r="O65"/>
    </row>
    <row r="66" spans="1:15" hidden="1" x14ac:dyDescent="0.25">
      <c r="A66" s="384"/>
      <c r="B66" s="385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  <c r="O66"/>
    </row>
    <row r="67" spans="1:15" hidden="1" x14ac:dyDescent="0.25">
      <c r="A67" s="384"/>
      <c r="B67" s="385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  <c r="O67"/>
    </row>
    <row r="68" spans="1:15" hidden="1" x14ac:dyDescent="0.25">
      <c r="A68" s="384"/>
      <c r="B68" s="385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  <c r="O68"/>
    </row>
    <row r="69" spans="1:15" hidden="1" x14ac:dyDescent="0.25">
      <c r="A69" s="384"/>
      <c r="B69" s="385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  <c r="O69"/>
    </row>
    <row r="70" spans="1:15" hidden="1" x14ac:dyDescent="0.25">
      <c r="A70" s="384"/>
      <c r="B70" s="385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  <c r="O70"/>
    </row>
    <row r="71" spans="1:15" hidden="1" x14ac:dyDescent="0.25">
      <c r="A71" s="384"/>
      <c r="B71" s="385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  <c r="O71"/>
    </row>
    <row r="72" spans="1:15" hidden="1" x14ac:dyDescent="0.25">
      <c r="A72" s="384"/>
      <c r="B72" s="385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  <c r="O72"/>
    </row>
    <row r="73" spans="1:15" hidden="1" x14ac:dyDescent="0.25">
      <c r="A73" s="384"/>
      <c r="B73" s="385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  <c r="O73"/>
    </row>
    <row r="74" spans="1:15" hidden="1" x14ac:dyDescent="0.25">
      <c r="A74" s="384"/>
      <c r="B74" s="385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  <c r="O74"/>
    </row>
    <row r="75" spans="1:15" hidden="1" x14ac:dyDescent="0.25">
      <c r="A75" s="384"/>
      <c r="B75" s="385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  <c r="O75"/>
    </row>
    <row r="76" spans="1:15" hidden="1" x14ac:dyDescent="0.25">
      <c r="A76" s="384"/>
      <c r="B76" s="385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  <c r="O76"/>
    </row>
    <row r="77" spans="1:15" hidden="1" x14ac:dyDescent="0.25">
      <c r="A77" s="384"/>
      <c r="B77" s="385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  <c r="O77"/>
    </row>
    <row r="78" spans="1:15" hidden="1" x14ac:dyDescent="0.25">
      <c r="A78" s="384"/>
      <c r="B78" s="385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  <c r="O78"/>
    </row>
    <row r="79" spans="1:15" hidden="1" x14ac:dyDescent="0.25">
      <c r="A79" s="384"/>
      <c r="B79" s="385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  <c r="O79"/>
    </row>
    <row r="80" spans="1:15" hidden="1" x14ac:dyDescent="0.25">
      <c r="A80" s="384"/>
      <c r="B80" s="385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  <c r="O80"/>
    </row>
    <row r="81" spans="1:15" hidden="1" x14ac:dyDescent="0.25">
      <c r="A81" s="384"/>
      <c r="B81" s="385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  <c r="O81"/>
    </row>
    <row r="82" spans="1:15" hidden="1" x14ac:dyDescent="0.25">
      <c r="A82" s="384"/>
      <c r="B82" s="385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  <c r="O82"/>
    </row>
    <row r="83" spans="1:15" hidden="1" x14ac:dyDescent="0.25">
      <c r="A83" s="384"/>
      <c r="B83" s="385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  <c r="O83"/>
    </row>
    <row r="84" spans="1:15" hidden="1" x14ac:dyDescent="0.25">
      <c r="A84" s="384"/>
      <c r="B84" s="385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  <c r="O84"/>
    </row>
    <row r="85" spans="1:15" hidden="1" x14ac:dyDescent="0.25">
      <c r="A85" s="384"/>
      <c r="B85" s="385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  <c r="O85"/>
    </row>
    <row r="86" spans="1:15" hidden="1" x14ac:dyDescent="0.25">
      <c r="A86" s="384"/>
      <c r="B86" s="385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  <c r="O86"/>
    </row>
    <row r="87" spans="1:15" hidden="1" x14ac:dyDescent="0.25">
      <c r="A87" s="384"/>
      <c r="B87" s="385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  <c r="O87"/>
    </row>
    <row r="88" spans="1:15" hidden="1" x14ac:dyDescent="0.25">
      <c r="A88" s="384"/>
      <c r="B88" s="385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  <c r="O88"/>
    </row>
    <row r="89" spans="1:15" hidden="1" x14ac:dyDescent="0.25">
      <c r="A89" s="384"/>
      <c r="B89" s="385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  <c r="O89"/>
    </row>
    <row r="90" spans="1:15" hidden="1" x14ac:dyDescent="0.25">
      <c r="A90" s="384"/>
      <c r="B90" s="385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  <c r="O90"/>
    </row>
    <row r="91" spans="1:15" hidden="1" x14ac:dyDescent="0.25">
      <c r="A91" s="384"/>
      <c r="B91" s="385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  <c r="O91"/>
    </row>
    <row r="92" spans="1:15" hidden="1" x14ac:dyDescent="0.25">
      <c r="A92" s="384"/>
      <c r="B92" s="385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  <c r="O92"/>
    </row>
    <row r="93" spans="1:15" hidden="1" x14ac:dyDescent="0.25">
      <c r="A93" s="384"/>
      <c r="B93" s="385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  <c r="O93"/>
    </row>
    <row r="94" spans="1:15" hidden="1" x14ac:dyDescent="0.25">
      <c r="A94" s="384"/>
      <c r="B94" s="385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  <c r="O94"/>
    </row>
    <row r="95" spans="1:15" hidden="1" x14ac:dyDescent="0.25">
      <c r="A95" s="384"/>
      <c r="B95" s="385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  <c r="O95"/>
    </row>
    <row r="96" spans="1:15" hidden="1" x14ac:dyDescent="0.25">
      <c r="A96" s="384"/>
      <c r="B96" s="385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  <c r="O96"/>
    </row>
    <row r="97" spans="1:27" hidden="1" x14ac:dyDescent="0.25">
      <c r="A97" s="384"/>
      <c r="B97" s="385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  <c r="O97"/>
    </row>
    <row r="98" spans="1:27" hidden="1" x14ac:dyDescent="0.25">
      <c r="A98" s="384"/>
      <c r="B98" s="385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  <c r="O98"/>
    </row>
    <row r="99" spans="1:27" hidden="1" x14ac:dyDescent="0.25">
      <c r="A99" s="384"/>
      <c r="B99" s="385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  <c r="N99" s="86"/>
      <c r="O99"/>
    </row>
    <row r="100" spans="1:27" hidden="1" x14ac:dyDescent="0.25">
      <c r="A100" s="384"/>
      <c r="B100" s="385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  <c r="O100" s="59"/>
      <c r="P100" s="59"/>
      <c r="R100" s="59"/>
      <c r="S100" s="59"/>
      <c r="T100" s="59"/>
      <c r="U100" s="59"/>
      <c r="V100" s="59"/>
    </row>
    <row r="101" spans="1:27" s="59" customFormat="1" hidden="1" x14ac:dyDescent="0.25">
      <c r="A101" s="384"/>
      <c r="B101" s="385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  <c r="N101" s="84"/>
      <c r="O101"/>
      <c r="P101"/>
      <c r="Q101" s="103"/>
      <c r="R101"/>
      <c r="S101"/>
      <c r="T101"/>
      <c r="U101"/>
      <c r="V101"/>
      <c r="AA101" s="103"/>
    </row>
    <row r="102" spans="1:27" hidden="1" x14ac:dyDescent="0.25">
      <c r="A102" s="384"/>
      <c r="B102" s="385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  <c r="O102"/>
    </row>
    <row r="103" spans="1:27" hidden="1" x14ac:dyDescent="0.25">
      <c r="A103" s="384"/>
      <c r="B103" s="385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  <c r="O103"/>
    </row>
    <row r="104" spans="1:27" hidden="1" x14ac:dyDescent="0.25">
      <c r="A104" s="384"/>
      <c r="B104" s="385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  <c r="O104"/>
    </row>
    <row r="105" spans="1:27" hidden="1" x14ac:dyDescent="0.25">
      <c r="A105" s="384"/>
      <c r="B105" s="385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  <c r="O105"/>
    </row>
    <row r="106" spans="1:27" hidden="1" x14ac:dyDescent="0.25">
      <c r="A106" s="384"/>
      <c r="B106" s="385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  <c r="O106"/>
    </row>
    <row r="107" spans="1:27" hidden="1" x14ac:dyDescent="0.25">
      <c r="A107" s="384"/>
      <c r="B107" s="385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  <c r="O107"/>
    </row>
    <row r="108" spans="1:27" hidden="1" x14ac:dyDescent="0.25">
      <c r="A108" s="384"/>
      <c r="B108" s="385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  <c r="O108"/>
    </row>
    <row r="109" spans="1:27" hidden="1" x14ac:dyDescent="0.25">
      <c r="A109" s="384"/>
      <c r="B109" s="385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  <c r="O109"/>
    </row>
    <row r="110" spans="1:27" hidden="1" x14ac:dyDescent="0.25">
      <c r="A110" s="384"/>
      <c r="B110" s="385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  <c r="O110"/>
    </row>
    <row r="111" spans="1:27" hidden="1" x14ac:dyDescent="0.25">
      <c r="A111" s="384"/>
      <c r="B111" s="385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  <c r="O111"/>
    </row>
    <row r="112" spans="1:27" hidden="1" x14ac:dyDescent="0.25">
      <c r="A112" s="384"/>
      <c r="B112" s="385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  <c r="O112"/>
    </row>
    <row r="113" spans="1:15" hidden="1" x14ac:dyDescent="0.25">
      <c r="A113" s="384"/>
      <c r="B113" s="385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  <c r="O113"/>
    </row>
    <row r="114" spans="1:15" hidden="1" x14ac:dyDescent="0.25">
      <c r="A114" s="384"/>
      <c r="B114" s="385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  <c r="O114"/>
    </row>
    <row r="115" spans="1:15" hidden="1" x14ac:dyDescent="0.25">
      <c r="A115" s="384"/>
      <c r="B115" s="385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  <c r="O115"/>
    </row>
    <row r="116" spans="1:15" hidden="1" x14ac:dyDescent="0.25">
      <c r="A116" s="384"/>
      <c r="B116" s="385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  <c r="O116"/>
    </row>
    <row r="117" spans="1:15" hidden="1" x14ac:dyDescent="0.25">
      <c r="A117" s="384"/>
      <c r="B117" s="385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  <c r="O117"/>
    </row>
    <row r="118" spans="1:15" hidden="1" x14ac:dyDescent="0.25">
      <c r="A118" s="384"/>
      <c r="B118" s="385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  <c r="O118"/>
    </row>
    <row r="119" spans="1:15" hidden="1" x14ac:dyDescent="0.25">
      <c r="A119" s="384"/>
      <c r="B119" s="385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5" hidden="1" x14ac:dyDescent="0.25">
      <c r="A120" s="384"/>
      <c r="B120" s="385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5" hidden="1" x14ac:dyDescent="0.25">
      <c r="A121" s="384"/>
      <c r="B121" s="385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5" hidden="1" x14ac:dyDescent="0.25">
      <c r="A122" s="384"/>
      <c r="B122" s="385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5" hidden="1" x14ac:dyDescent="0.25">
      <c r="A123" s="384"/>
      <c r="B123" s="385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5" hidden="1" x14ac:dyDescent="0.25">
      <c r="A124" s="384"/>
      <c r="B124" s="385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5" hidden="1" x14ac:dyDescent="0.25">
      <c r="A125" s="384"/>
      <c r="B125" s="385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5" hidden="1" x14ac:dyDescent="0.25">
      <c r="A126" s="384"/>
      <c r="B126" s="385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5" hidden="1" x14ac:dyDescent="0.25">
      <c r="A127" s="384"/>
      <c r="B127" s="385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5" hidden="1" x14ac:dyDescent="0.25">
      <c r="A128" s="384"/>
      <c r="B128" s="385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84"/>
      <c r="B129" s="385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84"/>
      <c r="B130" s="385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84"/>
      <c r="B131" s="385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84"/>
      <c r="B132" s="385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84"/>
      <c r="B133" s="385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84"/>
      <c r="B134" s="385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84"/>
      <c r="B135" s="385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84"/>
      <c r="B136" s="385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84"/>
      <c r="B137" s="385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84"/>
      <c r="B138" s="385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84"/>
      <c r="B139" s="385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84"/>
      <c r="B140" s="385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84"/>
      <c r="B141" s="385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84"/>
      <c r="B142" s="385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84"/>
      <c r="B143" s="385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84"/>
      <c r="B144" s="385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84"/>
      <c r="B145" s="385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84"/>
      <c r="B146" s="385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84"/>
      <c r="B147" s="385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84"/>
      <c r="B148" s="385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84"/>
      <c r="B149" s="385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84"/>
      <c r="B150" s="385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84"/>
      <c r="B151" s="385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84"/>
      <c r="B152" s="385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84"/>
      <c r="B153" s="385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84"/>
      <c r="B154" s="385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84"/>
      <c r="B155" s="385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84"/>
      <c r="B156" s="385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84"/>
      <c r="B157" s="385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84"/>
      <c r="B158" s="385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84"/>
      <c r="B159" s="385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84"/>
      <c r="B160" s="385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84"/>
      <c r="B161" s="385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84"/>
      <c r="B162" s="385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84"/>
      <c r="B163" s="385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84"/>
      <c r="B164" s="385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84"/>
      <c r="B165" s="385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84"/>
      <c r="B166" s="385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84"/>
      <c r="B167" s="385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84"/>
      <c r="B168" s="385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84"/>
      <c r="B169" s="385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84"/>
      <c r="B170" s="385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84"/>
      <c r="B171" s="385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84"/>
      <c r="B172" s="385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84"/>
      <c r="B173" s="385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84"/>
      <c r="B174" s="385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84"/>
      <c r="B175" s="385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84"/>
      <c r="B176" s="385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84"/>
      <c r="B177" s="385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84"/>
      <c r="B178" s="385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84"/>
      <c r="B179" s="385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84"/>
      <c r="B180" s="385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84"/>
      <c r="B181" s="385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84"/>
      <c r="B182" s="385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84"/>
      <c r="B183" s="385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84"/>
      <c r="B184" s="385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84"/>
      <c r="B185" s="385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84"/>
      <c r="B186" s="385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84"/>
      <c r="B187" s="385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84"/>
      <c r="B188" s="385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84"/>
      <c r="B189" s="385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84"/>
      <c r="B190" s="385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84"/>
      <c r="B191" s="385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84"/>
      <c r="B192" s="385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84"/>
      <c r="B193" s="385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84"/>
      <c r="B194" s="385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84"/>
      <c r="B195" s="385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84"/>
      <c r="B196" s="385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84"/>
      <c r="B197" s="385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84"/>
      <c r="B198" s="385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84"/>
      <c r="B199" s="385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s="85" customFormat="1" x14ac:dyDescent="0.25">
      <c r="A200" s="420" t="s">
        <v>30</v>
      </c>
      <c r="B200" s="420"/>
      <c r="C200" s="420"/>
      <c r="D200" s="421"/>
      <c r="E200" s="422"/>
      <c r="F200" s="422"/>
      <c r="G200" s="423">
        <f>SUM(G5:G199)</f>
        <v>476</v>
      </c>
      <c r="H200" s="423"/>
      <c r="I200" s="420"/>
      <c r="J200" s="423"/>
      <c r="K200" s="423"/>
      <c r="L200" s="423">
        <f>SUM(L5:L199)</f>
        <v>95200</v>
      </c>
      <c r="M200" s="423">
        <f>SUM(M5:M199)</f>
        <v>0</v>
      </c>
      <c r="N200" s="424"/>
      <c r="O200" s="420"/>
      <c r="Q200" s="425"/>
      <c r="AA200" s="425"/>
    </row>
    <row r="201" spans="1:27" s="85" customFormat="1" x14ac:dyDescent="0.25">
      <c r="A201" s="420"/>
      <c r="B201" s="420"/>
      <c r="C201" s="420"/>
      <c r="D201" s="421"/>
      <c r="E201" s="422"/>
      <c r="F201" s="422"/>
      <c r="G201" s="423"/>
      <c r="H201" s="423"/>
      <c r="I201" s="420"/>
      <c r="J201" s="423"/>
      <c r="K201" s="423"/>
      <c r="L201" s="423"/>
      <c r="M201" s="424"/>
      <c r="N201" s="424"/>
      <c r="O201" s="420"/>
      <c r="Q201" s="425"/>
      <c r="AA201" s="425"/>
    </row>
    <row r="202" spans="1:27" x14ac:dyDescent="0.25">
      <c r="B202" s="61"/>
    </row>
    <row r="203" spans="1:27" x14ac:dyDescent="0.25">
      <c r="B203" s="61"/>
    </row>
    <row r="204" spans="1:27" x14ac:dyDescent="0.25">
      <c r="A204" s="61" t="s">
        <v>175</v>
      </c>
      <c r="B204" s="61"/>
      <c r="H204" s="3" t="s">
        <v>152</v>
      </c>
    </row>
    <row r="205" spans="1:27" x14ac:dyDescent="0.25">
      <c r="A205" s="400" t="s">
        <v>170</v>
      </c>
      <c r="B205" s="400" t="s">
        <v>173</v>
      </c>
      <c r="C205" s="140"/>
      <c r="D205"/>
      <c r="E205"/>
      <c r="F205"/>
      <c r="H205" s="400" t="s">
        <v>170</v>
      </c>
      <c r="I205" s="400" t="s">
        <v>173</v>
      </c>
      <c r="J205"/>
      <c r="K205"/>
      <c r="L205"/>
      <c r="M205"/>
      <c r="N205"/>
      <c r="O205"/>
      <c r="Q205"/>
      <c r="AA205"/>
    </row>
    <row r="206" spans="1:27" x14ac:dyDescent="0.25">
      <c r="A206" s="401" t="s">
        <v>163</v>
      </c>
      <c r="B206" s="399">
        <v>93</v>
      </c>
      <c r="C206" s="141"/>
      <c r="D206"/>
      <c r="E206"/>
      <c r="F206"/>
      <c r="H206" s="401" t="s">
        <v>39</v>
      </c>
      <c r="I206" s="399">
        <v>21</v>
      </c>
      <c r="J206"/>
      <c r="K206"/>
      <c r="L206"/>
      <c r="M206"/>
      <c r="N206"/>
      <c r="O206"/>
      <c r="Q206"/>
      <c r="AA206"/>
    </row>
    <row r="207" spans="1:27" x14ac:dyDescent="0.25">
      <c r="A207" s="401" t="s">
        <v>138</v>
      </c>
      <c r="B207" s="399">
        <v>378</v>
      </c>
      <c r="C207" s="142"/>
      <c r="D207"/>
      <c r="E207"/>
      <c r="F207"/>
      <c r="H207" s="401" t="s">
        <v>27</v>
      </c>
      <c r="I207" s="399">
        <v>306</v>
      </c>
      <c r="J207"/>
      <c r="K207"/>
      <c r="L207"/>
      <c r="M207"/>
      <c r="N207"/>
      <c r="O207"/>
      <c r="Q207"/>
      <c r="AA207"/>
    </row>
    <row r="208" spans="1:27" x14ac:dyDescent="0.25">
      <c r="A208" s="401" t="s">
        <v>171</v>
      </c>
      <c r="B208" s="399"/>
      <c r="C208" s="59"/>
      <c r="D208"/>
      <c r="E208"/>
      <c r="F208"/>
      <c r="H208" s="401" t="s">
        <v>28</v>
      </c>
      <c r="I208" s="399">
        <v>57</v>
      </c>
      <c r="J208"/>
      <c r="K208"/>
      <c r="L208"/>
      <c r="M208"/>
      <c r="N208"/>
      <c r="O208"/>
      <c r="Q208"/>
      <c r="AA208"/>
    </row>
    <row r="209" spans="1:27" x14ac:dyDescent="0.25">
      <c r="A209" s="401" t="s">
        <v>295</v>
      </c>
      <c r="B209" s="399">
        <v>5</v>
      </c>
      <c r="C209" s="59"/>
      <c r="D209"/>
      <c r="E209"/>
      <c r="F209"/>
      <c r="H209" s="401" t="s">
        <v>37</v>
      </c>
      <c r="I209" s="399">
        <v>92</v>
      </c>
      <c r="J209"/>
      <c r="K209"/>
      <c r="L209"/>
      <c r="M209"/>
      <c r="N209"/>
      <c r="O209"/>
      <c r="Q209"/>
      <c r="AA209"/>
    </row>
    <row r="210" spans="1:27" x14ac:dyDescent="0.25">
      <c r="A210" s="401" t="s">
        <v>172</v>
      </c>
      <c r="B210" s="399">
        <v>476</v>
      </c>
      <c r="C210" s="59"/>
      <c r="D210"/>
      <c r="E210"/>
      <c r="F210"/>
      <c r="H210" s="401" t="s">
        <v>171</v>
      </c>
      <c r="I210" s="399"/>
      <c r="J210"/>
      <c r="K210"/>
      <c r="L210"/>
      <c r="M210"/>
      <c r="N210"/>
      <c r="O210"/>
      <c r="Q210"/>
      <c r="AA210"/>
    </row>
    <row r="211" spans="1:27" x14ac:dyDescent="0.25">
      <c r="B211" s="61"/>
      <c r="C211" s="59"/>
      <c r="D211"/>
      <c r="E211"/>
      <c r="F211"/>
      <c r="H211" s="401" t="s">
        <v>172</v>
      </c>
      <c r="I211" s="399">
        <v>476</v>
      </c>
      <c r="J211"/>
      <c r="K211"/>
      <c r="L211"/>
      <c r="M211"/>
      <c r="N211"/>
      <c r="O211"/>
      <c r="Q211"/>
      <c r="AA211"/>
    </row>
    <row r="212" spans="1:27" x14ac:dyDescent="0.25">
      <c r="B212" s="61"/>
      <c r="C212" s="59"/>
      <c r="D212"/>
      <c r="E212"/>
      <c r="F212"/>
      <c r="H212"/>
      <c r="I212"/>
      <c r="J212"/>
      <c r="K212"/>
      <c r="L212"/>
      <c r="M212"/>
      <c r="N212"/>
      <c r="O212"/>
      <c r="Q212"/>
      <c r="AA212"/>
    </row>
    <row r="213" spans="1:27" x14ac:dyDescent="0.25">
      <c r="B213" s="61"/>
      <c r="C213" s="59"/>
      <c r="D213"/>
      <c r="H213"/>
      <c r="I213"/>
    </row>
    <row r="214" spans="1:27" x14ac:dyDescent="0.25">
      <c r="B214" s="61"/>
      <c r="C214" s="59"/>
      <c r="D214"/>
      <c r="H214"/>
    </row>
    <row r="215" spans="1:27" x14ac:dyDescent="0.25">
      <c r="B215" s="61"/>
      <c r="C215" s="59"/>
      <c r="D215"/>
      <c r="H215"/>
    </row>
    <row r="216" spans="1:27" x14ac:dyDescent="0.25">
      <c r="B216" s="61"/>
      <c r="C216" s="59"/>
      <c r="D216"/>
      <c r="H216"/>
    </row>
    <row r="217" spans="1:27" x14ac:dyDescent="0.25">
      <c r="B217" s="61"/>
      <c r="D217"/>
      <c r="H217"/>
    </row>
    <row r="218" spans="1:27" x14ac:dyDescent="0.25">
      <c r="B218" s="61"/>
      <c r="C218" s="59"/>
      <c r="D218"/>
    </row>
    <row r="219" spans="1:27" x14ac:dyDescent="0.25">
      <c r="B219" s="61"/>
      <c r="C219" s="59"/>
      <c r="D219"/>
    </row>
    <row r="220" spans="1:27" x14ac:dyDescent="0.25">
      <c r="B220" s="61"/>
      <c r="C220" s="59"/>
      <c r="D220"/>
    </row>
    <row r="221" spans="1:27" x14ac:dyDescent="0.25">
      <c r="B221" s="61"/>
      <c r="C221" s="59"/>
      <c r="D221"/>
    </row>
    <row r="222" spans="1:27" x14ac:dyDescent="0.25">
      <c r="B222" s="61"/>
      <c r="C222" s="59"/>
      <c r="D222"/>
    </row>
    <row r="223" spans="1:27" x14ac:dyDescent="0.25">
      <c r="B223" s="61"/>
      <c r="C223" s="59"/>
      <c r="D223"/>
    </row>
    <row r="224" spans="1:27" x14ac:dyDescent="0.25">
      <c r="B224" s="61"/>
      <c r="C224" s="59"/>
      <c r="D224"/>
    </row>
    <row r="225" spans="2:4" x14ac:dyDescent="0.25">
      <c r="B225" s="61"/>
      <c r="C225" s="59"/>
      <c r="D225"/>
    </row>
    <row r="226" spans="2:4" x14ac:dyDescent="0.25">
      <c r="B226" s="61"/>
      <c r="C226" s="59"/>
      <c r="D226"/>
    </row>
    <row r="227" spans="2:4" x14ac:dyDescent="0.25">
      <c r="B227" s="61"/>
      <c r="C227" s="59"/>
      <c r="D227"/>
    </row>
    <row r="228" spans="2:4" x14ac:dyDescent="0.25">
      <c r="B228" s="61"/>
      <c r="C228" s="59"/>
      <c r="D228"/>
    </row>
    <row r="229" spans="2:4" x14ac:dyDescent="0.25">
      <c r="B229" s="61"/>
      <c r="C229" s="59"/>
      <c r="D229"/>
    </row>
    <row r="230" spans="2:4" x14ac:dyDescent="0.25">
      <c r="B230" s="61"/>
      <c r="C230" s="59"/>
      <c r="D230"/>
    </row>
    <row r="231" spans="2:4" x14ac:dyDescent="0.25">
      <c r="B231" s="61"/>
    </row>
    <row r="232" spans="2:4" x14ac:dyDescent="0.25">
      <c r="B232" s="61"/>
    </row>
    <row r="233" spans="2:4" x14ac:dyDescent="0.25">
      <c r="B233" s="61"/>
    </row>
    <row r="234" spans="2:4" x14ac:dyDescent="0.25">
      <c r="B234" s="61"/>
    </row>
    <row r="235" spans="2:4" x14ac:dyDescent="0.25">
      <c r="B235" s="61"/>
    </row>
    <row r="236" spans="2:4" x14ac:dyDescent="0.25">
      <c r="B236" s="61"/>
    </row>
    <row r="237" spans="2:4" x14ac:dyDescent="0.25">
      <c r="B237" s="61"/>
    </row>
    <row r="238" spans="2:4" x14ac:dyDescent="0.25">
      <c r="B238" s="61"/>
    </row>
    <row r="239" spans="2:4" x14ac:dyDescent="0.25">
      <c r="B239" s="61"/>
    </row>
    <row r="240" spans="2:4" x14ac:dyDescent="0.25">
      <c r="B240" s="61"/>
    </row>
    <row r="241" spans="2:27" x14ac:dyDescent="0.25">
      <c r="B241" s="61"/>
    </row>
    <row r="242" spans="2:27" x14ac:dyDescent="0.25">
      <c r="B242" s="61"/>
    </row>
    <row r="248" spans="2:27" x14ac:dyDescent="0.25">
      <c r="O248" s="59"/>
      <c r="P248" s="59"/>
      <c r="R248" s="59"/>
      <c r="S248" s="59"/>
      <c r="T248" s="59"/>
      <c r="U248" s="59"/>
      <c r="V248" s="59"/>
    </row>
    <row r="249" spans="2:27" s="59" customFormat="1" x14ac:dyDescent="0.25">
      <c r="B249" s="58"/>
      <c r="D249" s="88"/>
      <c r="E249" s="67"/>
      <c r="F249" s="67"/>
      <c r="G249" s="58"/>
      <c r="I249" s="58"/>
      <c r="M249" s="84"/>
      <c r="Q249" s="103"/>
      <c r="AA249" s="103"/>
    </row>
    <row r="250" spans="2:27" s="59" customFormat="1" x14ac:dyDescent="0.25">
      <c r="D250" s="88"/>
      <c r="E250" s="67"/>
      <c r="F250" s="67"/>
      <c r="G250" s="58"/>
      <c r="I250" s="61"/>
      <c r="M250" s="84"/>
      <c r="O250" s="2"/>
      <c r="P250"/>
      <c r="Q250" s="103"/>
      <c r="R250"/>
      <c r="S250"/>
      <c r="T250"/>
      <c r="U250"/>
      <c r="V250"/>
      <c r="AA250" s="103"/>
    </row>
  </sheetData>
  <autoFilter ref="A4:M27" xr:uid="{00000000-0001-0000-0500-000000000000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F095CC4-CCEA-4332-8FB1-CE5E658FB018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A607BE76-1ED0-4CD9-82E9-3C904AC23C26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CE211933-2614-4FAE-9375-D5140CF576B6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2F2F-7483-43B3-8977-4B40A4631C56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+MAX('33a'!I5:I199)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'33a'!L200/'33a'!M200</f>
        <v>#N/A</v>
      </c>
      <c r="G11" s="126">
        <v>1</v>
      </c>
      <c r="H11" s="123" t="e">
        <f>('33a'!M200*Offertetarief)*(1/G11)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GETPIVOTDATA("m2",'33a'!$H$205,"Cat.","G")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GETPIVOTDATA("m2",'33a'!$A$205,"vloerafwerking","Linoleum")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GETPIVOTDATA("m2",'33a'!$A$205,"vloerafwerking","Tapijt")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361C-19EC-415F-A9FE-B4C3EDFFDAFD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(her)controles'!A37</f>
        <v>33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0ABE924-89DF-40E2-B74A-B7AE89A996A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9D9F55E1-1B3E-4034-87CF-CAC47333C6EB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2597486B-4C44-4931-8A4E-7353D2AF0595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818A-E79F-4A30-9459-364262F3A0CD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+MAX('34a'!I5:I199)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'34a'!L200/'34a'!M200</f>
        <v>#N/A</v>
      </c>
      <c r="G11" s="126">
        <v>1</v>
      </c>
      <c r="H11" s="123" t="e">
        <f>('34a'!M200*Offertetarief)*(1/G11)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GETPIVOTDATA("m2",'34a'!$H$205,"Cat.","G")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GETPIVOTDATA("m2",'34a'!$A$205,"vloerafwerking","Linoleum")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GETPIVOTDATA("m2",'34a'!$A$205,"vloerafwerking","Tapijt")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2865-854F-4E4F-BCF1-644FBA854BAE}">
  <sheetPr>
    <tabColor rgb="FF9F9289"/>
  </sheetPr>
  <dimension ref="A1:DM250"/>
  <sheetViews>
    <sheetView zoomScaleNormal="100" workbookViewId="0">
      <pane ySplit="4" topLeftCell="A179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(her)controles'!A38</f>
        <v>34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171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D59E9A-D4BC-4134-B46B-CEA3C89EEB3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DD6D430-8282-4399-9D7E-02099D6DAFD7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C8A3748D-EA70-4D04-AC5B-C6C74119E85D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00A5-543B-4005-A044-81E508DF0106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+MAX('35a'!I5:I199)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'35a'!L200/'35a'!M200</f>
        <v>#N/A</v>
      </c>
      <c r="G11" s="126">
        <v>1</v>
      </c>
      <c r="H11" s="123" t="e">
        <f>('35a'!M200*Offertetarief)*(1/G11)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GETPIVOTDATA("m2",'35a'!$H$205,"Cat.","G")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GETPIVOTDATA("m2",'35a'!$A$205,"vloerafwerking","Linoleum")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GETPIVOTDATA("m2",'35a'!$A$205,"vloerafwerking","Tapijt")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52ED-BF3A-4936-A0F7-BF004011E76C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(her)controles'!A39</f>
        <v>35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C31F3A-E54F-4CD7-AF87-0E33A6E04EA6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98287438-C697-4F7E-9DC7-2245886AE2F0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08EF8BEF-711F-4E54-87A5-5534F49BBD9B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56F-6B34-4B2B-A20B-CAB916FED0BB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+MAX('36a'!I5:I199)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'36a'!L200/'36a'!M200</f>
        <v>#N/A</v>
      </c>
      <c r="G11" s="126">
        <v>1</v>
      </c>
      <c r="H11" s="123" t="e">
        <f>('36a'!M200*Offertetarief)*(1/G11)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GETPIVOTDATA("m2",'36a'!$H$205,"Cat.","G")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GETPIVOTDATA("m2",'36a'!$A$205,"vloerafwerking","Linoleum")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GETPIVOTDATA("m2",'36a'!$A$205,"vloerafwerking","Tapijt")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6757-742B-4D3F-BC52-2049C2305601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(her)controles'!A40</f>
        <v>36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76C60A3-3AF9-42F1-B621-150FFB6DA84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4FC28455-D362-4AC5-A85A-F86432E4C314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87A2B11E-837B-4435-9E88-DAA0EE56DA22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D263-C80A-4C96-8CC2-AD3E5831A8D9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+MAX('37a'!I5:I199)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'37a'!L200/'37a'!M200</f>
        <v>#N/A</v>
      </c>
      <c r="G11" s="126">
        <v>1</v>
      </c>
      <c r="H11" s="123" t="e">
        <f>('37a'!M200*Offertetarief)*(1/G11)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GETPIVOTDATA("m2",'37a'!$H$205,"Cat.","G")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GETPIVOTDATA("m2",'37a'!$A$205,"vloerafwerking","Linoleum")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GETPIVOTDATA("m2",'37a'!$A$205,"vloerafwerking","Tapijt")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3DF9-2749-4F95-A1CD-486D27C78297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(her)controles'!A41</f>
        <v>37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EF83D57-843A-4F4C-920D-55E9BF5391F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4C035C69-FFDE-4440-ADC1-0CAA0E4D3FBE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E8A8A3E3-2883-4DE1-AE0B-52E99391F8C6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0E0D-3BEA-4238-8C59-6E0B8E45BF9E}">
  <sheetPr>
    <tabColor rgb="FFC2E76B"/>
    <pageSetUpPr fitToPage="1"/>
  </sheetPr>
  <dimension ref="A2:O57"/>
  <sheetViews>
    <sheetView showGridLines="0" showZeros="0" zoomScaleNormal="100" workbookViewId="0">
      <selection activeCell="F12" sqref="F12"/>
    </sheetView>
  </sheetViews>
  <sheetFormatPr defaultColWidth="0" defaultRowHeight="15" x14ac:dyDescent="0.25"/>
  <cols>
    <col min="1" max="1" width="33.85546875" style="169" bestFit="1" customWidth="1"/>
    <col min="2" max="3" width="9.140625" style="169" customWidth="1"/>
    <col min="4" max="4" width="30" style="169" customWidth="1"/>
    <col min="5" max="6" width="16.7109375" style="169" bestFit="1" customWidth="1"/>
    <col min="7" max="7" width="19.7109375" style="169" bestFit="1" customWidth="1"/>
    <col min="8" max="8" width="15.42578125" style="169" bestFit="1" customWidth="1"/>
    <col min="9" max="9" width="15.7109375" style="169" bestFit="1" customWidth="1"/>
    <col min="10" max="10" width="14" style="169" bestFit="1" customWidth="1"/>
    <col min="11" max="11" width="2.85546875" style="169" customWidth="1"/>
    <col min="12" max="12" width="12.140625" style="169" customWidth="1"/>
    <col min="13" max="13" width="15.7109375" style="169" customWidth="1"/>
    <col min="14" max="14" width="16.42578125" style="169" customWidth="1"/>
    <col min="15" max="15" width="2.140625" style="169" customWidth="1"/>
    <col min="16" max="16384" width="9.140625" style="169" hidden="1"/>
  </cols>
  <sheetData>
    <row r="2" spans="1:11" ht="23.25" x14ac:dyDescent="0.35">
      <c r="D2" s="241" t="str">
        <f>CONCATENATE("Uitvoeringsbepaling"," ",H5,", onderdeel van ",'Kosten VSR (her)controles'!A2," ",'Kosten VSR (her)controles'!A3)</f>
        <v>Uitvoeringsbepaling 2, onderdeel van bestek SMO2021-S1407</v>
      </c>
      <c r="E2" s="180"/>
      <c r="F2" s="180"/>
      <c r="G2" s="180"/>
      <c r="H2" s="182"/>
    </row>
    <row r="3" spans="1:11" x14ac:dyDescent="0.25">
      <c r="A3" s="242"/>
      <c r="B3" s="242"/>
      <c r="C3" s="242"/>
      <c r="D3" s="180"/>
      <c r="E3" s="180"/>
      <c r="F3" s="242"/>
      <c r="G3" s="242"/>
      <c r="H3" s="242"/>
      <c r="I3" s="206"/>
      <c r="J3" s="206"/>
      <c r="K3" s="206"/>
    </row>
    <row r="4" spans="1:11" ht="15" customHeight="1" x14ac:dyDescent="0.25">
      <c r="A4" s="190" t="s">
        <v>15</v>
      </c>
      <c r="B4" s="243" t="str">
        <f>VLOOKUP(H5,'Kosten VSR (her)controles'!A5:E54,3)</f>
        <v>OBS Villa Kakelbont</v>
      </c>
      <c r="C4" s="243"/>
      <c r="D4" s="243"/>
      <c r="E4" s="244"/>
      <c r="F4" s="245"/>
      <c r="G4" s="246"/>
      <c r="H4" s="247"/>
      <c r="I4" s="206"/>
      <c r="J4" s="206"/>
      <c r="K4" s="206"/>
    </row>
    <row r="5" spans="1:11" x14ac:dyDescent="0.25">
      <c r="A5" s="234" t="s">
        <v>14</v>
      </c>
      <c r="B5" s="243" t="str">
        <f>VLOOKUP(H5,'Kosten VSR (her)controles'!A5:E54,4)</f>
        <v>Stoekeplein 1</v>
      </c>
      <c r="C5" s="243"/>
      <c r="D5" s="243"/>
      <c r="E5" s="248"/>
      <c r="F5" s="245"/>
      <c r="G5" s="249" t="s">
        <v>18</v>
      </c>
      <c r="H5" s="369">
        <v>2</v>
      </c>
      <c r="I5" s="206"/>
      <c r="J5" s="206"/>
      <c r="K5" s="206"/>
    </row>
    <row r="6" spans="1:11" x14ac:dyDescent="0.25">
      <c r="A6" s="250" t="s">
        <v>16</v>
      </c>
      <c r="B6" s="251" t="str">
        <f>VLOOKUP(H5,'Kosten VSR (her)controles'!A5:E54,5)</f>
        <v>Hoogeveen</v>
      </c>
      <c r="C6" s="251"/>
      <c r="D6" s="251"/>
      <c r="E6" s="252"/>
      <c r="F6" s="253"/>
      <c r="G6" s="254" t="s">
        <v>19</v>
      </c>
      <c r="H6" s="255" t="str">
        <f>CONCATENATE(H5,"a")</f>
        <v>2a</v>
      </c>
      <c r="I6" s="206"/>
      <c r="J6" s="206"/>
      <c r="K6" s="206"/>
    </row>
    <row r="7" spans="1:11" x14ac:dyDescent="0.25">
      <c r="A7" s="168"/>
      <c r="B7" s="168"/>
      <c r="C7" s="168"/>
      <c r="D7" s="168"/>
      <c r="E7" s="168"/>
      <c r="F7" s="206"/>
      <c r="G7" s="256"/>
      <c r="H7" s="257"/>
      <c r="I7" s="206"/>
      <c r="J7" s="206"/>
      <c r="K7" s="206"/>
    </row>
    <row r="8" spans="1:11" x14ac:dyDescent="0.25">
      <c r="A8" s="186" t="s">
        <v>17</v>
      </c>
      <c r="B8" s="187"/>
      <c r="C8" s="187"/>
      <c r="D8" s="187"/>
      <c r="E8" s="258">
        <f>+MAX('2a'!I6:I199)</f>
        <v>200</v>
      </c>
      <c r="F8" s="206"/>
      <c r="G8" s="206"/>
      <c r="H8" s="206"/>
      <c r="I8" s="206"/>
      <c r="J8" s="206"/>
      <c r="K8" s="206"/>
    </row>
    <row r="9" spans="1:11" x14ac:dyDescent="0.25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8.75" customHeight="1" x14ac:dyDescent="0.25">
      <c r="E10" s="259" t="s">
        <v>82</v>
      </c>
      <c r="F10" s="232" t="s">
        <v>83</v>
      </c>
      <c r="G10" s="260" t="s">
        <v>150</v>
      </c>
      <c r="H10" s="232" t="s">
        <v>126</v>
      </c>
      <c r="I10" s="261" t="s">
        <v>308</v>
      </c>
      <c r="J10" s="206"/>
      <c r="K10" s="206"/>
    </row>
    <row r="11" spans="1:11" ht="15.75" x14ac:dyDescent="0.25">
      <c r="A11" s="452" t="s">
        <v>148</v>
      </c>
      <c r="B11" s="453"/>
      <c r="C11" s="453"/>
      <c r="D11" s="453"/>
      <c r="E11" s="158">
        <f>G11/E8</f>
        <v>5.0000000000000001E-3</v>
      </c>
      <c r="F11" s="265" t="e">
        <f>'2a'!L200/'2a'!M200</f>
        <v>#DIV/0!</v>
      </c>
      <c r="G11" s="240">
        <v>1</v>
      </c>
      <c r="H11" s="330">
        <f>H13*I11</f>
        <v>0</v>
      </c>
      <c r="I11" s="410"/>
      <c r="J11" s="206"/>
      <c r="K11" s="206"/>
    </row>
    <row r="12" spans="1:11" ht="15.75" x14ac:dyDescent="0.25">
      <c r="A12" s="186" t="s">
        <v>298</v>
      </c>
      <c r="B12" s="187"/>
      <c r="C12" s="187"/>
      <c r="D12" s="187"/>
      <c r="E12" s="158"/>
      <c r="F12" s="265"/>
      <c r="G12" s="413"/>
      <c r="H12" s="412">
        <f>H13*I12</f>
        <v>0</v>
      </c>
      <c r="I12" s="411"/>
      <c r="J12" s="206"/>
      <c r="K12" s="206"/>
    </row>
    <row r="13" spans="1:11" ht="15.75" x14ac:dyDescent="0.25">
      <c r="F13" s="238" t="s">
        <v>30</v>
      </c>
      <c r="G13" s="267"/>
      <c r="H13" s="328">
        <f>('2a'!M200*Offertetarief)</f>
        <v>0</v>
      </c>
      <c r="I13" s="60" t="str">
        <f>IF(SUM(I11:I12)=100%,"","Geen 100%")</f>
        <v>Geen 100%</v>
      </c>
    </row>
    <row r="14" spans="1:11" s="275" customFormat="1" ht="15.75" x14ac:dyDescent="0.25">
      <c r="F14" s="415"/>
      <c r="G14" s="415"/>
      <c r="H14" s="417"/>
      <c r="I14" s="99"/>
    </row>
    <row r="15" spans="1:11" x14ac:dyDescent="0.25">
      <c r="A15" s="231" t="str">
        <f>+'Normen en kosten'!G1</f>
        <v>Kosten additionele werkzaamheden</v>
      </c>
      <c r="E15" s="232" t="s">
        <v>13</v>
      </c>
      <c r="F15" s="232" t="s">
        <v>80</v>
      </c>
      <c r="G15" s="232" t="s">
        <v>22</v>
      </c>
      <c r="H15" s="232" t="s">
        <v>23</v>
      </c>
      <c r="I15" s="232" t="s">
        <v>126</v>
      </c>
    </row>
    <row r="16" spans="1:11" x14ac:dyDescent="0.25">
      <c r="A16" s="454" t="str">
        <f>'Normen en kosten'!G3</f>
        <v>Dieptereiniging</v>
      </c>
      <c r="B16" s="455"/>
      <c r="C16" s="455"/>
      <c r="D16" s="455"/>
      <c r="E16" s="159">
        <f>GETPIVOTDATA("m2",'2a'!$H$205,"Cat.","G")</f>
        <v>24.3</v>
      </c>
      <c r="F16" s="318">
        <f>+'Normen en kosten'!I3</f>
        <v>0</v>
      </c>
      <c r="G16" s="318">
        <f>E16*F16</f>
        <v>0</v>
      </c>
      <c r="H16" s="170" t="s">
        <v>306</v>
      </c>
      <c r="I16" s="319"/>
    </row>
    <row r="17" spans="1:9" x14ac:dyDescent="0.25">
      <c r="A17" s="447" t="str">
        <f>'Normen en kosten'!G4</f>
        <v>Topstrippen en topcoaten linoleum</v>
      </c>
      <c r="B17" s="448"/>
      <c r="C17" s="448"/>
      <c r="D17" s="448"/>
      <c r="E17" s="160"/>
      <c r="F17" s="318">
        <f>+'Normen en kosten'!I4</f>
        <v>0</v>
      </c>
      <c r="G17" s="318">
        <f t="shared" ref="G17:G30" si="0">E17*F17</f>
        <v>0</v>
      </c>
      <c r="H17" s="161"/>
      <c r="I17" s="319" t="str">
        <f t="shared" ref="I17:I30" si="1">IF(H17="","",SUM(G17*H17))</f>
        <v/>
      </c>
    </row>
    <row r="18" spans="1:9" x14ac:dyDescent="0.25">
      <c r="A18" s="447" t="str">
        <f>'Normen en kosten'!G5</f>
        <v>Recoaten linoleum</v>
      </c>
      <c r="B18" s="448"/>
      <c r="C18" s="448"/>
      <c r="D18" s="448"/>
      <c r="E18" s="160">
        <f>E17</f>
        <v>0</v>
      </c>
      <c r="F18" s="318">
        <f>+'Normen en kosten'!I5</f>
        <v>0</v>
      </c>
      <c r="G18" s="318">
        <f t="shared" si="0"/>
        <v>0</v>
      </c>
      <c r="H18" s="161"/>
      <c r="I18" s="319"/>
    </row>
    <row r="19" spans="1:9" x14ac:dyDescent="0.25">
      <c r="A19" s="447" t="str">
        <f>'Normen en kosten'!G6</f>
        <v>Volsprayen linoleum</v>
      </c>
      <c r="B19" s="448"/>
      <c r="C19" s="448"/>
      <c r="D19" s="448"/>
      <c r="E19" s="160">
        <f>E17</f>
        <v>0</v>
      </c>
      <c r="F19" s="318">
        <f>+'Normen en kosten'!I6</f>
        <v>0</v>
      </c>
      <c r="G19" s="318">
        <f t="shared" si="0"/>
        <v>0</v>
      </c>
      <c r="H19" s="161"/>
      <c r="I19" s="319"/>
    </row>
    <row r="20" spans="1:9" x14ac:dyDescent="0.25">
      <c r="A20" s="447" t="str">
        <f>'Normen en kosten'!G7</f>
        <v>Tapijtreinigen</v>
      </c>
      <c r="B20" s="448"/>
      <c r="C20" s="448"/>
      <c r="D20" s="448"/>
      <c r="E20" s="160">
        <f>GETPIVOTDATA("m2",'2a'!$A$205,"vloerafwerking","Tapijt")</f>
        <v>53.900000000000006</v>
      </c>
      <c r="F20" s="318">
        <f>+'Normen en kosten'!I7</f>
        <v>0</v>
      </c>
      <c r="G20" s="318">
        <f t="shared" si="0"/>
        <v>0</v>
      </c>
      <c r="H20" s="161" t="s">
        <v>306</v>
      </c>
      <c r="I20" s="319"/>
    </row>
    <row r="21" spans="1:9" x14ac:dyDescent="0.25">
      <c r="A21" s="447" t="str">
        <f>'Normen en kosten'!G8</f>
        <v>Reinigen inloopzones</v>
      </c>
      <c r="B21" s="448"/>
      <c r="C21" s="448"/>
      <c r="D21" s="448"/>
      <c r="E21" s="160"/>
      <c r="F21" s="318">
        <f>+'Normen en kosten'!I8</f>
        <v>0</v>
      </c>
      <c r="G21" s="318">
        <f t="shared" si="0"/>
        <v>0</v>
      </c>
      <c r="H21" s="161"/>
      <c r="I21" s="319"/>
    </row>
    <row r="22" spans="1:9" x14ac:dyDescent="0.25">
      <c r="A22" s="447" t="str">
        <f>'Normen en kosten'!G9</f>
        <v>Wassen buitengevelglas</v>
      </c>
      <c r="B22" s="448"/>
      <c r="C22" s="448"/>
      <c r="D22" s="448"/>
      <c r="E22" s="160">
        <v>170.8</v>
      </c>
      <c r="F22" s="318">
        <f>+'Normen en kosten'!I9</f>
        <v>0</v>
      </c>
      <c r="G22" s="318">
        <f t="shared" si="0"/>
        <v>0</v>
      </c>
      <c r="H22" s="161">
        <v>2</v>
      </c>
      <c r="I22" s="319">
        <f t="shared" si="1"/>
        <v>0</v>
      </c>
    </row>
    <row r="23" spans="1:9" x14ac:dyDescent="0.25">
      <c r="A23" s="447" t="str">
        <f>'Normen en kosten'!G10</f>
        <v>Wassen binnengevelglas</v>
      </c>
      <c r="B23" s="448"/>
      <c r="C23" s="448"/>
      <c r="D23" s="448"/>
      <c r="E23" s="160">
        <v>170.8</v>
      </c>
      <c r="F23" s="318">
        <f>+'Normen en kosten'!I10</f>
        <v>0</v>
      </c>
      <c r="G23" s="318">
        <f t="shared" si="0"/>
        <v>0</v>
      </c>
      <c r="H23" s="161">
        <v>2</v>
      </c>
      <c r="I23" s="319">
        <f t="shared" si="1"/>
        <v>0</v>
      </c>
    </row>
    <row r="24" spans="1:9" x14ac:dyDescent="0.25">
      <c r="A24" s="447" t="str">
        <f>'Normen en kosten'!G11</f>
        <v>Wassen separatieglas  1)</v>
      </c>
      <c r="B24" s="448"/>
      <c r="C24" s="448"/>
      <c r="D24" s="448"/>
      <c r="E24" s="160">
        <v>79.86</v>
      </c>
      <c r="F24" s="318">
        <f>+'Normen en kosten'!I11</f>
        <v>0</v>
      </c>
      <c r="G24" s="318">
        <f t="shared" si="0"/>
        <v>0</v>
      </c>
      <c r="H24" s="161">
        <v>2</v>
      </c>
      <c r="I24" s="319">
        <f t="shared" si="1"/>
        <v>0</v>
      </c>
    </row>
    <row r="25" spans="1:9" x14ac:dyDescent="0.25">
      <c r="A25" s="447" t="str">
        <f>'Normen en kosten'!G12</f>
        <v>Koepelglas wassen</v>
      </c>
      <c r="B25" s="448"/>
      <c r="C25" s="448"/>
      <c r="D25" s="448"/>
      <c r="E25" s="160">
        <v>12</v>
      </c>
      <c r="F25" s="318">
        <f>+'Normen en kosten'!I12</f>
        <v>0</v>
      </c>
      <c r="G25" s="318">
        <f t="shared" si="0"/>
        <v>0</v>
      </c>
      <c r="H25" s="161">
        <v>1</v>
      </c>
      <c r="I25" s="319"/>
    </row>
    <row r="26" spans="1:9" x14ac:dyDescent="0.25">
      <c r="A26" s="447" t="str">
        <f>'Normen en kosten'!G13</f>
        <v>Boeidelen wassen (m1)</v>
      </c>
      <c r="B26" s="448"/>
      <c r="C26" s="448"/>
      <c r="D26" s="448"/>
      <c r="E26" s="160">
        <v>16</v>
      </c>
      <c r="F26" s="318">
        <f>+'Normen en kosten'!I13</f>
        <v>0</v>
      </c>
      <c r="G26" s="318">
        <f t="shared" si="0"/>
        <v>0</v>
      </c>
      <c r="H26" s="161">
        <v>1</v>
      </c>
      <c r="I26" s="319">
        <f t="shared" si="1"/>
        <v>0</v>
      </c>
    </row>
    <row r="27" spans="1:9" x14ac:dyDescent="0.25">
      <c r="A27" s="447" t="str">
        <f>'Normen en kosten'!G14</f>
        <v>Gevelbeplating wassen</v>
      </c>
      <c r="B27" s="448"/>
      <c r="C27" s="448"/>
      <c r="D27" s="448"/>
      <c r="E27" s="160"/>
      <c r="F27" s="318">
        <f>+'Normen en kosten'!I14</f>
        <v>0</v>
      </c>
      <c r="G27" s="318">
        <f t="shared" si="0"/>
        <v>0</v>
      </c>
      <c r="H27" s="161"/>
      <c r="I27" s="319"/>
    </row>
    <row r="28" spans="1:9" x14ac:dyDescent="0.25">
      <c r="A28" s="447" t="s">
        <v>196</v>
      </c>
      <c r="B28" s="448"/>
      <c r="C28" s="448"/>
      <c r="D28" s="448"/>
      <c r="E28" s="160"/>
      <c r="F28" s="318">
        <f>+'Normen en kosten'!I15</f>
        <v>0</v>
      </c>
      <c r="G28" s="318">
        <f t="shared" si="0"/>
        <v>0</v>
      </c>
      <c r="H28" s="161"/>
      <c r="I28" s="319" t="str">
        <f t="shared" si="1"/>
        <v/>
      </c>
    </row>
    <row r="29" spans="1:9" x14ac:dyDescent="0.25">
      <c r="A29" s="447">
        <f>'Normen en kosten'!G16</f>
        <v>0</v>
      </c>
      <c r="B29" s="448"/>
      <c r="C29" s="448"/>
      <c r="D29" s="448"/>
      <c r="E29" s="160"/>
      <c r="F29" s="318">
        <f>+'Normen en kosten'!I16</f>
        <v>0</v>
      </c>
      <c r="G29" s="318">
        <f t="shared" si="0"/>
        <v>0</v>
      </c>
      <c r="H29" s="161"/>
      <c r="I29" s="319" t="str">
        <f t="shared" si="1"/>
        <v/>
      </c>
    </row>
    <row r="30" spans="1:9" x14ac:dyDescent="0.25">
      <c r="A30" s="447">
        <f>'Normen en kosten'!G17</f>
        <v>0</v>
      </c>
      <c r="B30" s="448"/>
      <c r="C30" s="448"/>
      <c r="D30" s="448"/>
      <c r="E30" s="160"/>
      <c r="F30" s="318">
        <f>+'Normen en kosten'!I17</f>
        <v>0</v>
      </c>
      <c r="G30" s="318">
        <f t="shared" si="0"/>
        <v>0</v>
      </c>
      <c r="H30" s="161"/>
      <c r="I30" s="319" t="str">
        <f t="shared" si="1"/>
        <v/>
      </c>
    </row>
    <row r="31" spans="1:9" ht="15.75" x14ac:dyDescent="0.25">
      <c r="H31" s="268" t="s">
        <v>30</v>
      </c>
      <c r="I31" s="320">
        <f>SUM(I16:I30)</f>
        <v>0</v>
      </c>
    </row>
    <row r="33" spans="1:9" x14ac:dyDescent="0.25">
      <c r="A33" s="231" t="s">
        <v>20</v>
      </c>
      <c r="B33" s="242"/>
      <c r="D33" s="232" t="s">
        <v>8</v>
      </c>
      <c r="E33" s="232" t="s">
        <v>9</v>
      </c>
      <c r="F33" s="232" t="s">
        <v>21</v>
      </c>
      <c r="G33" s="232" t="s">
        <v>22</v>
      </c>
      <c r="H33" s="232" t="s">
        <v>23</v>
      </c>
      <c r="I33" s="232" t="s">
        <v>24</v>
      </c>
    </row>
    <row r="34" spans="1:9" x14ac:dyDescent="0.25">
      <c r="A34" s="269"/>
      <c r="B34" s="191"/>
      <c r="C34" s="233"/>
      <c r="D34" s="170"/>
      <c r="E34" s="170"/>
      <c r="F34" s="127"/>
      <c r="G34" s="321" t="str">
        <f t="shared" ref="G34:G46" si="2">IF(E34="","",SUM(E34*F34))</f>
        <v/>
      </c>
      <c r="H34" s="170"/>
      <c r="I34" s="319" t="str">
        <f>+IF(A34="","",H34*G34)</f>
        <v/>
      </c>
    </row>
    <row r="35" spans="1:9" x14ac:dyDescent="0.25">
      <c r="A35" s="234"/>
      <c r="B35" s="235"/>
      <c r="C35" s="236"/>
      <c r="D35" s="270"/>
      <c r="E35" s="161"/>
      <c r="F35" s="128"/>
      <c r="G35" s="322" t="str">
        <f t="shared" si="2"/>
        <v/>
      </c>
      <c r="H35" s="161"/>
      <c r="I35" s="326" t="str">
        <f t="shared" ref="I35:I46" si="3">+IF(A35="","",H35*G35)</f>
        <v/>
      </c>
    </row>
    <row r="36" spans="1:9" x14ac:dyDescent="0.25">
      <c r="A36" s="234"/>
      <c r="B36" s="235"/>
      <c r="C36" s="236"/>
      <c r="D36" s="271"/>
      <c r="E36" s="161"/>
      <c r="F36" s="128"/>
      <c r="G36" s="323" t="str">
        <f t="shared" si="2"/>
        <v/>
      </c>
      <c r="H36" s="161"/>
      <c r="I36" s="326" t="str">
        <f t="shared" si="3"/>
        <v/>
      </c>
    </row>
    <row r="37" spans="1:9" x14ac:dyDescent="0.25">
      <c r="A37" s="234"/>
      <c r="B37" s="235"/>
      <c r="C37" s="236"/>
      <c r="D37" s="161"/>
      <c r="E37" s="161"/>
      <c r="F37" s="128"/>
      <c r="G37" s="323" t="str">
        <f t="shared" si="2"/>
        <v/>
      </c>
      <c r="H37" s="161"/>
      <c r="I37" s="326" t="str">
        <f t="shared" si="3"/>
        <v/>
      </c>
    </row>
    <row r="38" spans="1:9" x14ac:dyDescent="0.25">
      <c r="A38" s="234"/>
      <c r="B38" s="235"/>
      <c r="C38" s="236"/>
      <c r="D38" s="161"/>
      <c r="E38" s="161"/>
      <c r="F38" s="128"/>
      <c r="G38" s="323" t="str">
        <f t="shared" si="2"/>
        <v/>
      </c>
      <c r="H38" s="161"/>
      <c r="I38" s="326" t="str">
        <f t="shared" si="3"/>
        <v/>
      </c>
    </row>
    <row r="39" spans="1:9" x14ac:dyDescent="0.25">
      <c r="A39" s="234"/>
      <c r="B39" s="235"/>
      <c r="C39" s="236"/>
      <c r="D39" s="161"/>
      <c r="E39" s="161"/>
      <c r="F39" s="128"/>
      <c r="G39" s="323" t="str">
        <f t="shared" si="2"/>
        <v/>
      </c>
      <c r="H39" s="161"/>
      <c r="I39" s="326" t="str">
        <f t="shared" si="3"/>
        <v/>
      </c>
    </row>
    <row r="40" spans="1:9" x14ac:dyDescent="0.25">
      <c r="A40" s="234"/>
      <c r="B40" s="235"/>
      <c r="C40" s="236"/>
      <c r="D40" s="161"/>
      <c r="E40" s="161"/>
      <c r="F40" s="128"/>
      <c r="G40" s="323" t="str">
        <f t="shared" si="2"/>
        <v/>
      </c>
      <c r="H40" s="161"/>
      <c r="I40" s="326" t="str">
        <f t="shared" si="3"/>
        <v/>
      </c>
    </row>
    <row r="41" spans="1:9" x14ac:dyDescent="0.25">
      <c r="A41" s="234"/>
      <c r="B41" s="235"/>
      <c r="C41" s="236"/>
      <c r="D41" s="161"/>
      <c r="E41" s="161"/>
      <c r="F41" s="128"/>
      <c r="G41" s="323" t="str">
        <f t="shared" si="2"/>
        <v/>
      </c>
      <c r="H41" s="161"/>
      <c r="I41" s="326" t="str">
        <f t="shared" si="3"/>
        <v/>
      </c>
    </row>
    <row r="42" spans="1:9" x14ac:dyDescent="0.25">
      <c r="A42" s="234"/>
      <c r="B42" s="235"/>
      <c r="C42" s="236"/>
      <c r="D42" s="161"/>
      <c r="E42" s="161"/>
      <c r="F42" s="128"/>
      <c r="G42" s="323" t="str">
        <f t="shared" si="2"/>
        <v/>
      </c>
      <c r="H42" s="161"/>
      <c r="I42" s="326" t="str">
        <f t="shared" si="3"/>
        <v/>
      </c>
    </row>
    <row r="43" spans="1:9" x14ac:dyDescent="0.25">
      <c r="A43" s="234"/>
      <c r="B43" s="235"/>
      <c r="C43" s="236"/>
      <c r="D43" s="161"/>
      <c r="E43" s="161"/>
      <c r="F43" s="128"/>
      <c r="G43" s="323" t="str">
        <f t="shared" si="2"/>
        <v/>
      </c>
      <c r="H43" s="161"/>
      <c r="I43" s="326" t="str">
        <f t="shared" si="3"/>
        <v/>
      </c>
    </row>
    <row r="44" spans="1:9" x14ac:dyDescent="0.25">
      <c r="A44" s="280"/>
      <c r="B44" s="281"/>
      <c r="C44" s="282"/>
      <c r="D44" s="283"/>
      <c r="E44" s="283"/>
      <c r="F44" s="143"/>
      <c r="G44" s="325" t="str">
        <f t="shared" si="2"/>
        <v/>
      </c>
      <c r="H44" s="283"/>
      <c r="I44" s="329" t="str">
        <f t="shared" si="3"/>
        <v/>
      </c>
    </row>
    <row r="45" spans="1:9" x14ac:dyDescent="0.25">
      <c r="A45" s="280"/>
      <c r="B45" s="281"/>
      <c r="C45" s="282"/>
      <c r="D45" s="283"/>
      <c r="E45" s="283"/>
      <c r="F45" s="284"/>
      <c r="G45" s="285" t="str">
        <f t="shared" si="2"/>
        <v/>
      </c>
      <c r="H45" s="283"/>
      <c r="I45" s="329" t="str">
        <f t="shared" si="3"/>
        <v/>
      </c>
    </row>
    <row r="46" spans="1:9" x14ac:dyDescent="0.25">
      <c r="A46" s="250"/>
      <c r="B46" s="253"/>
      <c r="C46" s="272"/>
      <c r="D46" s="224"/>
      <c r="E46" s="224"/>
      <c r="F46" s="237"/>
      <c r="G46" s="273" t="str">
        <f t="shared" si="2"/>
        <v/>
      </c>
      <c r="H46" s="224"/>
      <c r="I46" s="274" t="str">
        <f t="shared" si="3"/>
        <v/>
      </c>
    </row>
    <row r="47" spans="1:9" ht="15.75" x14ac:dyDescent="0.25">
      <c r="A47" s="206" t="s">
        <v>30</v>
      </c>
      <c r="B47" s="206"/>
      <c r="C47" s="206"/>
      <c r="D47" s="206"/>
      <c r="E47" s="206"/>
      <c r="F47" s="206"/>
      <c r="G47" s="206"/>
      <c r="H47" s="238" t="s">
        <v>30</v>
      </c>
      <c r="I47" s="328">
        <f>SUM(I34:I46)</f>
        <v>0</v>
      </c>
    </row>
    <row r="49" spans="1:12" ht="15.75" x14ac:dyDescent="0.25">
      <c r="A49" s="186" t="s">
        <v>31</v>
      </c>
      <c r="B49" s="187"/>
      <c r="C49" s="187"/>
      <c r="D49" s="187"/>
      <c r="E49" s="187"/>
      <c r="F49" s="187"/>
      <c r="G49" s="187"/>
      <c r="H49" s="238" t="s">
        <v>30</v>
      </c>
      <c r="I49" s="328">
        <f>+I47+I31+H13</f>
        <v>0</v>
      </c>
      <c r="J49" s="222"/>
      <c r="K49" s="222"/>
    </row>
    <row r="50" spans="1:12" x14ac:dyDescent="0.25">
      <c r="A50" s="168"/>
      <c r="B50" s="168"/>
      <c r="C50" s="168"/>
      <c r="D50" s="168"/>
      <c r="E50" s="168"/>
      <c r="F50" s="168"/>
      <c r="G50" s="168"/>
      <c r="H50" s="168"/>
      <c r="I50" s="222"/>
      <c r="J50" s="222"/>
      <c r="K50" s="222"/>
    </row>
    <row r="51" spans="1:12" x14ac:dyDescent="0.25">
      <c r="H51" s="168"/>
      <c r="I51" s="275"/>
      <c r="J51" s="275"/>
    </row>
    <row r="54" spans="1:12" x14ac:dyDescent="0.25">
      <c r="A54" s="169" t="str">
        <f>'Kosten VSR (her)controles'!D3</f>
        <v>Inspectie</v>
      </c>
      <c r="I54" s="333"/>
      <c r="K54" s="275"/>
      <c r="L54" s="276"/>
    </row>
    <row r="55" spans="1:12" ht="30" x14ac:dyDescent="0.25">
      <c r="A55" s="169" t="s">
        <v>81</v>
      </c>
      <c r="E55" s="169" t="s">
        <v>129</v>
      </c>
      <c r="F55" s="277" t="s">
        <v>146</v>
      </c>
      <c r="I55" s="169" t="s">
        <v>24</v>
      </c>
    </row>
    <row r="56" spans="1:12" ht="15.75" thickBot="1" x14ac:dyDescent="0.3">
      <c r="A56" s="194" t="s">
        <v>128</v>
      </c>
      <c r="B56" s="194"/>
      <c r="C56" s="194"/>
      <c r="D56" s="194"/>
      <c r="E56" s="278">
        <f>'Kosten VSR (her)controles'!H6</f>
        <v>100</v>
      </c>
      <c r="F56" s="279">
        <f>'Kosten VSR (her)controles'!I5</f>
        <v>2</v>
      </c>
      <c r="G56" s="194"/>
      <c r="H56" s="194"/>
      <c r="I56" s="278">
        <f>SUM(E56*F56)</f>
        <v>200</v>
      </c>
      <c r="J56" s="222"/>
      <c r="K56" s="222"/>
    </row>
    <row r="57" spans="1:12" ht="15.75" thickTop="1" x14ac:dyDescent="0.25"/>
  </sheetData>
  <mergeCells count="16">
    <mergeCell ref="A11:D11"/>
    <mergeCell ref="A28:D28"/>
    <mergeCell ref="A29:D29"/>
    <mergeCell ref="A30:D30"/>
    <mergeCell ref="A22:D22"/>
    <mergeCell ref="A23:D23"/>
    <mergeCell ref="A24:D24"/>
    <mergeCell ref="A25:D25"/>
    <mergeCell ref="A26:D26"/>
    <mergeCell ref="A27:D27"/>
    <mergeCell ref="A21:D21"/>
    <mergeCell ref="A16:D16"/>
    <mergeCell ref="A17:D17"/>
    <mergeCell ref="A18:D18"/>
    <mergeCell ref="A19:D19"/>
    <mergeCell ref="A20:D20"/>
  </mergeCells>
  <conditionalFormatting sqref="I13:I14">
    <cfRule type="cellIs" dxfId="46" priority="1" operator="equal">
      <formula>"Geen 100%"</formula>
    </cfRule>
  </conditionalFormatting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EE1D-4BEA-4CD5-8691-77AD69EE5DB1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+MAX('38a'!I5:I199)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'38a'!L200/'38a'!M200</f>
        <v>#N/A</v>
      </c>
      <c r="G11" s="126">
        <v>1</v>
      </c>
      <c r="H11" s="123" t="e">
        <f>('38a'!M200*Offertetarief)*(1/G11)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GETPIVOTDATA("m2",'38a'!$H$205,"Cat.","G")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GETPIVOTDATA("m2",'38a'!$A$205,"vloerafwerking","Linoleum")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GETPIVOTDATA("m2",'38a'!$A$205,"vloerafwerking","Tapijt")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A06A-A730-4F06-9360-8E10AB0F77B9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(her)controles'!A42</f>
        <v>38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28FC678-41D2-4958-89BE-4DAF7837EE4E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63F1F2E4-018B-409A-A863-A7A0ED25E340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510C54C2-9448-4215-B566-FB7CC5D1D6BE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27DD-ED62-43E7-8625-C81AA76BA175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+MAX('39a'!I5:I199)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'39a'!L200/'39a'!M200</f>
        <v>#N/A</v>
      </c>
      <c r="G11" s="126">
        <v>1</v>
      </c>
      <c r="H11" s="123" t="e">
        <f>('39a'!M200*Offertetarief)*(1/G11)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GETPIVOTDATA("m2",'39a'!$H$205,"Cat.","G")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GETPIVOTDATA("m2",'39a'!$A$205,"vloerafwerking","Linoleum")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GETPIVOTDATA("m2",'39a'!$A$205,"vloerafwerking","Tapijt")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10D4-F9A9-4DB8-A206-47E256557F2C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(her)controles'!A43</f>
        <v>39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5AFD34-4E8D-431D-A4B5-4D8675FC9A29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499121A5-895F-421A-9583-803CDD01992F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B7A272F7-812D-4FC5-940F-7405C9B3FF81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1C5B-2970-4E46-B3B1-858B296DC6A9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'40a'!L200/'40a'!M200</f>
        <v>#N/A</v>
      </c>
      <c r="G11" s="126">
        <v>1</v>
      </c>
      <c r="H11" s="123" t="e">
        <f>('40a'!M200*Offertetarief)*(1/G11)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7DF2-7A9A-4EF3-AF2E-767F1B453B69}">
  <sheetPr>
    <tabColor rgb="FF9F9289"/>
  </sheetPr>
  <dimension ref="A1:DM250"/>
  <sheetViews>
    <sheetView zoomScaleNormal="100" workbookViewId="0">
      <pane ySplit="4" topLeftCell="A194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(her)controles'!A44</f>
        <v>40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F47D5A3-B9A8-47F8-8B9B-FAD8E095F8FE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840F5D7-3085-4A96-BAAA-D5F0F37FB04E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58A1DC46-FCC7-43B5-929B-9452CF24C3EF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632A-7ADD-4A17-A366-60452B55BABC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+MAX('41a'!I5:I199)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'41a'!L200/'41a'!M200</f>
        <v>#N/A</v>
      </c>
      <c r="G11" s="126">
        <v>1</v>
      </c>
      <c r="H11" s="123" t="e">
        <f>('41a'!M200*Offertetarief)*(1/G11)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GETPIVOTDATA("m2",'41a'!$H$205,"Cat.","G")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GETPIVOTDATA("m2",'41a'!$A$205,"vloerafwerking","Linoleum")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GETPIVOTDATA("m2",'41a'!$A$205,"vloerafwerking","Tapijt")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6253-7A6D-4490-A13C-F43F62307091}">
  <sheetPr>
    <tabColor rgb="FF9F9289"/>
  </sheetPr>
  <dimension ref="A1:DM250"/>
  <sheetViews>
    <sheetView zoomScaleNormal="100" workbookViewId="0">
      <pane ySplit="4" topLeftCell="A182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(her)controles'!A45</f>
        <v>41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8472665-6B26-4EDE-A9FE-BBAA5F8DC17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F61B863-B9DD-42AE-9D38-6FBD7F809C9E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28904C71-F380-4DE3-A896-89AD9EEE8D43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0EF8-9F51-4F3D-9ED7-D97B750FCEE3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+MAX('42a'!I5:I199)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'42a'!L200/'42a'!M200</f>
        <v>#N/A</v>
      </c>
      <c r="G11" s="126">
        <v>1</v>
      </c>
      <c r="H11" s="123" t="e">
        <f>('42a'!M200*Offertetarief)*(1/G11)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GETPIVOTDATA("m2",'42a'!$H$205,"Cat.","G")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GETPIVOTDATA("m2",'42a'!$A$205,"vloerafwerking","Linoleum")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GETPIVOTDATA("m2",'42a'!$A$205,"vloerafwerking","Tapijt")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0CB7-C4BF-4E8F-9B9E-AB76C6A54DEC}">
  <sheetPr>
    <tabColor rgb="FF9F9289"/>
  </sheetPr>
  <dimension ref="A1:DM250"/>
  <sheetViews>
    <sheetView zoomScaleNormal="100" workbookViewId="0">
      <pane ySplit="4" topLeftCell="A194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(her)controles'!A46</f>
        <v>42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BF3EDB-30BF-403D-8C59-94DD63026AA9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098608D-3143-4B03-8A65-D7E84EC17E94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AFC36F12-EB48-43BD-B944-CE2C530B1ABF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3A23-10EF-4A43-832B-E8D681B2FFC5}">
  <sheetPr>
    <tabColor rgb="FF9F9289"/>
  </sheetPr>
  <dimension ref="A1:DM250"/>
  <sheetViews>
    <sheetView zoomScaleNormal="100" workbookViewId="0">
      <pane ySplit="4" topLeftCell="A8" activePane="bottomLeft" state="frozen"/>
      <selection activeCell="U213" sqref="U213"/>
      <selection pane="bottomLeft" activeCell="L200" sqref="L200"/>
    </sheetView>
  </sheetViews>
  <sheetFormatPr defaultRowHeight="15" x14ac:dyDescent="0.25"/>
  <cols>
    <col min="1" max="1" width="10.85546875" style="335" bestFit="1" customWidth="1"/>
    <col min="2" max="2" width="11.5703125" style="169" bestFit="1" customWidth="1"/>
    <col min="3" max="3" width="17.5703125" style="169" bestFit="1" customWidth="1"/>
    <col min="4" max="4" width="20.5703125" style="310" bestFit="1" customWidth="1"/>
    <col min="5" max="5" width="4.5703125" style="311" bestFit="1" customWidth="1"/>
    <col min="6" max="6" width="5.42578125" style="311" bestFit="1" customWidth="1"/>
    <col min="7" max="7" width="7.5703125" style="169" bestFit="1" customWidth="1"/>
    <col min="8" max="8" width="10.85546875" style="169" bestFit="1" customWidth="1"/>
    <col min="9" max="9" width="11.5703125" style="335" bestFit="1" customWidth="1"/>
    <col min="10" max="10" width="16" style="169" bestFit="1" customWidth="1"/>
    <col min="11" max="11" width="5.7109375" style="169" bestFit="1" customWidth="1"/>
    <col min="12" max="12" width="10.5703125" style="169" bestFit="1" customWidth="1"/>
    <col min="13" max="13" width="12.28515625" style="228" bestFit="1" customWidth="1"/>
    <col min="14" max="14" width="3" style="228" bestFit="1" customWidth="1"/>
    <col min="15" max="16" width="3" style="169" bestFit="1" customWidth="1"/>
    <col min="17" max="17" width="3" style="213" bestFit="1" customWidth="1"/>
    <col min="18" max="25" width="3" style="169" bestFit="1" customWidth="1"/>
    <col min="26" max="26" width="6.28515625" style="169" bestFit="1" customWidth="1"/>
    <col min="27" max="27" width="10" style="213" bestFit="1" customWidth="1"/>
    <col min="28" max="28" width="11.5703125" style="169" customWidth="1"/>
    <col min="29" max="29" width="22.42578125" style="169" customWidth="1"/>
    <col min="30" max="30" width="17.7109375" style="169" customWidth="1"/>
    <col min="31" max="31" width="28.42578125" style="169" customWidth="1"/>
    <col min="32" max="32" width="5" style="169" customWidth="1"/>
    <col min="33" max="33" width="3" style="169" customWidth="1"/>
    <col min="34" max="35" width="5" style="169" customWidth="1"/>
    <col min="36" max="38" width="12" style="169" customWidth="1"/>
    <col min="39" max="39" width="5" style="169" customWidth="1"/>
    <col min="40" max="40" width="6" style="169" customWidth="1"/>
    <col min="41" max="41" width="5" style="169" customWidth="1"/>
    <col min="42" max="45" width="6" style="169" customWidth="1"/>
    <col min="46" max="46" width="12" style="169" customWidth="1"/>
    <col min="47" max="48" width="6" style="169" customWidth="1"/>
    <col min="49" max="50" width="12" style="169" customWidth="1"/>
    <col min="51" max="51" width="5" style="169" customWidth="1"/>
    <col min="52" max="52" width="4" style="169" customWidth="1"/>
    <col min="53" max="54" width="6" style="169" customWidth="1"/>
    <col min="55" max="55" width="5" style="169" customWidth="1"/>
    <col min="56" max="56" width="15" style="169" customWidth="1"/>
    <col min="57" max="57" width="7.5703125" style="169" customWidth="1"/>
    <col min="58" max="58" width="2" style="169" customWidth="1"/>
    <col min="59" max="59" width="5" style="169" customWidth="1"/>
    <col min="60" max="60" width="3" style="169" customWidth="1"/>
    <col min="61" max="61" width="5" style="169" customWidth="1"/>
    <col min="62" max="62" width="11.5703125" style="169" customWidth="1"/>
    <col min="63" max="63" width="8.140625" style="169" customWidth="1"/>
    <col min="64" max="64" width="12.140625" style="169" customWidth="1"/>
    <col min="65" max="65" width="10" style="169" customWidth="1"/>
    <col min="66" max="93" width="19.85546875" style="169" customWidth="1"/>
    <col min="94" max="94" width="19.5703125" style="169" customWidth="1"/>
    <col min="95" max="95" width="26" style="169" customWidth="1"/>
    <col min="96" max="96" width="7.85546875" style="169" customWidth="1"/>
    <col min="97" max="97" width="6.85546875" style="169" customWidth="1"/>
    <col min="98" max="98" width="10.85546875" style="169" bestFit="1" customWidth="1"/>
    <col min="99" max="99" width="8.85546875" style="169" customWidth="1"/>
    <col min="100" max="100" width="4.85546875" style="169" customWidth="1"/>
    <col min="101" max="101" width="7.85546875" style="169" customWidth="1"/>
    <col min="102" max="102" width="6.85546875" style="169" customWidth="1"/>
    <col min="103" max="103" width="10.85546875" style="169" customWidth="1"/>
    <col min="104" max="104" width="8.85546875" style="169" customWidth="1"/>
    <col min="105" max="105" width="6.85546875" style="169" customWidth="1"/>
    <col min="106" max="106" width="10.85546875" style="169" customWidth="1"/>
    <col min="107" max="107" width="10.42578125" style="169" bestFit="1" customWidth="1"/>
    <col min="108" max="108" width="6.85546875" style="169" customWidth="1"/>
    <col min="109" max="109" width="10.85546875" style="169" bestFit="1" customWidth="1"/>
    <col min="110" max="110" width="8.85546875" style="169" customWidth="1"/>
    <col min="111" max="111" width="6.85546875" style="169" customWidth="1"/>
    <col min="112" max="112" width="10.85546875" style="169" bestFit="1" customWidth="1"/>
    <col min="113" max="113" width="10.42578125" style="169" bestFit="1" customWidth="1"/>
    <col min="114" max="115" width="6.85546875" style="169" customWidth="1"/>
    <col min="116" max="116" width="10.85546875" style="169" bestFit="1" customWidth="1"/>
    <col min="117" max="117" width="10.42578125" style="169" bestFit="1" customWidth="1"/>
    <col min="118" max="118" width="12" style="169" bestFit="1" customWidth="1"/>
    <col min="119" max="119" width="11.85546875" style="169" bestFit="1" customWidth="1"/>
    <col min="120" max="120" width="10.42578125" style="169" bestFit="1" customWidth="1"/>
    <col min="121" max="121" width="7.85546875" style="169" customWidth="1"/>
    <col min="122" max="122" width="11.85546875" style="169" bestFit="1" customWidth="1"/>
    <col min="123" max="123" width="10.42578125" style="169" bestFit="1" customWidth="1"/>
    <col min="124" max="124" width="7.85546875" style="169" customWidth="1"/>
    <col min="125" max="125" width="11.85546875" style="169" bestFit="1" customWidth="1"/>
    <col min="126" max="126" width="10.42578125" style="169" bestFit="1" customWidth="1"/>
    <col min="127" max="127" width="6.85546875" style="169" customWidth="1"/>
    <col min="128" max="128" width="7.85546875" style="169" customWidth="1"/>
    <col min="129" max="129" width="12" style="169" bestFit="1" customWidth="1"/>
    <col min="130" max="130" width="11.85546875" style="169" bestFit="1" customWidth="1"/>
    <col min="131" max="131" width="10.42578125" style="169" bestFit="1" customWidth="1"/>
    <col min="132" max="132" width="12" style="169" bestFit="1" customWidth="1"/>
    <col min="133" max="133" width="11.85546875" style="169" bestFit="1" customWidth="1"/>
    <col min="134" max="134" width="8.85546875" style="169" customWidth="1"/>
    <col min="135" max="135" width="7.85546875" style="169" customWidth="1"/>
    <col min="136" max="136" width="11.85546875" style="169" bestFit="1" customWidth="1"/>
    <col min="137" max="137" width="10.42578125" style="169" bestFit="1" customWidth="1"/>
    <col min="138" max="138" width="7.85546875" style="169" customWidth="1"/>
    <col min="139" max="139" width="11.85546875" style="169" bestFit="1" customWidth="1"/>
    <col min="140" max="140" width="10.42578125" style="169" bestFit="1" customWidth="1"/>
    <col min="141" max="141" width="7.85546875" style="169" customWidth="1"/>
    <col min="142" max="142" width="11.85546875" style="169" bestFit="1" customWidth="1"/>
    <col min="143" max="143" width="10.42578125" style="169" bestFit="1" customWidth="1"/>
    <col min="144" max="144" width="7.85546875" style="169" customWidth="1"/>
    <col min="145" max="145" width="11.85546875" style="169" bestFit="1" customWidth="1"/>
    <col min="146" max="146" width="8.85546875" style="169" customWidth="1"/>
    <col min="147" max="147" width="7.85546875" style="169" customWidth="1"/>
    <col min="148" max="148" width="11.85546875" style="169" bestFit="1" customWidth="1"/>
    <col min="149" max="149" width="11.42578125" style="169" bestFit="1" customWidth="1"/>
    <col min="150" max="150" width="7.85546875" style="169" customWidth="1"/>
    <col min="151" max="151" width="11.85546875" style="169" bestFit="1" customWidth="1"/>
    <col min="152" max="152" width="9.85546875" style="169" bestFit="1" customWidth="1"/>
    <col min="153" max="153" width="8.140625" style="169" customWidth="1"/>
    <col min="154" max="155" width="12.140625" style="169" bestFit="1" customWidth="1"/>
    <col min="156" max="156" width="10" style="169" bestFit="1" customWidth="1"/>
    <col min="157" max="16384" width="9.140625" style="169"/>
  </cols>
  <sheetData>
    <row r="1" spans="1:117" x14ac:dyDescent="0.25">
      <c r="A1" s="345" t="s">
        <v>15</v>
      </c>
      <c r="B1" s="226">
        <f>'Kosten VSR (her)controles'!A6</f>
        <v>2</v>
      </c>
      <c r="C1" s="226"/>
      <c r="D1" s="227" t="str">
        <f>VLOOKUP(B1,'Kosten VSR (her)controles'!A5:E54,3)</f>
        <v>OBS Villa Kakelbont</v>
      </c>
      <c r="E1" s="162"/>
      <c r="F1" s="162"/>
      <c r="G1" s="163"/>
      <c r="H1" s="164" t="s">
        <v>123</v>
      </c>
      <c r="I1" s="373" t="str">
        <f>opdrachtgever</f>
        <v>Stichting Bijeen</v>
      </c>
      <c r="J1" s="163"/>
      <c r="K1" s="163"/>
      <c r="L1" s="165"/>
      <c r="N1" s="229"/>
      <c r="O1" s="213"/>
      <c r="P1" s="213"/>
      <c r="R1" s="213"/>
      <c r="S1" s="213"/>
      <c r="T1" s="213"/>
      <c r="U1" s="213"/>
      <c r="V1" s="213"/>
      <c r="W1" s="213"/>
      <c r="X1" s="213"/>
      <c r="Y1" s="213"/>
      <c r="Z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</row>
    <row r="2" spans="1:117" x14ac:dyDescent="0.25">
      <c r="A2" s="345" t="s">
        <v>32</v>
      </c>
      <c r="B2" s="230"/>
      <c r="C2" s="230"/>
      <c r="D2" s="227" t="str">
        <f>VLOOKUP(B1,'Kosten VSR (her)controles'!A5:E54,4)</f>
        <v>Stoekeplein 1</v>
      </c>
      <c r="E2" s="162" t="str">
        <f>VLOOKUP(B1,'Kosten VSR (her)controles'!A5:E54,5)</f>
        <v>Hoogeveen</v>
      </c>
      <c r="F2" s="162"/>
      <c r="G2" s="163"/>
      <c r="H2" s="163"/>
      <c r="I2" s="374"/>
      <c r="J2" s="166"/>
      <c r="K2" s="163"/>
      <c r="L2" s="165"/>
      <c r="N2" s="229"/>
      <c r="O2" s="213"/>
      <c r="P2" s="213"/>
      <c r="R2" s="213"/>
      <c r="S2" s="213"/>
      <c r="T2" s="213"/>
      <c r="U2" s="213"/>
      <c r="V2" s="213"/>
      <c r="W2" s="213"/>
      <c r="X2" s="213"/>
      <c r="Y2" s="213"/>
      <c r="Z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</row>
    <row r="3" spans="1:117" x14ac:dyDescent="0.25">
      <c r="A3" s="346"/>
      <c r="B3" s="297"/>
      <c r="C3" s="297"/>
      <c r="D3" s="298"/>
      <c r="E3" s="167"/>
      <c r="F3" s="167"/>
      <c r="G3" s="168"/>
      <c r="H3" s="168"/>
      <c r="I3" s="375"/>
      <c r="J3" s="168"/>
      <c r="K3" s="168"/>
      <c r="L3" s="168"/>
      <c r="M3" s="299"/>
      <c r="N3" s="300"/>
      <c r="O3" s="213"/>
      <c r="P3" s="213"/>
      <c r="R3" s="213"/>
      <c r="S3" s="213"/>
      <c r="T3" s="213"/>
      <c r="U3" s="213"/>
      <c r="V3" s="213"/>
      <c r="W3" s="213"/>
      <c r="X3" s="213"/>
      <c r="Y3" s="213"/>
      <c r="Z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</row>
    <row r="4" spans="1:117" x14ac:dyDescent="0.25">
      <c r="A4" s="347" t="s">
        <v>184</v>
      </c>
      <c r="B4" s="301" t="s">
        <v>33</v>
      </c>
      <c r="C4" s="301" t="s">
        <v>185</v>
      </c>
      <c r="D4" s="302" t="s">
        <v>149</v>
      </c>
      <c r="E4" s="303" t="s">
        <v>34</v>
      </c>
      <c r="F4" s="303" t="s">
        <v>35</v>
      </c>
      <c r="G4" s="301" t="s">
        <v>13</v>
      </c>
      <c r="H4" s="301" t="s">
        <v>118</v>
      </c>
      <c r="I4" s="347" t="s">
        <v>119</v>
      </c>
      <c r="J4" s="301" t="s">
        <v>169</v>
      </c>
      <c r="K4" s="301" t="s">
        <v>124</v>
      </c>
      <c r="L4" s="301" t="s">
        <v>36</v>
      </c>
      <c r="M4" s="304" t="s">
        <v>125</v>
      </c>
      <c r="N4" s="213"/>
      <c r="O4" s="213"/>
      <c r="P4" s="213"/>
      <c r="R4" s="213"/>
      <c r="S4" s="213"/>
      <c r="T4" s="213"/>
      <c r="U4" s="213"/>
      <c r="V4" s="213"/>
      <c r="W4" s="213"/>
      <c r="X4" s="213"/>
      <c r="Y4" s="213"/>
      <c r="Z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</row>
    <row r="5" spans="1:117" x14ac:dyDescent="0.25">
      <c r="A5" s="354"/>
      <c r="B5" s="354" t="s">
        <v>309</v>
      </c>
      <c r="C5" s="305" t="s">
        <v>198</v>
      </c>
      <c r="D5" s="305" t="str">
        <f>VLOOKUP(C5,'Dropdown vloerafw en cat'!$P$2:$Q$52,2,FALSE)</f>
        <v>Verkeersruimte</v>
      </c>
      <c r="E5" s="306"/>
      <c r="F5" s="306" t="str">
        <f>VLOOKUP(D5,'Normen en kosten'!$A$5:$B$103,2,FALSE)</f>
        <v>E</v>
      </c>
      <c r="G5" s="296">
        <v>4</v>
      </c>
      <c r="H5" s="296" t="s">
        <v>138</v>
      </c>
      <c r="I5" s="357">
        <v>200</v>
      </c>
      <c r="J5" s="296" t="str">
        <f t="shared" ref="J5:J26" si="0">F5&amp;I5</f>
        <v>E200</v>
      </c>
      <c r="K5" s="296">
        <f>+VLOOKUP(J5,'Normen en kosten'!$D$5:$E$103,2,FALSE)*'2'!$G$11</f>
        <v>0</v>
      </c>
      <c r="L5" s="296">
        <f t="shared" ref="L5:L26" si="1">+I5*G5</f>
        <v>800</v>
      </c>
      <c r="M5" s="307">
        <f>+IF(K5=0,0,L5/K5)</f>
        <v>0</v>
      </c>
      <c r="N5" s="229"/>
      <c r="O5" s="308"/>
      <c r="P5" s="308"/>
      <c r="Q5" s="222"/>
      <c r="R5" s="213"/>
      <c r="S5" s="222"/>
      <c r="T5" s="222"/>
      <c r="U5" s="222"/>
      <c r="V5" s="222"/>
      <c r="W5" s="213"/>
      <c r="X5" s="213"/>
      <c r="Y5" s="213"/>
      <c r="Z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</row>
    <row r="6" spans="1:117" x14ac:dyDescent="0.25">
      <c r="A6" s="354"/>
      <c r="B6" s="354" t="s">
        <v>348</v>
      </c>
      <c r="C6" s="305" t="s">
        <v>191</v>
      </c>
      <c r="D6" s="305" t="str">
        <f>VLOOKUP(C6,'Dropdown vloerafw en cat'!$P$2:$Q$52,2,FALSE)</f>
        <v>Sanitaire ruimte</v>
      </c>
      <c r="E6" s="306"/>
      <c r="F6" s="306" t="str">
        <f>VLOOKUP(D6,'Normen en kosten'!$A$5:$B$103,2,FALSE)</f>
        <v>G</v>
      </c>
      <c r="G6" s="296">
        <v>5</v>
      </c>
      <c r="H6" s="296" t="s">
        <v>138</v>
      </c>
      <c r="I6" s="357">
        <v>200</v>
      </c>
      <c r="J6" s="296" t="str">
        <f t="shared" si="0"/>
        <v>G200</v>
      </c>
      <c r="K6" s="296">
        <f>+VLOOKUP(J6,'Normen en kosten'!$D$5:$E$103,2,FALSE)*'2'!$G$11</f>
        <v>0</v>
      </c>
      <c r="L6" s="296">
        <f t="shared" si="1"/>
        <v>1000</v>
      </c>
      <c r="M6" s="307">
        <f t="shared" ref="M6:M26" si="2">+IF(K6=0,0,L6/K6)</f>
        <v>0</v>
      </c>
      <c r="N6" s="229"/>
      <c r="O6" s="222"/>
      <c r="P6" s="222"/>
      <c r="Q6" s="222"/>
      <c r="R6" s="213"/>
      <c r="S6" s="222"/>
      <c r="T6" s="222"/>
      <c r="U6" s="222"/>
      <c r="V6" s="222"/>
      <c r="W6" s="213"/>
      <c r="X6" s="213"/>
      <c r="Y6" s="213"/>
      <c r="Z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</row>
    <row r="7" spans="1:117" x14ac:dyDescent="0.25">
      <c r="A7" s="354"/>
      <c r="B7" s="354" t="s">
        <v>316</v>
      </c>
      <c r="C7" s="305" t="s">
        <v>290</v>
      </c>
      <c r="D7" s="305" t="str">
        <f>VLOOKUP(C7,'Dropdown vloerafw en cat'!$P$2:$Q$52,2,FALSE)</f>
        <v>Verkeersruimte</v>
      </c>
      <c r="E7" s="306"/>
      <c r="F7" s="306" t="str">
        <f>VLOOKUP(D7,'Normen en kosten'!$A$5:$B$103,2,FALSE)</f>
        <v>E</v>
      </c>
      <c r="G7" s="296">
        <v>52.9</v>
      </c>
      <c r="H7" s="296" t="s">
        <v>138</v>
      </c>
      <c r="I7" s="357">
        <v>200</v>
      </c>
      <c r="J7" s="296" t="str">
        <f t="shared" si="0"/>
        <v>E200</v>
      </c>
      <c r="K7" s="296">
        <f>+VLOOKUP(J7,'Normen en kosten'!$D$5:$E$103,2,FALSE)*'2'!$G$11</f>
        <v>0</v>
      </c>
      <c r="L7" s="296">
        <f t="shared" si="1"/>
        <v>10580</v>
      </c>
      <c r="M7" s="307">
        <f t="shared" si="2"/>
        <v>0</v>
      </c>
      <c r="N7" s="229"/>
      <c r="O7" s="222"/>
      <c r="P7" s="222"/>
      <c r="Q7" s="222"/>
      <c r="R7" s="213"/>
      <c r="S7" s="222"/>
      <c r="T7" s="222"/>
      <c r="U7" s="222"/>
      <c r="V7" s="222"/>
      <c r="W7" s="213"/>
      <c r="X7" s="213"/>
      <c r="Y7" s="213"/>
      <c r="Z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</row>
    <row r="8" spans="1:117" x14ac:dyDescent="0.25">
      <c r="A8" s="354"/>
      <c r="B8" s="354" t="s">
        <v>320</v>
      </c>
      <c r="C8" s="305" t="s">
        <v>179</v>
      </c>
      <c r="D8" s="305" t="str">
        <f>VLOOKUP(C8,'Dropdown vloerafw en cat'!$P$2:$Q$52,2,FALSE)</f>
        <v>Leslokaal</v>
      </c>
      <c r="E8" s="306"/>
      <c r="F8" s="306" t="str">
        <f>VLOOKUP(D8,'Normen en kosten'!$A$5:$B$103,2,FALSE)</f>
        <v>A</v>
      </c>
      <c r="G8" s="296">
        <v>69.3</v>
      </c>
      <c r="H8" s="296" t="s">
        <v>138</v>
      </c>
      <c r="I8" s="357">
        <v>200</v>
      </c>
      <c r="J8" s="296" t="str">
        <f t="shared" si="0"/>
        <v>A200</v>
      </c>
      <c r="K8" s="296">
        <f>+VLOOKUP(J8,'Normen en kosten'!$D$5:$E$103,2,FALSE)*'2'!$G$11</f>
        <v>0</v>
      </c>
      <c r="L8" s="296">
        <f t="shared" si="1"/>
        <v>13860</v>
      </c>
      <c r="M8" s="307">
        <f t="shared" si="2"/>
        <v>0</v>
      </c>
      <c r="N8" s="229"/>
      <c r="O8" s="222"/>
      <c r="P8" s="222"/>
      <c r="Q8" s="222"/>
      <c r="R8" s="213"/>
      <c r="S8" s="222"/>
      <c r="T8" s="222"/>
      <c r="U8" s="222"/>
      <c r="V8" s="222"/>
      <c r="W8" s="213"/>
      <c r="X8" s="213"/>
      <c r="Y8" s="213"/>
      <c r="Z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</row>
    <row r="9" spans="1:117" x14ac:dyDescent="0.25">
      <c r="A9" s="354"/>
      <c r="B9" s="354" t="s">
        <v>315</v>
      </c>
      <c r="C9" s="305" t="s">
        <v>179</v>
      </c>
      <c r="D9" s="305" t="str">
        <f>VLOOKUP(C9,'Dropdown vloerafw en cat'!$P$2:$Q$52,2,FALSE)</f>
        <v>Leslokaal</v>
      </c>
      <c r="E9" s="306"/>
      <c r="F9" s="306" t="str">
        <f>VLOOKUP(D9,'Normen en kosten'!$A$5:$B$103,2,FALSE)</f>
        <v>A</v>
      </c>
      <c r="G9" s="296">
        <v>56.3</v>
      </c>
      <c r="H9" s="296" t="s">
        <v>138</v>
      </c>
      <c r="I9" s="357">
        <v>200</v>
      </c>
      <c r="J9" s="296" t="str">
        <f t="shared" si="0"/>
        <v>A200</v>
      </c>
      <c r="K9" s="296">
        <f>+VLOOKUP(J9,'Normen en kosten'!$D$5:$E$103,2,FALSE)*'2'!$G$11</f>
        <v>0</v>
      </c>
      <c r="L9" s="296">
        <f t="shared" si="1"/>
        <v>11260</v>
      </c>
      <c r="M9" s="307">
        <f t="shared" si="2"/>
        <v>0</v>
      </c>
      <c r="N9" s="229"/>
      <c r="O9" s="222"/>
      <c r="P9" s="222"/>
      <c r="Q9" s="222"/>
      <c r="R9" s="213"/>
      <c r="S9" s="222"/>
      <c r="T9" s="222"/>
      <c r="U9" s="222"/>
      <c r="V9" s="222"/>
      <c r="W9" s="213"/>
      <c r="X9" s="213"/>
      <c r="Y9" s="213"/>
      <c r="Z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</row>
    <row r="10" spans="1:117" x14ac:dyDescent="0.25">
      <c r="A10" s="354"/>
      <c r="B10" s="354" t="s">
        <v>314</v>
      </c>
      <c r="C10" s="305" t="s">
        <v>290</v>
      </c>
      <c r="D10" s="305" t="str">
        <f>VLOOKUP(C10,'Dropdown vloerafw en cat'!$P$2:$Q$52,2,FALSE)</f>
        <v>Verkeersruimte</v>
      </c>
      <c r="E10" s="306"/>
      <c r="F10" s="306" t="str">
        <f>VLOOKUP(D10,'Normen en kosten'!$A$5:$B$103,2,FALSE)</f>
        <v>E</v>
      </c>
      <c r="G10" s="296">
        <v>74.7</v>
      </c>
      <c r="H10" s="296" t="s">
        <v>138</v>
      </c>
      <c r="I10" s="357">
        <v>200</v>
      </c>
      <c r="J10" s="296" t="str">
        <f t="shared" si="0"/>
        <v>E200</v>
      </c>
      <c r="K10" s="296">
        <f>+VLOOKUP(J10,'Normen en kosten'!$D$5:$E$103,2,FALSE)*'2'!$G$11</f>
        <v>0</v>
      </c>
      <c r="L10" s="296">
        <f t="shared" si="1"/>
        <v>14940</v>
      </c>
      <c r="M10" s="307">
        <f t="shared" si="2"/>
        <v>0</v>
      </c>
      <c r="N10" s="229"/>
      <c r="O10" s="222"/>
      <c r="P10" s="222"/>
      <c r="Q10" s="222"/>
      <c r="R10" s="213"/>
      <c r="S10" s="222"/>
      <c r="T10" s="222"/>
      <c r="U10" s="222"/>
      <c r="V10" s="222"/>
      <c r="W10" s="213"/>
      <c r="X10" s="213"/>
      <c r="Y10" s="213"/>
      <c r="Z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</row>
    <row r="11" spans="1:117" x14ac:dyDescent="0.25">
      <c r="A11" s="354"/>
      <c r="B11" s="354" t="s">
        <v>310</v>
      </c>
      <c r="C11" s="305" t="s">
        <v>188</v>
      </c>
      <c r="D11" s="305" t="str">
        <f>VLOOKUP(C11,'Dropdown vloerafw en cat'!$P$2:$Q$52,2,FALSE)</f>
        <v>Verkeersruimte</v>
      </c>
      <c r="E11" s="306"/>
      <c r="F11" s="306" t="str">
        <f>VLOOKUP(D11,'Normen en kosten'!$A$5:$B$103,2,FALSE)</f>
        <v>E</v>
      </c>
      <c r="G11" s="296">
        <v>28.7</v>
      </c>
      <c r="H11" s="296" t="s">
        <v>138</v>
      </c>
      <c r="I11" s="357">
        <v>200</v>
      </c>
      <c r="J11" s="296" t="str">
        <f t="shared" si="0"/>
        <v>E200</v>
      </c>
      <c r="K11" s="296">
        <f>+VLOOKUP(J11,'Normen en kosten'!$D$5:$E$103,2,FALSE)*'2'!$G$11</f>
        <v>0</v>
      </c>
      <c r="L11" s="296">
        <f t="shared" si="1"/>
        <v>5740</v>
      </c>
      <c r="M11" s="307">
        <f t="shared" si="2"/>
        <v>0</v>
      </c>
      <c r="N11" s="229"/>
      <c r="O11" s="222"/>
      <c r="P11" s="222"/>
      <c r="Q11" s="222"/>
      <c r="R11" s="213"/>
      <c r="S11" s="222"/>
      <c r="T11" s="222"/>
      <c r="U11" s="222"/>
      <c r="V11" s="222"/>
      <c r="W11" s="213"/>
      <c r="X11" s="213"/>
      <c r="Y11" s="213"/>
      <c r="Z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</row>
    <row r="12" spans="1:117" x14ac:dyDescent="0.25">
      <c r="A12" s="354"/>
      <c r="B12" s="354" t="s">
        <v>347</v>
      </c>
      <c r="C12" s="305" t="s">
        <v>198</v>
      </c>
      <c r="D12" s="305" t="str">
        <f>VLOOKUP(C12,'Dropdown vloerafw en cat'!$P$2:$Q$52,2,FALSE)</f>
        <v>Verkeersruimte</v>
      </c>
      <c r="E12" s="306"/>
      <c r="F12" s="306" t="str">
        <f>VLOOKUP(D12,'Normen en kosten'!$A$5:$B$103,2,FALSE)</f>
        <v>E</v>
      </c>
      <c r="G12" s="296">
        <v>3.9</v>
      </c>
      <c r="H12" s="296" t="s">
        <v>138</v>
      </c>
      <c r="I12" s="357">
        <v>200</v>
      </c>
      <c r="J12" s="296" t="str">
        <f t="shared" si="0"/>
        <v>E200</v>
      </c>
      <c r="K12" s="296">
        <f>+VLOOKUP(J12,'Normen en kosten'!$D$5:$E$103,2,FALSE)*'2'!$G$11</f>
        <v>0</v>
      </c>
      <c r="L12" s="296">
        <f t="shared" si="1"/>
        <v>780</v>
      </c>
      <c r="M12" s="307">
        <f t="shared" si="2"/>
        <v>0</v>
      </c>
      <c r="N12" s="229"/>
      <c r="O12" s="222"/>
      <c r="P12" s="222"/>
      <c r="Q12" s="222"/>
      <c r="R12" s="213"/>
      <c r="S12" s="222"/>
      <c r="T12" s="222"/>
      <c r="U12" s="222"/>
      <c r="V12" s="222"/>
      <c r="W12" s="213"/>
      <c r="X12" s="213"/>
      <c r="Y12" s="213"/>
      <c r="Z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</row>
    <row r="13" spans="1:117" x14ac:dyDescent="0.25">
      <c r="A13" s="354"/>
      <c r="B13" s="354" t="s">
        <v>311</v>
      </c>
      <c r="C13" s="305" t="s">
        <v>182</v>
      </c>
      <c r="D13" s="305" t="s">
        <v>177</v>
      </c>
      <c r="E13" s="306"/>
      <c r="F13" s="306"/>
      <c r="G13" s="296"/>
      <c r="H13" s="296"/>
      <c r="I13" s="357"/>
      <c r="J13" s="296"/>
      <c r="K13" s="296"/>
      <c r="L13" s="296"/>
      <c r="M13" s="307"/>
      <c r="N13" s="229"/>
      <c r="O13" s="222"/>
      <c r="P13" s="222"/>
      <c r="Q13" s="222"/>
      <c r="R13" s="222"/>
      <c r="S13" s="222"/>
      <c r="T13" s="222"/>
      <c r="U13" s="222"/>
      <c r="V13" s="222"/>
      <c r="W13" s="213"/>
      <c r="X13" s="213"/>
      <c r="Y13" s="213"/>
      <c r="Z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</row>
    <row r="14" spans="1:117" x14ac:dyDescent="0.25">
      <c r="A14" s="354"/>
      <c r="B14" s="354" t="s">
        <v>317</v>
      </c>
      <c r="C14" s="305" t="s">
        <v>179</v>
      </c>
      <c r="D14" s="305" t="str">
        <f>VLOOKUP(C14,'Dropdown vloerafw en cat'!$P$2:$Q$52,2,FALSE)</f>
        <v>Leslokaal</v>
      </c>
      <c r="E14" s="306"/>
      <c r="F14" s="306" t="str">
        <f>VLOOKUP(D14,'Normen en kosten'!$A$5:$B$103,2,FALSE)</f>
        <v>A</v>
      </c>
      <c r="G14" s="296">
        <v>56.3</v>
      </c>
      <c r="H14" s="296" t="s">
        <v>138</v>
      </c>
      <c r="I14" s="357">
        <v>200</v>
      </c>
      <c r="J14" s="296" t="str">
        <f t="shared" si="0"/>
        <v>A200</v>
      </c>
      <c r="K14" s="296">
        <f>+VLOOKUP(J14,'Normen en kosten'!$D$5:$E$103,2,FALSE)*'2'!$G$11</f>
        <v>0</v>
      </c>
      <c r="L14" s="296">
        <f t="shared" si="1"/>
        <v>11260</v>
      </c>
      <c r="M14" s="307">
        <f t="shared" si="2"/>
        <v>0</v>
      </c>
      <c r="N14" s="229"/>
      <c r="O14" s="222"/>
      <c r="P14" s="222"/>
      <c r="Q14" s="222"/>
      <c r="R14" s="222"/>
      <c r="S14" s="222"/>
      <c r="T14" s="222"/>
      <c r="U14" s="222"/>
      <c r="V14" s="222"/>
      <c r="W14" s="213"/>
      <c r="X14" s="213"/>
      <c r="Y14" s="213"/>
      <c r="Z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</row>
    <row r="15" spans="1:117" x14ac:dyDescent="0.25">
      <c r="A15" s="354"/>
      <c r="B15" s="354" t="s">
        <v>313</v>
      </c>
      <c r="C15" s="305" t="s">
        <v>191</v>
      </c>
      <c r="D15" s="305" t="str">
        <f>VLOOKUP(C15,'Dropdown vloerafw en cat'!$P$2:$Q$52,2,FALSE)</f>
        <v>Sanitaire ruimte</v>
      </c>
      <c r="E15" s="306"/>
      <c r="F15" s="306" t="str">
        <f>VLOOKUP(D15,'Normen en kosten'!$A$5:$B$103,2,FALSE)</f>
        <v>G</v>
      </c>
      <c r="G15" s="296">
        <v>6.2</v>
      </c>
      <c r="H15" s="296" t="s">
        <v>138</v>
      </c>
      <c r="I15" s="357">
        <v>200</v>
      </c>
      <c r="J15" s="296" t="str">
        <f t="shared" si="0"/>
        <v>G200</v>
      </c>
      <c r="K15" s="296">
        <f>+VLOOKUP(J15,'Normen en kosten'!$D$5:$E$103,2,FALSE)*'2'!$G$11</f>
        <v>0</v>
      </c>
      <c r="L15" s="296">
        <f t="shared" si="1"/>
        <v>1240</v>
      </c>
      <c r="M15" s="307">
        <f t="shared" si="2"/>
        <v>0</v>
      </c>
      <c r="N15" s="229"/>
      <c r="O15" s="222"/>
      <c r="P15" s="222"/>
      <c r="Q15" s="222"/>
      <c r="R15" s="222"/>
      <c r="S15" s="222"/>
      <c r="T15" s="222"/>
      <c r="U15" s="222"/>
      <c r="V15" s="222"/>
      <c r="W15" s="213"/>
      <c r="X15" s="213"/>
      <c r="Y15" s="213"/>
      <c r="Z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</row>
    <row r="16" spans="1:117" x14ac:dyDescent="0.25">
      <c r="A16" s="354"/>
      <c r="B16" s="354" t="s">
        <v>349</v>
      </c>
      <c r="C16" s="305" t="s">
        <v>179</v>
      </c>
      <c r="D16" s="305" t="str">
        <f>VLOOKUP(C16,'Dropdown vloerafw en cat'!$P$2:$Q$52,2,FALSE)</f>
        <v>Leslokaal</v>
      </c>
      <c r="E16" s="306"/>
      <c r="F16" s="306" t="str">
        <f>VLOOKUP(D16,'Normen en kosten'!$A$5:$B$103,2,FALSE)</f>
        <v>A</v>
      </c>
      <c r="G16" s="296">
        <v>56.3</v>
      </c>
      <c r="H16" s="296" t="s">
        <v>138</v>
      </c>
      <c r="I16" s="357">
        <v>200</v>
      </c>
      <c r="J16" s="296" t="str">
        <f t="shared" si="0"/>
        <v>A200</v>
      </c>
      <c r="K16" s="296">
        <f>+VLOOKUP(J16,'Normen en kosten'!$D$5:$E$103,2,FALSE)*'2'!$G$11</f>
        <v>0</v>
      </c>
      <c r="L16" s="296">
        <f t="shared" si="1"/>
        <v>11260</v>
      </c>
      <c r="M16" s="307">
        <f t="shared" si="2"/>
        <v>0</v>
      </c>
      <c r="N16" s="229"/>
      <c r="O16" s="222"/>
      <c r="P16" s="222"/>
      <c r="Q16" s="222"/>
      <c r="R16" s="222"/>
      <c r="S16" s="222"/>
      <c r="T16" s="222"/>
      <c r="U16" s="222"/>
      <c r="V16" s="222"/>
      <c r="W16" s="213"/>
      <c r="X16" s="213"/>
      <c r="Y16" s="213"/>
      <c r="Z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</row>
    <row r="17" spans="1:117" x14ac:dyDescent="0.25">
      <c r="A17" s="354"/>
      <c r="B17" s="354" t="s">
        <v>312</v>
      </c>
      <c r="C17" s="305" t="s">
        <v>183</v>
      </c>
      <c r="D17" s="305" t="str">
        <f>VLOOKUP(C17,'Dropdown vloerafw en cat'!$P$2:$Q$52,2,FALSE)</f>
        <v>Speellokaal</v>
      </c>
      <c r="E17" s="306"/>
      <c r="F17" s="306" t="str">
        <f>VLOOKUP(D17,'Normen en kosten'!$A$5:$B$103,2,FALSE)</f>
        <v>H</v>
      </c>
      <c r="G17" s="296">
        <v>58.3</v>
      </c>
      <c r="H17" s="296" t="s">
        <v>138</v>
      </c>
      <c r="I17" s="357">
        <v>200</v>
      </c>
      <c r="J17" s="296" t="str">
        <f t="shared" si="0"/>
        <v>H200</v>
      </c>
      <c r="K17" s="296">
        <f>+VLOOKUP(J17,'Normen en kosten'!$D$5:$E$103,2,FALSE)*'2'!$G$11</f>
        <v>0</v>
      </c>
      <c r="L17" s="296">
        <f t="shared" si="1"/>
        <v>11660</v>
      </c>
      <c r="M17" s="307">
        <f t="shared" si="2"/>
        <v>0</v>
      </c>
      <c r="N17" s="229"/>
      <c r="O17" s="222"/>
      <c r="P17" s="222"/>
      <c r="Q17" s="222"/>
      <c r="R17" s="222"/>
      <c r="S17" s="222"/>
      <c r="T17" s="222"/>
      <c r="U17" s="222"/>
      <c r="V17" s="222"/>
      <c r="W17" s="213"/>
      <c r="X17" s="213"/>
      <c r="Y17" s="213"/>
      <c r="Z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</row>
    <row r="18" spans="1:117" x14ac:dyDescent="0.25">
      <c r="A18" s="354"/>
      <c r="B18" s="354" t="s">
        <v>321</v>
      </c>
      <c r="C18" s="305" t="s">
        <v>180</v>
      </c>
      <c r="D18" s="305" t="str">
        <f>VLOOKUP(C18,'Dropdown vloerafw en cat'!$P$2:$Q$52,2,FALSE)</f>
        <v>Kantoor</v>
      </c>
      <c r="E18" s="306"/>
      <c r="F18" s="306" t="str">
        <f>VLOOKUP(D18,'Normen en kosten'!$A$5:$B$103,2,FALSE)</f>
        <v>B</v>
      </c>
      <c r="G18" s="296">
        <v>26.1</v>
      </c>
      <c r="H18" s="296" t="s">
        <v>139</v>
      </c>
      <c r="I18" s="357">
        <v>200</v>
      </c>
      <c r="J18" s="296" t="str">
        <f t="shared" si="0"/>
        <v>B200</v>
      </c>
      <c r="K18" s="296">
        <f>+VLOOKUP(J18,'Normen en kosten'!$D$5:$E$103,2,FALSE)*'2'!$G$11</f>
        <v>0</v>
      </c>
      <c r="L18" s="296">
        <f t="shared" si="1"/>
        <v>5220</v>
      </c>
      <c r="M18" s="307">
        <f t="shared" si="2"/>
        <v>0</v>
      </c>
      <c r="N18" s="229"/>
      <c r="O18" s="222"/>
      <c r="P18" s="222"/>
      <c r="Q18" s="222"/>
      <c r="R18" s="222"/>
      <c r="S18" s="222"/>
      <c r="T18" s="222"/>
      <c r="U18" s="222"/>
      <c r="V18" s="222"/>
      <c r="W18" s="213"/>
      <c r="X18" s="213"/>
      <c r="Y18" s="213"/>
      <c r="Z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</row>
    <row r="19" spans="1:117" x14ac:dyDescent="0.25">
      <c r="A19" s="354"/>
      <c r="B19" s="354" t="s">
        <v>325</v>
      </c>
      <c r="C19" s="305" t="s">
        <v>191</v>
      </c>
      <c r="D19" s="305" t="str">
        <f>VLOOKUP(C19,'Dropdown vloerafw en cat'!$P$2:$Q$52,2,FALSE)</f>
        <v>Sanitaire ruimte</v>
      </c>
      <c r="E19" s="306"/>
      <c r="F19" s="306" t="str">
        <f>VLOOKUP(D19,'Normen en kosten'!$A$5:$B$103,2,FALSE)</f>
        <v>G</v>
      </c>
      <c r="G19" s="296">
        <v>5</v>
      </c>
      <c r="H19" s="296" t="s">
        <v>138</v>
      </c>
      <c r="I19" s="357">
        <v>200</v>
      </c>
      <c r="J19" s="296" t="str">
        <f t="shared" si="0"/>
        <v>G200</v>
      </c>
      <c r="K19" s="296">
        <f>+VLOOKUP(J19,'Normen en kosten'!$D$5:$E$103,2,FALSE)*'2'!$G$11</f>
        <v>0</v>
      </c>
      <c r="L19" s="296">
        <f t="shared" si="1"/>
        <v>1000</v>
      </c>
      <c r="M19" s="307">
        <f t="shared" si="2"/>
        <v>0</v>
      </c>
      <c r="N19" s="229"/>
      <c r="O19" s="222"/>
      <c r="P19" s="222"/>
      <c r="Q19" s="222"/>
      <c r="R19" s="222"/>
      <c r="S19" s="222"/>
      <c r="T19" s="222"/>
      <c r="U19" s="222"/>
      <c r="V19" s="222"/>
      <c r="W19" s="213"/>
      <c r="X19" s="213"/>
      <c r="Y19" s="213"/>
      <c r="Z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</row>
    <row r="20" spans="1:117" x14ac:dyDescent="0.25">
      <c r="A20" s="354"/>
      <c r="B20" s="354" t="s">
        <v>326</v>
      </c>
      <c r="C20" s="305" t="s">
        <v>191</v>
      </c>
      <c r="D20" s="305" t="str">
        <f>VLOOKUP(C20,'Dropdown vloerafw en cat'!$P$2:$Q$52,2,FALSE)</f>
        <v>Sanitaire ruimte</v>
      </c>
      <c r="E20" s="306"/>
      <c r="F20" s="306" t="str">
        <f>VLOOKUP(D20,'Normen en kosten'!$A$5:$B$103,2,FALSE)</f>
        <v>G</v>
      </c>
      <c r="G20" s="296">
        <v>5</v>
      </c>
      <c r="H20" s="296" t="s">
        <v>138</v>
      </c>
      <c r="I20" s="357">
        <v>200</v>
      </c>
      <c r="J20" s="296" t="str">
        <f t="shared" si="0"/>
        <v>G200</v>
      </c>
      <c r="K20" s="296">
        <f>+VLOOKUP(J20,'Normen en kosten'!$D$5:$E$103,2,FALSE)*'2'!$G$11</f>
        <v>0</v>
      </c>
      <c r="L20" s="296">
        <f t="shared" si="1"/>
        <v>1000</v>
      </c>
      <c r="M20" s="307">
        <f t="shared" si="2"/>
        <v>0</v>
      </c>
      <c r="N20" s="229"/>
      <c r="O20" s="222"/>
      <c r="P20" s="222"/>
      <c r="Q20" s="222"/>
      <c r="R20" s="222"/>
      <c r="S20" s="222"/>
      <c r="T20" s="222"/>
      <c r="U20" s="222"/>
      <c r="V20" s="222"/>
      <c r="W20" s="213"/>
      <c r="X20" s="213"/>
      <c r="Y20" s="213"/>
      <c r="Z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</row>
    <row r="21" spans="1:117" x14ac:dyDescent="0.25">
      <c r="A21" s="354"/>
      <c r="B21" s="354" t="s">
        <v>322</v>
      </c>
      <c r="C21" s="305" t="s">
        <v>180</v>
      </c>
      <c r="D21" s="305" t="str">
        <f>VLOOKUP(C21,'Dropdown vloerafw en cat'!$P$2:$Q$52,2,FALSE)</f>
        <v>Kantoor</v>
      </c>
      <c r="E21" s="306"/>
      <c r="F21" s="306" t="str">
        <f>VLOOKUP(D21,'Normen en kosten'!$A$5:$B$103,2,FALSE)</f>
        <v>B</v>
      </c>
      <c r="G21" s="296">
        <v>9.8000000000000007</v>
      </c>
      <c r="H21" s="296" t="s">
        <v>139</v>
      </c>
      <c r="I21" s="357">
        <v>200</v>
      </c>
      <c r="J21" s="296" t="str">
        <f t="shared" si="0"/>
        <v>B200</v>
      </c>
      <c r="K21" s="296">
        <f>+VLOOKUP(J21,'Normen en kosten'!$D$5:$E$103,2,FALSE)*'2'!$G$11</f>
        <v>0</v>
      </c>
      <c r="L21" s="296">
        <f t="shared" si="1"/>
        <v>1960.0000000000002</v>
      </c>
      <c r="M21" s="307">
        <f t="shared" si="2"/>
        <v>0</v>
      </c>
      <c r="N21" s="229"/>
      <c r="O21" s="222"/>
      <c r="P21" s="222"/>
      <c r="Q21" s="222"/>
      <c r="R21" s="222"/>
      <c r="S21" s="222"/>
      <c r="T21" s="222"/>
      <c r="U21" s="222"/>
      <c r="V21" s="222"/>
      <c r="W21" s="213"/>
      <c r="X21" s="213"/>
      <c r="Y21" s="213"/>
      <c r="Z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</row>
    <row r="22" spans="1:117" x14ac:dyDescent="0.25">
      <c r="A22" s="354"/>
      <c r="B22" s="354" t="s">
        <v>323</v>
      </c>
      <c r="C22" s="305" t="s">
        <v>182</v>
      </c>
      <c r="D22" s="305" t="s">
        <v>177</v>
      </c>
      <c r="E22" s="306"/>
      <c r="F22" s="306"/>
      <c r="G22" s="296"/>
      <c r="H22" s="296"/>
      <c r="I22" s="357"/>
      <c r="J22" s="296"/>
      <c r="K22" s="296"/>
      <c r="L22" s="296"/>
      <c r="M22" s="307"/>
      <c r="N22" s="229"/>
      <c r="O22" s="222"/>
      <c r="P22" s="222"/>
      <c r="Q22" s="222"/>
      <c r="R22" s="222"/>
      <c r="S22" s="222"/>
      <c r="T22" s="222"/>
      <c r="U22" s="222"/>
      <c r="V22" s="222"/>
      <c r="W22" s="213"/>
      <c r="X22" s="213"/>
      <c r="Y22" s="213"/>
      <c r="Z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</row>
    <row r="23" spans="1:117" x14ac:dyDescent="0.25">
      <c r="A23" s="354"/>
      <c r="B23" s="354" t="s">
        <v>331</v>
      </c>
      <c r="C23" s="305" t="s">
        <v>203</v>
      </c>
      <c r="D23" s="305" t="s">
        <v>177</v>
      </c>
      <c r="E23" s="306"/>
      <c r="F23" s="306"/>
      <c r="G23" s="296"/>
      <c r="H23" s="296"/>
      <c r="I23" s="357"/>
      <c r="J23" s="296"/>
      <c r="K23" s="296"/>
      <c r="L23" s="296"/>
      <c r="M23" s="307"/>
      <c r="N23" s="229"/>
      <c r="O23" s="222"/>
      <c r="P23" s="222"/>
      <c r="Q23" s="222"/>
      <c r="R23" s="222"/>
      <c r="S23" s="222"/>
      <c r="T23" s="222"/>
      <c r="U23" s="222"/>
      <c r="V23" s="222"/>
      <c r="W23" s="213"/>
      <c r="X23" s="213"/>
      <c r="Y23" s="213"/>
      <c r="Z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</row>
    <row r="24" spans="1:117" x14ac:dyDescent="0.25">
      <c r="A24" s="354"/>
      <c r="B24" s="354" t="s">
        <v>350</v>
      </c>
      <c r="C24" s="305" t="s">
        <v>186</v>
      </c>
      <c r="D24" s="305" t="str">
        <f>VLOOKUP(C24,'Dropdown vloerafw en cat'!$P$2:$Q$52,2,FALSE)</f>
        <v>Kantoor</v>
      </c>
      <c r="E24" s="306"/>
      <c r="F24" s="306" t="str">
        <f>VLOOKUP(D24,'Normen en kosten'!$A$5:$B$103,2,FALSE)</f>
        <v>B</v>
      </c>
      <c r="G24" s="296">
        <v>18</v>
      </c>
      <c r="H24" s="296" t="s">
        <v>139</v>
      </c>
      <c r="I24" s="357">
        <v>200</v>
      </c>
      <c r="J24" s="296" t="str">
        <f t="shared" si="0"/>
        <v>B200</v>
      </c>
      <c r="K24" s="296">
        <f>+VLOOKUP(J24,'Normen en kosten'!$D$5:$E$103,2,FALSE)*'2'!$G$11</f>
        <v>0</v>
      </c>
      <c r="L24" s="296">
        <f t="shared" si="1"/>
        <v>3600</v>
      </c>
      <c r="M24" s="307">
        <f t="shared" si="2"/>
        <v>0</v>
      </c>
      <c r="N24" s="229"/>
      <c r="O24" s="222"/>
      <c r="P24" s="222"/>
      <c r="Q24" s="222"/>
      <c r="R24" s="222"/>
      <c r="S24" s="222"/>
      <c r="T24" s="222"/>
      <c r="U24" s="222"/>
      <c r="V24" s="222"/>
      <c r="W24" s="213"/>
      <c r="X24" s="213"/>
      <c r="Y24" s="213"/>
      <c r="Z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</row>
    <row r="25" spans="1:117" x14ac:dyDescent="0.25">
      <c r="A25" s="354"/>
      <c r="B25" s="354" t="s">
        <v>330</v>
      </c>
      <c r="C25" s="305" t="s">
        <v>218</v>
      </c>
      <c r="D25" s="305" t="str">
        <f>VLOOKUP(C25,'Dropdown vloerafw en cat'!$P$2:$Q$52,2,FALSE)</f>
        <v>Niet in onderhoud</v>
      </c>
      <c r="E25" s="306"/>
      <c r="F25" s="306"/>
      <c r="G25" s="296"/>
      <c r="H25" s="296"/>
      <c r="I25" s="357"/>
      <c r="J25" s="296"/>
      <c r="K25" s="296"/>
      <c r="L25" s="296"/>
      <c r="M25" s="307"/>
      <c r="N25" s="229"/>
      <c r="O25" s="222"/>
      <c r="P25" s="222"/>
      <c r="Q25" s="222"/>
      <c r="R25" s="222"/>
      <c r="S25" s="222"/>
      <c r="T25" s="222"/>
      <c r="U25" s="222"/>
      <c r="V25" s="222"/>
      <c r="W25" s="213"/>
      <c r="X25" s="213"/>
      <c r="Y25" s="213"/>
      <c r="Z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</row>
    <row r="26" spans="1:117" x14ac:dyDescent="0.25">
      <c r="A26" s="354"/>
      <c r="B26" s="354" t="s">
        <v>327</v>
      </c>
      <c r="C26" s="305" t="s">
        <v>195</v>
      </c>
      <c r="D26" s="305" t="str">
        <f>VLOOKUP(C26,'Dropdown vloerafw en cat'!$P$2:$Q$52,2,FALSE)</f>
        <v>Sanitaire ruimte</v>
      </c>
      <c r="E26" s="306"/>
      <c r="F26" s="306" t="str">
        <f>VLOOKUP(D26,'Normen en kosten'!$A$5:$B$103,2,FALSE)</f>
        <v>G</v>
      </c>
      <c r="G26" s="296">
        <v>3.1</v>
      </c>
      <c r="H26" s="296" t="s">
        <v>138</v>
      </c>
      <c r="I26" s="357">
        <v>200</v>
      </c>
      <c r="J26" s="296" t="str">
        <f t="shared" si="0"/>
        <v>G200</v>
      </c>
      <c r="K26" s="296">
        <f>+VLOOKUP(J26,'Normen en kosten'!$D$5:$E$103,2,FALSE)*'2'!$G$11</f>
        <v>0</v>
      </c>
      <c r="L26" s="296">
        <f t="shared" si="1"/>
        <v>620</v>
      </c>
      <c r="M26" s="307">
        <f t="shared" si="2"/>
        <v>0</v>
      </c>
      <c r="N26" s="229"/>
      <c r="O26" s="222"/>
      <c r="P26" s="222"/>
      <c r="Q26" s="222"/>
      <c r="R26" s="222"/>
      <c r="S26" s="222"/>
      <c r="T26" s="222"/>
      <c r="U26" s="222"/>
      <c r="V26" s="222"/>
      <c r="W26" s="213"/>
      <c r="X26" s="213"/>
      <c r="Y26" s="213"/>
      <c r="Z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</row>
    <row r="27" spans="1:117" hidden="1" x14ac:dyDescent="0.25">
      <c r="A27" s="354"/>
      <c r="B27" s="354"/>
      <c r="C27" s="305"/>
      <c r="D27" s="305"/>
      <c r="E27" s="306"/>
      <c r="F27" s="306"/>
      <c r="G27" s="296"/>
      <c r="H27" s="296"/>
      <c r="I27" s="357"/>
      <c r="J27" s="296"/>
      <c r="K27" s="296"/>
      <c r="L27" s="296"/>
      <c r="M27" s="307"/>
      <c r="N27" s="229"/>
      <c r="O27" s="222"/>
      <c r="P27" s="222"/>
      <c r="Q27" s="222"/>
      <c r="R27" s="222"/>
      <c r="S27" s="222"/>
      <c r="T27" s="222"/>
      <c r="U27" s="222"/>
      <c r="V27" s="222"/>
      <c r="W27" s="213"/>
      <c r="X27" s="213"/>
      <c r="Y27" s="213"/>
      <c r="Z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</row>
    <row r="28" spans="1:117" hidden="1" x14ac:dyDescent="0.25">
      <c r="A28" s="354"/>
      <c r="B28" s="354"/>
      <c r="C28" s="305"/>
      <c r="D28" s="305"/>
      <c r="E28" s="306"/>
      <c r="F28" s="306"/>
      <c r="G28" s="296"/>
      <c r="H28" s="296"/>
      <c r="I28" s="357"/>
      <c r="J28" s="296"/>
      <c r="K28" s="296"/>
      <c r="L28" s="296"/>
      <c r="M28" s="307"/>
      <c r="N28" s="229"/>
      <c r="O28" s="222"/>
      <c r="P28" s="222"/>
      <c r="Q28" s="222"/>
      <c r="R28" s="222"/>
      <c r="S28" s="222"/>
      <c r="T28" s="222"/>
      <c r="U28" s="222"/>
      <c r="V28" s="222"/>
      <c r="W28" s="213"/>
      <c r="X28" s="213"/>
      <c r="Y28" s="213"/>
      <c r="Z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</row>
    <row r="29" spans="1:117" hidden="1" x14ac:dyDescent="0.25">
      <c r="A29" s="354"/>
      <c r="B29" s="354"/>
      <c r="C29" s="305"/>
      <c r="D29" s="305"/>
      <c r="E29" s="306"/>
      <c r="F29" s="306"/>
      <c r="G29" s="296"/>
      <c r="H29" s="296"/>
      <c r="I29" s="357"/>
      <c r="J29" s="296"/>
      <c r="K29" s="296"/>
      <c r="L29" s="296"/>
      <c r="M29" s="307"/>
      <c r="N29" s="229"/>
      <c r="O29" s="222"/>
      <c r="P29" s="222"/>
      <c r="Q29" s="222"/>
      <c r="R29" s="222"/>
      <c r="S29" s="222"/>
      <c r="T29" s="222"/>
      <c r="U29" s="222"/>
      <c r="V29" s="222"/>
      <c r="W29" s="213"/>
      <c r="X29" s="213"/>
      <c r="Y29" s="213"/>
      <c r="Z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</row>
    <row r="30" spans="1:117" hidden="1" x14ac:dyDescent="0.25">
      <c r="A30" s="354"/>
      <c r="B30" s="354"/>
      <c r="C30" s="305"/>
      <c r="D30" s="305"/>
      <c r="E30" s="306"/>
      <c r="F30" s="306"/>
      <c r="G30" s="296"/>
      <c r="H30" s="296"/>
      <c r="I30" s="357"/>
      <c r="J30" s="296"/>
      <c r="K30" s="296"/>
      <c r="L30" s="296"/>
      <c r="M30" s="307"/>
      <c r="N30" s="229"/>
      <c r="O30" s="222"/>
      <c r="P30" s="222"/>
      <c r="Q30" s="222"/>
      <c r="R30" s="222"/>
      <c r="S30" s="222"/>
      <c r="T30" s="222"/>
      <c r="U30" s="222"/>
      <c r="V30" s="222"/>
      <c r="W30" s="213"/>
      <c r="X30" s="213"/>
      <c r="Y30" s="213"/>
      <c r="Z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</row>
    <row r="31" spans="1:117" hidden="1" x14ac:dyDescent="0.25">
      <c r="A31" s="354"/>
      <c r="B31" s="354"/>
      <c r="C31" s="305"/>
      <c r="D31" s="305"/>
      <c r="E31" s="306"/>
      <c r="F31" s="306"/>
      <c r="G31" s="296"/>
      <c r="H31" s="296"/>
      <c r="I31" s="357"/>
      <c r="J31" s="296"/>
      <c r="K31" s="296"/>
      <c r="L31" s="296"/>
      <c r="M31" s="307"/>
      <c r="N31" s="229"/>
      <c r="O31" s="222"/>
      <c r="P31" s="222"/>
      <c r="Q31" s="222"/>
      <c r="R31" s="222"/>
      <c r="S31" s="222"/>
      <c r="T31" s="222"/>
      <c r="U31" s="222"/>
      <c r="V31" s="222"/>
      <c r="W31" s="213"/>
      <c r="X31" s="213"/>
      <c r="Y31" s="213"/>
      <c r="Z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</row>
    <row r="32" spans="1:117" hidden="1" x14ac:dyDescent="0.25">
      <c r="A32" s="354"/>
      <c r="B32" s="354"/>
      <c r="C32" s="305"/>
      <c r="D32" s="305"/>
      <c r="E32" s="306"/>
      <c r="F32" s="306"/>
      <c r="G32" s="296"/>
      <c r="H32" s="296"/>
      <c r="I32" s="357"/>
      <c r="J32" s="296"/>
      <c r="K32" s="296"/>
      <c r="L32" s="296"/>
      <c r="M32" s="307"/>
      <c r="N32" s="229"/>
      <c r="O32" s="222"/>
      <c r="P32" s="222"/>
      <c r="Q32" s="222"/>
      <c r="R32" s="222"/>
      <c r="S32" s="222"/>
      <c r="T32" s="222"/>
      <c r="U32" s="222"/>
      <c r="V32" s="222"/>
      <c r="W32" s="213"/>
      <c r="X32" s="213"/>
      <c r="Y32" s="213"/>
      <c r="Z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</row>
    <row r="33" spans="1:117" hidden="1" x14ac:dyDescent="0.25">
      <c r="A33" s="354"/>
      <c r="B33" s="354"/>
      <c r="C33" s="305"/>
      <c r="D33" s="305"/>
      <c r="E33" s="306"/>
      <c r="F33" s="306"/>
      <c r="G33" s="296"/>
      <c r="H33" s="296"/>
      <c r="I33" s="357"/>
      <c r="J33" s="296"/>
      <c r="K33" s="296"/>
      <c r="L33" s="296"/>
      <c r="M33" s="307"/>
      <c r="N33" s="229"/>
      <c r="O33" s="222"/>
      <c r="P33" s="222"/>
      <c r="Q33" s="222"/>
      <c r="R33" s="222"/>
      <c r="S33" s="222"/>
      <c r="T33" s="222"/>
      <c r="U33" s="222"/>
      <c r="V33" s="222"/>
      <c r="W33" s="213"/>
      <c r="X33" s="213"/>
      <c r="Y33" s="213"/>
      <c r="Z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</row>
    <row r="34" spans="1:117" hidden="1" x14ac:dyDescent="0.25">
      <c r="A34" s="354"/>
      <c r="B34" s="354"/>
      <c r="C34" s="305"/>
      <c r="D34" s="305"/>
      <c r="E34" s="306"/>
      <c r="F34" s="306"/>
      <c r="G34" s="296"/>
      <c r="H34" s="296"/>
      <c r="I34" s="357"/>
      <c r="J34" s="296"/>
      <c r="K34" s="296"/>
      <c r="L34" s="296"/>
      <c r="M34" s="307"/>
      <c r="N34" s="229"/>
      <c r="O34" s="213"/>
      <c r="P34" s="213"/>
      <c r="R34" s="213"/>
      <c r="S34" s="213"/>
      <c r="T34" s="213"/>
      <c r="U34" s="213"/>
      <c r="V34" s="213"/>
      <c r="W34" s="213"/>
      <c r="X34" s="213"/>
      <c r="Y34" s="213"/>
      <c r="Z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13"/>
      <c r="CT34" s="213"/>
      <c r="CU34" s="213"/>
      <c r="CV34" s="213"/>
      <c r="CW34" s="213"/>
      <c r="CX34" s="213"/>
      <c r="CY34" s="213"/>
      <c r="CZ34" s="213"/>
      <c r="DA34" s="213"/>
      <c r="DB34" s="213"/>
      <c r="DC34" s="213"/>
      <c r="DD34" s="213"/>
      <c r="DE34" s="213"/>
      <c r="DF34" s="213"/>
      <c r="DG34" s="213"/>
      <c r="DH34" s="213"/>
      <c r="DI34" s="213"/>
      <c r="DJ34" s="213"/>
      <c r="DK34" s="213"/>
      <c r="DL34" s="213"/>
      <c r="DM34" s="213"/>
    </row>
    <row r="35" spans="1:117" hidden="1" x14ac:dyDescent="0.25">
      <c r="A35" s="354"/>
      <c r="B35" s="354"/>
      <c r="C35" s="305"/>
      <c r="D35" s="305"/>
      <c r="E35" s="306"/>
      <c r="F35" s="306"/>
      <c r="G35" s="296"/>
      <c r="H35" s="296"/>
      <c r="I35" s="357"/>
      <c r="J35" s="296"/>
      <c r="K35" s="296"/>
      <c r="L35" s="296"/>
      <c r="M35" s="307"/>
      <c r="N35" s="229"/>
      <c r="O35" s="213"/>
      <c r="P35" s="213"/>
      <c r="R35" s="213"/>
      <c r="S35" s="213"/>
      <c r="T35" s="213"/>
      <c r="U35" s="213"/>
      <c r="V35" s="213"/>
      <c r="W35" s="213"/>
      <c r="X35" s="213"/>
      <c r="Y35" s="213"/>
      <c r="Z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</row>
    <row r="36" spans="1:117" hidden="1" x14ac:dyDescent="0.25">
      <c r="A36" s="354"/>
      <c r="B36" s="354"/>
      <c r="C36" s="305"/>
      <c r="D36" s="305"/>
      <c r="E36" s="306"/>
      <c r="F36" s="306"/>
      <c r="G36" s="296"/>
      <c r="H36" s="296"/>
      <c r="I36" s="357"/>
      <c r="J36" s="296"/>
      <c r="K36" s="296"/>
      <c r="L36" s="296"/>
      <c r="M36" s="307"/>
      <c r="N36" s="229"/>
      <c r="O36" s="213"/>
      <c r="P36" s="213"/>
      <c r="R36" s="213"/>
      <c r="S36" s="213"/>
      <c r="T36" s="213"/>
      <c r="U36" s="213"/>
      <c r="V36" s="213"/>
      <c r="W36" s="213"/>
      <c r="X36" s="213"/>
      <c r="Y36" s="213"/>
      <c r="Z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3"/>
      <c r="BR36" s="213"/>
      <c r="BS36" s="213"/>
      <c r="BT36" s="213"/>
      <c r="BU36" s="213"/>
      <c r="BV36" s="213"/>
      <c r="BW36" s="213"/>
      <c r="BX36" s="213"/>
      <c r="BY36" s="213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13"/>
      <c r="CT36" s="213"/>
      <c r="CU36" s="213"/>
      <c r="CV36" s="213"/>
      <c r="CW36" s="213"/>
      <c r="CX36" s="213"/>
      <c r="CY36" s="213"/>
      <c r="CZ36" s="213"/>
      <c r="DA36" s="213"/>
      <c r="DB36" s="213"/>
      <c r="DC36" s="213"/>
      <c r="DD36" s="213"/>
      <c r="DE36" s="213"/>
      <c r="DF36" s="213"/>
      <c r="DG36" s="213"/>
      <c r="DH36" s="213"/>
      <c r="DI36" s="213"/>
      <c r="DJ36" s="213"/>
      <c r="DK36" s="213"/>
      <c r="DL36" s="213"/>
      <c r="DM36" s="213"/>
    </row>
    <row r="37" spans="1:117" hidden="1" x14ac:dyDescent="0.25">
      <c r="A37" s="354"/>
      <c r="B37" s="354"/>
      <c r="C37" s="305"/>
      <c r="D37" s="305"/>
      <c r="E37" s="306"/>
      <c r="F37" s="306"/>
      <c r="G37" s="296"/>
      <c r="H37" s="296"/>
      <c r="I37" s="357"/>
      <c r="J37" s="296"/>
      <c r="K37" s="296"/>
      <c r="L37" s="296"/>
      <c r="M37" s="307"/>
      <c r="N37" s="229"/>
      <c r="O37" s="213"/>
      <c r="P37" s="213"/>
      <c r="R37" s="213"/>
      <c r="S37" s="213"/>
      <c r="T37" s="213"/>
      <c r="U37" s="213"/>
      <c r="V37" s="213"/>
      <c r="W37" s="213"/>
      <c r="X37" s="213"/>
      <c r="Y37" s="213"/>
      <c r="Z37" s="213"/>
      <c r="AB37" s="213"/>
      <c r="AC37" s="213"/>
      <c r="AD37" s="213"/>
    </row>
    <row r="38" spans="1:117" hidden="1" x14ac:dyDescent="0.25">
      <c r="A38" s="354"/>
      <c r="B38" s="354"/>
      <c r="C38" s="305"/>
      <c r="D38" s="305"/>
      <c r="E38" s="306"/>
      <c r="F38" s="306"/>
      <c r="G38" s="296"/>
      <c r="H38" s="296"/>
      <c r="I38" s="357"/>
      <c r="J38" s="296"/>
      <c r="K38" s="296"/>
      <c r="L38" s="296"/>
      <c r="M38" s="307"/>
      <c r="N38" s="229"/>
      <c r="O38" s="213"/>
      <c r="P38" s="213"/>
      <c r="R38" s="213"/>
      <c r="S38" s="213"/>
      <c r="T38" s="213"/>
      <c r="U38" s="213"/>
      <c r="V38" s="213"/>
      <c r="W38" s="213"/>
      <c r="X38" s="213"/>
      <c r="Y38" s="213"/>
      <c r="Z38" s="213"/>
      <c r="AB38" s="213"/>
      <c r="AC38" s="213"/>
      <c r="AD38" s="213"/>
    </row>
    <row r="39" spans="1:117" hidden="1" x14ac:dyDescent="0.25">
      <c r="A39" s="354"/>
      <c r="B39" s="354"/>
      <c r="C39" s="305"/>
      <c r="D39" s="305"/>
      <c r="E39" s="306"/>
      <c r="F39" s="306"/>
      <c r="G39" s="296"/>
      <c r="H39" s="296"/>
      <c r="I39" s="357"/>
      <c r="J39" s="296"/>
      <c r="K39" s="296"/>
      <c r="L39" s="296"/>
      <c r="M39" s="307"/>
      <c r="N39" s="229"/>
      <c r="O39" s="213"/>
      <c r="P39" s="213"/>
      <c r="R39" s="213"/>
      <c r="S39" s="213"/>
      <c r="T39" s="213"/>
      <c r="U39" s="213"/>
      <c r="V39" s="213"/>
      <c r="W39" s="213"/>
      <c r="X39" s="213"/>
      <c r="Y39" s="213"/>
      <c r="Z39" s="213"/>
      <c r="AB39" s="213"/>
      <c r="AC39" s="213"/>
      <c r="AD39" s="213"/>
    </row>
    <row r="40" spans="1:117" hidden="1" x14ac:dyDescent="0.25">
      <c r="A40" s="354"/>
      <c r="B40" s="354"/>
      <c r="C40" s="305"/>
      <c r="D40" s="305"/>
      <c r="E40" s="306"/>
      <c r="F40" s="306"/>
      <c r="G40" s="296"/>
      <c r="H40" s="296"/>
      <c r="I40" s="357"/>
      <c r="J40" s="296"/>
      <c r="K40" s="296"/>
      <c r="L40" s="296"/>
      <c r="M40" s="307"/>
      <c r="N40" s="229"/>
      <c r="O40" s="213"/>
      <c r="P40" s="213"/>
      <c r="R40" s="213"/>
      <c r="S40" s="213"/>
      <c r="T40" s="213"/>
      <c r="U40" s="213"/>
      <c r="V40" s="213"/>
      <c r="W40" s="213"/>
      <c r="X40" s="213"/>
      <c r="Y40" s="213"/>
      <c r="Z40" s="213"/>
      <c r="AB40" s="213"/>
      <c r="AC40" s="213"/>
      <c r="AD40" s="213"/>
    </row>
    <row r="41" spans="1:117" hidden="1" x14ac:dyDescent="0.25">
      <c r="A41" s="354"/>
      <c r="B41" s="354"/>
      <c r="C41" s="305"/>
      <c r="D41" s="305"/>
      <c r="E41" s="306"/>
      <c r="F41" s="306"/>
      <c r="G41" s="296"/>
      <c r="H41" s="296"/>
      <c r="I41" s="357"/>
      <c r="J41" s="296"/>
      <c r="K41" s="296"/>
      <c r="L41" s="296"/>
      <c r="M41" s="307"/>
      <c r="N41" s="229"/>
      <c r="O41" s="213"/>
      <c r="P41" s="213"/>
      <c r="R41" s="213"/>
      <c r="S41" s="213"/>
      <c r="T41" s="213"/>
      <c r="U41" s="213"/>
      <c r="V41" s="213"/>
      <c r="W41" s="213"/>
      <c r="X41" s="213"/>
      <c r="Y41" s="213"/>
      <c r="Z41" s="213"/>
      <c r="AB41" s="213"/>
      <c r="AC41" s="213"/>
      <c r="AD41" s="213"/>
    </row>
    <row r="42" spans="1:117" hidden="1" x14ac:dyDescent="0.25">
      <c r="A42" s="354"/>
      <c r="B42" s="354"/>
      <c r="C42" s="305"/>
      <c r="D42" s="305"/>
      <c r="E42" s="306"/>
      <c r="F42" s="306"/>
      <c r="G42" s="296"/>
      <c r="H42" s="296"/>
      <c r="I42" s="357"/>
      <c r="J42" s="296"/>
      <c r="K42" s="296"/>
      <c r="L42" s="296"/>
      <c r="M42" s="307"/>
      <c r="N42" s="229"/>
      <c r="O42" s="213"/>
      <c r="P42" s="213"/>
      <c r="R42" s="213"/>
      <c r="S42" s="213"/>
      <c r="T42" s="213"/>
      <c r="U42" s="213"/>
      <c r="V42" s="213"/>
      <c r="W42" s="213"/>
      <c r="X42" s="213"/>
      <c r="Y42" s="213"/>
      <c r="Z42" s="213"/>
      <c r="AB42" s="213"/>
      <c r="AC42" s="213"/>
      <c r="AD42" s="213"/>
    </row>
    <row r="43" spans="1:117" hidden="1" x14ac:dyDescent="0.25">
      <c r="A43" s="354"/>
      <c r="B43" s="354"/>
      <c r="C43" s="305"/>
      <c r="D43" s="305"/>
      <c r="E43" s="306"/>
      <c r="F43" s="306"/>
      <c r="G43" s="296"/>
      <c r="H43" s="296"/>
      <c r="I43" s="357"/>
      <c r="J43" s="296"/>
      <c r="K43" s="296"/>
      <c r="L43" s="296"/>
      <c r="M43" s="307"/>
      <c r="N43" s="229"/>
      <c r="O43" s="213"/>
      <c r="P43" s="213"/>
      <c r="R43" s="213"/>
      <c r="S43" s="213"/>
      <c r="T43" s="213"/>
      <c r="U43" s="213"/>
      <c r="V43" s="213"/>
      <c r="W43" s="213"/>
      <c r="X43" s="213"/>
      <c r="Y43" s="213"/>
      <c r="Z43" s="213"/>
      <c r="AB43" s="213"/>
      <c r="AC43" s="213"/>
      <c r="AD43" s="213"/>
    </row>
    <row r="44" spans="1:117" hidden="1" x14ac:dyDescent="0.25">
      <c r="A44" s="354"/>
      <c r="B44" s="354"/>
      <c r="C44" s="305"/>
      <c r="D44" s="305"/>
      <c r="E44" s="306"/>
      <c r="F44" s="306"/>
      <c r="G44" s="296"/>
      <c r="H44" s="296"/>
      <c r="I44" s="357"/>
      <c r="J44" s="296"/>
      <c r="K44" s="296"/>
      <c r="L44" s="296"/>
      <c r="M44" s="307"/>
      <c r="N44" s="229"/>
      <c r="O44" s="213"/>
      <c r="P44" s="213"/>
      <c r="R44" s="213"/>
      <c r="S44" s="213"/>
      <c r="T44" s="213"/>
      <c r="U44" s="213"/>
      <c r="V44" s="213"/>
      <c r="W44" s="213"/>
      <c r="X44" s="213"/>
      <c r="Y44" s="213"/>
      <c r="Z44" s="213"/>
      <c r="AB44" s="213"/>
      <c r="AC44" s="213"/>
      <c r="AD44" s="213"/>
    </row>
    <row r="45" spans="1:117" hidden="1" x14ac:dyDescent="0.25">
      <c r="A45" s="354"/>
      <c r="B45" s="354"/>
      <c r="C45" s="305"/>
      <c r="D45" s="305"/>
      <c r="E45" s="306"/>
      <c r="F45" s="306"/>
      <c r="G45" s="296"/>
      <c r="H45" s="296"/>
      <c r="I45" s="357"/>
      <c r="J45" s="296"/>
      <c r="K45" s="296"/>
      <c r="L45" s="296"/>
      <c r="M45" s="307"/>
      <c r="N45" s="229"/>
      <c r="O45" s="213"/>
      <c r="P45" s="213"/>
      <c r="R45" s="213"/>
      <c r="S45" s="213"/>
      <c r="T45" s="213"/>
      <c r="U45" s="213"/>
      <c r="V45" s="213"/>
      <c r="W45" s="213"/>
      <c r="X45" s="213"/>
      <c r="Y45" s="213"/>
      <c r="Z45" s="213"/>
      <c r="AB45" s="213"/>
      <c r="AC45" s="213"/>
      <c r="AD45" s="213"/>
    </row>
    <row r="46" spans="1:117" hidden="1" x14ac:dyDescent="0.25">
      <c r="A46" s="354"/>
      <c r="B46" s="354"/>
      <c r="C46" s="305"/>
      <c r="D46" s="305"/>
      <c r="E46" s="306"/>
      <c r="F46" s="306"/>
      <c r="G46" s="296"/>
      <c r="H46" s="296"/>
      <c r="I46" s="357"/>
      <c r="J46" s="296"/>
      <c r="K46" s="296"/>
      <c r="L46" s="296"/>
      <c r="M46" s="307"/>
      <c r="N46" s="229"/>
      <c r="O46" s="213"/>
      <c r="P46" s="213"/>
      <c r="R46" s="213"/>
      <c r="S46" s="213"/>
      <c r="T46" s="213"/>
      <c r="U46" s="213"/>
      <c r="V46" s="213"/>
      <c r="W46" s="213"/>
      <c r="X46" s="213"/>
      <c r="Y46" s="213"/>
      <c r="Z46" s="213"/>
      <c r="AB46" s="213"/>
      <c r="AC46" s="213"/>
      <c r="AD46" s="213"/>
    </row>
    <row r="47" spans="1:117" hidden="1" x14ac:dyDescent="0.25">
      <c r="A47" s="354"/>
      <c r="B47" s="354"/>
      <c r="C47" s="305"/>
      <c r="D47" s="305"/>
      <c r="E47" s="306"/>
      <c r="F47" s="306"/>
      <c r="G47" s="296"/>
      <c r="H47" s="296"/>
      <c r="I47" s="357"/>
      <c r="J47" s="296"/>
      <c r="K47" s="296"/>
      <c r="L47" s="296"/>
      <c r="M47" s="307"/>
      <c r="N47" s="229"/>
      <c r="O47" s="213"/>
      <c r="P47" s="213"/>
      <c r="R47" s="213"/>
      <c r="S47" s="213"/>
      <c r="T47" s="213"/>
      <c r="U47" s="213"/>
      <c r="V47" s="213"/>
      <c r="W47" s="213"/>
      <c r="X47" s="213"/>
      <c r="Y47" s="213"/>
      <c r="Z47" s="213"/>
      <c r="AB47" s="213"/>
      <c r="AC47" s="213"/>
      <c r="AD47" s="213"/>
    </row>
    <row r="48" spans="1:117" hidden="1" x14ac:dyDescent="0.25">
      <c r="A48" s="354"/>
      <c r="B48" s="354"/>
      <c r="C48" s="305"/>
      <c r="D48" s="305"/>
      <c r="E48" s="306"/>
      <c r="F48" s="306"/>
      <c r="G48" s="296"/>
      <c r="H48" s="296"/>
      <c r="I48" s="357"/>
      <c r="J48" s="296"/>
      <c r="K48" s="296"/>
      <c r="L48" s="296"/>
      <c r="M48" s="307"/>
      <c r="N48" s="229"/>
      <c r="O48" s="213"/>
      <c r="P48" s="213"/>
      <c r="R48" s="213"/>
      <c r="S48" s="213"/>
      <c r="T48" s="213"/>
      <c r="U48" s="213"/>
      <c r="V48" s="213"/>
      <c r="W48" s="213"/>
      <c r="X48" s="213"/>
      <c r="Y48" s="213"/>
      <c r="Z48" s="213"/>
      <c r="AB48" s="213"/>
      <c r="AC48" s="213"/>
      <c r="AD48" s="213"/>
    </row>
    <row r="49" spans="1:30" hidden="1" x14ac:dyDescent="0.25">
      <c r="A49" s="354"/>
      <c r="B49" s="354"/>
      <c r="C49" s="305"/>
      <c r="D49" s="305"/>
      <c r="E49" s="306"/>
      <c r="F49" s="306"/>
      <c r="G49" s="296"/>
      <c r="H49" s="296"/>
      <c r="I49" s="357"/>
      <c r="J49" s="296"/>
      <c r="K49" s="296"/>
      <c r="L49" s="296"/>
      <c r="M49" s="307"/>
      <c r="N49" s="229"/>
      <c r="O49" s="213"/>
      <c r="P49" s="213"/>
      <c r="R49" s="213"/>
      <c r="S49" s="213"/>
      <c r="T49" s="213"/>
      <c r="U49" s="213"/>
      <c r="V49" s="213"/>
      <c r="W49" s="213"/>
      <c r="X49" s="213"/>
      <c r="Y49" s="213"/>
      <c r="Z49" s="213"/>
      <c r="AB49" s="213"/>
      <c r="AC49" s="213"/>
      <c r="AD49" s="213"/>
    </row>
    <row r="50" spans="1:30" hidden="1" x14ac:dyDescent="0.25">
      <c r="A50" s="354"/>
      <c r="B50" s="354"/>
      <c r="C50" s="305"/>
      <c r="D50" s="305"/>
      <c r="E50" s="306"/>
      <c r="F50" s="306"/>
      <c r="G50" s="296"/>
      <c r="H50" s="296"/>
      <c r="I50" s="357"/>
      <c r="J50" s="296"/>
      <c r="K50" s="296"/>
      <c r="L50" s="296"/>
      <c r="M50" s="307"/>
      <c r="N50" s="229"/>
      <c r="O50" s="213"/>
      <c r="P50" s="213"/>
      <c r="R50" s="213"/>
      <c r="S50" s="213"/>
      <c r="T50" s="213"/>
      <c r="U50" s="213"/>
      <c r="V50" s="213"/>
      <c r="W50" s="213"/>
      <c r="X50" s="213"/>
      <c r="Y50" s="213"/>
      <c r="Z50" s="213"/>
      <c r="AB50" s="213"/>
      <c r="AC50" s="213"/>
      <c r="AD50" s="213"/>
    </row>
    <row r="51" spans="1:30" hidden="1" x14ac:dyDescent="0.25">
      <c r="A51" s="354"/>
      <c r="B51" s="354"/>
      <c r="C51" s="305"/>
      <c r="D51" s="305"/>
      <c r="E51" s="306"/>
      <c r="F51" s="306"/>
      <c r="G51" s="296"/>
      <c r="H51" s="296"/>
      <c r="I51" s="357"/>
      <c r="J51" s="296"/>
      <c r="K51" s="296"/>
      <c r="L51" s="296"/>
      <c r="M51" s="307"/>
      <c r="N51" s="229"/>
      <c r="O51" s="213"/>
      <c r="P51" s="213"/>
      <c r="R51" s="213"/>
      <c r="S51" s="213"/>
      <c r="T51" s="213"/>
      <c r="U51" s="213"/>
      <c r="V51" s="213"/>
      <c r="W51" s="213"/>
      <c r="X51" s="213"/>
      <c r="Y51" s="213"/>
      <c r="Z51" s="213"/>
      <c r="AB51" s="213"/>
      <c r="AC51" s="213"/>
      <c r="AD51" s="213"/>
    </row>
    <row r="52" spans="1:30" hidden="1" x14ac:dyDescent="0.25">
      <c r="A52" s="354"/>
      <c r="B52" s="354"/>
      <c r="C52" s="305"/>
      <c r="D52" s="305"/>
      <c r="E52" s="306"/>
      <c r="F52" s="306"/>
      <c r="G52" s="296"/>
      <c r="H52" s="296"/>
      <c r="I52" s="357"/>
      <c r="J52" s="296"/>
      <c r="K52" s="296"/>
      <c r="L52" s="296"/>
      <c r="M52" s="307"/>
      <c r="N52" s="229"/>
      <c r="O52" s="213"/>
      <c r="P52" s="213"/>
      <c r="R52" s="213"/>
      <c r="S52" s="213"/>
      <c r="T52" s="213"/>
      <c r="U52" s="213"/>
      <c r="V52" s="213"/>
      <c r="W52" s="213"/>
      <c r="X52" s="213"/>
      <c r="Y52" s="213"/>
      <c r="Z52" s="213"/>
      <c r="AB52" s="213"/>
      <c r="AC52" s="213"/>
      <c r="AD52" s="213"/>
    </row>
    <row r="53" spans="1:30" hidden="1" x14ac:dyDescent="0.25">
      <c r="A53" s="354"/>
      <c r="B53" s="354"/>
      <c r="C53" s="305"/>
      <c r="D53" s="305"/>
      <c r="E53" s="306"/>
      <c r="F53" s="306"/>
      <c r="G53" s="296"/>
      <c r="H53" s="296"/>
      <c r="I53" s="357"/>
      <c r="J53" s="296"/>
      <c r="K53" s="296"/>
      <c r="L53" s="296"/>
      <c r="M53" s="307"/>
    </row>
    <row r="54" spans="1:30" hidden="1" x14ac:dyDescent="0.25">
      <c r="A54" s="354"/>
      <c r="B54" s="354"/>
      <c r="C54" s="305"/>
      <c r="D54" s="305"/>
      <c r="E54" s="306"/>
      <c r="F54" s="306"/>
      <c r="G54" s="296"/>
      <c r="H54" s="296"/>
      <c r="I54" s="357"/>
      <c r="J54" s="296"/>
      <c r="K54" s="296"/>
      <c r="L54" s="296"/>
      <c r="M54" s="307"/>
    </row>
    <row r="55" spans="1:30" hidden="1" x14ac:dyDescent="0.25">
      <c r="A55" s="354"/>
      <c r="B55" s="354"/>
      <c r="C55" s="305"/>
      <c r="D55" s="305"/>
      <c r="E55" s="306"/>
      <c r="F55" s="306"/>
      <c r="G55" s="296"/>
      <c r="H55" s="296"/>
      <c r="I55" s="357"/>
      <c r="J55" s="296"/>
      <c r="K55" s="296"/>
      <c r="L55" s="296"/>
      <c r="M55" s="307"/>
    </row>
    <row r="56" spans="1:30" hidden="1" x14ac:dyDescent="0.25">
      <c r="A56" s="354"/>
      <c r="B56" s="354"/>
      <c r="C56" s="305"/>
      <c r="D56" s="305"/>
      <c r="E56" s="306"/>
      <c r="F56" s="306"/>
      <c r="G56" s="296"/>
      <c r="H56" s="296"/>
      <c r="I56" s="357"/>
      <c r="J56" s="296"/>
      <c r="K56" s="296"/>
      <c r="L56" s="296"/>
      <c r="M56" s="307"/>
    </row>
    <row r="57" spans="1:30" hidden="1" x14ac:dyDescent="0.25">
      <c r="A57" s="354"/>
      <c r="B57" s="354"/>
      <c r="C57" s="305"/>
      <c r="D57" s="305"/>
      <c r="E57" s="306"/>
      <c r="F57" s="306"/>
      <c r="G57" s="296"/>
      <c r="H57" s="296"/>
      <c r="I57" s="357"/>
      <c r="J57" s="296"/>
      <c r="K57" s="296"/>
      <c r="L57" s="296"/>
      <c r="M57" s="307"/>
    </row>
    <row r="58" spans="1:30" hidden="1" x14ac:dyDescent="0.25">
      <c r="A58" s="354"/>
      <c r="B58" s="354"/>
      <c r="C58" s="305"/>
      <c r="D58" s="305"/>
      <c r="E58" s="306"/>
      <c r="F58" s="306"/>
      <c r="G58" s="296"/>
      <c r="H58" s="296"/>
      <c r="I58" s="357"/>
      <c r="J58" s="296"/>
      <c r="K58" s="296"/>
      <c r="L58" s="296"/>
      <c r="M58" s="307"/>
    </row>
    <row r="59" spans="1:30" hidden="1" x14ac:dyDescent="0.25">
      <c r="A59" s="354"/>
      <c r="B59" s="354"/>
      <c r="C59" s="305"/>
      <c r="D59" s="305"/>
      <c r="E59" s="306"/>
      <c r="F59" s="306"/>
      <c r="G59" s="296"/>
      <c r="H59" s="296"/>
      <c r="I59" s="357"/>
      <c r="J59" s="296"/>
      <c r="K59" s="296"/>
      <c r="L59" s="296"/>
      <c r="M59" s="307"/>
    </row>
    <row r="60" spans="1:30" hidden="1" x14ac:dyDescent="0.25">
      <c r="A60" s="354"/>
      <c r="B60" s="354"/>
      <c r="C60" s="305"/>
      <c r="D60" s="305"/>
      <c r="E60" s="306"/>
      <c r="F60" s="306"/>
      <c r="G60" s="296"/>
      <c r="H60" s="296"/>
      <c r="I60" s="357"/>
      <c r="J60" s="296"/>
      <c r="K60" s="296"/>
      <c r="L60" s="296"/>
      <c r="M60" s="307"/>
    </row>
    <row r="61" spans="1:30" hidden="1" x14ac:dyDescent="0.25">
      <c r="A61" s="354"/>
      <c r="B61" s="354"/>
      <c r="C61" s="305"/>
      <c r="D61" s="305"/>
      <c r="E61" s="306"/>
      <c r="F61" s="306"/>
      <c r="G61" s="296"/>
      <c r="H61" s="296"/>
      <c r="I61" s="357"/>
      <c r="J61" s="296"/>
      <c r="K61" s="296"/>
      <c r="L61" s="296"/>
      <c r="M61" s="307"/>
    </row>
    <row r="62" spans="1:30" hidden="1" x14ac:dyDescent="0.25">
      <c r="A62" s="354"/>
      <c r="B62" s="354"/>
      <c r="C62" s="305"/>
      <c r="D62" s="305"/>
      <c r="E62" s="306"/>
      <c r="F62" s="306"/>
      <c r="G62" s="296"/>
      <c r="H62" s="296"/>
      <c r="I62" s="357"/>
      <c r="J62" s="296"/>
      <c r="K62" s="296"/>
      <c r="L62" s="296"/>
      <c r="M62" s="307"/>
    </row>
    <row r="63" spans="1:30" hidden="1" x14ac:dyDescent="0.25">
      <c r="A63" s="354"/>
      <c r="B63" s="354"/>
      <c r="C63" s="305"/>
      <c r="D63" s="305"/>
      <c r="E63" s="306"/>
      <c r="F63" s="306"/>
      <c r="G63" s="296"/>
      <c r="H63" s="296"/>
      <c r="I63" s="357"/>
      <c r="J63" s="296"/>
      <c r="K63" s="296"/>
      <c r="L63" s="296"/>
      <c r="M63" s="307"/>
    </row>
    <row r="64" spans="1:30" hidden="1" x14ac:dyDescent="0.25">
      <c r="A64" s="354"/>
      <c r="B64" s="354"/>
      <c r="C64" s="305"/>
      <c r="D64" s="305"/>
      <c r="E64" s="306"/>
      <c r="F64" s="306"/>
      <c r="G64" s="296"/>
      <c r="H64" s="296"/>
      <c r="I64" s="357"/>
      <c r="J64" s="296"/>
      <c r="K64" s="296"/>
      <c r="L64" s="296"/>
      <c r="M64" s="307"/>
    </row>
    <row r="65" spans="1:13" hidden="1" x14ac:dyDescent="0.25">
      <c r="A65" s="354"/>
      <c r="B65" s="354"/>
      <c r="C65" s="305"/>
      <c r="D65" s="305"/>
      <c r="E65" s="306"/>
      <c r="F65" s="306"/>
      <c r="G65" s="296"/>
      <c r="H65" s="296"/>
      <c r="I65" s="357"/>
      <c r="J65" s="296"/>
      <c r="K65" s="296"/>
      <c r="L65" s="296"/>
      <c r="M65" s="307"/>
    </row>
    <row r="66" spans="1:13" hidden="1" x14ac:dyDescent="0.25">
      <c r="A66" s="354"/>
      <c r="B66" s="354"/>
      <c r="C66" s="305"/>
      <c r="D66" s="305"/>
      <c r="E66" s="306"/>
      <c r="F66" s="306"/>
      <c r="G66" s="296"/>
      <c r="H66" s="296"/>
      <c r="I66" s="357"/>
      <c r="J66" s="296"/>
      <c r="K66" s="296"/>
      <c r="L66" s="296"/>
      <c r="M66" s="307"/>
    </row>
    <row r="67" spans="1:13" hidden="1" x14ac:dyDescent="0.25">
      <c r="A67" s="354"/>
      <c r="B67" s="354"/>
      <c r="C67" s="305"/>
      <c r="D67" s="305"/>
      <c r="E67" s="306"/>
      <c r="F67" s="306"/>
      <c r="G67" s="296"/>
      <c r="H67" s="296"/>
      <c r="I67" s="357"/>
      <c r="J67" s="296"/>
      <c r="K67" s="296"/>
      <c r="L67" s="296"/>
      <c r="M67" s="307"/>
    </row>
    <row r="68" spans="1:13" hidden="1" x14ac:dyDescent="0.25">
      <c r="A68" s="354"/>
      <c r="B68" s="354"/>
      <c r="C68" s="305"/>
      <c r="D68" s="305"/>
      <c r="E68" s="306"/>
      <c r="F68" s="306"/>
      <c r="G68" s="296"/>
      <c r="H68" s="296"/>
      <c r="I68" s="357"/>
      <c r="J68" s="296"/>
      <c r="K68" s="296"/>
      <c r="L68" s="296"/>
      <c r="M68" s="307"/>
    </row>
    <row r="69" spans="1:13" hidden="1" x14ac:dyDescent="0.25">
      <c r="A69" s="354"/>
      <c r="B69" s="354"/>
      <c r="C69" s="305"/>
      <c r="D69" s="305"/>
      <c r="E69" s="306"/>
      <c r="F69" s="306"/>
      <c r="G69" s="296"/>
      <c r="H69" s="296"/>
      <c r="I69" s="357"/>
      <c r="J69" s="296"/>
      <c r="K69" s="296"/>
      <c r="L69" s="296"/>
      <c r="M69" s="307"/>
    </row>
    <row r="70" spans="1:13" hidden="1" x14ac:dyDescent="0.25">
      <c r="A70" s="354"/>
      <c r="B70" s="354"/>
      <c r="C70" s="305"/>
      <c r="D70" s="305"/>
      <c r="E70" s="306"/>
      <c r="F70" s="306"/>
      <c r="G70" s="296"/>
      <c r="H70" s="296"/>
      <c r="I70" s="357"/>
      <c r="J70" s="296"/>
      <c r="K70" s="296"/>
      <c r="L70" s="296"/>
      <c r="M70" s="307"/>
    </row>
    <row r="71" spans="1:13" hidden="1" x14ac:dyDescent="0.25">
      <c r="A71" s="355"/>
      <c r="B71" s="355"/>
      <c r="C71" s="305"/>
      <c r="D71" s="305"/>
      <c r="E71" s="306"/>
      <c r="F71" s="306"/>
      <c r="G71" s="296"/>
      <c r="H71" s="296"/>
      <c r="I71" s="357"/>
      <c r="J71" s="296"/>
      <c r="K71" s="296"/>
      <c r="L71" s="296"/>
      <c r="M71" s="307"/>
    </row>
    <row r="72" spans="1:13" hidden="1" x14ac:dyDescent="0.25">
      <c r="A72" s="355"/>
      <c r="B72" s="355"/>
      <c r="C72" s="305"/>
      <c r="D72" s="305"/>
      <c r="E72" s="306"/>
      <c r="F72" s="306"/>
      <c r="G72" s="296"/>
      <c r="H72" s="296"/>
      <c r="I72" s="357"/>
      <c r="J72" s="296"/>
      <c r="K72" s="296"/>
      <c r="L72" s="296"/>
      <c r="M72" s="307"/>
    </row>
    <row r="73" spans="1:13" hidden="1" x14ac:dyDescent="0.25">
      <c r="A73" s="355"/>
      <c r="B73" s="355"/>
      <c r="C73" s="305"/>
      <c r="D73" s="305"/>
      <c r="E73" s="306"/>
      <c r="F73" s="306"/>
      <c r="G73" s="296"/>
      <c r="H73" s="296"/>
      <c r="I73" s="357"/>
      <c r="J73" s="296"/>
      <c r="K73" s="296"/>
      <c r="L73" s="296"/>
      <c r="M73" s="307"/>
    </row>
    <row r="74" spans="1:13" hidden="1" x14ac:dyDescent="0.25">
      <c r="A74" s="355"/>
      <c r="B74" s="355"/>
      <c r="C74" s="305"/>
      <c r="D74" s="305"/>
      <c r="E74" s="306"/>
      <c r="F74" s="306"/>
      <c r="G74" s="296"/>
      <c r="H74" s="296"/>
      <c r="I74" s="357"/>
      <c r="J74" s="296"/>
      <c r="K74" s="296"/>
      <c r="L74" s="296"/>
      <c r="M74" s="307"/>
    </row>
    <row r="75" spans="1:13" hidden="1" x14ac:dyDescent="0.25">
      <c r="A75" s="355"/>
      <c r="B75" s="355"/>
      <c r="C75" s="305"/>
      <c r="D75" s="305"/>
      <c r="E75" s="306"/>
      <c r="F75" s="306"/>
      <c r="G75" s="296"/>
      <c r="H75" s="296"/>
      <c r="I75" s="357"/>
      <c r="J75" s="296"/>
      <c r="K75" s="296"/>
      <c r="L75" s="296"/>
      <c r="M75" s="307"/>
    </row>
    <row r="76" spans="1:13" hidden="1" x14ac:dyDescent="0.25">
      <c r="A76" s="355"/>
      <c r="B76" s="355"/>
      <c r="C76" s="305"/>
      <c r="D76" s="305"/>
      <c r="E76" s="306"/>
      <c r="F76" s="306"/>
      <c r="G76" s="296"/>
      <c r="H76" s="296"/>
      <c r="I76" s="357"/>
      <c r="J76" s="296"/>
      <c r="K76" s="296"/>
      <c r="L76" s="296"/>
      <c r="M76" s="307"/>
    </row>
    <row r="77" spans="1:13" hidden="1" x14ac:dyDescent="0.25">
      <c r="A77" s="355"/>
      <c r="B77" s="355"/>
      <c r="C77" s="305"/>
      <c r="D77" s="305"/>
      <c r="E77" s="306"/>
      <c r="F77" s="306"/>
      <c r="G77" s="296"/>
      <c r="H77" s="296"/>
      <c r="I77" s="357"/>
      <c r="J77" s="296"/>
      <c r="K77" s="296"/>
      <c r="L77" s="296"/>
      <c r="M77" s="307"/>
    </row>
    <row r="78" spans="1:13" hidden="1" x14ac:dyDescent="0.25">
      <c r="A78" s="355"/>
      <c r="B78" s="355"/>
      <c r="C78" s="305"/>
      <c r="D78" s="305"/>
      <c r="E78" s="306"/>
      <c r="F78" s="306"/>
      <c r="G78" s="296"/>
      <c r="H78" s="296"/>
      <c r="I78" s="357"/>
      <c r="J78" s="296"/>
      <c r="K78" s="296"/>
      <c r="L78" s="296"/>
      <c r="M78" s="307"/>
    </row>
    <row r="79" spans="1:13" hidden="1" x14ac:dyDescent="0.25">
      <c r="A79" s="355"/>
      <c r="B79" s="355"/>
      <c r="C79" s="305"/>
      <c r="D79" s="305"/>
      <c r="E79" s="306"/>
      <c r="F79" s="306"/>
      <c r="G79" s="296"/>
      <c r="H79" s="296"/>
      <c r="I79" s="357"/>
      <c r="J79" s="296"/>
      <c r="K79" s="296"/>
      <c r="L79" s="296"/>
      <c r="M79" s="307"/>
    </row>
    <row r="80" spans="1:13" hidden="1" x14ac:dyDescent="0.25">
      <c r="A80" s="354"/>
      <c r="B80" s="354"/>
      <c r="C80" s="305"/>
      <c r="D80" s="305"/>
      <c r="E80" s="306"/>
      <c r="F80" s="306"/>
      <c r="G80" s="296"/>
      <c r="H80" s="296"/>
      <c r="I80" s="357"/>
      <c r="J80" s="296"/>
      <c r="K80" s="296"/>
      <c r="L80" s="296"/>
      <c r="M80" s="307"/>
    </row>
    <row r="81" spans="1:13" hidden="1" x14ac:dyDescent="0.25">
      <c r="A81" s="354"/>
      <c r="B81" s="354"/>
      <c r="C81" s="305"/>
      <c r="D81" s="305"/>
      <c r="E81" s="306"/>
      <c r="F81" s="306"/>
      <c r="G81" s="296"/>
      <c r="H81" s="296"/>
      <c r="I81" s="357"/>
      <c r="J81" s="296"/>
      <c r="K81" s="296"/>
      <c r="L81" s="296"/>
      <c r="M81" s="307"/>
    </row>
    <row r="82" spans="1:13" hidden="1" x14ac:dyDescent="0.25">
      <c r="A82" s="354"/>
      <c r="B82" s="354"/>
      <c r="C82" s="305"/>
      <c r="D82" s="305"/>
      <c r="E82" s="306"/>
      <c r="F82" s="306"/>
      <c r="G82" s="296"/>
      <c r="H82" s="296"/>
      <c r="I82" s="357"/>
      <c r="J82" s="296"/>
      <c r="K82" s="296"/>
      <c r="L82" s="296"/>
      <c r="M82" s="307"/>
    </row>
    <row r="83" spans="1:13" hidden="1" x14ac:dyDescent="0.25">
      <c r="A83" s="354"/>
      <c r="B83" s="354"/>
      <c r="C83" s="305"/>
      <c r="D83" s="305"/>
      <c r="E83" s="306"/>
      <c r="F83" s="306"/>
      <c r="G83" s="296"/>
      <c r="H83" s="296"/>
      <c r="I83" s="357"/>
      <c r="J83" s="296"/>
      <c r="K83" s="296"/>
      <c r="L83" s="296"/>
      <c r="M83" s="307"/>
    </row>
    <row r="84" spans="1:13" hidden="1" x14ac:dyDescent="0.25">
      <c r="A84" s="354"/>
      <c r="B84" s="354"/>
      <c r="C84" s="305"/>
      <c r="D84" s="305"/>
      <c r="E84" s="306"/>
      <c r="F84" s="306"/>
      <c r="G84" s="296"/>
      <c r="H84" s="296"/>
      <c r="I84" s="357"/>
      <c r="J84" s="296"/>
      <c r="K84" s="296"/>
      <c r="L84" s="296"/>
      <c r="M84" s="307"/>
    </row>
    <row r="85" spans="1:13" hidden="1" x14ac:dyDescent="0.25">
      <c r="A85" s="354"/>
      <c r="B85" s="354"/>
      <c r="C85" s="305"/>
      <c r="D85" s="305"/>
      <c r="E85" s="306"/>
      <c r="F85" s="306"/>
      <c r="G85" s="296"/>
      <c r="H85" s="296"/>
      <c r="I85" s="357"/>
      <c r="J85" s="296"/>
      <c r="K85" s="296"/>
      <c r="L85" s="296"/>
      <c r="M85" s="307"/>
    </row>
    <row r="86" spans="1:13" hidden="1" x14ac:dyDescent="0.25">
      <c r="A86" s="354"/>
      <c r="B86" s="354"/>
      <c r="C86" s="305"/>
      <c r="D86" s="305"/>
      <c r="E86" s="306"/>
      <c r="F86" s="306"/>
      <c r="G86" s="296"/>
      <c r="H86" s="296"/>
      <c r="I86" s="357"/>
      <c r="J86" s="296"/>
      <c r="K86" s="296"/>
      <c r="L86" s="296"/>
      <c r="M86" s="307"/>
    </row>
    <row r="87" spans="1:13" hidden="1" x14ac:dyDescent="0.25">
      <c r="A87" s="354"/>
      <c r="B87" s="354"/>
      <c r="C87" s="305"/>
      <c r="D87" s="305"/>
      <c r="E87" s="306"/>
      <c r="F87" s="306"/>
      <c r="G87" s="296"/>
      <c r="H87" s="296"/>
      <c r="I87" s="357"/>
      <c r="J87" s="296"/>
      <c r="K87" s="296"/>
      <c r="L87" s="296"/>
      <c r="M87" s="307"/>
    </row>
    <row r="88" spans="1:13" hidden="1" x14ac:dyDescent="0.25">
      <c r="A88" s="354"/>
      <c r="B88" s="354"/>
      <c r="C88" s="305"/>
      <c r="D88" s="305"/>
      <c r="E88" s="306"/>
      <c r="F88" s="306"/>
      <c r="G88" s="296"/>
      <c r="H88" s="296"/>
      <c r="I88" s="357"/>
      <c r="J88" s="296"/>
      <c r="K88" s="296"/>
      <c r="L88" s="296"/>
      <c r="M88" s="307"/>
    </row>
    <row r="89" spans="1:13" hidden="1" x14ac:dyDescent="0.25">
      <c r="A89" s="354"/>
      <c r="B89" s="354"/>
      <c r="C89" s="305"/>
      <c r="D89" s="305"/>
      <c r="E89" s="306"/>
      <c r="F89" s="306"/>
      <c r="G89" s="296"/>
      <c r="H89" s="296"/>
      <c r="I89" s="357"/>
      <c r="J89" s="296"/>
      <c r="K89" s="296"/>
      <c r="L89" s="296"/>
      <c r="M89" s="307"/>
    </row>
    <row r="90" spans="1:13" hidden="1" x14ac:dyDescent="0.25">
      <c r="A90" s="354"/>
      <c r="B90" s="354"/>
      <c r="C90" s="305"/>
      <c r="D90" s="305"/>
      <c r="E90" s="306"/>
      <c r="F90" s="306"/>
      <c r="G90" s="296"/>
      <c r="H90" s="296"/>
      <c r="I90" s="357"/>
      <c r="J90" s="296"/>
      <c r="K90" s="296"/>
      <c r="L90" s="296"/>
      <c r="M90" s="307"/>
    </row>
    <row r="91" spans="1:13" hidden="1" x14ac:dyDescent="0.25">
      <c r="A91" s="354"/>
      <c r="B91" s="354"/>
      <c r="C91" s="305"/>
      <c r="D91" s="305"/>
      <c r="E91" s="306"/>
      <c r="F91" s="306"/>
      <c r="G91" s="296"/>
      <c r="H91" s="296"/>
      <c r="I91" s="357"/>
      <c r="J91" s="296"/>
      <c r="K91" s="296"/>
      <c r="L91" s="296"/>
      <c r="M91" s="307"/>
    </row>
    <row r="92" spans="1:13" hidden="1" x14ac:dyDescent="0.25">
      <c r="A92" s="354"/>
      <c r="B92" s="354"/>
      <c r="C92" s="305"/>
      <c r="D92" s="305"/>
      <c r="E92" s="306"/>
      <c r="F92" s="306"/>
      <c r="G92" s="296"/>
      <c r="H92" s="296"/>
      <c r="I92" s="357"/>
      <c r="J92" s="296"/>
      <c r="K92" s="296"/>
      <c r="L92" s="296"/>
      <c r="M92" s="307"/>
    </row>
    <row r="93" spans="1:13" hidden="1" x14ac:dyDescent="0.25">
      <c r="A93" s="354"/>
      <c r="B93" s="354"/>
      <c r="C93" s="305"/>
      <c r="D93" s="305"/>
      <c r="E93" s="306"/>
      <c r="F93" s="306"/>
      <c r="G93" s="296"/>
      <c r="H93" s="296"/>
      <c r="I93" s="357"/>
      <c r="J93" s="296"/>
      <c r="K93" s="296"/>
      <c r="L93" s="296"/>
      <c r="M93" s="307"/>
    </row>
    <row r="94" spans="1:13" hidden="1" x14ac:dyDescent="0.25">
      <c r="A94" s="354"/>
      <c r="B94" s="354"/>
      <c r="C94" s="305"/>
      <c r="D94" s="305"/>
      <c r="E94" s="306"/>
      <c r="F94" s="306"/>
      <c r="G94" s="296"/>
      <c r="H94" s="296"/>
      <c r="I94" s="357"/>
      <c r="J94" s="296"/>
      <c r="K94" s="296"/>
      <c r="L94" s="296"/>
      <c r="M94" s="307"/>
    </row>
    <row r="95" spans="1:13" hidden="1" x14ac:dyDescent="0.25">
      <c r="A95" s="354"/>
      <c r="B95" s="354"/>
      <c r="C95" s="305"/>
      <c r="D95" s="305"/>
      <c r="E95" s="306"/>
      <c r="F95" s="306"/>
      <c r="G95" s="296"/>
      <c r="H95" s="296"/>
      <c r="I95" s="357"/>
      <c r="J95" s="296"/>
      <c r="K95" s="296"/>
      <c r="L95" s="296"/>
      <c r="M95" s="307"/>
    </row>
    <row r="96" spans="1:13" hidden="1" x14ac:dyDescent="0.25">
      <c r="A96" s="354"/>
      <c r="B96" s="354"/>
      <c r="C96" s="305"/>
      <c r="D96" s="305"/>
      <c r="E96" s="306"/>
      <c r="F96" s="306"/>
      <c r="G96" s="296"/>
      <c r="H96" s="296"/>
      <c r="I96" s="357"/>
      <c r="J96" s="296"/>
      <c r="K96" s="296"/>
      <c r="L96" s="296"/>
      <c r="M96" s="307"/>
    </row>
    <row r="97" spans="1:14" hidden="1" x14ac:dyDescent="0.25">
      <c r="A97" s="354"/>
      <c r="B97" s="354"/>
      <c r="C97" s="305"/>
      <c r="D97" s="305"/>
      <c r="E97" s="306"/>
      <c r="F97" s="306"/>
      <c r="G97" s="296"/>
      <c r="H97" s="296"/>
      <c r="I97" s="357"/>
      <c r="J97" s="296"/>
      <c r="K97" s="296"/>
      <c r="L97" s="296"/>
      <c r="M97" s="307"/>
    </row>
    <row r="98" spans="1:14" hidden="1" x14ac:dyDescent="0.25">
      <c r="A98" s="354"/>
      <c r="B98" s="354"/>
      <c r="C98" s="305"/>
      <c r="D98" s="305"/>
      <c r="E98" s="306"/>
      <c r="F98" s="306"/>
      <c r="G98" s="296"/>
      <c r="H98" s="296"/>
      <c r="I98" s="357"/>
      <c r="J98" s="296"/>
      <c r="K98" s="296"/>
      <c r="L98" s="296"/>
      <c r="M98" s="307"/>
    </row>
    <row r="99" spans="1:14" hidden="1" x14ac:dyDescent="0.25">
      <c r="A99" s="354"/>
      <c r="B99" s="354"/>
      <c r="C99" s="305"/>
      <c r="D99" s="305"/>
      <c r="E99" s="306"/>
      <c r="F99" s="306"/>
      <c r="G99" s="296"/>
      <c r="H99" s="296"/>
      <c r="I99" s="357"/>
      <c r="J99" s="296"/>
      <c r="K99" s="296"/>
      <c r="L99" s="296"/>
      <c r="M99" s="307"/>
    </row>
    <row r="100" spans="1:14" hidden="1" x14ac:dyDescent="0.25">
      <c r="A100" s="354"/>
      <c r="B100" s="354"/>
      <c r="C100" s="305"/>
      <c r="D100" s="305"/>
      <c r="E100" s="306"/>
      <c r="F100" s="306"/>
      <c r="G100" s="296"/>
      <c r="H100" s="296"/>
      <c r="I100" s="357"/>
      <c r="J100" s="296"/>
      <c r="K100" s="296"/>
      <c r="L100" s="296"/>
      <c r="M100" s="307"/>
    </row>
    <row r="101" spans="1:14" hidden="1" x14ac:dyDescent="0.25">
      <c r="A101" s="354"/>
      <c r="B101" s="354"/>
      <c r="C101" s="305"/>
      <c r="D101" s="305"/>
      <c r="E101" s="306"/>
      <c r="F101" s="306"/>
      <c r="G101" s="296"/>
      <c r="H101" s="296"/>
      <c r="I101" s="357"/>
      <c r="J101" s="296"/>
      <c r="K101" s="296"/>
      <c r="L101" s="296"/>
      <c r="M101" s="307"/>
      <c r="N101" s="309"/>
    </row>
    <row r="102" spans="1:14" hidden="1" x14ac:dyDescent="0.25">
      <c r="A102" s="356"/>
      <c r="B102" s="354"/>
      <c r="C102" s="305"/>
      <c r="D102" s="305"/>
      <c r="E102" s="306"/>
      <c r="F102" s="306"/>
      <c r="G102" s="296"/>
      <c r="H102" s="296"/>
      <c r="I102" s="357"/>
      <c r="J102" s="296"/>
      <c r="K102" s="296"/>
      <c r="L102" s="296"/>
      <c r="M102" s="307"/>
    </row>
    <row r="103" spans="1:14" hidden="1" x14ac:dyDescent="0.25">
      <c r="A103" s="356"/>
      <c r="B103" s="354"/>
      <c r="C103" s="305"/>
      <c r="D103" s="305"/>
      <c r="E103" s="306"/>
      <c r="F103" s="306"/>
      <c r="G103" s="296"/>
      <c r="H103" s="296"/>
      <c r="I103" s="357"/>
      <c r="J103" s="296"/>
      <c r="K103" s="296"/>
      <c r="L103" s="296"/>
      <c r="M103" s="307"/>
    </row>
    <row r="104" spans="1:14" hidden="1" x14ac:dyDescent="0.25">
      <c r="A104" s="354"/>
      <c r="B104" s="354"/>
      <c r="C104" s="305"/>
      <c r="D104" s="305"/>
      <c r="E104" s="306"/>
      <c r="F104" s="306"/>
      <c r="G104" s="296"/>
      <c r="H104" s="296"/>
      <c r="I104" s="357"/>
      <c r="J104" s="296"/>
      <c r="K104" s="296"/>
      <c r="L104" s="296"/>
      <c r="M104" s="307"/>
    </row>
    <row r="105" spans="1:14" hidden="1" x14ac:dyDescent="0.25">
      <c r="A105" s="354"/>
      <c r="B105" s="354"/>
      <c r="C105" s="305"/>
      <c r="D105" s="305"/>
      <c r="E105" s="306"/>
      <c r="F105" s="306"/>
      <c r="G105" s="296"/>
      <c r="H105" s="296"/>
      <c r="I105" s="357"/>
      <c r="J105" s="296"/>
      <c r="K105" s="296"/>
      <c r="L105" s="296"/>
      <c r="M105" s="307"/>
    </row>
    <row r="106" spans="1:14" hidden="1" x14ac:dyDescent="0.25">
      <c r="A106" s="354"/>
      <c r="B106" s="354"/>
      <c r="C106" s="305"/>
      <c r="D106" s="305"/>
      <c r="E106" s="306"/>
      <c r="F106" s="306"/>
      <c r="G106" s="296"/>
      <c r="H106" s="296"/>
      <c r="I106" s="357"/>
      <c r="J106" s="296"/>
      <c r="K106" s="296"/>
      <c r="L106" s="296"/>
      <c r="M106" s="307"/>
    </row>
    <row r="107" spans="1:14" hidden="1" x14ac:dyDescent="0.25">
      <c r="A107" s="354"/>
      <c r="B107" s="354"/>
      <c r="C107" s="305"/>
      <c r="D107" s="305"/>
      <c r="E107" s="306"/>
      <c r="F107" s="306"/>
      <c r="G107" s="296"/>
      <c r="H107" s="296"/>
      <c r="I107" s="357"/>
      <c r="J107" s="296"/>
      <c r="K107" s="296"/>
      <c r="L107" s="296"/>
      <c r="M107" s="307"/>
    </row>
    <row r="108" spans="1:14" hidden="1" x14ac:dyDescent="0.25">
      <c r="A108" s="354"/>
      <c r="B108" s="354"/>
      <c r="C108" s="305"/>
      <c r="D108" s="305"/>
      <c r="E108" s="306"/>
      <c r="F108" s="306"/>
      <c r="G108" s="296"/>
      <c r="H108" s="296"/>
      <c r="I108" s="357"/>
      <c r="J108" s="296"/>
      <c r="K108" s="296"/>
      <c r="L108" s="296"/>
      <c r="M108" s="307"/>
    </row>
    <row r="109" spans="1:14" hidden="1" x14ac:dyDescent="0.25">
      <c r="A109" s="354"/>
      <c r="B109" s="354"/>
      <c r="C109" s="305"/>
      <c r="D109" s="305"/>
      <c r="E109" s="306"/>
      <c r="F109" s="306"/>
      <c r="G109" s="296"/>
      <c r="H109" s="296"/>
      <c r="I109" s="357"/>
      <c r="J109" s="296"/>
      <c r="K109" s="296"/>
      <c r="L109" s="296"/>
      <c r="M109" s="307"/>
    </row>
    <row r="110" spans="1:14" hidden="1" x14ac:dyDescent="0.25">
      <c r="A110" s="354"/>
      <c r="B110" s="354"/>
      <c r="C110" s="305"/>
      <c r="D110" s="305"/>
      <c r="E110" s="306"/>
      <c r="F110" s="306"/>
      <c r="G110" s="296"/>
      <c r="H110" s="296"/>
      <c r="I110" s="357"/>
      <c r="J110" s="296"/>
      <c r="K110" s="296"/>
      <c r="L110" s="296"/>
      <c r="M110" s="307"/>
    </row>
    <row r="111" spans="1:14" hidden="1" x14ac:dyDescent="0.25">
      <c r="A111" s="354"/>
      <c r="B111" s="354"/>
      <c r="C111" s="305"/>
      <c r="D111" s="305"/>
      <c r="E111" s="306"/>
      <c r="F111" s="306"/>
      <c r="G111" s="296"/>
      <c r="H111" s="296"/>
      <c r="I111" s="357"/>
      <c r="J111" s="296"/>
      <c r="K111" s="296"/>
      <c r="L111" s="296"/>
      <c r="M111" s="307"/>
    </row>
    <row r="112" spans="1:14" hidden="1" x14ac:dyDescent="0.25">
      <c r="A112" s="354"/>
      <c r="B112" s="354"/>
      <c r="C112" s="305"/>
      <c r="D112" s="305"/>
      <c r="E112" s="306"/>
      <c r="F112" s="306"/>
      <c r="G112" s="296"/>
      <c r="H112" s="296"/>
      <c r="I112" s="357"/>
      <c r="J112" s="296"/>
      <c r="K112" s="296"/>
      <c r="L112" s="296"/>
      <c r="M112" s="307"/>
    </row>
    <row r="113" spans="1:13" hidden="1" x14ac:dyDescent="0.25">
      <c r="A113" s="354"/>
      <c r="B113" s="354"/>
      <c r="C113" s="305"/>
      <c r="D113" s="305"/>
      <c r="E113" s="306"/>
      <c r="F113" s="306"/>
      <c r="G113" s="296"/>
      <c r="H113" s="296"/>
      <c r="I113" s="357"/>
      <c r="J113" s="296"/>
      <c r="K113" s="296"/>
      <c r="L113" s="296"/>
      <c r="M113" s="307"/>
    </row>
    <row r="114" spans="1:13" hidden="1" x14ac:dyDescent="0.25">
      <c r="A114" s="354"/>
      <c r="B114" s="354"/>
      <c r="C114" s="305"/>
      <c r="D114" s="305"/>
      <c r="E114" s="306"/>
      <c r="F114" s="306"/>
      <c r="G114" s="296"/>
      <c r="H114" s="296"/>
      <c r="I114" s="357"/>
      <c r="J114" s="296"/>
      <c r="K114" s="296"/>
      <c r="L114" s="296"/>
      <c r="M114" s="307"/>
    </row>
    <row r="115" spans="1:13" hidden="1" x14ac:dyDescent="0.25">
      <c r="A115" s="354"/>
      <c r="B115" s="354"/>
      <c r="C115" s="305"/>
      <c r="D115" s="305"/>
      <c r="E115" s="306"/>
      <c r="F115" s="306"/>
      <c r="G115" s="296"/>
      <c r="H115" s="296"/>
      <c r="I115" s="357"/>
      <c r="J115" s="296"/>
      <c r="K115" s="296"/>
      <c r="L115" s="296"/>
      <c r="M115" s="307"/>
    </row>
    <row r="116" spans="1:13" hidden="1" x14ac:dyDescent="0.25">
      <c r="A116" s="354"/>
      <c r="B116" s="354"/>
      <c r="C116" s="305"/>
      <c r="D116" s="305"/>
      <c r="E116" s="306"/>
      <c r="F116" s="306"/>
      <c r="G116" s="296"/>
      <c r="H116" s="296"/>
      <c r="I116" s="357"/>
      <c r="J116" s="296"/>
      <c r="K116" s="296"/>
      <c r="L116" s="296"/>
      <c r="M116" s="307"/>
    </row>
    <row r="117" spans="1:13" hidden="1" x14ac:dyDescent="0.25">
      <c r="A117" s="354"/>
      <c r="B117" s="354"/>
      <c r="C117" s="305"/>
      <c r="D117" s="305"/>
      <c r="E117" s="306"/>
      <c r="F117" s="306"/>
      <c r="G117" s="296"/>
      <c r="H117" s="296"/>
      <c r="I117" s="357"/>
      <c r="J117" s="296"/>
      <c r="K117" s="296"/>
      <c r="L117" s="296"/>
      <c r="M117" s="307"/>
    </row>
    <row r="118" spans="1:13" hidden="1" x14ac:dyDescent="0.25">
      <c r="A118" s="354"/>
      <c r="B118" s="354"/>
      <c r="C118" s="305"/>
      <c r="D118" s="305"/>
      <c r="E118" s="306"/>
      <c r="F118" s="306"/>
      <c r="G118" s="296"/>
      <c r="H118" s="296"/>
      <c r="I118" s="357"/>
      <c r="J118" s="296"/>
      <c r="K118" s="296"/>
      <c r="L118" s="296"/>
      <c r="M118" s="307"/>
    </row>
    <row r="119" spans="1:13" hidden="1" x14ac:dyDescent="0.25">
      <c r="A119" s="354"/>
      <c r="B119" s="354"/>
      <c r="C119" s="305"/>
      <c r="D119" s="305"/>
      <c r="E119" s="306"/>
      <c r="F119" s="306"/>
      <c r="G119" s="296"/>
      <c r="H119" s="296"/>
      <c r="I119" s="357"/>
      <c r="J119" s="296"/>
      <c r="K119" s="296"/>
      <c r="L119" s="296"/>
      <c r="M119" s="307"/>
    </row>
    <row r="120" spans="1:13" hidden="1" x14ac:dyDescent="0.25">
      <c r="A120" s="354"/>
      <c r="B120" s="354"/>
      <c r="C120" s="305"/>
      <c r="D120" s="305"/>
      <c r="E120" s="306"/>
      <c r="F120" s="306"/>
      <c r="G120" s="296"/>
      <c r="H120" s="296"/>
      <c r="I120" s="357"/>
      <c r="J120" s="296"/>
      <c r="K120" s="296"/>
      <c r="L120" s="296"/>
      <c r="M120" s="307"/>
    </row>
    <row r="121" spans="1:13" hidden="1" x14ac:dyDescent="0.25">
      <c r="A121" s="354"/>
      <c r="B121" s="354"/>
      <c r="C121" s="305"/>
      <c r="D121" s="305"/>
      <c r="E121" s="306"/>
      <c r="F121" s="306"/>
      <c r="G121" s="296"/>
      <c r="H121" s="296"/>
      <c r="I121" s="357"/>
      <c r="J121" s="296"/>
      <c r="K121" s="296"/>
      <c r="L121" s="296"/>
      <c r="M121" s="307"/>
    </row>
    <row r="122" spans="1:13" hidden="1" x14ac:dyDescent="0.25">
      <c r="A122" s="354"/>
      <c r="B122" s="354"/>
      <c r="C122" s="305"/>
      <c r="D122" s="305"/>
      <c r="E122" s="306"/>
      <c r="F122" s="306"/>
      <c r="G122" s="296"/>
      <c r="H122" s="296"/>
      <c r="I122" s="357"/>
      <c r="J122" s="296"/>
      <c r="K122" s="296"/>
      <c r="L122" s="296"/>
      <c r="M122" s="307"/>
    </row>
    <row r="123" spans="1:13" hidden="1" x14ac:dyDescent="0.25">
      <c r="A123" s="354"/>
      <c r="B123" s="354"/>
      <c r="C123" s="305"/>
      <c r="D123" s="305"/>
      <c r="E123" s="306"/>
      <c r="F123" s="306"/>
      <c r="G123" s="296"/>
      <c r="H123" s="296"/>
      <c r="I123" s="357"/>
      <c r="J123" s="296"/>
      <c r="K123" s="296"/>
      <c r="L123" s="296"/>
      <c r="M123" s="307"/>
    </row>
    <row r="124" spans="1:13" hidden="1" x14ac:dyDescent="0.25">
      <c r="A124" s="354"/>
      <c r="B124" s="354"/>
      <c r="C124" s="305"/>
      <c r="D124" s="305"/>
      <c r="E124" s="306"/>
      <c r="F124" s="306"/>
      <c r="G124" s="296"/>
      <c r="H124" s="296"/>
      <c r="I124" s="357"/>
      <c r="J124" s="296"/>
      <c r="K124" s="296"/>
      <c r="L124" s="296"/>
      <c r="M124" s="307"/>
    </row>
    <row r="125" spans="1:13" hidden="1" x14ac:dyDescent="0.25">
      <c r="A125" s="354"/>
      <c r="B125" s="354"/>
      <c r="C125" s="305"/>
      <c r="D125" s="305"/>
      <c r="E125" s="306"/>
      <c r="F125" s="306"/>
      <c r="G125" s="296"/>
      <c r="H125" s="296"/>
      <c r="I125" s="357"/>
      <c r="J125" s="296"/>
      <c r="K125" s="296"/>
      <c r="L125" s="296"/>
      <c r="M125" s="307"/>
    </row>
    <row r="126" spans="1:13" hidden="1" x14ac:dyDescent="0.25">
      <c r="A126" s="354"/>
      <c r="B126" s="354"/>
      <c r="C126" s="305"/>
      <c r="D126" s="305"/>
      <c r="E126" s="306"/>
      <c r="F126" s="306"/>
      <c r="G126" s="296"/>
      <c r="H126" s="296"/>
      <c r="I126" s="357"/>
      <c r="J126" s="296"/>
      <c r="K126" s="296"/>
      <c r="L126" s="296"/>
      <c r="M126" s="307"/>
    </row>
    <row r="127" spans="1:13" hidden="1" x14ac:dyDescent="0.25">
      <c r="A127" s="354"/>
      <c r="B127" s="354"/>
      <c r="C127" s="305"/>
      <c r="D127" s="305"/>
      <c r="E127" s="306"/>
      <c r="F127" s="306"/>
      <c r="G127" s="296"/>
      <c r="H127" s="296"/>
      <c r="I127" s="357"/>
      <c r="J127" s="296"/>
      <c r="K127" s="296"/>
      <c r="L127" s="296"/>
      <c r="M127" s="307"/>
    </row>
    <row r="128" spans="1:13" hidden="1" x14ac:dyDescent="0.25">
      <c r="A128" s="354"/>
      <c r="B128" s="354"/>
      <c r="C128" s="305"/>
      <c r="D128" s="305"/>
      <c r="E128" s="306"/>
      <c r="F128" s="306"/>
      <c r="G128" s="296"/>
      <c r="H128" s="296"/>
      <c r="I128" s="357"/>
      <c r="J128" s="296"/>
      <c r="K128" s="296"/>
      <c r="L128" s="296"/>
      <c r="M128" s="307"/>
    </row>
    <row r="129" spans="1:13" hidden="1" x14ac:dyDescent="0.25">
      <c r="A129" s="354"/>
      <c r="B129" s="354"/>
      <c r="C129" s="305"/>
      <c r="D129" s="305"/>
      <c r="E129" s="306"/>
      <c r="F129" s="306"/>
      <c r="G129" s="296"/>
      <c r="H129" s="296"/>
      <c r="I129" s="357"/>
      <c r="J129" s="296"/>
      <c r="K129" s="296"/>
      <c r="L129" s="296"/>
      <c r="M129" s="307"/>
    </row>
    <row r="130" spans="1:13" hidden="1" x14ac:dyDescent="0.25">
      <c r="A130" s="354"/>
      <c r="B130" s="354"/>
      <c r="C130" s="305"/>
      <c r="D130" s="305"/>
      <c r="E130" s="306"/>
      <c r="F130" s="306"/>
      <c r="G130" s="296"/>
      <c r="H130" s="296"/>
      <c r="I130" s="357"/>
      <c r="J130" s="296"/>
      <c r="K130" s="296"/>
      <c r="L130" s="296"/>
      <c r="M130" s="307"/>
    </row>
    <row r="131" spans="1:13" hidden="1" x14ac:dyDescent="0.25">
      <c r="A131" s="354"/>
      <c r="B131" s="354"/>
      <c r="C131" s="305"/>
      <c r="D131" s="305"/>
      <c r="E131" s="306"/>
      <c r="F131" s="306"/>
      <c r="G131" s="296"/>
      <c r="H131" s="296"/>
      <c r="I131" s="357"/>
      <c r="J131" s="296"/>
      <c r="K131" s="296"/>
      <c r="L131" s="296"/>
      <c r="M131" s="307"/>
    </row>
    <row r="132" spans="1:13" hidden="1" x14ac:dyDescent="0.25">
      <c r="A132" s="354"/>
      <c r="B132" s="354"/>
      <c r="C132" s="305"/>
      <c r="D132" s="305"/>
      <c r="E132" s="306"/>
      <c r="F132" s="306"/>
      <c r="G132" s="296"/>
      <c r="H132" s="296"/>
      <c r="I132" s="357"/>
      <c r="J132" s="296"/>
      <c r="K132" s="296"/>
      <c r="L132" s="296"/>
      <c r="M132" s="307"/>
    </row>
    <row r="133" spans="1:13" hidden="1" x14ac:dyDescent="0.25">
      <c r="A133" s="354"/>
      <c r="B133" s="354"/>
      <c r="C133" s="305"/>
      <c r="D133" s="305"/>
      <c r="E133" s="306"/>
      <c r="F133" s="306"/>
      <c r="G133" s="296"/>
      <c r="H133" s="296"/>
      <c r="I133" s="357"/>
      <c r="J133" s="296"/>
      <c r="K133" s="296"/>
      <c r="L133" s="296"/>
      <c r="M133" s="307"/>
    </row>
    <row r="134" spans="1:13" hidden="1" x14ac:dyDescent="0.25">
      <c r="A134" s="354"/>
      <c r="B134" s="354"/>
      <c r="C134" s="305"/>
      <c r="D134" s="305"/>
      <c r="E134" s="306"/>
      <c r="F134" s="306"/>
      <c r="G134" s="296"/>
      <c r="H134" s="296"/>
      <c r="I134" s="357"/>
      <c r="J134" s="296"/>
      <c r="K134" s="296"/>
      <c r="L134" s="296"/>
      <c r="M134" s="307"/>
    </row>
    <row r="135" spans="1:13" hidden="1" x14ac:dyDescent="0.25">
      <c r="A135" s="354"/>
      <c r="B135" s="354"/>
      <c r="C135" s="305"/>
      <c r="D135" s="305"/>
      <c r="E135" s="306"/>
      <c r="F135" s="306"/>
      <c r="G135" s="296"/>
      <c r="H135" s="296"/>
      <c r="I135" s="357"/>
      <c r="J135" s="296"/>
      <c r="K135" s="296"/>
      <c r="L135" s="296"/>
      <c r="M135" s="307"/>
    </row>
    <row r="136" spans="1:13" hidden="1" x14ac:dyDescent="0.25">
      <c r="A136" s="354"/>
      <c r="B136" s="354"/>
      <c r="C136" s="305"/>
      <c r="D136" s="305"/>
      <c r="E136" s="306"/>
      <c r="F136" s="306"/>
      <c r="G136" s="296"/>
      <c r="H136" s="296"/>
      <c r="I136" s="357"/>
      <c r="J136" s="296"/>
      <c r="K136" s="296"/>
      <c r="L136" s="296"/>
      <c r="M136" s="307"/>
    </row>
    <row r="137" spans="1:13" hidden="1" x14ac:dyDescent="0.25">
      <c r="A137" s="354"/>
      <c r="B137" s="354"/>
      <c r="C137" s="305"/>
      <c r="D137" s="305"/>
      <c r="E137" s="306"/>
      <c r="F137" s="306"/>
      <c r="G137" s="296"/>
      <c r="H137" s="296"/>
      <c r="I137" s="357"/>
      <c r="J137" s="296"/>
      <c r="K137" s="296"/>
      <c r="L137" s="296"/>
      <c r="M137" s="307"/>
    </row>
    <row r="138" spans="1:13" hidden="1" x14ac:dyDescent="0.25">
      <c r="A138" s="354"/>
      <c r="B138" s="354"/>
      <c r="C138" s="305"/>
      <c r="D138" s="305"/>
      <c r="E138" s="306"/>
      <c r="F138" s="306"/>
      <c r="G138" s="296"/>
      <c r="H138" s="296"/>
      <c r="I138" s="357"/>
      <c r="J138" s="296"/>
      <c r="K138" s="296"/>
      <c r="L138" s="296"/>
      <c r="M138" s="307"/>
    </row>
    <row r="139" spans="1:13" hidden="1" x14ac:dyDescent="0.25">
      <c r="A139" s="354"/>
      <c r="B139" s="354"/>
      <c r="C139" s="305"/>
      <c r="D139" s="305"/>
      <c r="E139" s="306"/>
      <c r="F139" s="306"/>
      <c r="G139" s="296"/>
      <c r="H139" s="296"/>
      <c r="I139" s="357"/>
      <c r="J139" s="296"/>
      <c r="K139" s="296"/>
      <c r="L139" s="296"/>
      <c r="M139" s="307"/>
    </row>
    <row r="140" spans="1:13" hidden="1" x14ac:dyDescent="0.25">
      <c r="A140" s="354"/>
      <c r="B140" s="354"/>
      <c r="C140" s="305"/>
      <c r="D140" s="305"/>
      <c r="E140" s="306"/>
      <c r="F140" s="306"/>
      <c r="G140" s="296"/>
      <c r="H140" s="296"/>
      <c r="I140" s="357"/>
      <c r="J140" s="296"/>
      <c r="K140" s="296"/>
      <c r="L140" s="296"/>
      <c r="M140" s="307"/>
    </row>
    <row r="141" spans="1:13" hidden="1" x14ac:dyDescent="0.25">
      <c r="A141" s="354"/>
      <c r="B141" s="354"/>
      <c r="C141" s="305"/>
      <c r="D141" s="305"/>
      <c r="E141" s="306"/>
      <c r="F141" s="306"/>
      <c r="G141" s="296"/>
      <c r="H141" s="296"/>
      <c r="I141" s="357"/>
      <c r="J141" s="296"/>
      <c r="K141" s="296"/>
      <c r="L141" s="296"/>
      <c r="M141" s="307"/>
    </row>
    <row r="142" spans="1:13" hidden="1" x14ac:dyDescent="0.25">
      <c r="A142" s="354"/>
      <c r="B142" s="354"/>
      <c r="C142" s="305"/>
      <c r="D142" s="305"/>
      <c r="E142" s="306"/>
      <c r="F142" s="306"/>
      <c r="G142" s="296"/>
      <c r="H142" s="296"/>
      <c r="I142" s="357"/>
      <c r="J142" s="296"/>
      <c r="K142" s="296"/>
      <c r="L142" s="296"/>
      <c r="M142" s="307"/>
    </row>
    <row r="143" spans="1:13" hidden="1" x14ac:dyDescent="0.25">
      <c r="A143" s="354"/>
      <c r="B143" s="354"/>
      <c r="C143" s="305"/>
      <c r="D143" s="305"/>
      <c r="E143" s="306"/>
      <c r="F143" s="306"/>
      <c r="G143" s="296"/>
      <c r="H143" s="296"/>
      <c r="I143" s="357"/>
      <c r="J143" s="296"/>
      <c r="K143" s="296"/>
      <c r="L143" s="296"/>
      <c r="M143" s="307"/>
    </row>
    <row r="144" spans="1:13" hidden="1" x14ac:dyDescent="0.25">
      <c r="A144" s="354"/>
      <c r="B144" s="354"/>
      <c r="C144" s="305"/>
      <c r="D144" s="305"/>
      <c r="E144" s="306"/>
      <c r="F144" s="306"/>
      <c r="G144" s="296"/>
      <c r="H144" s="296"/>
      <c r="I144" s="357"/>
      <c r="J144" s="296"/>
      <c r="K144" s="296"/>
      <c r="L144" s="296"/>
      <c r="M144" s="307"/>
    </row>
    <row r="145" spans="1:13" hidden="1" x14ac:dyDescent="0.25">
      <c r="A145" s="354"/>
      <c r="B145" s="354"/>
      <c r="C145" s="305"/>
      <c r="D145" s="305"/>
      <c r="E145" s="306"/>
      <c r="F145" s="306"/>
      <c r="G145" s="296"/>
      <c r="H145" s="296"/>
      <c r="I145" s="357"/>
      <c r="J145" s="296"/>
      <c r="K145" s="296"/>
      <c r="L145" s="296"/>
      <c r="M145" s="307"/>
    </row>
    <row r="146" spans="1:13" hidden="1" x14ac:dyDescent="0.25">
      <c r="A146" s="354"/>
      <c r="B146" s="354"/>
      <c r="C146" s="305"/>
      <c r="D146" s="305"/>
      <c r="E146" s="306"/>
      <c r="F146" s="306"/>
      <c r="G146" s="296"/>
      <c r="H146" s="296"/>
      <c r="I146" s="357"/>
      <c r="J146" s="296"/>
      <c r="K146" s="296"/>
      <c r="L146" s="296"/>
      <c r="M146" s="307"/>
    </row>
    <row r="147" spans="1:13" hidden="1" x14ac:dyDescent="0.25">
      <c r="A147" s="354"/>
      <c r="B147" s="354"/>
      <c r="C147" s="305"/>
      <c r="D147" s="305"/>
      <c r="E147" s="306"/>
      <c r="F147" s="306"/>
      <c r="G147" s="296"/>
      <c r="H147" s="296"/>
      <c r="I147" s="357"/>
      <c r="J147" s="296"/>
      <c r="K147" s="296"/>
      <c r="L147" s="296"/>
      <c r="M147" s="307"/>
    </row>
    <row r="148" spans="1:13" hidden="1" x14ac:dyDescent="0.25">
      <c r="A148" s="354"/>
      <c r="B148" s="354"/>
      <c r="C148" s="305"/>
      <c r="D148" s="305"/>
      <c r="E148" s="306"/>
      <c r="F148" s="306"/>
      <c r="G148" s="296"/>
      <c r="H148" s="296"/>
      <c r="I148" s="357"/>
      <c r="J148" s="296"/>
      <c r="K148" s="296"/>
      <c r="L148" s="296"/>
      <c r="M148" s="307"/>
    </row>
    <row r="149" spans="1:13" hidden="1" x14ac:dyDescent="0.25">
      <c r="A149" s="354"/>
      <c r="B149" s="354"/>
      <c r="C149" s="305"/>
      <c r="D149" s="305"/>
      <c r="E149" s="306"/>
      <c r="F149" s="306"/>
      <c r="G149" s="296"/>
      <c r="H149" s="296"/>
      <c r="I149" s="357"/>
      <c r="J149" s="296"/>
      <c r="K149" s="296"/>
      <c r="L149" s="296"/>
      <c r="M149" s="307"/>
    </row>
    <row r="150" spans="1:13" hidden="1" x14ac:dyDescent="0.25">
      <c r="A150" s="354"/>
      <c r="B150" s="354"/>
      <c r="C150" s="305"/>
      <c r="D150" s="305"/>
      <c r="E150" s="306"/>
      <c r="F150" s="306"/>
      <c r="G150" s="296"/>
      <c r="H150" s="296"/>
      <c r="I150" s="357"/>
      <c r="J150" s="296"/>
      <c r="K150" s="296"/>
      <c r="L150" s="296"/>
      <c r="M150" s="307"/>
    </row>
    <row r="151" spans="1:13" hidden="1" x14ac:dyDescent="0.25">
      <c r="A151" s="354"/>
      <c r="B151" s="354"/>
      <c r="C151" s="305"/>
      <c r="D151" s="305"/>
      <c r="E151" s="306"/>
      <c r="F151" s="306"/>
      <c r="G151" s="296"/>
      <c r="H151" s="296"/>
      <c r="I151" s="357"/>
      <c r="J151" s="296"/>
      <c r="K151" s="296"/>
      <c r="L151" s="296"/>
      <c r="M151" s="307"/>
    </row>
    <row r="152" spans="1:13" hidden="1" x14ac:dyDescent="0.25">
      <c r="A152" s="354"/>
      <c r="B152" s="354"/>
      <c r="C152" s="305"/>
      <c r="D152" s="305"/>
      <c r="E152" s="306"/>
      <c r="F152" s="306"/>
      <c r="G152" s="296"/>
      <c r="H152" s="296"/>
      <c r="I152" s="357"/>
      <c r="J152" s="296"/>
      <c r="K152" s="296"/>
      <c r="L152" s="296"/>
      <c r="M152" s="307"/>
    </row>
    <row r="153" spans="1:13" hidden="1" x14ac:dyDescent="0.25">
      <c r="A153" s="354"/>
      <c r="B153" s="354"/>
      <c r="C153" s="305"/>
      <c r="D153" s="305"/>
      <c r="E153" s="306"/>
      <c r="F153" s="306"/>
      <c r="G153" s="296"/>
      <c r="H153" s="296"/>
      <c r="I153" s="357"/>
      <c r="J153" s="296"/>
      <c r="K153" s="296"/>
      <c r="L153" s="296"/>
      <c r="M153" s="307"/>
    </row>
    <row r="154" spans="1:13" hidden="1" x14ac:dyDescent="0.25">
      <c r="A154" s="354"/>
      <c r="B154" s="354"/>
      <c r="C154" s="305"/>
      <c r="D154" s="305"/>
      <c r="E154" s="306"/>
      <c r="F154" s="306"/>
      <c r="G154" s="296"/>
      <c r="H154" s="296"/>
      <c r="I154" s="357"/>
      <c r="J154" s="296"/>
      <c r="K154" s="296"/>
      <c r="L154" s="296"/>
      <c r="M154" s="307"/>
    </row>
    <row r="155" spans="1:13" hidden="1" x14ac:dyDescent="0.25">
      <c r="A155" s="354"/>
      <c r="B155" s="354"/>
      <c r="C155" s="305"/>
      <c r="D155" s="305"/>
      <c r="E155" s="306"/>
      <c r="F155" s="306"/>
      <c r="G155" s="296"/>
      <c r="H155" s="296"/>
      <c r="I155" s="357"/>
      <c r="J155" s="296"/>
      <c r="K155" s="296"/>
      <c r="L155" s="296"/>
      <c r="M155" s="307"/>
    </row>
    <row r="156" spans="1:13" hidden="1" x14ac:dyDescent="0.25">
      <c r="A156" s="354"/>
      <c r="B156" s="354"/>
      <c r="C156" s="305"/>
      <c r="D156" s="305"/>
      <c r="E156" s="306"/>
      <c r="F156" s="306"/>
      <c r="G156" s="296"/>
      <c r="H156" s="296"/>
      <c r="I156" s="357"/>
      <c r="J156" s="296"/>
      <c r="K156" s="296"/>
      <c r="L156" s="296"/>
      <c r="M156" s="307"/>
    </row>
    <row r="157" spans="1:13" hidden="1" x14ac:dyDescent="0.25">
      <c r="A157" s="354"/>
      <c r="B157" s="354"/>
      <c r="C157" s="305"/>
      <c r="D157" s="305"/>
      <c r="E157" s="306"/>
      <c r="F157" s="306"/>
      <c r="G157" s="296"/>
      <c r="H157" s="296"/>
      <c r="I157" s="357"/>
      <c r="J157" s="296"/>
      <c r="K157" s="296"/>
      <c r="L157" s="296"/>
      <c r="M157" s="307"/>
    </row>
    <row r="158" spans="1:13" hidden="1" x14ac:dyDescent="0.25">
      <c r="A158" s="354"/>
      <c r="B158" s="354"/>
      <c r="C158" s="305"/>
      <c r="D158" s="305"/>
      <c r="E158" s="306"/>
      <c r="F158" s="306"/>
      <c r="G158" s="296"/>
      <c r="H158" s="296"/>
      <c r="I158" s="357"/>
      <c r="J158" s="296"/>
      <c r="K158" s="296"/>
      <c r="L158" s="296"/>
      <c r="M158" s="307"/>
    </row>
    <row r="159" spans="1:13" hidden="1" x14ac:dyDescent="0.25">
      <c r="A159" s="354"/>
      <c r="B159" s="354"/>
      <c r="C159" s="305"/>
      <c r="D159" s="305"/>
      <c r="E159" s="306"/>
      <c r="F159" s="306"/>
      <c r="G159" s="296"/>
      <c r="H159" s="296"/>
      <c r="I159" s="357"/>
      <c r="J159" s="296"/>
      <c r="K159" s="296"/>
      <c r="L159" s="296"/>
      <c r="M159" s="307"/>
    </row>
    <row r="160" spans="1:13" hidden="1" x14ac:dyDescent="0.25">
      <c r="A160" s="354"/>
      <c r="B160" s="354"/>
      <c r="C160" s="305"/>
      <c r="D160" s="305"/>
      <c r="E160" s="306"/>
      <c r="F160" s="306"/>
      <c r="G160" s="296"/>
      <c r="H160" s="296"/>
      <c r="I160" s="357"/>
      <c r="J160" s="296"/>
      <c r="K160" s="296"/>
      <c r="L160" s="296"/>
      <c r="M160" s="307"/>
    </row>
    <row r="161" spans="1:13" hidden="1" x14ac:dyDescent="0.25">
      <c r="A161" s="354"/>
      <c r="B161" s="354"/>
      <c r="C161" s="305"/>
      <c r="D161" s="305"/>
      <c r="E161" s="306"/>
      <c r="F161" s="306"/>
      <c r="G161" s="296"/>
      <c r="H161" s="296"/>
      <c r="I161" s="357"/>
      <c r="J161" s="296"/>
      <c r="K161" s="296"/>
      <c r="L161" s="296"/>
      <c r="M161" s="307"/>
    </row>
    <row r="162" spans="1:13" hidden="1" x14ac:dyDescent="0.25">
      <c r="A162" s="354"/>
      <c r="B162" s="354"/>
      <c r="C162" s="305"/>
      <c r="D162" s="305"/>
      <c r="E162" s="306"/>
      <c r="F162" s="306"/>
      <c r="G162" s="296"/>
      <c r="H162" s="296"/>
      <c r="I162" s="357"/>
      <c r="J162" s="296"/>
      <c r="K162" s="296"/>
      <c r="L162" s="296"/>
      <c r="M162" s="307"/>
    </row>
    <row r="163" spans="1:13" hidden="1" x14ac:dyDescent="0.25">
      <c r="A163" s="354"/>
      <c r="B163" s="354"/>
      <c r="C163" s="305"/>
      <c r="D163" s="305"/>
      <c r="E163" s="306"/>
      <c r="F163" s="306"/>
      <c r="G163" s="296"/>
      <c r="H163" s="296"/>
      <c r="I163" s="357"/>
      <c r="J163" s="296"/>
      <c r="K163" s="296"/>
      <c r="L163" s="296"/>
      <c r="M163" s="307"/>
    </row>
    <row r="164" spans="1:13" hidden="1" x14ac:dyDescent="0.25">
      <c r="A164" s="354"/>
      <c r="B164" s="354"/>
      <c r="C164" s="305"/>
      <c r="D164" s="305"/>
      <c r="E164" s="306"/>
      <c r="F164" s="306"/>
      <c r="G164" s="296"/>
      <c r="H164" s="296"/>
      <c r="I164" s="357"/>
      <c r="J164" s="296"/>
      <c r="K164" s="296"/>
      <c r="L164" s="296"/>
      <c r="M164" s="307"/>
    </row>
    <row r="165" spans="1:13" hidden="1" x14ac:dyDescent="0.25">
      <c r="A165" s="354"/>
      <c r="B165" s="354"/>
      <c r="C165" s="305"/>
      <c r="D165" s="305"/>
      <c r="E165" s="306"/>
      <c r="F165" s="306"/>
      <c r="G165" s="296"/>
      <c r="H165" s="296"/>
      <c r="I165" s="357"/>
      <c r="J165" s="296"/>
      <c r="K165" s="296"/>
      <c r="L165" s="296"/>
      <c r="M165" s="307"/>
    </row>
    <row r="166" spans="1:13" hidden="1" x14ac:dyDescent="0.25">
      <c r="A166" s="354"/>
      <c r="B166" s="354"/>
      <c r="C166" s="305"/>
      <c r="D166" s="305"/>
      <c r="E166" s="306"/>
      <c r="F166" s="306"/>
      <c r="G166" s="296"/>
      <c r="H166" s="296"/>
      <c r="I166" s="357"/>
      <c r="J166" s="296"/>
      <c r="K166" s="296"/>
      <c r="L166" s="296"/>
      <c r="M166" s="307"/>
    </row>
    <row r="167" spans="1:13" hidden="1" x14ac:dyDescent="0.25">
      <c r="A167" s="354"/>
      <c r="B167" s="354"/>
      <c r="C167" s="305"/>
      <c r="D167" s="305"/>
      <c r="E167" s="306"/>
      <c r="F167" s="306"/>
      <c r="G167" s="296"/>
      <c r="H167" s="296"/>
      <c r="I167" s="357"/>
      <c r="J167" s="296"/>
      <c r="K167" s="296"/>
      <c r="L167" s="296"/>
      <c r="M167" s="307"/>
    </row>
    <row r="168" spans="1:13" hidden="1" x14ac:dyDescent="0.25">
      <c r="A168" s="354"/>
      <c r="B168" s="354"/>
      <c r="C168" s="305"/>
      <c r="D168" s="305"/>
      <c r="E168" s="306"/>
      <c r="F168" s="306"/>
      <c r="G168" s="296"/>
      <c r="H168" s="296"/>
      <c r="I168" s="357"/>
      <c r="J168" s="296"/>
      <c r="K168" s="296"/>
      <c r="L168" s="296"/>
      <c r="M168" s="307"/>
    </row>
    <row r="169" spans="1:13" hidden="1" x14ac:dyDescent="0.25">
      <c r="A169" s="354"/>
      <c r="B169" s="354"/>
      <c r="C169" s="305"/>
      <c r="D169" s="305"/>
      <c r="E169" s="306"/>
      <c r="F169" s="306"/>
      <c r="G169" s="296"/>
      <c r="H169" s="296"/>
      <c r="I169" s="357"/>
      <c r="J169" s="296"/>
      <c r="K169" s="296"/>
      <c r="L169" s="296"/>
      <c r="M169" s="307"/>
    </row>
    <row r="170" spans="1:13" hidden="1" x14ac:dyDescent="0.25">
      <c r="A170" s="354"/>
      <c r="B170" s="354"/>
      <c r="C170" s="305"/>
      <c r="D170" s="305"/>
      <c r="E170" s="306"/>
      <c r="F170" s="306"/>
      <c r="G170" s="296"/>
      <c r="H170" s="296"/>
      <c r="I170" s="357"/>
      <c r="J170" s="296"/>
      <c r="K170" s="296"/>
      <c r="L170" s="296"/>
      <c r="M170" s="307"/>
    </row>
    <row r="171" spans="1:13" hidden="1" x14ac:dyDescent="0.25">
      <c r="A171" s="354"/>
      <c r="B171" s="354"/>
      <c r="C171" s="305"/>
      <c r="D171" s="305"/>
      <c r="E171" s="306"/>
      <c r="F171" s="306"/>
      <c r="G171" s="296"/>
      <c r="H171" s="296"/>
      <c r="I171" s="357"/>
      <c r="J171" s="296"/>
      <c r="K171" s="296"/>
      <c r="L171" s="296"/>
      <c r="M171" s="307"/>
    </row>
    <row r="172" spans="1:13" hidden="1" x14ac:dyDescent="0.25">
      <c r="A172" s="354"/>
      <c r="B172" s="354"/>
      <c r="C172" s="305"/>
      <c r="D172" s="305"/>
      <c r="E172" s="306"/>
      <c r="F172" s="306"/>
      <c r="G172" s="296"/>
      <c r="H172" s="296"/>
      <c r="I172" s="357"/>
      <c r="J172" s="296"/>
      <c r="K172" s="296"/>
      <c r="L172" s="296"/>
      <c r="M172" s="307"/>
    </row>
    <row r="173" spans="1:13" hidden="1" x14ac:dyDescent="0.25">
      <c r="A173" s="354"/>
      <c r="B173" s="354"/>
      <c r="C173" s="305"/>
      <c r="D173" s="305"/>
      <c r="E173" s="306"/>
      <c r="F173" s="306"/>
      <c r="G173" s="296"/>
      <c r="H173" s="296"/>
      <c r="I173" s="357"/>
      <c r="J173" s="296"/>
      <c r="K173" s="296"/>
      <c r="L173" s="296"/>
      <c r="M173" s="307"/>
    </row>
    <row r="174" spans="1:13" hidden="1" x14ac:dyDescent="0.25">
      <c r="A174" s="354"/>
      <c r="B174" s="354"/>
      <c r="C174" s="305"/>
      <c r="D174" s="305"/>
      <c r="E174" s="306"/>
      <c r="F174" s="306"/>
      <c r="G174" s="296"/>
      <c r="H174" s="296"/>
      <c r="I174" s="357"/>
      <c r="J174" s="296"/>
      <c r="K174" s="296"/>
      <c r="L174" s="296"/>
      <c r="M174" s="307"/>
    </row>
    <row r="175" spans="1:13" hidden="1" x14ac:dyDescent="0.25">
      <c r="A175" s="354"/>
      <c r="B175" s="354"/>
      <c r="C175" s="305"/>
      <c r="D175" s="305"/>
      <c r="E175" s="306"/>
      <c r="F175" s="306"/>
      <c r="G175" s="296"/>
      <c r="H175" s="296"/>
      <c r="I175" s="357"/>
      <c r="J175" s="296"/>
      <c r="K175" s="296"/>
      <c r="L175" s="296"/>
      <c r="M175" s="307"/>
    </row>
    <row r="176" spans="1:13" hidden="1" x14ac:dyDescent="0.25">
      <c r="A176" s="354"/>
      <c r="B176" s="354"/>
      <c r="C176" s="305"/>
      <c r="D176" s="305"/>
      <c r="E176" s="306"/>
      <c r="F176" s="306"/>
      <c r="G176" s="296"/>
      <c r="H176" s="296"/>
      <c r="I176" s="357"/>
      <c r="J176" s="296"/>
      <c r="K176" s="296"/>
      <c r="L176" s="296"/>
      <c r="M176" s="307"/>
    </row>
    <row r="177" spans="1:13" hidden="1" x14ac:dyDescent="0.25">
      <c r="A177" s="354"/>
      <c r="B177" s="354"/>
      <c r="C177" s="305"/>
      <c r="D177" s="305"/>
      <c r="E177" s="306"/>
      <c r="F177" s="306"/>
      <c r="G177" s="296"/>
      <c r="H177" s="296"/>
      <c r="I177" s="357"/>
      <c r="J177" s="296"/>
      <c r="K177" s="296"/>
      <c r="L177" s="296"/>
      <c r="M177" s="307"/>
    </row>
    <row r="178" spans="1:13" hidden="1" x14ac:dyDescent="0.25">
      <c r="A178" s="354"/>
      <c r="B178" s="354"/>
      <c r="C178" s="305"/>
      <c r="D178" s="305"/>
      <c r="E178" s="306"/>
      <c r="F178" s="306"/>
      <c r="G178" s="296"/>
      <c r="H178" s="296"/>
      <c r="I178" s="357"/>
      <c r="J178" s="296"/>
      <c r="K178" s="296"/>
      <c r="L178" s="296"/>
      <c r="M178" s="307"/>
    </row>
    <row r="179" spans="1:13" hidden="1" x14ac:dyDescent="0.25">
      <c r="A179" s="354"/>
      <c r="B179" s="354"/>
      <c r="C179" s="305"/>
      <c r="D179" s="305"/>
      <c r="E179" s="306"/>
      <c r="F179" s="306"/>
      <c r="G179" s="296"/>
      <c r="H179" s="296"/>
      <c r="I179" s="357"/>
      <c r="J179" s="296"/>
      <c r="K179" s="296"/>
      <c r="L179" s="296"/>
      <c r="M179" s="307"/>
    </row>
    <row r="180" spans="1:13" hidden="1" x14ac:dyDescent="0.25">
      <c r="A180" s="354"/>
      <c r="B180" s="354"/>
      <c r="C180" s="305"/>
      <c r="D180" s="305"/>
      <c r="E180" s="306"/>
      <c r="F180" s="306"/>
      <c r="G180" s="296"/>
      <c r="H180" s="296"/>
      <c r="I180" s="357"/>
      <c r="J180" s="296"/>
      <c r="K180" s="296"/>
      <c r="L180" s="296"/>
      <c r="M180" s="307"/>
    </row>
    <row r="181" spans="1:13" hidden="1" x14ac:dyDescent="0.25">
      <c r="A181" s="354"/>
      <c r="B181" s="354"/>
      <c r="C181" s="305"/>
      <c r="D181" s="305"/>
      <c r="E181" s="306"/>
      <c r="F181" s="306"/>
      <c r="G181" s="296"/>
      <c r="H181" s="296"/>
      <c r="I181" s="357"/>
      <c r="J181" s="296"/>
      <c r="K181" s="296"/>
      <c r="L181" s="296"/>
      <c r="M181" s="307"/>
    </row>
    <row r="182" spans="1:13" hidden="1" x14ac:dyDescent="0.25">
      <c r="A182" s="354"/>
      <c r="B182" s="354"/>
      <c r="C182" s="305"/>
      <c r="D182" s="305"/>
      <c r="E182" s="306"/>
      <c r="F182" s="306"/>
      <c r="G182" s="296"/>
      <c r="H182" s="296"/>
      <c r="I182" s="357"/>
      <c r="J182" s="296"/>
      <c r="K182" s="296"/>
      <c r="L182" s="296"/>
      <c r="M182" s="307"/>
    </row>
    <row r="183" spans="1:13" hidden="1" x14ac:dyDescent="0.25">
      <c r="A183" s="354"/>
      <c r="B183" s="354"/>
      <c r="C183" s="305"/>
      <c r="D183" s="305"/>
      <c r="E183" s="306"/>
      <c r="F183" s="306"/>
      <c r="G183" s="296"/>
      <c r="H183" s="296"/>
      <c r="I183" s="357"/>
      <c r="J183" s="296"/>
      <c r="K183" s="296"/>
      <c r="L183" s="296"/>
      <c r="M183" s="307"/>
    </row>
    <row r="184" spans="1:13" hidden="1" x14ac:dyDescent="0.25">
      <c r="A184" s="354"/>
      <c r="B184" s="354"/>
      <c r="C184" s="305"/>
      <c r="D184" s="305"/>
      <c r="E184" s="306"/>
      <c r="F184" s="306"/>
      <c r="G184" s="296"/>
      <c r="H184" s="296"/>
      <c r="I184" s="357"/>
      <c r="J184" s="296"/>
      <c r="K184" s="296"/>
      <c r="L184" s="296"/>
      <c r="M184" s="307"/>
    </row>
    <row r="185" spans="1:13" hidden="1" x14ac:dyDescent="0.25">
      <c r="A185" s="354"/>
      <c r="B185" s="354"/>
      <c r="C185" s="305"/>
      <c r="D185" s="305"/>
      <c r="E185" s="306"/>
      <c r="F185" s="306"/>
      <c r="G185" s="296"/>
      <c r="H185" s="296"/>
      <c r="I185" s="357"/>
      <c r="J185" s="296"/>
      <c r="K185" s="296"/>
      <c r="L185" s="296"/>
      <c r="M185" s="307"/>
    </row>
    <row r="186" spans="1:13" hidden="1" x14ac:dyDescent="0.25">
      <c r="A186" s="354"/>
      <c r="B186" s="354"/>
      <c r="C186" s="305"/>
      <c r="D186" s="305"/>
      <c r="E186" s="306"/>
      <c r="F186" s="306"/>
      <c r="G186" s="296"/>
      <c r="H186" s="296"/>
      <c r="I186" s="357"/>
      <c r="J186" s="296"/>
      <c r="K186" s="296"/>
      <c r="L186" s="296"/>
      <c r="M186" s="307"/>
    </row>
    <row r="187" spans="1:13" hidden="1" x14ac:dyDescent="0.25">
      <c r="A187" s="354"/>
      <c r="B187" s="354"/>
      <c r="C187" s="305"/>
      <c r="D187" s="305"/>
      <c r="E187" s="306"/>
      <c r="F187" s="306"/>
      <c r="G187" s="296"/>
      <c r="H187" s="296"/>
      <c r="I187" s="357"/>
      <c r="J187" s="296"/>
      <c r="K187" s="296"/>
      <c r="L187" s="296"/>
      <c r="M187" s="307"/>
    </row>
    <row r="188" spans="1:13" hidden="1" x14ac:dyDescent="0.25">
      <c r="A188" s="354"/>
      <c r="B188" s="354"/>
      <c r="C188" s="305"/>
      <c r="D188" s="305"/>
      <c r="E188" s="306"/>
      <c r="F188" s="306"/>
      <c r="G188" s="296"/>
      <c r="H188" s="296"/>
      <c r="I188" s="357"/>
      <c r="J188" s="296"/>
      <c r="K188" s="296"/>
      <c r="L188" s="296"/>
      <c r="M188" s="307"/>
    </row>
    <row r="189" spans="1:13" hidden="1" x14ac:dyDescent="0.25">
      <c r="A189" s="354"/>
      <c r="B189" s="354"/>
      <c r="C189" s="305"/>
      <c r="D189" s="305"/>
      <c r="E189" s="306"/>
      <c r="F189" s="306"/>
      <c r="G189" s="296"/>
      <c r="H189" s="296"/>
      <c r="I189" s="357"/>
      <c r="J189" s="296"/>
      <c r="K189" s="296"/>
      <c r="L189" s="296"/>
      <c r="M189" s="307"/>
    </row>
    <row r="190" spans="1:13" hidden="1" x14ac:dyDescent="0.25">
      <c r="A190" s="354"/>
      <c r="B190" s="354"/>
      <c r="C190" s="305"/>
      <c r="D190" s="305"/>
      <c r="E190" s="306"/>
      <c r="F190" s="306"/>
      <c r="G190" s="296"/>
      <c r="H190" s="296"/>
      <c r="I190" s="357"/>
      <c r="J190" s="296"/>
      <c r="K190" s="296"/>
      <c r="L190" s="296"/>
      <c r="M190" s="307"/>
    </row>
    <row r="191" spans="1:13" hidden="1" x14ac:dyDescent="0.25">
      <c r="A191" s="354"/>
      <c r="B191" s="354"/>
      <c r="C191" s="305"/>
      <c r="D191" s="305"/>
      <c r="E191" s="306"/>
      <c r="F191" s="306"/>
      <c r="G191" s="296"/>
      <c r="H191" s="296"/>
      <c r="I191" s="357"/>
      <c r="J191" s="296"/>
      <c r="K191" s="296"/>
      <c r="L191" s="296"/>
      <c r="M191" s="307"/>
    </row>
    <row r="192" spans="1:13" hidden="1" x14ac:dyDescent="0.25">
      <c r="A192" s="354"/>
      <c r="B192" s="354"/>
      <c r="C192" s="305"/>
      <c r="D192" s="305"/>
      <c r="E192" s="306"/>
      <c r="F192" s="306"/>
      <c r="G192" s="296"/>
      <c r="H192" s="296"/>
      <c r="I192" s="357"/>
      <c r="J192" s="296"/>
      <c r="K192" s="296"/>
      <c r="L192" s="296"/>
      <c r="M192" s="307"/>
    </row>
    <row r="193" spans="1:27" hidden="1" x14ac:dyDescent="0.25">
      <c r="A193" s="354"/>
      <c r="B193" s="354"/>
      <c r="C193" s="305"/>
      <c r="D193" s="305"/>
      <c r="E193" s="306"/>
      <c r="F193" s="306"/>
      <c r="G193" s="296"/>
      <c r="H193" s="296"/>
      <c r="I193" s="357"/>
      <c r="J193" s="296"/>
      <c r="K193" s="296"/>
      <c r="L193" s="296"/>
      <c r="M193" s="307"/>
    </row>
    <row r="194" spans="1:27" hidden="1" x14ac:dyDescent="0.25">
      <c r="A194" s="354"/>
      <c r="B194" s="354"/>
      <c r="C194" s="305"/>
      <c r="D194" s="305"/>
      <c r="E194" s="306"/>
      <c r="F194" s="306"/>
      <c r="G194" s="296"/>
      <c r="H194" s="296"/>
      <c r="I194" s="357"/>
      <c r="J194" s="296"/>
      <c r="K194" s="296"/>
      <c r="L194" s="296"/>
      <c r="M194" s="307"/>
    </row>
    <row r="195" spans="1:27" hidden="1" x14ac:dyDescent="0.25">
      <c r="A195" s="354"/>
      <c r="B195" s="354"/>
      <c r="C195" s="305"/>
      <c r="D195" s="305"/>
      <c r="E195" s="306"/>
      <c r="F195" s="306"/>
      <c r="G195" s="296"/>
      <c r="H195" s="296"/>
      <c r="I195" s="357"/>
      <c r="J195" s="296"/>
      <c r="K195" s="296"/>
      <c r="L195" s="296"/>
      <c r="M195" s="307"/>
    </row>
    <row r="196" spans="1:27" hidden="1" x14ac:dyDescent="0.25">
      <c r="A196" s="354"/>
      <c r="B196" s="354"/>
      <c r="C196" s="305"/>
      <c r="D196" s="305"/>
      <c r="E196" s="306"/>
      <c r="F196" s="306"/>
      <c r="G196" s="296"/>
      <c r="H196" s="296"/>
      <c r="I196" s="357"/>
      <c r="J196" s="296"/>
      <c r="K196" s="296"/>
      <c r="L196" s="296"/>
      <c r="M196" s="307"/>
    </row>
    <row r="197" spans="1:27" hidden="1" x14ac:dyDescent="0.25">
      <c r="A197" s="354"/>
      <c r="B197" s="354"/>
      <c r="C197" s="305"/>
      <c r="D197" s="305"/>
      <c r="E197" s="306"/>
      <c r="F197" s="306"/>
      <c r="G197" s="296"/>
      <c r="H197" s="296"/>
      <c r="I197" s="357"/>
      <c r="J197" s="296"/>
      <c r="K197" s="296"/>
      <c r="L197" s="296"/>
      <c r="M197" s="307"/>
    </row>
    <row r="198" spans="1:27" hidden="1" x14ac:dyDescent="0.25">
      <c r="A198" s="354"/>
      <c r="B198" s="354"/>
      <c r="C198" s="305"/>
      <c r="D198" s="305"/>
      <c r="E198" s="306"/>
      <c r="F198" s="306"/>
      <c r="G198" s="296"/>
      <c r="H198" s="296"/>
      <c r="I198" s="357"/>
      <c r="J198" s="296"/>
      <c r="K198" s="296"/>
      <c r="L198" s="296"/>
      <c r="M198" s="307"/>
    </row>
    <row r="199" spans="1:27" hidden="1" x14ac:dyDescent="0.25">
      <c r="A199" s="354"/>
      <c r="B199" s="354"/>
      <c r="C199" s="305"/>
      <c r="D199" s="305"/>
      <c r="E199" s="306"/>
      <c r="F199" s="306"/>
      <c r="G199" s="296"/>
      <c r="H199" s="296"/>
      <c r="I199" s="357"/>
      <c r="J199" s="296"/>
      <c r="K199" s="296"/>
      <c r="L199" s="296"/>
      <c r="M199" s="307"/>
    </row>
    <row r="200" spans="1:27" s="231" customFormat="1" x14ac:dyDescent="0.25">
      <c r="A200" s="426" t="s">
        <v>30</v>
      </c>
      <c r="D200" s="427"/>
      <c r="E200" s="428"/>
      <c r="F200" s="428"/>
      <c r="G200" s="231">
        <f>SUM(G5:G199)</f>
        <v>538.9</v>
      </c>
      <c r="I200" s="426"/>
      <c r="L200" s="231">
        <f>SUM(L5:L199)</f>
        <v>107780</v>
      </c>
      <c r="M200" s="231">
        <f>SUM(M5:M199)</f>
        <v>0</v>
      </c>
      <c r="N200" s="429"/>
      <c r="Q200" s="430"/>
      <c r="AA200" s="430"/>
    </row>
    <row r="201" spans="1:27" s="231" customFormat="1" x14ac:dyDescent="0.25">
      <c r="A201" s="426"/>
      <c r="D201" s="427"/>
      <c r="E201" s="428"/>
      <c r="F201" s="428"/>
      <c r="I201" s="426"/>
      <c r="M201" s="429"/>
      <c r="N201" s="429"/>
      <c r="Q201" s="430"/>
      <c r="AA201" s="430"/>
    </row>
    <row r="204" spans="1:27" x14ac:dyDescent="0.25">
      <c r="A204" s="335" t="s">
        <v>175</v>
      </c>
      <c r="H204" s="169" t="s">
        <v>152</v>
      </c>
    </row>
    <row r="205" spans="1:27" x14ac:dyDescent="0.25">
      <c r="A205" s="362" t="s">
        <v>170</v>
      </c>
      <c r="B205" s="361" t="s">
        <v>173</v>
      </c>
      <c r="C205" s="312"/>
      <c r="D205" s="169"/>
      <c r="E205" s="169"/>
      <c r="F205" s="169"/>
      <c r="H205" s="361" t="s">
        <v>170</v>
      </c>
      <c r="I205" s="362" t="s">
        <v>173</v>
      </c>
      <c r="M205" s="169"/>
      <c r="N205" s="169"/>
      <c r="Q205" s="169"/>
      <c r="AA205" s="169"/>
    </row>
    <row r="206" spans="1:27" x14ac:dyDescent="0.25">
      <c r="A206" s="363" t="s">
        <v>171</v>
      </c>
      <c r="B206" s="58"/>
      <c r="C206" s="206"/>
      <c r="D206" s="169"/>
      <c r="E206" s="169"/>
      <c r="F206" s="169"/>
      <c r="H206" s="359" t="s">
        <v>37</v>
      </c>
      <c r="I206" s="58">
        <v>164.2</v>
      </c>
      <c r="M206" s="169"/>
      <c r="N206" s="169"/>
      <c r="Q206" s="169"/>
      <c r="AA206" s="169"/>
    </row>
    <row r="207" spans="1:27" x14ac:dyDescent="0.25">
      <c r="A207" s="363" t="s">
        <v>139</v>
      </c>
      <c r="B207" s="58">
        <v>53.900000000000006</v>
      </c>
      <c r="C207" s="313"/>
      <c r="D207" s="169"/>
      <c r="E207" s="169"/>
      <c r="F207" s="169"/>
      <c r="H207" s="359" t="s">
        <v>28</v>
      </c>
      <c r="I207" s="58">
        <v>53.900000000000006</v>
      </c>
      <c r="M207" s="169"/>
      <c r="N207" s="169"/>
      <c r="Q207" s="169"/>
      <c r="AA207" s="169"/>
    </row>
    <row r="208" spans="1:27" x14ac:dyDescent="0.25">
      <c r="A208" s="363" t="s">
        <v>138</v>
      </c>
      <c r="B208" s="58">
        <v>485</v>
      </c>
      <c r="D208" s="169"/>
      <c r="E208" s="169"/>
      <c r="F208" s="169"/>
      <c r="H208" s="359" t="s">
        <v>39</v>
      </c>
      <c r="I208" s="58">
        <v>24.3</v>
      </c>
      <c r="M208" s="169"/>
      <c r="N208" s="169"/>
      <c r="Q208" s="169"/>
      <c r="AA208" s="169"/>
    </row>
    <row r="209" spans="1:27" x14ac:dyDescent="0.25">
      <c r="A209" s="363" t="s">
        <v>172</v>
      </c>
      <c r="B209" s="360">
        <v>538.9</v>
      </c>
      <c r="D209" s="169"/>
      <c r="E209" s="169"/>
      <c r="F209" s="169"/>
      <c r="H209" s="359" t="s">
        <v>27</v>
      </c>
      <c r="I209" s="58">
        <v>238.2</v>
      </c>
      <c r="M209" s="169"/>
      <c r="N209" s="169"/>
      <c r="Q209" s="169"/>
      <c r="AA209" s="169"/>
    </row>
    <row r="210" spans="1:27" x14ac:dyDescent="0.25">
      <c r="A210"/>
      <c r="B210"/>
      <c r="D210" s="169"/>
      <c r="E210" s="169"/>
      <c r="F210" s="169"/>
      <c r="H210" s="359" t="s">
        <v>164</v>
      </c>
      <c r="I210" s="58">
        <v>58.3</v>
      </c>
      <c r="M210" s="169"/>
      <c r="N210" s="169"/>
      <c r="Q210" s="169"/>
      <c r="AA210" s="169"/>
    </row>
    <row r="211" spans="1:27" x14ac:dyDescent="0.25">
      <c r="A211"/>
      <c r="B211"/>
      <c r="D211" s="169"/>
      <c r="E211" s="169"/>
      <c r="F211" s="169"/>
      <c r="H211" s="359" t="s">
        <v>171</v>
      </c>
      <c r="I211" s="58"/>
      <c r="M211" s="169"/>
      <c r="N211" s="169"/>
      <c r="Q211" s="169"/>
      <c r="AA211" s="169"/>
    </row>
    <row r="212" spans="1:27" x14ac:dyDescent="0.25">
      <c r="A212"/>
      <c r="B212"/>
      <c r="D212" s="169"/>
      <c r="E212" s="169"/>
      <c r="F212" s="169"/>
      <c r="H212" s="359" t="s">
        <v>172</v>
      </c>
      <c r="I212" s="61">
        <v>538.9</v>
      </c>
      <c r="M212" s="169"/>
      <c r="N212" s="169"/>
      <c r="Q212" s="169"/>
      <c r="AA212" s="169"/>
    </row>
    <row r="213" spans="1:27" x14ac:dyDescent="0.25">
      <c r="A213"/>
      <c r="B213"/>
      <c r="D213" s="169"/>
      <c r="H213"/>
      <c r="I213"/>
    </row>
    <row r="214" spans="1:27" x14ac:dyDescent="0.25">
      <c r="D214" s="169"/>
      <c r="H214"/>
      <c r="I214"/>
    </row>
    <row r="215" spans="1:27" x14ac:dyDescent="0.25">
      <c r="D215" s="169"/>
      <c r="H215"/>
      <c r="I215"/>
    </row>
    <row r="216" spans="1:27" x14ac:dyDescent="0.25">
      <c r="D216" s="169"/>
    </row>
    <row r="217" spans="1:27" x14ac:dyDescent="0.25">
      <c r="D217" s="169"/>
    </row>
    <row r="218" spans="1:27" x14ac:dyDescent="0.25">
      <c r="D218" s="169"/>
    </row>
    <row r="219" spans="1:27" x14ac:dyDescent="0.25">
      <c r="D219" s="169"/>
    </row>
    <row r="220" spans="1:27" x14ac:dyDescent="0.25">
      <c r="D220" s="169"/>
    </row>
    <row r="221" spans="1:27" x14ac:dyDescent="0.25">
      <c r="D221" s="169"/>
    </row>
    <row r="222" spans="1:27" x14ac:dyDescent="0.25">
      <c r="D222" s="169"/>
    </row>
    <row r="223" spans="1:27" x14ac:dyDescent="0.25">
      <c r="D223" s="169"/>
    </row>
    <row r="224" spans="1:27" x14ac:dyDescent="0.25">
      <c r="D224" s="169"/>
    </row>
    <row r="225" spans="4:4" x14ac:dyDescent="0.25">
      <c r="D225" s="169"/>
    </row>
    <row r="226" spans="4:4" x14ac:dyDescent="0.25">
      <c r="D226" s="169"/>
    </row>
    <row r="227" spans="4:4" x14ac:dyDescent="0.25">
      <c r="D227" s="169"/>
    </row>
    <row r="228" spans="4:4" x14ac:dyDescent="0.25">
      <c r="D228" s="169"/>
    </row>
    <row r="229" spans="4:4" x14ac:dyDescent="0.25">
      <c r="D229" s="169"/>
    </row>
    <row r="230" spans="4:4" x14ac:dyDescent="0.25">
      <c r="D230" s="169"/>
    </row>
    <row r="249" spans="14:14" x14ac:dyDescent="0.25">
      <c r="N249" s="169"/>
    </row>
    <row r="250" spans="14:14" x14ac:dyDescent="0.25">
      <c r="N250" s="169"/>
    </row>
  </sheetData>
  <autoFilter ref="A4:M26" xr:uid="{B1B93A23-10EF-4A43-832B-E8D681B2FFC5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0F7A4B3-1295-4E59-BB8A-B4E649820BDE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41BFBB5-C0DD-4A16-BA04-B4A05379F556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5A1C045A-007A-456E-B6FC-7135D655301E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D439-28B4-4B16-BAF1-739C8D45009A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+MAX('43a'!I5:I199)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'43a'!L200/'43a'!M200</f>
        <v>#N/A</v>
      </c>
      <c r="G11" s="126">
        <v>1</v>
      </c>
      <c r="H11" s="123" t="e">
        <f>('43a'!M200*Offertetarief)*(1/G11)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GETPIVOTDATA("m2",'43a'!$H$205,"Cat.","G")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GETPIVOTDATA("m2",'43a'!$A$205,"vloerafwerking","Linoleum")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GETPIVOTDATA("m2",'43a'!$A$205,"vloerafwerking","Tapijt")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A918-9B4C-4845-BAA0-D8289FDEF25B}">
  <sheetPr>
    <tabColor rgb="FF9F9289"/>
  </sheetPr>
  <dimension ref="A1:DM250"/>
  <sheetViews>
    <sheetView zoomScaleNormal="100" workbookViewId="0">
      <pane ySplit="4" topLeftCell="A200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(her)controles'!A47</f>
        <v>43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3CA9CF0-22D3-4E47-B436-3D439943A64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37C29DD-8400-44E6-9C6B-63F9CC589E49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D147043A-3881-46E4-98A8-C83F9A7740E9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D188-155B-462A-BAFF-B8C45D51224E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+MAX('44a'!I5:I199)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'44a'!L200/'44a'!M200</f>
        <v>#N/A</v>
      </c>
      <c r="G11" s="126">
        <v>1</v>
      </c>
      <c r="H11" s="123" t="e">
        <f>('44a'!M200*Offertetarief)*(1/G11)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GETPIVOTDATA("m2",'44a'!$H$205,"Cat.","G")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GETPIVOTDATA("m2",'44a'!$A$205,"vloerafwerking","Linoleum")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GETPIVOTDATA("m2",'44a'!$A$205,"vloerafwerking","Tapijt")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4CB1-DECF-4968-A5C2-EE568431B9A8}">
  <sheetPr>
    <tabColor rgb="FF9F9289"/>
  </sheetPr>
  <dimension ref="A1:DM250"/>
  <sheetViews>
    <sheetView zoomScaleNormal="100" workbookViewId="0">
      <pane ySplit="4" topLeftCell="A185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(her)controles'!A48</f>
        <v>44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B020470-DEFF-49F6-96F3-76E0D4071D1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D8D79A5F-0058-472E-AED6-71C65BECF277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2CB02838-A00E-46E7-9EDC-22EDB66592FE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FF77-D303-4E93-8E67-38CB19182006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+MAX('45a'!I5:I199)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'45a'!L200/'45a'!M200</f>
        <v>#N/A</v>
      </c>
      <c r="G11" s="126">
        <v>1</v>
      </c>
      <c r="H11" s="123" t="e">
        <f>('45a'!M200*Offertetarief)*(1/G11)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GETPIVOTDATA("m2",'45a'!$H$205,"Cat.","G")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GETPIVOTDATA("m2",'45a'!$A$205,"vloerafwerking","Linoleum")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GETPIVOTDATA("m2",'45a'!$A$205,"vloerafwerking","Tapijt")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9F6E-B1AA-42BE-9CF7-650D388AE95A}">
  <sheetPr>
    <tabColor rgb="FF9F9289"/>
  </sheetPr>
  <dimension ref="A1:DM250"/>
  <sheetViews>
    <sheetView zoomScaleNormal="100" workbookViewId="0">
      <pane ySplit="4" topLeftCell="A191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(her)controles'!A49</f>
        <v>45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7EF62E3-98D6-40F3-BC8B-7964FE7272F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B0771DE-A223-42EE-B27C-D39EC33303E3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27883276-8A67-4A98-9928-CB5FD8E6B902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E076-3787-434B-B08C-DD6126A8649E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+MAX('46a'!I5:I199)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'46a'!L200/'46a'!M200</f>
        <v>#N/A</v>
      </c>
      <c r="G11" s="126">
        <v>1</v>
      </c>
      <c r="H11" s="123" t="e">
        <f>('46a'!M200*Offertetarief)*(1/G11)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GETPIVOTDATA("m2",'46a'!$H$205,"Cat.","G")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GETPIVOTDATA("m2",'46a'!$A$205,"vloerafwerking","Linoleum")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GETPIVOTDATA("m2",'46a'!$A$205,"vloerafwerking","Tapijt")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370E-3639-4691-91FC-DD39C84E6B00}">
  <sheetPr>
    <tabColor rgb="FF9F9289"/>
  </sheetPr>
  <dimension ref="A1:DM250"/>
  <sheetViews>
    <sheetView zoomScaleNormal="100" workbookViewId="0">
      <pane ySplit="4" topLeftCell="A179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(her)controles'!A50</f>
        <v>46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86EE3A-63AA-48AE-BE70-C615E9282736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6F5EA0B-887A-463D-AE57-02A9CBBA3659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607C2FFB-1A72-4970-BD1C-F8A7824183FD}">
          <x14:formula1>
            <xm:f>'Dropdown vloerafw en cat'!$P$2:$P$52</xm:f>
          </x14:formula1>
          <xm:sqref>C5:C199</xm:sqref>
        </x14:dataValidation>
      </x14:dataValidation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1B38-29B9-475F-9702-CEE23FB1E6A6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SMO2021-S1407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OBS De Zandloper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Cavaljéweg 29</v>
      </c>
      <c r="C5" s="116"/>
      <c r="D5" s="116"/>
      <c r="E5" s="118"/>
      <c r="F5" s="18"/>
      <c r="G5" s="45" t="s">
        <v>18</v>
      </c>
      <c r="H5" s="370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Stuifzand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68">
        <f>+MAX('47a'!I5:I199)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82</v>
      </c>
      <c r="F10" s="60" t="s">
        <v>83</v>
      </c>
      <c r="G10" s="98" t="s">
        <v>150</v>
      </c>
      <c r="H10" s="60" t="s">
        <v>126</v>
      </c>
      <c r="I10" s="99"/>
      <c r="J10" s="5"/>
      <c r="K10" s="5"/>
    </row>
    <row r="11" spans="1:11" ht="15.75" x14ac:dyDescent="0.25">
      <c r="A11" s="27" t="s">
        <v>148</v>
      </c>
      <c r="B11" s="28"/>
      <c r="C11" s="28"/>
      <c r="D11" s="36"/>
      <c r="E11" s="96" t="e">
        <f>G11/E8</f>
        <v>#DIV/0!</v>
      </c>
      <c r="F11" s="91" t="e">
        <f>'47a'!L200/'47a'!M200</f>
        <v>#N/A</v>
      </c>
      <c r="G11" s="126">
        <v>1</v>
      </c>
      <c r="H11" s="123" t="e">
        <f>('47a'!M200*Offertetarief)*(1/G11)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80</v>
      </c>
      <c r="G14" s="60" t="s">
        <v>22</v>
      </c>
      <c r="H14" s="60" t="s">
        <v>23</v>
      </c>
      <c r="I14" s="60" t="s">
        <v>126</v>
      </c>
    </row>
    <row r="15" spans="1:11" x14ac:dyDescent="0.25">
      <c r="A15" s="479" t="str">
        <f>'Normen en kosten'!G3</f>
        <v>Dieptereiniging</v>
      </c>
      <c r="B15" s="480"/>
      <c r="C15" s="480"/>
      <c r="D15" s="480"/>
      <c r="E15" s="40" t="e">
        <f>GETPIVOTDATA("m2",'47a'!$H$205,"Cat.","G")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77" t="str">
        <f>'Normen en kosten'!G4</f>
        <v>Topstrippen en topcoaten linoleum</v>
      </c>
      <c r="B16" s="478"/>
      <c r="C16" s="478"/>
      <c r="D16" s="478"/>
      <c r="E16" s="42" t="e">
        <f>GETPIVOTDATA("m2",'47a'!$A$205,"vloerafwerking","Linoleum")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77" t="str">
        <f>'Normen en kosten'!G5</f>
        <v>Recoaten linoleum</v>
      </c>
      <c r="B17" s="478"/>
      <c r="C17" s="478"/>
      <c r="D17" s="478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77" t="str">
        <f>'Normen en kosten'!G6</f>
        <v>Volsprayen linoleum</v>
      </c>
      <c r="B18" s="478"/>
      <c r="C18" s="478"/>
      <c r="D18" s="478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77" t="str">
        <f>'Normen en kosten'!G7</f>
        <v>Tapijtreinigen</v>
      </c>
      <c r="B19" s="478"/>
      <c r="C19" s="478"/>
      <c r="D19" s="478"/>
      <c r="E19" s="42" t="e">
        <f>GETPIVOTDATA("m2",'47a'!$A$205,"vloerafwerking","Tapijt")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77" t="str">
        <f>'Normen en kosten'!G8</f>
        <v>Reinigen inloopzones</v>
      </c>
      <c r="B20" s="478"/>
      <c r="C20" s="478"/>
      <c r="D20" s="478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77" t="str">
        <f>'Normen en kosten'!G9</f>
        <v>Wassen buitengevelglas</v>
      </c>
      <c r="B21" s="478"/>
      <c r="C21" s="478"/>
      <c r="D21" s="478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77" t="str">
        <f>'Normen en kosten'!G10</f>
        <v>Wassen binnengevelglas</v>
      </c>
      <c r="B22" s="478"/>
      <c r="C22" s="478"/>
      <c r="D22" s="478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77" t="str">
        <f>'Normen en kosten'!G11</f>
        <v>Wassen separatieglas  1)</v>
      </c>
      <c r="B23" s="478"/>
      <c r="C23" s="478"/>
      <c r="D23" s="478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77" t="str">
        <f>'Normen en kosten'!G12</f>
        <v>Koepelglas wassen</v>
      </c>
      <c r="B24" s="478"/>
      <c r="C24" s="478"/>
      <c r="D24" s="478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77" t="str">
        <f>'Normen en kosten'!G13</f>
        <v>Boeidelen wassen (m1)</v>
      </c>
      <c r="B25" s="478"/>
      <c r="C25" s="478"/>
      <c r="D25" s="478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77" t="str">
        <f>'Normen en kosten'!G14</f>
        <v>Gevelbeplating wassen</v>
      </c>
      <c r="B26" s="478"/>
      <c r="C26" s="478"/>
      <c r="D26" s="478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77">
        <f>'Normen en kosten'!G15</f>
        <v>0</v>
      </c>
      <c r="B27" s="478"/>
      <c r="C27" s="478"/>
      <c r="D27" s="478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77">
        <f>'Normen en kosten'!G16</f>
        <v>0</v>
      </c>
      <c r="B28" s="478"/>
      <c r="C28" s="478"/>
      <c r="D28" s="478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77">
        <f>'Normen en kosten'!G17</f>
        <v>0</v>
      </c>
      <c r="B29" s="478"/>
      <c r="C29" s="478"/>
      <c r="D29" s="478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81</v>
      </c>
      <c r="E52" s="59" t="s">
        <v>129</v>
      </c>
      <c r="F52" s="132" t="s">
        <v>146</v>
      </c>
      <c r="I52" s="59" t="s">
        <v>24</v>
      </c>
    </row>
    <row r="53" spans="1:12" ht="15.75" thickBot="1" x14ac:dyDescent="0.3">
      <c r="A53" s="371" t="str">
        <f>'Kosten VSR (her)controles'!D3</f>
        <v>Inspectie</v>
      </c>
      <c r="B53" s="37"/>
      <c r="C53" s="37"/>
      <c r="D53" s="37"/>
      <c r="E53" s="43">
        <f>'Kosten VSR (her)controles'!H5</f>
        <v>100</v>
      </c>
      <c r="F53" s="38">
        <f>'Kosten VSR (her)controles'!I5</f>
        <v>2</v>
      </c>
      <c r="G53" s="37"/>
      <c r="H53" s="37"/>
      <c r="I53" s="43">
        <f>SUM(E53*F53)</f>
        <v>200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F121-09DB-4F22-8635-29F3C3CD99B7}">
  <sheetPr>
    <tabColor rgb="FF9F9289"/>
  </sheetPr>
  <dimension ref="A1:DM250"/>
  <sheetViews>
    <sheetView zoomScaleNormal="100" workbookViewId="0">
      <pane ySplit="4" topLeftCell="A188" activePane="bottomLeft" state="frozen"/>
      <selection activeCell="H12" sqref="H12"/>
      <selection pane="bottomLeft" activeCell="H12" sqref="H12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(her)controles'!A51</f>
        <v>47</v>
      </c>
      <c r="C1" s="83"/>
      <c r="D1" s="87">
        <f>VLOOKUP(B1,'Kosten VSR (her)controles'!A5:E54,3)</f>
        <v>0</v>
      </c>
      <c r="E1" s="90"/>
      <c r="F1" s="89"/>
      <c r="G1" s="52"/>
      <c r="H1" s="81" t="s">
        <v>123</v>
      </c>
      <c r="I1" s="376" t="str">
        <f>opdrachtgever</f>
        <v>Stichting Bijeen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7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78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184</v>
      </c>
      <c r="B4" s="112" t="s">
        <v>33</v>
      </c>
      <c r="C4" s="112" t="s">
        <v>185</v>
      </c>
      <c r="D4" s="113" t="s">
        <v>149</v>
      </c>
      <c r="E4" s="114" t="s">
        <v>34</v>
      </c>
      <c r="F4" s="114" t="s">
        <v>35</v>
      </c>
      <c r="G4" s="372" t="s">
        <v>13</v>
      </c>
      <c r="H4" s="112" t="s">
        <v>118</v>
      </c>
      <c r="I4" s="379" t="s">
        <v>119</v>
      </c>
      <c r="J4" s="112" t="s">
        <v>169</v>
      </c>
      <c r="K4" s="112" t="s">
        <v>124</v>
      </c>
      <c r="L4" s="112" t="s">
        <v>36</v>
      </c>
      <c r="M4" s="115" t="s">
        <v>125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48"/>
      <c r="B5" s="357"/>
      <c r="C5" s="305"/>
      <c r="D5" s="305" t="e">
        <f>VLOOKUP(C5,'Dropdown vloerafw en cat'!$P$2:$Q$52,2,FALSE)</f>
        <v>#N/A</v>
      </c>
      <c r="E5" s="306"/>
      <c r="F5" s="306" t="e">
        <f>VLOOKUP(D5,'Normen en kosten'!$A$5:$B$103,2,FALSE)</f>
        <v>#N/A</v>
      </c>
      <c r="G5" s="296"/>
      <c r="H5" s="296"/>
      <c r="I5" s="357"/>
      <c r="J5" s="296" t="e">
        <f t="shared" ref="J5:J68" si="0">F5&amp;I5</f>
        <v>#N/A</v>
      </c>
      <c r="K5" s="296" t="e">
        <f>+VLOOKUP(J5,'Normen en kosten'!$D$5:$E$103,2,FALSE)*'2'!$G$11</f>
        <v>#N/A</v>
      </c>
      <c r="L5" s="296">
        <f t="shared" ref="L5:L68" si="1">+I5*G5</f>
        <v>0</v>
      </c>
      <c r="M5" s="307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48"/>
      <c r="B6" s="357"/>
      <c r="C6" s="305"/>
      <c r="D6" s="305" t="e">
        <f>VLOOKUP(C6,'Dropdown vloerafw en cat'!$P$2:$Q$52,2,FALSE)</f>
        <v>#N/A</v>
      </c>
      <c r="E6" s="306"/>
      <c r="F6" s="306" t="e">
        <f>VLOOKUP(D6,'Normen en kosten'!$A$5:$B$103,2,FALSE)</f>
        <v>#N/A</v>
      </c>
      <c r="G6" s="296"/>
      <c r="H6" s="296"/>
      <c r="I6" s="357"/>
      <c r="J6" s="296" t="e">
        <f t="shared" si="0"/>
        <v>#N/A</v>
      </c>
      <c r="K6" s="296" t="e">
        <f>+VLOOKUP(J6,'Normen en kosten'!$D$5:$E$103,2,FALSE)*'2'!$G$11</f>
        <v>#N/A</v>
      </c>
      <c r="L6" s="296">
        <f t="shared" si="1"/>
        <v>0</v>
      </c>
      <c r="M6" s="307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48"/>
      <c r="B7" s="357"/>
      <c r="C7" s="305"/>
      <c r="D7" s="305" t="e">
        <f>VLOOKUP(C7,'Dropdown vloerafw en cat'!$P$2:$Q$52,2,FALSE)</f>
        <v>#N/A</v>
      </c>
      <c r="E7" s="306"/>
      <c r="F7" s="306" t="e">
        <f>VLOOKUP(D7,'Normen en kosten'!$A$5:$B$103,2,FALSE)</f>
        <v>#N/A</v>
      </c>
      <c r="G7" s="296"/>
      <c r="H7" s="296"/>
      <c r="I7" s="357"/>
      <c r="J7" s="296" t="e">
        <f t="shared" si="0"/>
        <v>#N/A</v>
      </c>
      <c r="K7" s="296" t="e">
        <f>+VLOOKUP(J7,'Normen en kosten'!$D$5:$E$103,2,FALSE)*'2'!$G$11</f>
        <v>#N/A</v>
      </c>
      <c r="L7" s="296">
        <f t="shared" si="1"/>
        <v>0</v>
      </c>
      <c r="M7" s="307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48"/>
      <c r="B8" s="357"/>
      <c r="C8" s="305"/>
      <c r="D8" s="305" t="e">
        <f>VLOOKUP(C8,'Dropdown vloerafw en cat'!$P$2:$Q$52,2,FALSE)</f>
        <v>#N/A</v>
      </c>
      <c r="E8" s="306"/>
      <c r="F8" s="306" t="e">
        <f>VLOOKUP(D8,'Normen en kosten'!$A$5:$B$103,2,FALSE)</f>
        <v>#N/A</v>
      </c>
      <c r="G8" s="296"/>
      <c r="H8" s="296"/>
      <c r="I8" s="357"/>
      <c r="J8" s="296" t="e">
        <f t="shared" si="0"/>
        <v>#N/A</v>
      </c>
      <c r="K8" s="296" t="e">
        <f>+VLOOKUP(J8,'Normen en kosten'!$D$5:$E$103,2,FALSE)*'2'!$G$11</f>
        <v>#N/A</v>
      </c>
      <c r="L8" s="296">
        <f t="shared" si="1"/>
        <v>0</v>
      </c>
      <c r="M8" s="307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48"/>
      <c r="B9" s="357"/>
      <c r="C9" s="305"/>
      <c r="D9" s="305" t="e">
        <f>VLOOKUP(C9,'Dropdown vloerafw en cat'!$P$2:$Q$52,2,FALSE)</f>
        <v>#N/A</v>
      </c>
      <c r="E9" s="306"/>
      <c r="F9" s="306" t="e">
        <f>VLOOKUP(D9,'Normen en kosten'!$A$5:$B$103,2,FALSE)</f>
        <v>#N/A</v>
      </c>
      <c r="G9" s="296"/>
      <c r="H9" s="296"/>
      <c r="I9" s="357"/>
      <c r="J9" s="296" t="e">
        <f t="shared" si="0"/>
        <v>#N/A</v>
      </c>
      <c r="K9" s="296" t="e">
        <f>+VLOOKUP(J9,'Normen en kosten'!$D$5:$E$103,2,FALSE)*'2'!$G$11</f>
        <v>#N/A</v>
      </c>
      <c r="L9" s="296">
        <f t="shared" si="1"/>
        <v>0</v>
      </c>
      <c r="M9" s="307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48"/>
      <c r="B10" s="357"/>
      <c r="C10" s="305"/>
      <c r="D10" s="305" t="e">
        <f>VLOOKUP(C10,'Dropdown vloerafw en cat'!$P$2:$Q$52,2,FALSE)</f>
        <v>#N/A</v>
      </c>
      <c r="E10" s="306"/>
      <c r="F10" s="306" t="e">
        <f>VLOOKUP(D10,'Normen en kosten'!$A$5:$B$103,2,FALSE)</f>
        <v>#N/A</v>
      </c>
      <c r="G10" s="296"/>
      <c r="H10" s="296"/>
      <c r="I10" s="357"/>
      <c r="J10" s="296" t="e">
        <f t="shared" si="0"/>
        <v>#N/A</v>
      </c>
      <c r="K10" s="296" t="e">
        <f>+VLOOKUP(J10,'Normen en kosten'!$D$5:$E$103,2,FALSE)*'2'!$G$11</f>
        <v>#N/A</v>
      </c>
      <c r="L10" s="296">
        <f t="shared" si="1"/>
        <v>0</v>
      </c>
      <c r="M10" s="307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48"/>
      <c r="B11" s="357"/>
      <c r="C11" s="305"/>
      <c r="D11" s="305" t="e">
        <f>VLOOKUP(C11,'Dropdown vloerafw en cat'!$P$2:$Q$52,2,FALSE)</f>
        <v>#N/A</v>
      </c>
      <c r="E11" s="306"/>
      <c r="F11" s="306" t="e">
        <f>VLOOKUP(D11,'Normen en kosten'!$A$5:$B$103,2,FALSE)</f>
        <v>#N/A</v>
      </c>
      <c r="G11" s="296"/>
      <c r="H11" s="296"/>
      <c r="I11" s="357"/>
      <c r="J11" s="296" t="e">
        <f t="shared" si="0"/>
        <v>#N/A</v>
      </c>
      <c r="K11" s="296" t="e">
        <f>+VLOOKUP(J11,'Normen en kosten'!$D$5:$E$103,2,FALSE)*'2'!$G$11</f>
        <v>#N/A</v>
      </c>
      <c r="L11" s="296">
        <f t="shared" si="1"/>
        <v>0</v>
      </c>
      <c r="M11" s="307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48"/>
      <c r="B12" s="357"/>
      <c r="C12" s="305"/>
      <c r="D12" s="305" t="e">
        <f>VLOOKUP(C12,'Dropdown vloerafw en cat'!$P$2:$Q$52,2,FALSE)</f>
        <v>#N/A</v>
      </c>
      <c r="E12" s="306"/>
      <c r="F12" s="306" t="e">
        <f>VLOOKUP(D12,'Normen en kosten'!$A$5:$B$103,2,FALSE)</f>
        <v>#N/A</v>
      </c>
      <c r="G12" s="296"/>
      <c r="H12" s="296"/>
      <c r="I12" s="357"/>
      <c r="J12" s="296" t="e">
        <f t="shared" si="0"/>
        <v>#N/A</v>
      </c>
      <c r="K12" s="296" t="e">
        <f>+VLOOKUP(J12,'Normen en kosten'!$D$5:$E$103,2,FALSE)*'2'!$G$11</f>
        <v>#N/A</v>
      </c>
      <c r="L12" s="296">
        <f t="shared" si="1"/>
        <v>0</v>
      </c>
      <c r="M12" s="307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48"/>
      <c r="B13" s="357"/>
      <c r="C13" s="305"/>
      <c r="D13" s="305" t="e">
        <f>VLOOKUP(C13,'Dropdown vloerafw en cat'!$P$2:$Q$52,2,FALSE)</f>
        <v>#N/A</v>
      </c>
      <c r="E13" s="306"/>
      <c r="F13" s="306" t="e">
        <f>VLOOKUP(D13,'Normen en kosten'!$A$5:$B$103,2,FALSE)</f>
        <v>#N/A</v>
      </c>
      <c r="G13" s="296"/>
      <c r="H13" s="296"/>
      <c r="I13" s="357"/>
      <c r="J13" s="296" t="e">
        <f t="shared" si="0"/>
        <v>#N/A</v>
      </c>
      <c r="K13" s="296" t="e">
        <f>+VLOOKUP(J13,'Normen en kosten'!$D$5:$E$103,2,FALSE)*'2'!$G$11</f>
        <v>#N/A</v>
      </c>
      <c r="L13" s="296">
        <f t="shared" si="1"/>
        <v>0</v>
      </c>
      <c r="M13" s="307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48"/>
      <c r="B14" s="357"/>
      <c r="C14" s="305"/>
      <c r="D14" s="305" t="e">
        <f>VLOOKUP(C14,'Dropdown vloerafw en cat'!$P$2:$Q$52,2,FALSE)</f>
        <v>#N/A</v>
      </c>
      <c r="E14" s="306"/>
      <c r="F14" s="306" t="e">
        <f>VLOOKUP(D14,'Normen en kosten'!$A$5:$B$103,2,FALSE)</f>
        <v>#N/A</v>
      </c>
      <c r="G14" s="296"/>
      <c r="H14" s="296"/>
      <c r="I14" s="357"/>
      <c r="J14" s="296" t="e">
        <f t="shared" si="0"/>
        <v>#N/A</v>
      </c>
      <c r="K14" s="296" t="e">
        <f>+VLOOKUP(J14,'Normen en kosten'!$D$5:$E$103,2,FALSE)*'2'!$G$11</f>
        <v>#N/A</v>
      </c>
      <c r="L14" s="296">
        <f t="shared" si="1"/>
        <v>0</v>
      </c>
      <c r="M14" s="307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48"/>
      <c r="B15" s="357"/>
      <c r="C15" s="305"/>
      <c r="D15" s="305" t="e">
        <f>VLOOKUP(C15,'Dropdown vloerafw en cat'!$P$2:$Q$52,2,FALSE)</f>
        <v>#N/A</v>
      </c>
      <c r="E15" s="306"/>
      <c r="F15" s="306" t="e">
        <f>VLOOKUP(D15,'Normen en kosten'!$A$5:$B$103,2,FALSE)</f>
        <v>#N/A</v>
      </c>
      <c r="G15" s="296"/>
      <c r="H15" s="296"/>
      <c r="I15" s="357"/>
      <c r="J15" s="296" t="e">
        <f t="shared" si="0"/>
        <v>#N/A</v>
      </c>
      <c r="K15" s="296" t="e">
        <f>+VLOOKUP(J15,'Normen en kosten'!$D$5:$E$103,2,FALSE)*'2'!$G$11</f>
        <v>#N/A</v>
      </c>
      <c r="L15" s="296">
        <f t="shared" si="1"/>
        <v>0</v>
      </c>
      <c r="M15" s="307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48"/>
      <c r="B16" s="357"/>
      <c r="C16" s="305"/>
      <c r="D16" s="305" t="e">
        <f>VLOOKUP(C16,'Dropdown vloerafw en cat'!$P$2:$Q$52,2,FALSE)</f>
        <v>#N/A</v>
      </c>
      <c r="E16" s="306"/>
      <c r="F16" s="306" t="e">
        <f>VLOOKUP(D16,'Normen en kosten'!$A$5:$B$103,2,FALSE)</f>
        <v>#N/A</v>
      </c>
      <c r="G16" s="296"/>
      <c r="H16" s="296"/>
      <c r="I16" s="357"/>
      <c r="J16" s="296" t="e">
        <f t="shared" si="0"/>
        <v>#N/A</v>
      </c>
      <c r="K16" s="296" t="e">
        <f>+VLOOKUP(J16,'Normen en kosten'!$D$5:$E$103,2,FALSE)*'2'!$G$11</f>
        <v>#N/A</v>
      </c>
      <c r="L16" s="296">
        <f t="shared" si="1"/>
        <v>0</v>
      </c>
      <c r="M16" s="307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48"/>
      <c r="B17" s="357"/>
      <c r="C17" s="305"/>
      <c r="D17" s="305" t="e">
        <f>VLOOKUP(C17,'Dropdown vloerafw en cat'!$P$2:$Q$52,2,FALSE)</f>
        <v>#N/A</v>
      </c>
      <c r="E17" s="306"/>
      <c r="F17" s="306" t="e">
        <f>VLOOKUP(D17,'Normen en kosten'!$A$5:$B$103,2,FALSE)</f>
        <v>#N/A</v>
      </c>
      <c r="G17" s="296"/>
      <c r="H17" s="296"/>
      <c r="I17" s="357"/>
      <c r="J17" s="296" t="e">
        <f t="shared" si="0"/>
        <v>#N/A</v>
      </c>
      <c r="K17" s="296" t="e">
        <f>+VLOOKUP(J17,'Normen en kosten'!$D$5:$E$103,2,FALSE)*'2'!$G$11</f>
        <v>#N/A</v>
      </c>
      <c r="L17" s="296">
        <f t="shared" si="1"/>
        <v>0</v>
      </c>
      <c r="M17" s="307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48"/>
      <c r="B18" s="357"/>
      <c r="C18" s="305"/>
      <c r="D18" s="305" t="e">
        <f>VLOOKUP(C18,'Dropdown vloerafw en cat'!$P$2:$Q$52,2,FALSE)</f>
        <v>#N/A</v>
      </c>
      <c r="E18" s="306"/>
      <c r="F18" s="306" t="e">
        <f>VLOOKUP(D18,'Normen en kosten'!$A$5:$B$103,2,FALSE)</f>
        <v>#N/A</v>
      </c>
      <c r="G18" s="296"/>
      <c r="H18" s="296"/>
      <c r="I18" s="357"/>
      <c r="J18" s="296" t="e">
        <f t="shared" si="0"/>
        <v>#N/A</v>
      </c>
      <c r="K18" s="296" t="e">
        <f>+VLOOKUP(J18,'Normen en kosten'!$D$5:$E$103,2,FALSE)*'2'!$G$11</f>
        <v>#N/A</v>
      </c>
      <c r="L18" s="296">
        <f t="shared" si="1"/>
        <v>0</v>
      </c>
      <c r="M18" s="307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48"/>
      <c r="B19" s="357"/>
      <c r="C19" s="305"/>
      <c r="D19" s="305" t="e">
        <f>VLOOKUP(C19,'Dropdown vloerafw en cat'!$P$2:$Q$52,2,FALSE)</f>
        <v>#N/A</v>
      </c>
      <c r="E19" s="306"/>
      <c r="F19" s="306" t="e">
        <f>VLOOKUP(D19,'Normen en kosten'!$A$5:$B$103,2,FALSE)</f>
        <v>#N/A</v>
      </c>
      <c r="G19" s="296"/>
      <c r="H19" s="296"/>
      <c r="I19" s="357"/>
      <c r="J19" s="296" t="e">
        <f t="shared" si="0"/>
        <v>#N/A</v>
      </c>
      <c r="K19" s="296" t="e">
        <f>+VLOOKUP(J19,'Normen en kosten'!$D$5:$E$103,2,FALSE)*'2'!$G$11</f>
        <v>#N/A</v>
      </c>
      <c r="L19" s="296">
        <f t="shared" si="1"/>
        <v>0</v>
      </c>
      <c r="M19" s="307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48"/>
      <c r="B20" s="357"/>
      <c r="C20" s="305"/>
      <c r="D20" s="305" t="e">
        <f>VLOOKUP(C20,'Dropdown vloerafw en cat'!$P$2:$Q$52,2,FALSE)</f>
        <v>#N/A</v>
      </c>
      <c r="E20" s="306"/>
      <c r="F20" s="306" t="e">
        <f>VLOOKUP(D20,'Normen en kosten'!$A$5:$B$103,2,FALSE)</f>
        <v>#N/A</v>
      </c>
      <c r="G20" s="296"/>
      <c r="H20" s="296"/>
      <c r="I20" s="357"/>
      <c r="J20" s="296" t="e">
        <f t="shared" si="0"/>
        <v>#N/A</v>
      </c>
      <c r="K20" s="296" t="e">
        <f>+VLOOKUP(J20,'Normen en kosten'!$D$5:$E$103,2,FALSE)*'2'!$G$11</f>
        <v>#N/A</v>
      </c>
      <c r="L20" s="296">
        <f t="shared" si="1"/>
        <v>0</v>
      </c>
      <c r="M20" s="307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48"/>
      <c r="B21" s="357"/>
      <c r="C21" s="305"/>
      <c r="D21" s="305" t="e">
        <f>VLOOKUP(C21,'Dropdown vloerafw en cat'!$P$2:$Q$52,2,FALSE)</f>
        <v>#N/A</v>
      </c>
      <c r="E21" s="306"/>
      <c r="F21" s="306" t="e">
        <f>VLOOKUP(D21,'Normen en kosten'!$A$5:$B$103,2,FALSE)</f>
        <v>#N/A</v>
      </c>
      <c r="G21" s="296"/>
      <c r="H21" s="296"/>
      <c r="I21" s="357"/>
      <c r="J21" s="296" t="e">
        <f t="shared" si="0"/>
        <v>#N/A</v>
      </c>
      <c r="K21" s="296" t="e">
        <f>+VLOOKUP(J21,'Normen en kosten'!$D$5:$E$103,2,FALSE)*'2'!$G$11</f>
        <v>#N/A</v>
      </c>
      <c r="L21" s="296">
        <f t="shared" si="1"/>
        <v>0</v>
      </c>
      <c r="M21" s="307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48"/>
      <c r="B22" s="357"/>
      <c r="C22" s="305"/>
      <c r="D22" s="305" t="e">
        <f>VLOOKUP(C22,'Dropdown vloerafw en cat'!$P$2:$Q$52,2,FALSE)</f>
        <v>#N/A</v>
      </c>
      <c r="E22" s="306"/>
      <c r="F22" s="306" t="e">
        <f>VLOOKUP(D22,'Normen en kosten'!$A$5:$B$103,2,FALSE)</f>
        <v>#N/A</v>
      </c>
      <c r="G22" s="296"/>
      <c r="H22" s="296"/>
      <c r="I22" s="357"/>
      <c r="J22" s="296" t="e">
        <f t="shared" si="0"/>
        <v>#N/A</v>
      </c>
      <c r="K22" s="296" t="e">
        <f>+VLOOKUP(J22,'Normen en kosten'!$D$5:$E$103,2,FALSE)*'2'!$G$11</f>
        <v>#N/A</v>
      </c>
      <c r="L22" s="296">
        <f t="shared" si="1"/>
        <v>0</v>
      </c>
      <c r="M22" s="307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48"/>
      <c r="B23" s="357"/>
      <c r="C23" s="305"/>
      <c r="D23" s="305" t="e">
        <f>VLOOKUP(C23,'Dropdown vloerafw en cat'!$P$2:$Q$52,2,FALSE)</f>
        <v>#N/A</v>
      </c>
      <c r="E23" s="306"/>
      <c r="F23" s="306" t="e">
        <f>VLOOKUP(D23,'Normen en kosten'!$A$5:$B$103,2,FALSE)</f>
        <v>#N/A</v>
      </c>
      <c r="G23" s="296"/>
      <c r="H23" s="296"/>
      <c r="I23" s="357"/>
      <c r="J23" s="296" t="e">
        <f t="shared" si="0"/>
        <v>#N/A</v>
      </c>
      <c r="K23" s="296" t="e">
        <f>+VLOOKUP(J23,'Normen en kosten'!$D$5:$E$103,2,FALSE)*'2'!$G$11</f>
        <v>#N/A</v>
      </c>
      <c r="L23" s="296">
        <f t="shared" si="1"/>
        <v>0</v>
      </c>
      <c r="M23" s="307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48"/>
      <c r="B24" s="357"/>
      <c r="C24" s="305"/>
      <c r="D24" s="305" t="e">
        <f>VLOOKUP(C24,'Dropdown vloerafw en cat'!$P$2:$Q$52,2,FALSE)</f>
        <v>#N/A</v>
      </c>
      <c r="E24" s="306"/>
      <c r="F24" s="306" t="e">
        <f>VLOOKUP(D24,'Normen en kosten'!$A$5:$B$103,2,FALSE)</f>
        <v>#N/A</v>
      </c>
      <c r="G24" s="296"/>
      <c r="H24" s="296"/>
      <c r="I24" s="357"/>
      <c r="J24" s="296" t="e">
        <f t="shared" si="0"/>
        <v>#N/A</v>
      </c>
      <c r="K24" s="296" t="e">
        <f>+VLOOKUP(J24,'Normen en kosten'!$D$5:$E$103,2,FALSE)*'2'!$G$11</f>
        <v>#N/A</v>
      </c>
      <c r="L24" s="296">
        <f t="shared" si="1"/>
        <v>0</v>
      </c>
      <c r="M24" s="307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48"/>
      <c r="B25" s="357"/>
      <c r="C25" s="305"/>
      <c r="D25" s="305" t="e">
        <f>VLOOKUP(C25,'Dropdown vloerafw en cat'!$P$2:$Q$52,2,FALSE)</f>
        <v>#N/A</v>
      </c>
      <c r="E25" s="306"/>
      <c r="F25" s="306" t="e">
        <f>VLOOKUP(D25,'Normen en kosten'!$A$5:$B$103,2,FALSE)</f>
        <v>#N/A</v>
      </c>
      <c r="G25" s="296"/>
      <c r="H25" s="296"/>
      <c r="I25" s="357"/>
      <c r="J25" s="296" t="e">
        <f t="shared" si="0"/>
        <v>#N/A</v>
      </c>
      <c r="K25" s="296" t="e">
        <f>+VLOOKUP(J25,'Normen en kosten'!$D$5:$E$103,2,FALSE)*'2'!$G$11</f>
        <v>#N/A</v>
      </c>
      <c r="L25" s="296">
        <f t="shared" si="1"/>
        <v>0</v>
      </c>
      <c r="M25" s="307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48"/>
      <c r="B26" s="357"/>
      <c r="C26" s="305"/>
      <c r="D26" s="305" t="e">
        <f>VLOOKUP(C26,'Dropdown vloerafw en cat'!$P$2:$Q$52,2,FALSE)</f>
        <v>#N/A</v>
      </c>
      <c r="E26" s="306"/>
      <c r="F26" s="306" t="e">
        <f>VLOOKUP(D26,'Normen en kosten'!$A$5:$B$103,2,FALSE)</f>
        <v>#N/A</v>
      </c>
      <c r="G26" s="296"/>
      <c r="H26" s="296"/>
      <c r="I26" s="357"/>
      <c r="J26" s="296" t="e">
        <f t="shared" si="0"/>
        <v>#N/A</v>
      </c>
      <c r="K26" s="296" t="e">
        <f>+VLOOKUP(J26,'Normen en kosten'!$D$5:$E$103,2,FALSE)*'2'!$G$11</f>
        <v>#N/A</v>
      </c>
      <c r="L26" s="296">
        <f t="shared" si="1"/>
        <v>0</v>
      </c>
      <c r="M26" s="307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48"/>
      <c r="B27" s="357"/>
      <c r="C27" s="305"/>
      <c r="D27" s="305" t="e">
        <f>VLOOKUP(C27,'Dropdown vloerafw en cat'!$P$2:$Q$52,2,FALSE)</f>
        <v>#N/A</v>
      </c>
      <c r="E27" s="306"/>
      <c r="F27" s="306" t="e">
        <f>VLOOKUP(D27,'Normen en kosten'!$A$5:$B$103,2,FALSE)</f>
        <v>#N/A</v>
      </c>
      <c r="G27" s="296"/>
      <c r="H27" s="296"/>
      <c r="I27" s="357"/>
      <c r="J27" s="296" t="e">
        <f t="shared" si="0"/>
        <v>#N/A</v>
      </c>
      <c r="K27" s="296" t="e">
        <f>+VLOOKUP(J27,'Normen en kosten'!$D$5:$E$103,2,FALSE)*'2'!$G$11</f>
        <v>#N/A</v>
      </c>
      <c r="L27" s="296">
        <f t="shared" si="1"/>
        <v>0</v>
      </c>
      <c r="M27" s="307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48"/>
      <c r="B28" s="357"/>
      <c r="C28" s="305"/>
      <c r="D28" s="305" t="e">
        <f>VLOOKUP(C28,'Dropdown vloerafw en cat'!$P$2:$Q$52,2,FALSE)</f>
        <v>#N/A</v>
      </c>
      <c r="E28" s="306"/>
      <c r="F28" s="306" t="e">
        <f>VLOOKUP(D28,'Normen en kosten'!$A$5:$B$103,2,FALSE)</f>
        <v>#N/A</v>
      </c>
      <c r="G28" s="296"/>
      <c r="H28" s="296"/>
      <c r="I28" s="357"/>
      <c r="J28" s="296" t="e">
        <f t="shared" si="0"/>
        <v>#N/A</v>
      </c>
      <c r="K28" s="296" t="e">
        <f>+VLOOKUP(J28,'Normen en kosten'!$D$5:$E$103,2,FALSE)*'2'!$G$11</f>
        <v>#N/A</v>
      </c>
      <c r="L28" s="296">
        <f t="shared" si="1"/>
        <v>0</v>
      </c>
      <c r="M28" s="307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48"/>
      <c r="B29" s="357"/>
      <c r="C29" s="305"/>
      <c r="D29" s="305" t="e">
        <f>VLOOKUP(C29,'Dropdown vloerafw en cat'!$P$2:$Q$52,2,FALSE)</f>
        <v>#N/A</v>
      </c>
      <c r="E29" s="306"/>
      <c r="F29" s="306" t="e">
        <f>VLOOKUP(D29,'Normen en kosten'!$A$5:$B$103,2,FALSE)</f>
        <v>#N/A</v>
      </c>
      <c r="G29" s="296"/>
      <c r="H29" s="296"/>
      <c r="I29" s="357"/>
      <c r="J29" s="296" t="e">
        <f t="shared" si="0"/>
        <v>#N/A</v>
      </c>
      <c r="K29" s="296" t="e">
        <f>+VLOOKUP(J29,'Normen en kosten'!$D$5:$E$103,2,FALSE)*'2'!$G$11</f>
        <v>#N/A</v>
      </c>
      <c r="L29" s="296">
        <f t="shared" si="1"/>
        <v>0</v>
      </c>
      <c r="M29" s="307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48"/>
      <c r="B30" s="357"/>
      <c r="C30" s="305"/>
      <c r="D30" s="305" t="e">
        <f>VLOOKUP(C30,'Dropdown vloerafw en cat'!$P$2:$Q$52,2,FALSE)</f>
        <v>#N/A</v>
      </c>
      <c r="E30" s="306"/>
      <c r="F30" s="306" t="e">
        <f>VLOOKUP(D30,'Normen en kosten'!$A$5:$B$103,2,FALSE)</f>
        <v>#N/A</v>
      </c>
      <c r="G30" s="296"/>
      <c r="H30" s="296"/>
      <c r="I30" s="357"/>
      <c r="J30" s="296" t="e">
        <f t="shared" si="0"/>
        <v>#N/A</v>
      </c>
      <c r="K30" s="296" t="e">
        <f>+VLOOKUP(J30,'Normen en kosten'!$D$5:$E$103,2,FALSE)*'2'!$G$11</f>
        <v>#N/A</v>
      </c>
      <c r="L30" s="296">
        <f t="shared" si="1"/>
        <v>0</v>
      </c>
      <c r="M30" s="307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48"/>
      <c r="B31" s="357"/>
      <c r="C31" s="305"/>
      <c r="D31" s="305" t="e">
        <f>VLOOKUP(C31,'Dropdown vloerafw en cat'!$P$2:$Q$52,2,FALSE)</f>
        <v>#N/A</v>
      </c>
      <c r="E31" s="306"/>
      <c r="F31" s="306" t="e">
        <f>VLOOKUP(D31,'Normen en kosten'!$A$5:$B$103,2,FALSE)</f>
        <v>#N/A</v>
      </c>
      <c r="G31" s="296"/>
      <c r="H31" s="296"/>
      <c r="I31" s="357"/>
      <c r="J31" s="296" t="e">
        <f t="shared" si="0"/>
        <v>#N/A</v>
      </c>
      <c r="K31" s="296" t="e">
        <f>+VLOOKUP(J31,'Normen en kosten'!$D$5:$E$103,2,FALSE)*'2'!$G$11</f>
        <v>#N/A</v>
      </c>
      <c r="L31" s="296">
        <f t="shared" si="1"/>
        <v>0</v>
      </c>
      <c r="M31" s="307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48"/>
      <c r="B32" s="357"/>
      <c r="C32" s="305"/>
      <c r="D32" s="305" t="e">
        <f>VLOOKUP(C32,'Dropdown vloerafw en cat'!$P$2:$Q$52,2,FALSE)</f>
        <v>#N/A</v>
      </c>
      <c r="E32" s="306"/>
      <c r="F32" s="306" t="e">
        <f>VLOOKUP(D32,'Normen en kosten'!$A$5:$B$103,2,FALSE)</f>
        <v>#N/A</v>
      </c>
      <c r="G32" s="296"/>
      <c r="H32" s="296"/>
      <c r="I32" s="357"/>
      <c r="J32" s="296" t="e">
        <f t="shared" si="0"/>
        <v>#N/A</v>
      </c>
      <c r="K32" s="296" t="e">
        <f>+VLOOKUP(J32,'Normen en kosten'!$D$5:$E$103,2,FALSE)*'2'!$G$11</f>
        <v>#N/A</v>
      </c>
      <c r="L32" s="296">
        <f t="shared" si="1"/>
        <v>0</v>
      </c>
      <c r="M32" s="307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48"/>
      <c r="B33" s="357"/>
      <c r="C33" s="305"/>
      <c r="D33" s="305" t="e">
        <f>VLOOKUP(C33,'Dropdown vloerafw en cat'!$P$2:$Q$52,2,FALSE)</f>
        <v>#N/A</v>
      </c>
      <c r="E33" s="306"/>
      <c r="F33" s="306" t="e">
        <f>VLOOKUP(D33,'Normen en kosten'!$A$5:$B$103,2,FALSE)</f>
        <v>#N/A</v>
      </c>
      <c r="G33" s="296"/>
      <c r="H33" s="296"/>
      <c r="I33" s="357"/>
      <c r="J33" s="296" t="e">
        <f t="shared" si="0"/>
        <v>#N/A</v>
      </c>
      <c r="K33" s="296" t="e">
        <f>+VLOOKUP(J33,'Normen en kosten'!$D$5:$E$103,2,FALSE)*'2'!$G$11</f>
        <v>#N/A</v>
      </c>
      <c r="L33" s="296">
        <f t="shared" si="1"/>
        <v>0</v>
      </c>
      <c r="M33" s="307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48"/>
      <c r="B34" s="357"/>
      <c r="C34" s="305"/>
      <c r="D34" s="305" t="e">
        <f>VLOOKUP(C34,'Dropdown vloerafw en cat'!$P$2:$Q$52,2,FALSE)</f>
        <v>#N/A</v>
      </c>
      <c r="E34" s="306"/>
      <c r="F34" s="306" t="e">
        <f>VLOOKUP(D34,'Normen en kosten'!$A$5:$B$103,2,FALSE)</f>
        <v>#N/A</v>
      </c>
      <c r="G34" s="296"/>
      <c r="H34" s="296"/>
      <c r="I34" s="357"/>
      <c r="J34" s="296" t="e">
        <f t="shared" si="0"/>
        <v>#N/A</v>
      </c>
      <c r="K34" s="296" t="e">
        <f>+VLOOKUP(J34,'Normen en kosten'!$D$5:$E$103,2,FALSE)*'2'!$G$11</f>
        <v>#N/A</v>
      </c>
      <c r="L34" s="296">
        <f t="shared" si="1"/>
        <v>0</v>
      </c>
      <c r="M34" s="307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48"/>
      <c r="B35" s="357"/>
      <c r="C35" s="305"/>
      <c r="D35" s="305" t="e">
        <f>VLOOKUP(C35,'Dropdown vloerafw en cat'!$P$2:$Q$52,2,FALSE)</f>
        <v>#N/A</v>
      </c>
      <c r="E35" s="306"/>
      <c r="F35" s="306" t="e">
        <f>VLOOKUP(D35,'Normen en kosten'!$A$5:$B$103,2,FALSE)</f>
        <v>#N/A</v>
      </c>
      <c r="G35" s="296"/>
      <c r="H35" s="296"/>
      <c r="I35" s="357"/>
      <c r="J35" s="296" t="e">
        <f t="shared" si="0"/>
        <v>#N/A</v>
      </c>
      <c r="K35" s="296" t="e">
        <f>+VLOOKUP(J35,'Normen en kosten'!$D$5:$E$103,2,FALSE)*'2'!$G$11</f>
        <v>#N/A</v>
      </c>
      <c r="L35" s="296">
        <f t="shared" si="1"/>
        <v>0</v>
      </c>
      <c r="M35" s="307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48"/>
      <c r="B36" s="357"/>
      <c r="C36" s="305"/>
      <c r="D36" s="305" t="e">
        <f>VLOOKUP(C36,'Dropdown vloerafw en cat'!$P$2:$Q$52,2,FALSE)</f>
        <v>#N/A</v>
      </c>
      <c r="E36" s="306"/>
      <c r="F36" s="306" t="e">
        <f>VLOOKUP(D36,'Normen en kosten'!$A$5:$B$103,2,FALSE)</f>
        <v>#N/A</v>
      </c>
      <c r="G36" s="296"/>
      <c r="H36" s="296"/>
      <c r="I36" s="357"/>
      <c r="J36" s="296" t="e">
        <f t="shared" si="0"/>
        <v>#N/A</v>
      </c>
      <c r="K36" s="296" t="e">
        <f>+VLOOKUP(J36,'Normen en kosten'!$D$5:$E$103,2,FALSE)*'2'!$G$11</f>
        <v>#N/A</v>
      </c>
      <c r="L36" s="296">
        <f t="shared" si="1"/>
        <v>0</v>
      </c>
      <c r="M36" s="307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48"/>
      <c r="B37" s="357"/>
      <c r="C37" s="305"/>
      <c r="D37" s="305" t="e">
        <f>VLOOKUP(C37,'Dropdown vloerafw en cat'!$P$2:$Q$52,2,FALSE)</f>
        <v>#N/A</v>
      </c>
      <c r="E37" s="306"/>
      <c r="F37" s="306" t="e">
        <f>VLOOKUP(D37,'Normen en kosten'!$A$5:$B$103,2,FALSE)</f>
        <v>#N/A</v>
      </c>
      <c r="G37" s="296"/>
      <c r="H37" s="296"/>
      <c r="I37" s="357"/>
      <c r="J37" s="296" t="e">
        <f t="shared" si="0"/>
        <v>#N/A</v>
      </c>
      <c r="K37" s="296" t="e">
        <f>+VLOOKUP(J37,'Normen en kosten'!$D$5:$E$103,2,FALSE)*'2'!$G$11</f>
        <v>#N/A</v>
      </c>
      <c r="L37" s="296">
        <f t="shared" si="1"/>
        <v>0</v>
      </c>
      <c r="M37" s="307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48"/>
      <c r="B38" s="357"/>
      <c r="C38" s="305"/>
      <c r="D38" s="305" t="e">
        <f>VLOOKUP(C38,'Dropdown vloerafw en cat'!$P$2:$Q$52,2,FALSE)</f>
        <v>#N/A</v>
      </c>
      <c r="E38" s="306"/>
      <c r="F38" s="306" t="e">
        <f>VLOOKUP(D38,'Normen en kosten'!$A$5:$B$103,2,FALSE)</f>
        <v>#N/A</v>
      </c>
      <c r="G38" s="296"/>
      <c r="H38" s="296"/>
      <c r="I38" s="357"/>
      <c r="J38" s="296" t="e">
        <f t="shared" si="0"/>
        <v>#N/A</v>
      </c>
      <c r="K38" s="296" t="e">
        <f>+VLOOKUP(J38,'Normen en kosten'!$D$5:$E$103,2,FALSE)*'2'!$G$11</f>
        <v>#N/A</v>
      </c>
      <c r="L38" s="296">
        <f t="shared" si="1"/>
        <v>0</v>
      </c>
      <c r="M38" s="307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48"/>
      <c r="B39" s="357"/>
      <c r="C39" s="305"/>
      <c r="D39" s="305" t="e">
        <f>VLOOKUP(C39,'Dropdown vloerafw en cat'!$P$2:$Q$52,2,FALSE)</f>
        <v>#N/A</v>
      </c>
      <c r="E39" s="306"/>
      <c r="F39" s="306" t="e">
        <f>VLOOKUP(D39,'Normen en kosten'!$A$5:$B$103,2,FALSE)</f>
        <v>#N/A</v>
      </c>
      <c r="G39" s="296"/>
      <c r="H39" s="296"/>
      <c r="I39" s="357"/>
      <c r="J39" s="296" t="e">
        <f t="shared" si="0"/>
        <v>#N/A</v>
      </c>
      <c r="K39" s="296" t="e">
        <f>+VLOOKUP(J39,'Normen en kosten'!$D$5:$E$103,2,FALSE)*'2'!$G$11</f>
        <v>#N/A</v>
      </c>
      <c r="L39" s="296">
        <f t="shared" si="1"/>
        <v>0</v>
      </c>
      <c r="M39" s="307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48"/>
      <c r="B40" s="357"/>
      <c r="C40" s="305"/>
      <c r="D40" s="305" t="e">
        <f>VLOOKUP(C40,'Dropdown vloerafw en cat'!$P$2:$Q$52,2,FALSE)</f>
        <v>#N/A</v>
      </c>
      <c r="E40" s="306"/>
      <c r="F40" s="306" t="e">
        <f>VLOOKUP(D40,'Normen en kosten'!$A$5:$B$103,2,FALSE)</f>
        <v>#N/A</v>
      </c>
      <c r="G40" s="296"/>
      <c r="H40" s="296"/>
      <c r="I40" s="357"/>
      <c r="J40" s="296" t="e">
        <f t="shared" si="0"/>
        <v>#N/A</v>
      </c>
      <c r="K40" s="296" t="e">
        <f>+VLOOKUP(J40,'Normen en kosten'!$D$5:$E$103,2,FALSE)*'2'!$G$11</f>
        <v>#N/A</v>
      </c>
      <c r="L40" s="296">
        <f t="shared" si="1"/>
        <v>0</v>
      </c>
      <c r="M40" s="307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48"/>
      <c r="B41" s="357"/>
      <c r="C41" s="305"/>
      <c r="D41" s="305" t="e">
        <f>VLOOKUP(C41,'Dropdown vloerafw en cat'!$P$2:$Q$52,2,FALSE)</f>
        <v>#N/A</v>
      </c>
      <c r="E41" s="306"/>
      <c r="F41" s="306" t="e">
        <f>VLOOKUP(D41,'Normen en kosten'!$A$5:$B$103,2,FALSE)</f>
        <v>#N/A</v>
      </c>
      <c r="G41" s="296"/>
      <c r="H41" s="296"/>
      <c r="I41" s="357"/>
      <c r="J41" s="296" t="e">
        <f t="shared" si="0"/>
        <v>#N/A</v>
      </c>
      <c r="K41" s="296" t="e">
        <f>+VLOOKUP(J41,'Normen en kosten'!$D$5:$E$103,2,FALSE)*'2'!$G$11</f>
        <v>#N/A</v>
      </c>
      <c r="L41" s="296">
        <f t="shared" si="1"/>
        <v>0</v>
      </c>
      <c r="M41" s="307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48"/>
      <c r="B42" s="357"/>
      <c r="C42" s="305"/>
      <c r="D42" s="305" t="e">
        <f>VLOOKUP(C42,'Dropdown vloerafw en cat'!$P$2:$Q$52,2,FALSE)</f>
        <v>#N/A</v>
      </c>
      <c r="E42" s="306"/>
      <c r="F42" s="306" t="e">
        <f>VLOOKUP(D42,'Normen en kosten'!$A$5:$B$103,2,FALSE)</f>
        <v>#N/A</v>
      </c>
      <c r="G42" s="296"/>
      <c r="H42" s="296"/>
      <c r="I42" s="357"/>
      <c r="J42" s="296" t="e">
        <f t="shared" si="0"/>
        <v>#N/A</v>
      </c>
      <c r="K42" s="296" t="e">
        <f>+VLOOKUP(J42,'Normen en kosten'!$D$5:$E$103,2,FALSE)*'2'!$G$11</f>
        <v>#N/A</v>
      </c>
      <c r="L42" s="296">
        <f t="shared" si="1"/>
        <v>0</v>
      </c>
      <c r="M42" s="307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48"/>
      <c r="B43" s="357"/>
      <c r="C43" s="305"/>
      <c r="D43" s="305" t="e">
        <f>VLOOKUP(C43,'Dropdown vloerafw en cat'!$P$2:$Q$52,2,FALSE)</f>
        <v>#N/A</v>
      </c>
      <c r="E43" s="306"/>
      <c r="F43" s="306" t="e">
        <f>VLOOKUP(D43,'Normen en kosten'!$A$5:$B$103,2,FALSE)</f>
        <v>#N/A</v>
      </c>
      <c r="G43" s="296"/>
      <c r="H43" s="296"/>
      <c r="I43" s="357"/>
      <c r="J43" s="296" t="e">
        <f t="shared" si="0"/>
        <v>#N/A</v>
      </c>
      <c r="K43" s="296" t="e">
        <f>+VLOOKUP(J43,'Normen en kosten'!$D$5:$E$103,2,FALSE)*'2'!$G$11</f>
        <v>#N/A</v>
      </c>
      <c r="L43" s="296">
        <f t="shared" si="1"/>
        <v>0</v>
      </c>
      <c r="M43" s="307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48"/>
      <c r="B44" s="357"/>
      <c r="C44" s="305"/>
      <c r="D44" s="305" t="e">
        <f>VLOOKUP(C44,'Dropdown vloerafw en cat'!$P$2:$Q$52,2,FALSE)</f>
        <v>#N/A</v>
      </c>
      <c r="E44" s="306"/>
      <c r="F44" s="306" t="e">
        <f>VLOOKUP(D44,'Normen en kosten'!$A$5:$B$103,2,FALSE)</f>
        <v>#N/A</v>
      </c>
      <c r="G44" s="296"/>
      <c r="H44" s="296"/>
      <c r="I44" s="357"/>
      <c r="J44" s="296" t="e">
        <f t="shared" si="0"/>
        <v>#N/A</v>
      </c>
      <c r="K44" s="296" t="e">
        <f>+VLOOKUP(J44,'Normen en kosten'!$D$5:$E$103,2,FALSE)*'2'!$G$11</f>
        <v>#N/A</v>
      </c>
      <c r="L44" s="296">
        <f t="shared" si="1"/>
        <v>0</v>
      </c>
      <c r="M44" s="307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48"/>
      <c r="B45" s="357"/>
      <c r="C45" s="305"/>
      <c r="D45" s="305" t="e">
        <f>VLOOKUP(C45,'Dropdown vloerafw en cat'!$P$2:$Q$52,2,FALSE)</f>
        <v>#N/A</v>
      </c>
      <c r="E45" s="306"/>
      <c r="F45" s="306" t="e">
        <f>VLOOKUP(D45,'Normen en kosten'!$A$5:$B$103,2,FALSE)</f>
        <v>#N/A</v>
      </c>
      <c r="G45" s="296"/>
      <c r="H45" s="296"/>
      <c r="I45" s="357"/>
      <c r="J45" s="296" t="e">
        <f t="shared" si="0"/>
        <v>#N/A</v>
      </c>
      <c r="K45" s="296" t="e">
        <f>+VLOOKUP(J45,'Normen en kosten'!$D$5:$E$103,2,FALSE)*'2'!$G$11</f>
        <v>#N/A</v>
      </c>
      <c r="L45" s="296">
        <f t="shared" si="1"/>
        <v>0</v>
      </c>
      <c r="M45" s="307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48"/>
      <c r="B46" s="357"/>
      <c r="C46" s="305"/>
      <c r="D46" s="305" t="e">
        <f>VLOOKUP(C46,'Dropdown vloerafw en cat'!$P$2:$Q$52,2,FALSE)</f>
        <v>#N/A</v>
      </c>
      <c r="E46" s="306"/>
      <c r="F46" s="306" t="e">
        <f>VLOOKUP(D46,'Normen en kosten'!$A$5:$B$103,2,FALSE)</f>
        <v>#N/A</v>
      </c>
      <c r="G46" s="296"/>
      <c r="H46" s="296"/>
      <c r="I46" s="357"/>
      <c r="J46" s="296" t="e">
        <f t="shared" si="0"/>
        <v>#N/A</v>
      </c>
      <c r="K46" s="296" t="e">
        <f>+VLOOKUP(J46,'Normen en kosten'!$D$5:$E$103,2,FALSE)*'2'!$G$11</f>
        <v>#N/A</v>
      </c>
      <c r="L46" s="296">
        <f t="shared" si="1"/>
        <v>0</v>
      </c>
      <c r="M46" s="307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48"/>
      <c r="B47" s="357"/>
      <c r="C47" s="305"/>
      <c r="D47" s="305" t="e">
        <f>VLOOKUP(C47,'Dropdown vloerafw en cat'!$P$2:$Q$52,2,FALSE)</f>
        <v>#N/A</v>
      </c>
      <c r="E47" s="306"/>
      <c r="F47" s="306" t="e">
        <f>VLOOKUP(D47,'Normen en kosten'!$A$5:$B$103,2,FALSE)</f>
        <v>#N/A</v>
      </c>
      <c r="G47" s="296"/>
      <c r="H47" s="296"/>
      <c r="I47" s="357"/>
      <c r="J47" s="296" t="e">
        <f t="shared" si="0"/>
        <v>#N/A</v>
      </c>
      <c r="K47" s="296" t="e">
        <f>+VLOOKUP(J47,'Normen en kosten'!$D$5:$E$103,2,FALSE)*'2'!$G$11</f>
        <v>#N/A</v>
      </c>
      <c r="L47" s="296">
        <f t="shared" si="1"/>
        <v>0</v>
      </c>
      <c r="M47" s="307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48"/>
      <c r="B48" s="357"/>
      <c r="C48" s="305"/>
      <c r="D48" s="305" t="e">
        <f>VLOOKUP(C48,'Dropdown vloerafw en cat'!$P$2:$Q$52,2,FALSE)</f>
        <v>#N/A</v>
      </c>
      <c r="E48" s="306"/>
      <c r="F48" s="306" t="e">
        <f>VLOOKUP(D48,'Normen en kosten'!$A$5:$B$103,2,FALSE)</f>
        <v>#N/A</v>
      </c>
      <c r="G48" s="296"/>
      <c r="H48" s="296"/>
      <c r="I48" s="357"/>
      <c r="J48" s="296" t="e">
        <f t="shared" si="0"/>
        <v>#N/A</v>
      </c>
      <c r="K48" s="296" t="e">
        <f>+VLOOKUP(J48,'Normen en kosten'!$D$5:$E$103,2,FALSE)*'2'!$G$11</f>
        <v>#N/A</v>
      </c>
      <c r="L48" s="296">
        <f t="shared" si="1"/>
        <v>0</v>
      </c>
      <c r="M48" s="307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48"/>
      <c r="B49" s="357"/>
      <c r="C49" s="305"/>
      <c r="D49" s="305" t="e">
        <f>VLOOKUP(C49,'Dropdown vloerafw en cat'!$P$2:$Q$52,2,FALSE)</f>
        <v>#N/A</v>
      </c>
      <c r="E49" s="306"/>
      <c r="F49" s="306" t="e">
        <f>VLOOKUP(D49,'Normen en kosten'!$A$5:$B$103,2,FALSE)</f>
        <v>#N/A</v>
      </c>
      <c r="G49" s="296"/>
      <c r="H49" s="296"/>
      <c r="I49" s="357"/>
      <c r="J49" s="296" t="e">
        <f t="shared" si="0"/>
        <v>#N/A</v>
      </c>
      <c r="K49" s="296" t="e">
        <f>+VLOOKUP(J49,'Normen en kosten'!$D$5:$E$103,2,FALSE)*'2'!$G$11</f>
        <v>#N/A</v>
      </c>
      <c r="L49" s="296">
        <f t="shared" si="1"/>
        <v>0</v>
      </c>
      <c r="M49" s="307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48"/>
      <c r="B50" s="357"/>
      <c r="C50" s="305"/>
      <c r="D50" s="305" t="e">
        <f>VLOOKUP(C50,'Dropdown vloerafw en cat'!$P$2:$Q$52,2,FALSE)</f>
        <v>#N/A</v>
      </c>
      <c r="E50" s="306"/>
      <c r="F50" s="306" t="e">
        <f>VLOOKUP(D50,'Normen en kosten'!$A$5:$B$103,2,FALSE)</f>
        <v>#N/A</v>
      </c>
      <c r="G50" s="296"/>
      <c r="H50" s="296"/>
      <c r="I50" s="357"/>
      <c r="J50" s="296" t="e">
        <f t="shared" si="0"/>
        <v>#N/A</v>
      </c>
      <c r="K50" s="296" t="e">
        <f>+VLOOKUP(J50,'Normen en kosten'!$D$5:$E$103,2,FALSE)*'2'!$G$11</f>
        <v>#N/A</v>
      </c>
      <c r="L50" s="296">
        <f t="shared" si="1"/>
        <v>0</v>
      </c>
      <c r="M50" s="307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48"/>
      <c r="B51" s="357"/>
      <c r="C51" s="305"/>
      <c r="D51" s="305" t="e">
        <f>VLOOKUP(C51,'Dropdown vloerafw en cat'!$P$2:$Q$52,2,FALSE)</f>
        <v>#N/A</v>
      </c>
      <c r="E51" s="306"/>
      <c r="F51" s="306" t="e">
        <f>VLOOKUP(D51,'Normen en kosten'!$A$5:$B$103,2,FALSE)</f>
        <v>#N/A</v>
      </c>
      <c r="G51" s="296"/>
      <c r="H51" s="296"/>
      <c r="I51" s="357"/>
      <c r="J51" s="296" t="e">
        <f t="shared" si="0"/>
        <v>#N/A</v>
      </c>
      <c r="K51" s="296" t="e">
        <f>+VLOOKUP(J51,'Normen en kosten'!$D$5:$E$103,2,FALSE)*'2'!$G$11</f>
        <v>#N/A</v>
      </c>
      <c r="L51" s="296">
        <f t="shared" si="1"/>
        <v>0</v>
      </c>
      <c r="M51" s="307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48"/>
      <c r="B52" s="357"/>
      <c r="C52" s="305"/>
      <c r="D52" s="305" t="e">
        <f>VLOOKUP(C52,'Dropdown vloerafw en cat'!$P$2:$Q$52,2,FALSE)</f>
        <v>#N/A</v>
      </c>
      <c r="E52" s="306"/>
      <c r="F52" s="306" t="e">
        <f>VLOOKUP(D52,'Normen en kosten'!$A$5:$B$103,2,FALSE)</f>
        <v>#N/A</v>
      </c>
      <c r="G52" s="296"/>
      <c r="H52" s="296"/>
      <c r="I52" s="357"/>
      <c r="J52" s="296" t="e">
        <f t="shared" si="0"/>
        <v>#N/A</v>
      </c>
      <c r="K52" s="296" t="e">
        <f>+VLOOKUP(J52,'Normen en kosten'!$D$5:$E$103,2,FALSE)*'2'!$G$11</f>
        <v>#N/A</v>
      </c>
      <c r="L52" s="296">
        <f t="shared" si="1"/>
        <v>0</v>
      </c>
      <c r="M52" s="307" t="e">
        <f t="shared" si="2"/>
        <v>#N/A</v>
      </c>
      <c r="O52" s="59"/>
    </row>
    <row r="53" spans="1:30" x14ac:dyDescent="0.25">
      <c r="A53" s="348"/>
      <c r="B53" s="357"/>
      <c r="C53" s="305"/>
      <c r="D53" s="305" t="e">
        <f>VLOOKUP(C53,'Dropdown vloerafw en cat'!$P$2:$Q$52,2,FALSE)</f>
        <v>#N/A</v>
      </c>
      <c r="E53" s="306"/>
      <c r="F53" s="306" t="e">
        <f>VLOOKUP(D53,'Normen en kosten'!$A$5:$B$103,2,FALSE)</f>
        <v>#N/A</v>
      </c>
      <c r="G53" s="296"/>
      <c r="H53" s="296"/>
      <c r="I53" s="357"/>
      <c r="J53" s="296" t="e">
        <f t="shared" si="0"/>
        <v>#N/A</v>
      </c>
      <c r="K53" s="296" t="e">
        <f>+VLOOKUP(J53,'Normen en kosten'!$D$5:$E$103,2,FALSE)*'2'!$G$11</f>
        <v>#N/A</v>
      </c>
      <c r="L53" s="296">
        <f t="shared" si="1"/>
        <v>0</v>
      </c>
      <c r="M53" s="307" t="e">
        <f t="shared" si="2"/>
        <v>#N/A</v>
      </c>
      <c r="O53" s="59"/>
    </row>
    <row r="54" spans="1:30" x14ac:dyDescent="0.25">
      <c r="A54" s="348"/>
      <c r="B54" s="357"/>
      <c r="C54" s="305"/>
      <c r="D54" s="305" t="e">
        <f>VLOOKUP(C54,'Dropdown vloerafw en cat'!$P$2:$Q$52,2,FALSE)</f>
        <v>#N/A</v>
      </c>
      <c r="E54" s="306"/>
      <c r="F54" s="306" t="e">
        <f>VLOOKUP(D54,'Normen en kosten'!$A$5:$B$103,2,FALSE)</f>
        <v>#N/A</v>
      </c>
      <c r="G54" s="296"/>
      <c r="H54" s="296"/>
      <c r="I54" s="357"/>
      <c r="J54" s="296" t="e">
        <f t="shared" si="0"/>
        <v>#N/A</v>
      </c>
      <c r="K54" s="296" t="e">
        <f>+VLOOKUP(J54,'Normen en kosten'!$D$5:$E$103,2,FALSE)*'2'!$G$11</f>
        <v>#N/A</v>
      </c>
      <c r="L54" s="296">
        <f t="shared" si="1"/>
        <v>0</v>
      </c>
      <c r="M54" s="307" t="e">
        <f t="shared" si="2"/>
        <v>#N/A</v>
      </c>
      <c r="O54" s="59"/>
    </row>
    <row r="55" spans="1:30" x14ac:dyDescent="0.25">
      <c r="A55" s="348"/>
      <c r="B55" s="357"/>
      <c r="C55" s="305"/>
      <c r="D55" s="305" t="e">
        <f>VLOOKUP(C55,'Dropdown vloerafw en cat'!$P$2:$Q$52,2,FALSE)</f>
        <v>#N/A</v>
      </c>
      <c r="E55" s="306"/>
      <c r="F55" s="306" t="e">
        <f>VLOOKUP(D55,'Normen en kosten'!$A$5:$B$103,2,FALSE)</f>
        <v>#N/A</v>
      </c>
      <c r="G55" s="296"/>
      <c r="H55" s="296"/>
      <c r="I55" s="357"/>
      <c r="J55" s="296" t="e">
        <f t="shared" si="0"/>
        <v>#N/A</v>
      </c>
      <c r="K55" s="296" t="e">
        <f>+VLOOKUP(J55,'Normen en kosten'!$D$5:$E$103,2,FALSE)*'2'!$G$11</f>
        <v>#N/A</v>
      </c>
      <c r="L55" s="296">
        <f t="shared" si="1"/>
        <v>0</v>
      </c>
      <c r="M55" s="307" t="e">
        <f t="shared" si="2"/>
        <v>#N/A</v>
      </c>
      <c r="O55" s="59"/>
    </row>
    <row r="56" spans="1:30" x14ac:dyDescent="0.25">
      <c r="A56" s="348"/>
      <c r="B56" s="357"/>
      <c r="C56" s="305"/>
      <c r="D56" s="305" t="e">
        <f>VLOOKUP(C56,'Dropdown vloerafw en cat'!$P$2:$Q$52,2,FALSE)</f>
        <v>#N/A</v>
      </c>
      <c r="E56" s="306"/>
      <c r="F56" s="306" t="e">
        <f>VLOOKUP(D56,'Normen en kosten'!$A$5:$B$103,2,FALSE)</f>
        <v>#N/A</v>
      </c>
      <c r="G56" s="296"/>
      <c r="H56" s="296"/>
      <c r="I56" s="357"/>
      <c r="J56" s="296" t="e">
        <f t="shared" si="0"/>
        <v>#N/A</v>
      </c>
      <c r="K56" s="296" t="e">
        <f>+VLOOKUP(J56,'Normen en kosten'!$D$5:$E$103,2,FALSE)*'2'!$G$11</f>
        <v>#N/A</v>
      </c>
      <c r="L56" s="296">
        <f t="shared" si="1"/>
        <v>0</v>
      </c>
      <c r="M56" s="307" t="e">
        <f t="shared" si="2"/>
        <v>#N/A</v>
      </c>
      <c r="O56" s="59"/>
    </row>
    <row r="57" spans="1:30" x14ac:dyDescent="0.25">
      <c r="A57" s="348"/>
      <c r="B57" s="357"/>
      <c r="C57" s="305"/>
      <c r="D57" s="305" t="e">
        <f>VLOOKUP(C57,'Dropdown vloerafw en cat'!$P$2:$Q$52,2,FALSE)</f>
        <v>#N/A</v>
      </c>
      <c r="E57" s="306"/>
      <c r="F57" s="306" t="e">
        <f>VLOOKUP(D57,'Normen en kosten'!$A$5:$B$103,2,FALSE)</f>
        <v>#N/A</v>
      </c>
      <c r="G57" s="296"/>
      <c r="H57" s="296"/>
      <c r="I57" s="357"/>
      <c r="J57" s="296" t="e">
        <f t="shared" si="0"/>
        <v>#N/A</v>
      </c>
      <c r="K57" s="296" t="e">
        <f>+VLOOKUP(J57,'Normen en kosten'!$D$5:$E$103,2,FALSE)*'2'!$G$11</f>
        <v>#N/A</v>
      </c>
      <c r="L57" s="296">
        <f t="shared" si="1"/>
        <v>0</v>
      </c>
      <c r="M57" s="307" t="e">
        <f t="shared" si="2"/>
        <v>#N/A</v>
      </c>
      <c r="O57" s="59"/>
    </row>
    <row r="58" spans="1:30" x14ac:dyDescent="0.25">
      <c r="A58" s="348"/>
      <c r="B58" s="357"/>
      <c r="C58" s="305"/>
      <c r="D58" s="305" t="e">
        <f>VLOOKUP(C58,'Dropdown vloerafw en cat'!$P$2:$Q$52,2,FALSE)</f>
        <v>#N/A</v>
      </c>
      <c r="E58" s="306"/>
      <c r="F58" s="306" t="e">
        <f>VLOOKUP(D58,'Normen en kosten'!$A$5:$B$103,2,FALSE)</f>
        <v>#N/A</v>
      </c>
      <c r="G58" s="296"/>
      <c r="H58" s="296"/>
      <c r="I58" s="357"/>
      <c r="J58" s="296" t="e">
        <f t="shared" si="0"/>
        <v>#N/A</v>
      </c>
      <c r="K58" s="296" t="e">
        <f>+VLOOKUP(J58,'Normen en kosten'!$D$5:$E$103,2,FALSE)*'2'!$G$11</f>
        <v>#N/A</v>
      </c>
      <c r="L58" s="296">
        <f t="shared" si="1"/>
        <v>0</v>
      </c>
      <c r="M58" s="307" t="e">
        <f t="shared" si="2"/>
        <v>#N/A</v>
      </c>
      <c r="O58" s="59"/>
    </row>
    <row r="59" spans="1:30" x14ac:dyDescent="0.25">
      <c r="A59" s="348"/>
      <c r="B59" s="357"/>
      <c r="C59" s="305"/>
      <c r="D59" s="305" t="e">
        <f>VLOOKUP(C59,'Dropdown vloerafw en cat'!$P$2:$Q$52,2,FALSE)</f>
        <v>#N/A</v>
      </c>
      <c r="E59" s="306"/>
      <c r="F59" s="306" t="e">
        <f>VLOOKUP(D59,'Normen en kosten'!$A$5:$B$103,2,FALSE)</f>
        <v>#N/A</v>
      </c>
      <c r="G59" s="296"/>
      <c r="H59" s="296"/>
      <c r="I59" s="357"/>
      <c r="J59" s="296" t="e">
        <f t="shared" si="0"/>
        <v>#N/A</v>
      </c>
      <c r="K59" s="296" t="e">
        <f>+VLOOKUP(J59,'Normen en kosten'!$D$5:$E$103,2,FALSE)*'2'!$G$11</f>
        <v>#N/A</v>
      </c>
      <c r="L59" s="296">
        <f t="shared" si="1"/>
        <v>0</v>
      </c>
      <c r="M59" s="307" t="e">
        <f t="shared" si="2"/>
        <v>#N/A</v>
      </c>
      <c r="O59" s="59"/>
    </row>
    <row r="60" spans="1:30" x14ac:dyDescent="0.25">
      <c r="A60" s="348"/>
      <c r="B60" s="357"/>
      <c r="C60" s="305"/>
      <c r="D60" s="305" t="e">
        <f>VLOOKUP(C60,'Dropdown vloerafw en cat'!$P$2:$Q$52,2,FALSE)</f>
        <v>#N/A</v>
      </c>
      <c r="E60" s="306"/>
      <c r="F60" s="306" t="e">
        <f>VLOOKUP(D60,'Normen en kosten'!$A$5:$B$103,2,FALSE)</f>
        <v>#N/A</v>
      </c>
      <c r="G60" s="296"/>
      <c r="H60" s="296"/>
      <c r="I60" s="357"/>
      <c r="J60" s="296" t="e">
        <f t="shared" si="0"/>
        <v>#N/A</v>
      </c>
      <c r="K60" s="296" t="e">
        <f>+VLOOKUP(J60,'Normen en kosten'!$D$5:$E$103,2,FALSE)*'2'!$G$11</f>
        <v>#N/A</v>
      </c>
      <c r="L60" s="296">
        <f t="shared" si="1"/>
        <v>0</v>
      </c>
      <c r="M60" s="307" t="e">
        <f t="shared" si="2"/>
        <v>#N/A</v>
      </c>
      <c r="O60" s="59"/>
    </row>
    <row r="61" spans="1:30" x14ac:dyDescent="0.25">
      <c r="A61" s="348"/>
      <c r="B61" s="357"/>
      <c r="C61" s="305"/>
      <c r="D61" s="305" t="e">
        <f>VLOOKUP(C61,'Dropdown vloerafw en cat'!$P$2:$Q$52,2,FALSE)</f>
        <v>#N/A</v>
      </c>
      <c r="E61" s="306"/>
      <c r="F61" s="306" t="e">
        <f>VLOOKUP(D61,'Normen en kosten'!$A$5:$B$103,2,FALSE)</f>
        <v>#N/A</v>
      </c>
      <c r="G61" s="296"/>
      <c r="H61" s="296"/>
      <c r="I61" s="357"/>
      <c r="J61" s="296" t="e">
        <f t="shared" si="0"/>
        <v>#N/A</v>
      </c>
      <c r="K61" s="296" t="e">
        <f>+VLOOKUP(J61,'Normen en kosten'!$D$5:$E$103,2,FALSE)*'2'!$G$11</f>
        <v>#N/A</v>
      </c>
      <c r="L61" s="296">
        <f t="shared" si="1"/>
        <v>0</v>
      </c>
      <c r="M61" s="307" t="e">
        <f t="shared" si="2"/>
        <v>#N/A</v>
      </c>
      <c r="O61" s="59"/>
    </row>
    <row r="62" spans="1:30" x14ac:dyDescent="0.25">
      <c r="A62" s="348"/>
      <c r="B62" s="357"/>
      <c r="C62" s="305"/>
      <c r="D62" s="305" t="e">
        <f>VLOOKUP(C62,'Dropdown vloerafw en cat'!$P$2:$Q$52,2,FALSE)</f>
        <v>#N/A</v>
      </c>
      <c r="E62" s="306"/>
      <c r="F62" s="306" t="e">
        <f>VLOOKUP(D62,'Normen en kosten'!$A$5:$B$103,2,FALSE)</f>
        <v>#N/A</v>
      </c>
      <c r="G62" s="296"/>
      <c r="H62" s="296"/>
      <c r="I62" s="357"/>
      <c r="J62" s="296" t="e">
        <f t="shared" si="0"/>
        <v>#N/A</v>
      </c>
      <c r="K62" s="296" t="e">
        <f>+VLOOKUP(J62,'Normen en kosten'!$D$5:$E$103,2,FALSE)*'2'!$G$11</f>
        <v>#N/A</v>
      </c>
      <c r="L62" s="296">
        <f t="shared" si="1"/>
        <v>0</v>
      </c>
      <c r="M62" s="307" t="e">
        <f t="shared" si="2"/>
        <v>#N/A</v>
      </c>
      <c r="O62" s="59"/>
    </row>
    <row r="63" spans="1:30" x14ac:dyDescent="0.25">
      <c r="A63" s="348"/>
      <c r="B63" s="357"/>
      <c r="C63" s="305"/>
      <c r="D63" s="305" t="e">
        <f>VLOOKUP(C63,'Dropdown vloerafw en cat'!$P$2:$Q$52,2,FALSE)</f>
        <v>#N/A</v>
      </c>
      <c r="E63" s="306"/>
      <c r="F63" s="306" t="e">
        <f>VLOOKUP(D63,'Normen en kosten'!$A$5:$B$103,2,FALSE)</f>
        <v>#N/A</v>
      </c>
      <c r="G63" s="296"/>
      <c r="H63" s="296"/>
      <c r="I63" s="357"/>
      <c r="J63" s="296" t="e">
        <f t="shared" si="0"/>
        <v>#N/A</v>
      </c>
      <c r="K63" s="296" t="e">
        <f>+VLOOKUP(J63,'Normen en kosten'!$D$5:$E$103,2,FALSE)*'2'!$G$11</f>
        <v>#N/A</v>
      </c>
      <c r="L63" s="296">
        <f t="shared" si="1"/>
        <v>0</v>
      </c>
      <c r="M63" s="307" t="e">
        <f t="shared" si="2"/>
        <v>#N/A</v>
      </c>
      <c r="O63" s="59"/>
    </row>
    <row r="64" spans="1:30" x14ac:dyDescent="0.25">
      <c r="A64" s="348"/>
      <c r="B64" s="357"/>
      <c r="C64" s="305"/>
      <c r="D64" s="305" t="e">
        <f>VLOOKUP(C64,'Dropdown vloerafw en cat'!$P$2:$Q$52,2,FALSE)</f>
        <v>#N/A</v>
      </c>
      <c r="E64" s="306"/>
      <c r="F64" s="306" t="e">
        <f>VLOOKUP(D64,'Normen en kosten'!$A$5:$B$103,2,FALSE)</f>
        <v>#N/A</v>
      </c>
      <c r="G64" s="296"/>
      <c r="H64" s="296"/>
      <c r="I64" s="357"/>
      <c r="J64" s="296" t="e">
        <f t="shared" si="0"/>
        <v>#N/A</v>
      </c>
      <c r="K64" s="296" t="e">
        <f>+VLOOKUP(J64,'Normen en kosten'!$D$5:$E$103,2,FALSE)*'2'!$G$11</f>
        <v>#N/A</v>
      </c>
      <c r="L64" s="296">
        <f t="shared" si="1"/>
        <v>0</v>
      </c>
      <c r="M64" s="307" t="e">
        <f t="shared" si="2"/>
        <v>#N/A</v>
      </c>
      <c r="O64" s="59"/>
    </row>
    <row r="65" spans="1:15" x14ac:dyDescent="0.25">
      <c r="A65" s="348"/>
      <c r="B65" s="357"/>
      <c r="C65" s="305"/>
      <c r="D65" s="305" t="e">
        <f>VLOOKUP(C65,'Dropdown vloerafw en cat'!$P$2:$Q$52,2,FALSE)</f>
        <v>#N/A</v>
      </c>
      <c r="E65" s="306"/>
      <c r="F65" s="306" t="e">
        <f>VLOOKUP(D65,'Normen en kosten'!$A$5:$B$103,2,FALSE)</f>
        <v>#N/A</v>
      </c>
      <c r="G65" s="296"/>
      <c r="H65" s="296"/>
      <c r="I65" s="357"/>
      <c r="J65" s="296" t="e">
        <f t="shared" si="0"/>
        <v>#N/A</v>
      </c>
      <c r="K65" s="296" t="e">
        <f>+VLOOKUP(J65,'Normen en kosten'!$D$5:$E$103,2,FALSE)*'2'!$G$11</f>
        <v>#N/A</v>
      </c>
      <c r="L65" s="296">
        <f t="shared" si="1"/>
        <v>0</v>
      </c>
      <c r="M65" s="307" t="e">
        <f t="shared" si="2"/>
        <v>#N/A</v>
      </c>
      <c r="O65" s="59"/>
    </row>
    <row r="66" spans="1:15" x14ac:dyDescent="0.25">
      <c r="A66" s="348"/>
      <c r="B66" s="357"/>
      <c r="C66" s="305"/>
      <c r="D66" s="305" t="e">
        <f>VLOOKUP(C66,'Dropdown vloerafw en cat'!$P$2:$Q$52,2,FALSE)</f>
        <v>#N/A</v>
      </c>
      <c r="E66" s="306"/>
      <c r="F66" s="306" t="e">
        <f>VLOOKUP(D66,'Normen en kosten'!$A$5:$B$103,2,FALSE)</f>
        <v>#N/A</v>
      </c>
      <c r="G66" s="296"/>
      <c r="H66" s="296"/>
      <c r="I66" s="357"/>
      <c r="J66" s="296" t="e">
        <f t="shared" si="0"/>
        <v>#N/A</v>
      </c>
      <c r="K66" s="296" t="e">
        <f>+VLOOKUP(J66,'Normen en kosten'!$D$5:$E$103,2,FALSE)*'2'!$G$11</f>
        <v>#N/A</v>
      </c>
      <c r="L66" s="296">
        <f t="shared" si="1"/>
        <v>0</v>
      </c>
      <c r="M66" s="307" t="e">
        <f t="shared" si="2"/>
        <v>#N/A</v>
      </c>
      <c r="O66" s="59"/>
    </row>
    <row r="67" spans="1:15" x14ac:dyDescent="0.25">
      <c r="A67" s="348"/>
      <c r="B67" s="357"/>
      <c r="C67" s="305"/>
      <c r="D67" s="305" t="e">
        <f>VLOOKUP(C67,'Dropdown vloerafw en cat'!$P$2:$Q$52,2,FALSE)</f>
        <v>#N/A</v>
      </c>
      <c r="E67" s="306"/>
      <c r="F67" s="306" t="e">
        <f>VLOOKUP(D67,'Normen en kosten'!$A$5:$B$103,2,FALSE)</f>
        <v>#N/A</v>
      </c>
      <c r="G67" s="296"/>
      <c r="H67" s="296"/>
      <c r="I67" s="357"/>
      <c r="J67" s="296" t="e">
        <f t="shared" si="0"/>
        <v>#N/A</v>
      </c>
      <c r="K67" s="296" t="e">
        <f>+VLOOKUP(J67,'Normen en kosten'!$D$5:$E$103,2,FALSE)*'2'!$G$11</f>
        <v>#N/A</v>
      </c>
      <c r="L67" s="296">
        <f t="shared" si="1"/>
        <v>0</v>
      </c>
      <c r="M67" s="307" t="e">
        <f t="shared" si="2"/>
        <v>#N/A</v>
      </c>
      <c r="O67" s="59"/>
    </row>
    <row r="68" spans="1:15" x14ac:dyDescent="0.25">
      <c r="A68" s="348"/>
      <c r="B68" s="357"/>
      <c r="C68" s="305"/>
      <c r="D68" s="305" t="e">
        <f>VLOOKUP(C68,'Dropdown vloerafw en cat'!$P$2:$Q$52,2,FALSE)</f>
        <v>#N/A</v>
      </c>
      <c r="E68" s="306"/>
      <c r="F68" s="306" t="e">
        <f>VLOOKUP(D68,'Normen en kosten'!$A$5:$B$103,2,FALSE)</f>
        <v>#N/A</v>
      </c>
      <c r="G68" s="296"/>
      <c r="H68" s="296"/>
      <c r="I68" s="357"/>
      <c r="J68" s="296" t="e">
        <f t="shared" si="0"/>
        <v>#N/A</v>
      </c>
      <c r="K68" s="296" t="e">
        <f>+VLOOKUP(J68,'Normen en kosten'!$D$5:$E$103,2,FALSE)*'2'!$G$11</f>
        <v>#N/A</v>
      </c>
      <c r="L68" s="296">
        <f t="shared" si="1"/>
        <v>0</v>
      </c>
      <c r="M68" s="307" t="e">
        <f t="shared" si="2"/>
        <v>#N/A</v>
      </c>
      <c r="O68" s="59"/>
    </row>
    <row r="69" spans="1:15" x14ac:dyDescent="0.25">
      <c r="A69" s="348"/>
      <c r="B69" s="357"/>
      <c r="C69" s="305"/>
      <c r="D69" s="305" t="e">
        <f>VLOOKUP(C69,'Dropdown vloerafw en cat'!$P$2:$Q$52,2,FALSE)</f>
        <v>#N/A</v>
      </c>
      <c r="E69" s="306"/>
      <c r="F69" s="306" t="e">
        <f>VLOOKUP(D69,'Normen en kosten'!$A$5:$B$103,2,FALSE)</f>
        <v>#N/A</v>
      </c>
      <c r="G69" s="296"/>
      <c r="H69" s="296"/>
      <c r="I69" s="357"/>
      <c r="J69" s="296" t="e">
        <f t="shared" ref="J69:J132" si="3">F69&amp;I69</f>
        <v>#N/A</v>
      </c>
      <c r="K69" s="296" t="e">
        <f>+VLOOKUP(J69,'Normen en kosten'!$D$5:$E$103,2,FALSE)*'2'!$G$11</f>
        <v>#N/A</v>
      </c>
      <c r="L69" s="296">
        <f t="shared" ref="L69:L132" si="4">+I69*G69</f>
        <v>0</v>
      </c>
      <c r="M69" s="307" t="e">
        <f t="shared" ref="M69:M132" si="5">+IF(K69=0,0,L69/K69)</f>
        <v>#N/A</v>
      </c>
      <c r="O69" s="59"/>
    </row>
    <row r="70" spans="1:15" x14ac:dyDescent="0.25">
      <c r="A70" s="348"/>
      <c r="B70" s="357"/>
      <c r="C70" s="305"/>
      <c r="D70" s="305" t="e">
        <f>VLOOKUP(C70,'Dropdown vloerafw en cat'!$P$2:$Q$52,2,FALSE)</f>
        <v>#N/A</v>
      </c>
      <c r="E70" s="306"/>
      <c r="F70" s="306" t="e">
        <f>VLOOKUP(D70,'Normen en kosten'!$A$5:$B$103,2,FALSE)</f>
        <v>#N/A</v>
      </c>
      <c r="G70" s="296"/>
      <c r="H70" s="296"/>
      <c r="I70" s="357"/>
      <c r="J70" s="296" t="e">
        <f t="shared" si="3"/>
        <v>#N/A</v>
      </c>
      <c r="K70" s="296" t="e">
        <f>+VLOOKUP(J70,'Normen en kosten'!$D$5:$E$103,2,FALSE)*'2'!$G$11</f>
        <v>#N/A</v>
      </c>
      <c r="L70" s="296">
        <f t="shared" si="4"/>
        <v>0</v>
      </c>
      <c r="M70" s="307" t="e">
        <f t="shared" si="5"/>
        <v>#N/A</v>
      </c>
      <c r="O70" s="59"/>
    </row>
    <row r="71" spans="1:15" x14ac:dyDescent="0.25">
      <c r="A71" s="348"/>
      <c r="B71" s="357"/>
      <c r="C71" s="305"/>
      <c r="D71" s="305" t="e">
        <f>VLOOKUP(C71,'Dropdown vloerafw en cat'!$P$2:$Q$52,2,FALSE)</f>
        <v>#N/A</v>
      </c>
      <c r="E71" s="306"/>
      <c r="F71" s="306" t="e">
        <f>VLOOKUP(D71,'Normen en kosten'!$A$5:$B$103,2,FALSE)</f>
        <v>#N/A</v>
      </c>
      <c r="G71" s="296"/>
      <c r="H71" s="296"/>
      <c r="I71" s="357"/>
      <c r="J71" s="296" t="e">
        <f t="shared" si="3"/>
        <v>#N/A</v>
      </c>
      <c r="K71" s="296" t="e">
        <f>+VLOOKUP(J71,'Normen en kosten'!$D$5:$E$103,2,FALSE)*'2'!$G$11</f>
        <v>#N/A</v>
      </c>
      <c r="L71" s="296">
        <f t="shared" si="4"/>
        <v>0</v>
      </c>
      <c r="M71" s="307" t="e">
        <f t="shared" si="5"/>
        <v>#N/A</v>
      </c>
      <c r="O71" s="59"/>
    </row>
    <row r="72" spans="1:15" x14ac:dyDescent="0.25">
      <c r="A72" s="348"/>
      <c r="B72" s="357"/>
      <c r="C72" s="305"/>
      <c r="D72" s="305" t="e">
        <f>VLOOKUP(C72,'Dropdown vloerafw en cat'!$P$2:$Q$52,2,FALSE)</f>
        <v>#N/A</v>
      </c>
      <c r="E72" s="306"/>
      <c r="F72" s="306" t="e">
        <f>VLOOKUP(D72,'Normen en kosten'!$A$5:$B$103,2,FALSE)</f>
        <v>#N/A</v>
      </c>
      <c r="G72" s="296"/>
      <c r="H72" s="296"/>
      <c r="I72" s="357"/>
      <c r="J72" s="296" t="e">
        <f t="shared" si="3"/>
        <v>#N/A</v>
      </c>
      <c r="K72" s="296" t="e">
        <f>+VLOOKUP(J72,'Normen en kosten'!$D$5:$E$103,2,FALSE)*'2'!$G$11</f>
        <v>#N/A</v>
      </c>
      <c r="L72" s="296">
        <f t="shared" si="4"/>
        <v>0</v>
      </c>
      <c r="M72" s="307" t="e">
        <f t="shared" si="5"/>
        <v>#N/A</v>
      </c>
      <c r="O72" s="59"/>
    </row>
    <row r="73" spans="1:15" x14ac:dyDescent="0.25">
      <c r="A73" s="348"/>
      <c r="B73" s="357"/>
      <c r="C73" s="305"/>
      <c r="D73" s="305" t="e">
        <f>VLOOKUP(C73,'Dropdown vloerafw en cat'!$P$2:$Q$52,2,FALSE)</f>
        <v>#N/A</v>
      </c>
      <c r="E73" s="306"/>
      <c r="F73" s="306" t="e">
        <f>VLOOKUP(D73,'Normen en kosten'!$A$5:$B$103,2,FALSE)</f>
        <v>#N/A</v>
      </c>
      <c r="G73" s="296"/>
      <c r="H73" s="296"/>
      <c r="I73" s="357"/>
      <c r="J73" s="296" t="e">
        <f t="shared" si="3"/>
        <v>#N/A</v>
      </c>
      <c r="K73" s="296" t="e">
        <f>+VLOOKUP(J73,'Normen en kosten'!$D$5:$E$103,2,FALSE)*'2'!$G$11</f>
        <v>#N/A</v>
      </c>
      <c r="L73" s="296">
        <f t="shared" si="4"/>
        <v>0</v>
      </c>
      <c r="M73" s="307" t="e">
        <f t="shared" si="5"/>
        <v>#N/A</v>
      </c>
      <c r="O73" s="59"/>
    </row>
    <row r="74" spans="1:15" x14ac:dyDescent="0.25">
      <c r="A74" s="348"/>
      <c r="B74" s="357"/>
      <c r="C74" s="305"/>
      <c r="D74" s="305" t="e">
        <f>VLOOKUP(C74,'Dropdown vloerafw en cat'!$P$2:$Q$52,2,FALSE)</f>
        <v>#N/A</v>
      </c>
      <c r="E74" s="306"/>
      <c r="F74" s="306" t="e">
        <f>VLOOKUP(D74,'Normen en kosten'!$A$5:$B$103,2,FALSE)</f>
        <v>#N/A</v>
      </c>
      <c r="G74" s="296"/>
      <c r="H74" s="296"/>
      <c r="I74" s="357"/>
      <c r="J74" s="296" t="e">
        <f t="shared" si="3"/>
        <v>#N/A</v>
      </c>
      <c r="K74" s="296" t="e">
        <f>+VLOOKUP(J74,'Normen en kosten'!$D$5:$E$103,2,FALSE)*'2'!$G$11</f>
        <v>#N/A</v>
      </c>
      <c r="L74" s="296">
        <f t="shared" si="4"/>
        <v>0</v>
      </c>
      <c r="M74" s="307" t="e">
        <f t="shared" si="5"/>
        <v>#N/A</v>
      </c>
      <c r="O74" s="59"/>
    </row>
    <row r="75" spans="1:15" x14ac:dyDescent="0.25">
      <c r="A75" s="348"/>
      <c r="B75" s="357"/>
      <c r="C75" s="305"/>
      <c r="D75" s="305" t="e">
        <f>VLOOKUP(C75,'Dropdown vloerafw en cat'!$P$2:$Q$52,2,FALSE)</f>
        <v>#N/A</v>
      </c>
      <c r="E75" s="306"/>
      <c r="F75" s="306" t="e">
        <f>VLOOKUP(D75,'Normen en kosten'!$A$5:$B$103,2,FALSE)</f>
        <v>#N/A</v>
      </c>
      <c r="G75" s="296"/>
      <c r="H75" s="296"/>
      <c r="I75" s="357"/>
      <c r="J75" s="296" t="e">
        <f t="shared" si="3"/>
        <v>#N/A</v>
      </c>
      <c r="K75" s="296" t="e">
        <f>+VLOOKUP(J75,'Normen en kosten'!$D$5:$E$103,2,FALSE)*'2'!$G$11</f>
        <v>#N/A</v>
      </c>
      <c r="L75" s="296">
        <f t="shared" si="4"/>
        <v>0</v>
      </c>
      <c r="M75" s="307" t="e">
        <f t="shared" si="5"/>
        <v>#N/A</v>
      </c>
      <c r="O75" s="59"/>
    </row>
    <row r="76" spans="1:15" x14ac:dyDescent="0.25">
      <c r="A76" s="348"/>
      <c r="B76" s="357"/>
      <c r="C76" s="305"/>
      <c r="D76" s="305" t="e">
        <f>VLOOKUP(C76,'Dropdown vloerafw en cat'!$P$2:$Q$52,2,FALSE)</f>
        <v>#N/A</v>
      </c>
      <c r="E76" s="306"/>
      <c r="F76" s="306" t="e">
        <f>VLOOKUP(D76,'Normen en kosten'!$A$5:$B$103,2,FALSE)</f>
        <v>#N/A</v>
      </c>
      <c r="G76" s="296"/>
      <c r="H76" s="296"/>
      <c r="I76" s="357"/>
      <c r="J76" s="296" t="e">
        <f t="shared" si="3"/>
        <v>#N/A</v>
      </c>
      <c r="K76" s="296" t="e">
        <f>+VLOOKUP(J76,'Normen en kosten'!$D$5:$E$103,2,FALSE)*'2'!$G$11</f>
        <v>#N/A</v>
      </c>
      <c r="L76" s="296">
        <f t="shared" si="4"/>
        <v>0</v>
      </c>
      <c r="M76" s="307" t="e">
        <f t="shared" si="5"/>
        <v>#N/A</v>
      </c>
      <c r="O76" s="59"/>
    </row>
    <row r="77" spans="1:15" x14ac:dyDescent="0.25">
      <c r="A77" s="348"/>
      <c r="B77" s="357"/>
      <c r="C77" s="305"/>
      <c r="D77" s="305" t="e">
        <f>VLOOKUP(C77,'Dropdown vloerafw en cat'!$P$2:$Q$52,2,FALSE)</f>
        <v>#N/A</v>
      </c>
      <c r="E77" s="306"/>
      <c r="F77" s="306" t="e">
        <f>VLOOKUP(D77,'Normen en kosten'!$A$5:$B$103,2,FALSE)</f>
        <v>#N/A</v>
      </c>
      <c r="G77" s="296"/>
      <c r="H77" s="296"/>
      <c r="I77" s="357"/>
      <c r="J77" s="296" t="e">
        <f t="shared" si="3"/>
        <v>#N/A</v>
      </c>
      <c r="K77" s="296" t="e">
        <f>+VLOOKUP(J77,'Normen en kosten'!$D$5:$E$103,2,FALSE)*'2'!$G$11</f>
        <v>#N/A</v>
      </c>
      <c r="L77" s="296">
        <f t="shared" si="4"/>
        <v>0</v>
      </c>
      <c r="M77" s="307" t="e">
        <f t="shared" si="5"/>
        <v>#N/A</v>
      </c>
      <c r="O77" s="59"/>
    </row>
    <row r="78" spans="1:15" x14ac:dyDescent="0.25">
      <c r="A78" s="348"/>
      <c r="B78" s="357"/>
      <c r="C78" s="305"/>
      <c r="D78" s="305" t="e">
        <f>VLOOKUP(C78,'Dropdown vloerafw en cat'!$P$2:$Q$52,2,FALSE)</f>
        <v>#N/A</v>
      </c>
      <c r="E78" s="306"/>
      <c r="F78" s="306" t="e">
        <f>VLOOKUP(D78,'Normen en kosten'!$A$5:$B$103,2,FALSE)</f>
        <v>#N/A</v>
      </c>
      <c r="G78" s="296"/>
      <c r="H78" s="296"/>
      <c r="I78" s="357"/>
      <c r="J78" s="296" t="e">
        <f t="shared" si="3"/>
        <v>#N/A</v>
      </c>
      <c r="K78" s="296" t="e">
        <f>+VLOOKUP(J78,'Normen en kosten'!$D$5:$E$103,2,FALSE)*'2'!$G$11</f>
        <v>#N/A</v>
      </c>
      <c r="L78" s="296">
        <f t="shared" si="4"/>
        <v>0</v>
      </c>
      <c r="M78" s="307" t="e">
        <f t="shared" si="5"/>
        <v>#N/A</v>
      </c>
      <c r="O78" s="59"/>
    </row>
    <row r="79" spans="1:15" x14ac:dyDescent="0.25">
      <c r="A79" s="348"/>
      <c r="B79" s="357"/>
      <c r="C79" s="305"/>
      <c r="D79" s="305" t="e">
        <f>VLOOKUP(C79,'Dropdown vloerafw en cat'!$P$2:$Q$52,2,FALSE)</f>
        <v>#N/A</v>
      </c>
      <c r="E79" s="306"/>
      <c r="F79" s="306" t="e">
        <f>VLOOKUP(D79,'Normen en kosten'!$A$5:$B$103,2,FALSE)</f>
        <v>#N/A</v>
      </c>
      <c r="G79" s="296"/>
      <c r="H79" s="296"/>
      <c r="I79" s="357"/>
      <c r="J79" s="296" t="e">
        <f t="shared" si="3"/>
        <v>#N/A</v>
      </c>
      <c r="K79" s="296" t="e">
        <f>+VLOOKUP(J79,'Normen en kosten'!$D$5:$E$103,2,FALSE)*'2'!$G$11</f>
        <v>#N/A</v>
      </c>
      <c r="L79" s="296">
        <f t="shared" si="4"/>
        <v>0</v>
      </c>
      <c r="M79" s="307" t="e">
        <f t="shared" si="5"/>
        <v>#N/A</v>
      </c>
      <c r="O79" s="59"/>
    </row>
    <row r="80" spans="1:15" x14ac:dyDescent="0.25">
      <c r="A80" s="348"/>
      <c r="B80" s="357"/>
      <c r="C80" s="305"/>
      <c r="D80" s="305" t="e">
        <f>VLOOKUP(C80,'Dropdown vloerafw en cat'!$P$2:$Q$52,2,FALSE)</f>
        <v>#N/A</v>
      </c>
      <c r="E80" s="306"/>
      <c r="F80" s="306" t="e">
        <f>VLOOKUP(D80,'Normen en kosten'!$A$5:$B$103,2,FALSE)</f>
        <v>#N/A</v>
      </c>
      <c r="G80" s="296"/>
      <c r="H80" s="296"/>
      <c r="I80" s="357"/>
      <c r="J80" s="296" t="e">
        <f t="shared" si="3"/>
        <v>#N/A</v>
      </c>
      <c r="K80" s="296" t="e">
        <f>+VLOOKUP(J80,'Normen en kosten'!$D$5:$E$103,2,FALSE)*'2'!$G$11</f>
        <v>#N/A</v>
      </c>
      <c r="L80" s="296">
        <f t="shared" si="4"/>
        <v>0</v>
      </c>
      <c r="M80" s="307" t="e">
        <f t="shared" si="5"/>
        <v>#N/A</v>
      </c>
      <c r="O80" s="59"/>
    </row>
    <row r="81" spans="1:15" x14ac:dyDescent="0.25">
      <c r="A81" s="348"/>
      <c r="B81" s="357"/>
      <c r="C81" s="305"/>
      <c r="D81" s="305" t="e">
        <f>VLOOKUP(C81,'Dropdown vloerafw en cat'!$P$2:$Q$52,2,FALSE)</f>
        <v>#N/A</v>
      </c>
      <c r="E81" s="306"/>
      <c r="F81" s="306" t="e">
        <f>VLOOKUP(D81,'Normen en kosten'!$A$5:$B$103,2,FALSE)</f>
        <v>#N/A</v>
      </c>
      <c r="G81" s="296"/>
      <c r="H81" s="296"/>
      <c r="I81" s="357"/>
      <c r="J81" s="296" t="e">
        <f t="shared" si="3"/>
        <v>#N/A</v>
      </c>
      <c r="K81" s="296" t="e">
        <f>+VLOOKUP(J81,'Normen en kosten'!$D$5:$E$103,2,FALSE)*'2'!$G$11</f>
        <v>#N/A</v>
      </c>
      <c r="L81" s="296">
        <f t="shared" si="4"/>
        <v>0</v>
      </c>
      <c r="M81" s="307" t="e">
        <f t="shared" si="5"/>
        <v>#N/A</v>
      </c>
      <c r="O81" s="59"/>
    </row>
    <row r="82" spans="1:15" x14ac:dyDescent="0.25">
      <c r="A82" s="348"/>
      <c r="B82" s="357"/>
      <c r="C82" s="305"/>
      <c r="D82" s="305" t="e">
        <f>VLOOKUP(C82,'Dropdown vloerafw en cat'!$P$2:$Q$52,2,FALSE)</f>
        <v>#N/A</v>
      </c>
      <c r="E82" s="306"/>
      <c r="F82" s="306" t="e">
        <f>VLOOKUP(D82,'Normen en kosten'!$A$5:$B$103,2,FALSE)</f>
        <v>#N/A</v>
      </c>
      <c r="G82" s="296"/>
      <c r="H82" s="296"/>
      <c r="I82" s="357"/>
      <c r="J82" s="296" t="e">
        <f t="shared" si="3"/>
        <v>#N/A</v>
      </c>
      <c r="K82" s="296" t="e">
        <f>+VLOOKUP(J82,'Normen en kosten'!$D$5:$E$103,2,FALSE)*'2'!$G$11</f>
        <v>#N/A</v>
      </c>
      <c r="L82" s="296">
        <f t="shared" si="4"/>
        <v>0</v>
      </c>
      <c r="M82" s="307" t="e">
        <f t="shared" si="5"/>
        <v>#N/A</v>
      </c>
      <c r="O82" s="59"/>
    </row>
    <row r="83" spans="1:15" x14ac:dyDescent="0.25">
      <c r="A83" s="348"/>
      <c r="B83" s="357"/>
      <c r="C83" s="305"/>
      <c r="D83" s="305" t="e">
        <f>VLOOKUP(C83,'Dropdown vloerafw en cat'!$P$2:$Q$52,2,FALSE)</f>
        <v>#N/A</v>
      </c>
      <c r="E83" s="306"/>
      <c r="F83" s="306" t="e">
        <f>VLOOKUP(D83,'Normen en kosten'!$A$5:$B$103,2,FALSE)</f>
        <v>#N/A</v>
      </c>
      <c r="G83" s="296"/>
      <c r="H83" s="296"/>
      <c r="I83" s="357"/>
      <c r="J83" s="296" t="e">
        <f t="shared" si="3"/>
        <v>#N/A</v>
      </c>
      <c r="K83" s="296" t="e">
        <f>+VLOOKUP(J83,'Normen en kosten'!$D$5:$E$103,2,FALSE)*'2'!$G$11</f>
        <v>#N/A</v>
      </c>
      <c r="L83" s="296">
        <f t="shared" si="4"/>
        <v>0</v>
      </c>
      <c r="M83" s="307" t="e">
        <f t="shared" si="5"/>
        <v>#N/A</v>
      </c>
      <c r="O83" s="59"/>
    </row>
    <row r="84" spans="1:15" x14ac:dyDescent="0.25">
      <c r="A84" s="348"/>
      <c r="B84" s="357"/>
      <c r="C84" s="305"/>
      <c r="D84" s="305" t="e">
        <f>VLOOKUP(C84,'Dropdown vloerafw en cat'!$P$2:$Q$52,2,FALSE)</f>
        <v>#N/A</v>
      </c>
      <c r="E84" s="306"/>
      <c r="F84" s="306" t="e">
        <f>VLOOKUP(D84,'Normen en kosten'!$A$5:$B$103,2,FALSE)</f>
        <v>#N/A</v>
      </c>
      <c r="G84" s="296"/>
      <c r="H84" s="296"/>
      <c r="I84" s="357"/>
      <c r="J84" s="296" t="e">
        <f t="shared" si="3"/>
        <v>#N/A</v>
      </c>
      <c r="K84" s="296" t="e">
        <f>+VLOOKUP(J84,'Normen en kosten'!$D$5:$E$103,2,FALSE)*'2'!$G$11</f>
        <v>#N/A</v>
      </c>
      <c r="L84" s="296">
        <f t="shared" si="4"/>
        <v>0</v>
      </c>
      <c r="M84" s="307" t="e">
        <f t="shared" si="5"/>
        <v>#N/A</v>
      </c>
      <c r="O84" s="59"/>
    </row>
    <row r="85" spans="1:15" x14ac:dyDescent="0.25">
      <c r="A85" s="348"/>
      <c r="B85" s="357"/>
      <c r="C85" s="305"/>
      <c r="D85" s="305" t="e">
        <f>VLOOKUP(C85,'Dropdown vloerafw en cat'!$P$2:$Q$52,2,FALSE)</f>
        <v>#N/A</v>
      </c>
      <c r="E85" s="306"/>
      <c r="F85" s="306" t="e">
        <f>VLOOKUP(D85,'Normen en kosten'!$A$5:$B$103,2,FALSE)</f>
        <v>#N/A</v>
      </c>
      <c r="G85" s="296"/>
      <c r="H85" s="296"/>
      <c r="I85" s="357"/>
      <c r="J85" s="296" t="e">
        <f t="shared" si="3"/>
        <v>#N/A</v>
      </c>
      <c r="K85" s="296" t="e">
        <f>+VLOOKUP(J85,'Normen en kosten'!$D$5:$E$103,2,FALSE)*'2'!$G$11</f>
        <v>#N/A</v>
      </c>
      <c r="L85" s="296">
        <f t="shared" si="4"/>
        <v>0</v>
      </c>
      <c r="M85" s="307" t="e">
        <f t="shared" si="5"/>
        <v>#N/A</v>
      </c>
      <c r="O85" s="59"/>
    </row>
    <row r="86" spans="1:15" x14ac:dyDescent="0.25">
      <c r="A86" s="348"/>
      <c r="B86" s="357"/>
      <c r="C86" s="305"/>
      <c r="D86" s="305" t="e">
        <f>VLOOKUP(C86,'Dropdown vloerafw en cat'!$P$2:$Q$52,2,FALSE)</f>
        <v>#N/A</v>
      </c>
      <c r="E86" s="306"/>
      <c r="F86" s="306" t="e">
        <f>VLOOKUP(D86,'Normen en kosten'!$A$5:$B$103,2,FALSE)</f>
        <v>#N/A</v>
      </c>
      <c r="G86" s="296"/>
      <c r="H86" s="296"/>
      <c r="I86" s="357"/>
      <c r="J86" s="296" t="e">
        <f t="shared" si="3"/>
        <v>#N/A</v>
      </c>
      <c r="K86" s="296" t="e">
        <f>+VLOOKUP(J86,'Normen en kosten'!$D$5:$E$103,2,FALSE)*'2'!$G$11</f>
        <v>#N/A</v>
      </c>
      <c r="L86" s="296">
        <f t="shared" si="4"/>
        <v>0</v>
      </c>
      <c r="M86" s="307" t="e">
        <f t="shared" si="5"/>
        <v>#N/A</v>
      </c>
      <c r="O86" s="59"/>
    </row>
    <row r="87" spans="1:15" x14ac:dyDescent="0.25">
      <c r="A87" s="348"/>
      <c r="B87" s="357"/>
      <c r="C87" s="305"/>
      <c r="D87" s="305" t="e">
        <f>VLOOKUP(C87,'Dropdown vloerafw en cat'!$P$2:$Q$52,2,FALSE)</f>
        <v>#N/A</v>
      </c>
      <c r="E87" s="306"/>
      <c r="F87" s="306" t="e">
        <f>VLOOKUP(D87,'Normen en kosten'!$A$5:$B$103,2,FALSE)</f>
        <v>#N/A</v>
      </c>
      <c r="G87" s="296"/>
      <c r="H87" s="296"/>
      <c r="I87" s="357"/>
      <c r="J87" s="296" t="e">
        <f t="shared" si="3"/>
        <v>#N/A</v>
      </c>
      <c r="K87" s="296" t="e">
        <f>+VLOOKUP(J87,'Normen en kosten'!$D$5:$E$103,2,FALSE)*'2'!$G$11</f>
        <v>#N/A</v>
      </c>
      <c r="L87" s="296">
        <f t="shared" si="4"/>
        <v>0</v>
      </c>
      <c r="M87" s="307" t="e">
        <f t="shared" si="5"/>
        <v>#N/A</v>
      </c>
      <c r="O87" s="59"/>
    </row>
    <row r="88" spans="1:15" x14ac:dyDescent="0.25">
      <c r="A88" s="348"/>
      <c r="B88" s="357"/>
      <c r="C88" s="305"/>
      <c r="D88" s="305" t="e">
        <f>VLOOKUP(C88,'Dropdown vloerafw en cat'!$P$2:$Q$52,2,FALSE)</f>
        <v>#N/A</v>
      </c>
      <c r="E88" s="306"/>
      <c r="F88" s="306" t="e">
        <f>VLOOKUP(D88,'Normen en kosten'!$A$5:$B$103,2,FALSE)</f>
        <v>#N/A</v>
      </c>
      <c r="G88" s="296"/>
      <c r="H88" s="296"/>
      <c r="I88" s="357"/>
      <c r="J88" s="296" t="e">
        <f t="shared" si="3"/>
        <v>#N/A</v>
      </c>
      <c r="K88" s="296" t="e">
        <f>+VLOOKUP(J88,'Normen en kosten'!$D$5:$E$103,2,FALSE)*'2'!$G$11</f>
        <v>#N/A</v>
      </c>
      <c r="L88" s="296">
        <f t="shared" si="4"/>
        <v>0</v>
      </c>
      <c r="M88" s="307" t="e">
        <f t="shared" si="5"/>
        <v>#N/A</v>
      </c>
      <c r="O88" s="59"/>
    </row>
    <row r="89" spans="1:15" x14ac:dyDescent="0.25">
      <c r="A89" s="348"/>
      <c r="B89" s="357"/>
      <c r="C89" s="305"/>
      <c r="D89" s="305" t="e">
        <f>VLOOKUP(C89,'Dropdown vloerafw en cat'!$P$2:$Q$52,2,FALSE)</f>
        <v>#N/A</v>
      </c>
      <c r="E89" s="306"/>
      <c r="F89" s="306" t="e">
        <f>VLOOKUP(D89,'Normen en kosten'!$A$5:$B$103,2,FALSE)</f>
        <v>#N/A</v>
      </c>
      <c r="G89" s="296"/>
      <c r="H89" s="296"/>
      <c r="I89" s="357"/>
      <c r="J89" s="296" t="e">
        <f t="shared" si="3"/>
        <v>#N/A</v>
      </c>
      <c r="K89" s="296" t="e">
        <f>+VLOOKUP(J89,'Normen en kosten'!$D$5:$E$103,2,FALSE)*'2'!$G$11</f>
        <v>#N/A</v>
      </c>
      <c r="L89" s="296">
        <f t="shared" si="4"/>
        <v>0</v>
      </c>
      <c r="M89" s="307" t="e">
        <f t="shared" si="5"/>
        <v>#N/A</v>
      </c>
      <c r="O89" s="59"/>
    </row>
    <row r="90" spans="1:15" x14ac:dyDescent="0.25">
      <c r="A90" s="348"/>
      <c r="B90" s="357"/>
      <c r="C90" s="305"/>
      <c r="D90" s="305" t="e">
        <f>VLOOKUP(C90,'Dropdown vloerafw en cat'!$P$2:$Q$52,2,FALSE)</f>
        <v>#N/A</v>
      </c>
      <c r="E90" s="306"/>
      <c r="F90" s="306" t="e">
        <f>VLOOKUP(D90,'Normen en kosten'!$A$5:$B$103,2,FALSE)</f>
        <v>#N/A</v>
      </c>
      <c r="G90" s="296"/>
      <c r="H90" s="296"/>
      <c r="I90" s="357"/>
      <c r="J90" s="296" t="e">
        <f t="shared" si="3"/>
        <v>#N/A</v>
      </c>
      <c r="K90" s="296" t="e">
        <f>+VLOOKUP(J90,'Normen en kosten'!$D$5:$E$103,2,FALSE)*'2'!$G$11</f>
        <v>#N/A</v>
      </c>
      <c r="L90" s="296">
        <f t="shared" si="4"/>
        <v>0</v>
      </c>
      <c r="M90" s="307" t="e">
        <f t="shared" si="5"/>
        <v>#N/A</v>
      </c>
      <c r="O90" s="59"/>
    </row>
    <row r="91" spans="1:15" x14ac:dyDescent="0.25">
      <c r="A91" s="348"/>
      <c r="B91" s="357"/>
      <c r="C91" s="305"/>
      <c r="D91" s="305" t="e">
        <f>VLOOKUP(C91,'Dropdown vloerafw en cat'!$P$2:$Q$52,2,FALSE)</f>
        <v>#N/A</v>
      </c>
      <c r="E91" s="306"/>
      <c r="F91" s="306" t="e">
        <f>VLOOKUP(D91,'Normen en kosten'!$A$5:$B$103,2,FALSE)</f>
        <v>#N/A</v>
      </c>
      <c r="G91" s="296"/>
      <c r="H91" s="296"/>
      <c r="I91" s="357"/>
      <c r="J91" s="296" t="e">
        <f t="shared" si="3"/>
        <v>#N/A</v>
      </c>
      <c r="K91" s="296" t="e">
        <f>+VLOOKUP(J91,'Normen en kosten'!$D$5:$E$103,2,FALSE)*'2'!$G$11</f>
        <v>#N/A</v>
      </c>
      <c r="L91" s="296">
        <f t="shared" si="4"/>
        <v>0</v>
      </c>
      <c r="M91" s="307" t="e">
        <f t="shared" si="5"/>
        <v>#N/A</v>
      </c>
      <c r="O91" s="59"/>
    </row>
    <row r="92" spans="1:15" x14ac:dyDescent="0.25">
      <c r="A92" s="348"/>
      <c r="B92" s="357"/>
      <c r="C92" s="305"/>
      <c r="D92" s="305" t="e">
        <f>VLOOKUP(C92,'Dropdown vloerafw en cat'!$P$2:$Q$52,2,FALSE)</f>
        <v>#N/A</v>
      </c>
      <c r="E92" s="306"/>
      <c r="F92" s="306" t="e">
        <f>VLOOKUP(D92,'Normen en kosten'!$A$5:$B$103,2,FALSE)</f>
        <v>#N/A</v>
      </c>
      <c r="G92" s="296"/>
      <c r="H92" s="296"/>
      <c r="I92" s="357"/>
      <c r="J92" s="296" t="e">
        <f t="shared" si="3"/>
        <v>#N/A</v>
      </c>
      <c r="K92" s="296" t="e">
        <f>+VLOOKUP(J92,'Normen en kosten'!$D$5:$E$103,2,FALSE)*'2'!$G$11</f>
        <v>#N/A</v>
      </c>
      <c r="L92" s="296">
        <f t="shared" si="4"/>
        <v>0</v>
      </c>
      <c r="M92" s="307" t="e">
        <f t="shared" si="5"/>
        <v>#N/A</v>
      </c>
      <c r="O92" s="59"/>
    </row>
    <row r="93" spans="1:15" x14ac:dyDescent="0.25">
      <c r="A93" s="348"/>
      <c r="B93" s="357"/>
      <c r="C93" s="305"/>
      <c r="D93" s="305" t="e">
        <f>VLOOKUP(C93,'Dropdown vloerafw en cat'!$P$2:$Q$52,2,FALSE)</f>
        <v>#N/A</v>
      </c>
      <c r="E93" s="306"/>
      <c r="F93" s="306" t="e">
        <f>VLOOKUP(D93,'Normen en kosten'!$A$5:$B$103,2,FALSE)</f>
        <v>#N/A</v>
      </c>
      <c r="G93" s="296"/>
      <c r="H93" s="296"/>
      <c r="I93" s="357"/>
      <c r="J93" s="296" t="e">
        <f t="shared" si="3"/>
        <v>#N/A</v>
      </c>
      <c r="K93" s="296" t="e">
        <f>+VLOOKUP(J93,'Normen en kosten'!$D$5:$E$103,2,FALSE)*'2'!$G$11</f>
        <v>#N/A</v>
      </c>
      <c r="L93" s="296">
        <f t="shared" si="4"/>
        <v>0</v>
      </c>
      <c r="M93" s="307" t="e">
        <f t="shared" si="5"/>
        <v>#N/A</v>
      </c>
      <c r="O93" s="59"/>
    </row>
    <row r="94" spans="1:15" x14ac:dyDescent="0.25">
      <c r="A94" s="348"/>
      <c r="B94" s="357"/>
      <c r="C94" s="305"/>
      <c r="D94" s="305" t="e">
        <f>VLOOKUP(C94,'Dropdown vloerafw en cat'!$P$2:$Q$52,2,FALSE)</f>
        <v>#N/A</v>
      </c>
      <c r="E94" s="306"/>
      <c r="F94" s="306" t="e">
        <f>VLOOKUP(D94,'Normen en kosten'!$A$5:$B$103,2,FALSE)</f>
        <v>#N/A</v>
      </c>
      <c r="G94" s="296"/>
      <c r="H94" s="296"/>
      <c r="I94" s="357"/>
      <c r="J94" s="296" t="e">
        <f t="shared" si="3"/>
        <v>#N/A</v>
      </c>
      <c r="K94" s="296" t="e">
        <f>+VLOOKUP(J94,'Normen en kosten'!$D$5:$E$103,2,FALSE)*'2'!$G$11</f>
        <v>#N/A</v>
      </c>
      <c r="L94" s="296">
        <f t="shared" si="4"/>
        <v>0</v>
      </c>
      <c r="M94" s="307" t="e">
        <f t="shared" si="5"/>
        <v>#N/A</v>
      </c>
      <c r="O94" s="59"/>
    </row>
    <row r="95" spans="1:15" x14ac:dyDescent="0.25">
      <c r="A95" s="348"/>
      <c r="B95" s="357"/>
      <c r="C95" s="305"/>
      <c r="D95" s="305" t="e">
        <f>VLOOKUP(C95,'Dropdown vloerafw en cat'!$P$2:$Q$52,2,FALSE)</f>
        <v>#N/A</v>
      </c>
      <c r="E95" s="306"/>
      <c r="F95" s="306" t="e">
        <f>VLOOKUP(D95,'Normen en kosten'!$A$5:$B$103,2,FALSE)</f>
        <v>#N/A</v>
      </c>
      <c r="G95" s="296"/>
      <c r="H95" s="296"/>
      <c r="I95" s="357"/>
      <c r="J95" s="296" t="e">
        <f t="shared" si="3"/>
        <v>#N/A</v>
      </c>
      <c r="K95" s="296" t="e">
        <f>+VLOOKUP(J95,'Normen en kosten'!$D$5:$E$103,2,FALSE)*'2'!$G$11</f>
        <v>#N/A</v>
      </c>
      <c r="L95" s="296">
        <f t="shared" si="4"/>
        <v>0</v>
      </c>
      <c r="M95" s="307" t="e">
        <f t="shared" si="5"/>
        <v>#N/A</v>
      </c>
      <c r="O95" s="59"/>
    </row>
    <row r="96" spans="1:15" x14ac:dyDescent="0.25">
      <c r="A96" s="348"/>
      <c r="B96" s="357"/>
      <c r="C96" s="305"/>
      <c r="D96" s="305" t="e">
        <f>VLOOKUP(C96,'Dropdown vloerafw en cat'!$P$2:$Q$52,2,FALSE)</f>
        <v>#N/A</v>
      </c>
      <c r="E96" s="306"/>
      <c r="F96" s="306" t="e">
        <f>VLOOKUP(D96,'Normen en kosten'!$A$5:$B$103,2,FALSE)</f>
        <v>#N/A</v>
      </c>
      <c r="G96" s="296"/>
      <c r="H96" s="296"/>
      <c r="I96" s="357"/>
      <c r="J96" s="296" t="e">
        <f t="shared" si="3"/>
        <v>#N/A</v>
      </c>
      <c r="K96" s="296" t="e">
        <f>+VLOOKUP(J96,'Normen en kosten'!$D$5:$E$103,2,FALSE)*'2'!$G$11</f>
        <v>#N/A</v>
      </c>
      <c r="L96" s="296">
        <f t="shared" si="4"/>
        <v>0</v>
      </c>
      <c r="M96" s="307" t="e">
        <f t="shared" si="5"/>
        <v>#N/A</v>
      </c>
      <c r="O96" s="59"/>
    </row>
    <row r="97" spans="1:15" x14ac:dyDescent="0.25">
      <c r="A97" s="348"/>
      <c r="B97" s="357"/>
      <c r="C97" s="305"/>
      <c r="D97" s="305" t="e">
        <f>VLOOKUP(C97,'Dropdown vloerafw en cat'!$P$2:$Q$52,2,FALSE)</f>
        <v>#N/A</v>
      </c>
      <c r="E97" s="306"/>
      <c r="F97" s="306" t="e">
        <f>VLOOKUP(D97,'Normen en kosten'!$A$5:$B$103,2,FALSE)</f>
        <v>#N/A</v>
      </c>
      <c r="G97" s="296"/>
      <c r="H97" s="296"/>
      <c r="I97" s="357"/>
      <c r="J97" s="296" t="e">
        <f t="shared" si="3"/>
        <v>#N/A</v>
      </c>
      <c r="K97" s="296" t="e">
        <f>+VLOOKUP(J97,'Normen en kosten'!$D$5:$E$103,2,FALSE)*'2'!$G$11</f>
        <v>#N/A</v>
      </c>
      <c r="L97" s="296">
        <f t="shared" si="4"/>
        <v>0</v>
      </c>
      <c r="M97" s="307" t="e">
        <f t="shared" si="5"/>
        <v>#N/A</v>
      </c>
      <c r="O97" s="59"/>
    </row>
    <row r="98" spans="1:15" x14ac:dyDescent="0.25">
      <c r="A98" s="348"/>
      <c r="B98" s="357"/>
      <c r="C98" s="305"/>
      <c r="D98" s="305" t="e">
        <f>VLOOKUP(C98,'Dropdown vloerafw en cat'!$P$2:$Q$52,2,FALSE)</f>
        <v>#N/A</v>
      </c>
      <c r="E98" s="306"/>
      <c r="F98" s="306" t="e">
        <f>VLOOKUP(D98,'Normen en kosten'!$A$5:$B$103,2,FALSE)</f>
        <v>#N/A</v>
      </c>
      <c r="G98" s="296"/>
      <c r="H98" s="296"/>
      <c r="I98" s="357"/>
      <c r="J98" s="296" t="e">
        <f t="shared" si="3"/>
        <v>#N/A</v>
      </c>
      <c r="K98" s="296" t="e">
        <f>+VLOOKUP(J98,'Normen en kosten'!$D$5:$E$103,2,FALSE)*'2'!$G$11</f>
        <v>#N/A</v>
      </c>
      <c r="L98" s="296">
        <f t="shared" si="4"/>
        <v>0</v>
      </c>
      <c r="M98" s="307" t="e">
        <f t="shared" si="5"/>
        <v>#N/A</v>
      </c>
      <c r="O98" s="59"/>
    </row>
    <row r="99" spans="1:15" x14ac:dyDescent="0.25">
      <c r="A99" s="348"/>
      <c r="B99" s="357"/>
      <c r="C99" s="305"/>
      <c r="D99" s="305" t="e">
        <f>VLOOKUP(C99,'Dropdown vloerafw en cat'!$P$2:$Q$52,2,FALSE)</f>
        <v>#N/A</v>
      </c>
      <c r="E99" s="306"/>
      <c r="F99" s="306" t="e">
        <f>VLOOKUP(D99,'Normen en kosten'!$A$5:$B$103,2,FALSE)</f>
        <v>#N/A</v>
      </c>
      <c r="G99" s="296"/>
      <c r="H99" s="296"/>
      <c r="I99" s="357"/>
      <c r="J99" s="296" t="e">
        <f t="shared" si="3"/>
        <v>#N/A</v>
      </c>
      <c r="K99" s="296" t="e">
        <f>+VLOOKUP(J99,'Normen en kosten'!$D$5:$E$103,2,FALSE)*'2'!$G$11</f>
        <v>#N/A</v>
      </c>
      <c r="L99" s="296">
        <f t="shared" si="4"/>
        <v>0</v>
      </c>
      <c r="M99" s="307" t="e">
        <f t="shared" si="5"/>
        <v>#N/A</v>
      </c>
      <c r="N99" s="86"/>
      <c r="O99" s="59"/>
    </row>
    <row r="100" spans="1:15" x14ac:dyDescent="0.25">
      <c r="A100" s="348"/>
      <c r="B100" s="357"/>
      <c r="C100" s="305"/>
      <c r="D100" s="305" t="e">
        <f>VLOOKUP(C100,'Dropdown vloerafw en cat'!$P$2:$Q$52,2,FALSE)</f>
        <v>#N/A</v>
      </c>
      <c r="E100" s="306"/>
      <c r="F100" s="306" t="e">
        <f>VLOOKUP(D100,'Normen en kosten'!$A$5:$B$103,2,FALSE)</f>
        <v>#N/A</v>
      </c>
      <c r="G100" s="296"/>
      <c r="H100" s="296"/>
      <c r="I100" s="357"/>
      <c r="J100" s="296" t="e">
        <f t="shared" si="3"/>
        <v>#N/A</v>
      </c>
      <c r="K100" s="296" t="e">
        <f>+VLOOKUP(J100,'Normen en kosten'!$D$5:$E$103,2,FALSE)*'2'!$G$11</f>
        <v>#N/A</v>
      </c>
      <c r="L100" s="296">
        <f t="shared" si="4"/>
        <v>0</v>
      </c>
      <c r="M100" s="307" t="e">
        <f t="shared" si="5"/>
        <v>#N/A</v>
      </c>
      <c r="O100" s="59"/>
    </row>
    <row r="101" spans="1:15" x14ac:dyDescent="0.25">
      <c r="A101" s="348"/>
      <c r="B101" s="357"/>
      <c r="C101" s="305"/>
      <c r="D101" s="305" t="e">
        <f>VLOOKUP(C101,'Dropdown vloerafw en cat'!$P$2:$Q$52,2,FALSE)</f>
        <v>#N/A</v>
      </c>
      <c r="E101" s="306"/>
      <c r="F101" s="306" t="e">
        <f>VLOOKUP(D101,'Normen en kosten'!$A$5:$B$103,2,FALSE)</f>
        <v>#N/A</v>
      </c>
      <c r="G101" s="296"/>
      <c r="H101" s="296"/>
      <c r="I101" s="357"/>
      <c r="J101" s="296" t="e">
        <f t="shared" si="3"/>
        <v>#N/A</v>
      </c>
      <c r="K101" s="296" t="e">
        <f>+VLOOKUP(J101,'Normen en kosten'!$D$5:$E$103,2,FALSE)*'2'!$G$11</f>
        <v>#N/A</v>
      </c>
      <c r="L101" s="296">
        <f t="shared" si="4"/>
        <v>0</v>
      </c>
      <c r="M101" s="307" t="e">
        <f t="shared" si="5"/>
        <v>#N/A</v>
      </c>
      <c r="O101" s="59"/>
    </row>
    <row r="102" spans="1:15" x14ac:dyDescent="0.25">
      <c r="A102" s="348"/>
      <c r="B102" s="357"/>
      <c r="C102" s="305"/>
      <c r="D102" s="305" t="e">
        <f>VLOOKUP(C102,'Dropdown vloerafw en cat'!$P$2:$Q$52,2,FALSE)</f>
        <v>#N/A</v>
      </c>
      <c r="E102" s="306"/>
      <c r="F102" s="306" t="e">
        <f>VLOOKUP(D102,'Normen en kosten'!$A$5:$B$103,2,FALSE)</f>
        <v>#N/A</v>
      </c>
      <c r="G102" s="296"/>
      <c r="H102" s="296"/>
      <c r="I102" s="357"/>
      <c r="J102" s="296" t="e">
        <f t="shared" si="3"/>
        <v>#N/A</v>
      </c>
      <c r="K102" s="296" t="e">
        <f>+VLOOKUP(J102,'Normen en kosten'!$D$5:$E$103,2,FALSE)*'2'!$G$11</f>
        <v>#N/A</v>
      </c>
      <c r="L102" s="296">
        <f t="shared" si="4"/>
        <v>0</v>
      </c>
      <c r="M102" s="307" t="e">
        <f t="shared" si="5"/>
        <v>#N/A</v>
      </c>
      <c r="O102" s="59"/>
    </row>
    <row r="103" spans="1:15" x14ac:dyDescent="0.25">
      <c r="A103" s="348"/>
      <c r="B103" s="357"/>
      <c r="C103" s="305"/>
      <c r="D103" s="305" t="e">
        <f>VLOOKUP(C103,'Dropdown vloerafw en cat'!$P$2:$Q$52,2,FALSE)</f>
        <v>#N/A</v>
      </c>
      <c r="E103" s="306"/>
      <c r="F103" s="306" t="e">
        <f>VLOOKUP(D103,'Normen en kosten'!$A$5:$B$103,2,FALSE)</f>
        <v>#N/A</v>
      </c>
      <c r="G103" s="296"/>
      <c r="H103" s="296"/>
      <c r="I103" s="357"/>
      <c r="J103" s="296" t="e">
        <f t="shared" si="3"/>
        <v>#N/A</v>
      </c>
      <c r="K103" s="296" t="e">
        <f>+VLOOKUP(J103,'Normen en kosten'!$D$5:$E$103,2,FALSE)*'2'!$G$11</f>
        <v>#N/A</v>
      </c>
      <c r="L103" s="296">
        <f t="shared" si="4"/>
        <v>0</v>
      </c>
      <c r="M103" s="307" t="e">
        <f t="shared" si="5"/>
        <v>#N/A</v>
      </c>
      <c r="O103" s="59"/>
    </row>
    <row r="104" spans="1:15" x14ac:dyDescent="0.25">
      <c r="A104" s="348"/>
      <c r="B104" s="357"/>
      <c r="C104" s="305"/>
      <c r="D104" s="305" t="e">
        <f>VLOOKUP(C104,'Dropdown vloerafw en cat'!$P$2:$Q$52,2,FALSE)</f>
        <v>#N/A</v>
      </c>
      <c r="E104" s="306"/>
      <c r="F104" s="306" t="e">
        <f>VLOOKUP(D104,'Normen en kosten'!$A$5:$B$103,2,FALSE)</f>
        <v>#N/A</v>
      </c>
      <c r="G104" s="296"/>
      <c r="H104" s="296"/>
      <c r="I104" s="357"/>
      <c r="J104" s="296" t="e">
        <f t="shared" si="3"/>
        <v>#N/A</v>
      </c>
      <c r="K104" s="296" t="e">
        <f>+VLOOKUP(J104,'Normen en kosten'!$D$5:$E$103,2,FALSE)*'2'!$G$11</f>
        <v>#N/A</v>
      </c>
      <c r="L104" s="296">
        <f t="shared" si="4"/>
        <v>0</v>
      </c>
      <c r="M104" s="307" t="e">
        <f t="shared" si="5"/>
        <v>#N/A</v>
      </c>
      <c r="O104" s="59"/>
    </row>
    <row r="105" spans="1:15" x14ac:dyDescent="0.25">
      <c r="A105" s="348"/>
      <c r="B105" s="357"/>
      <c r="C105" s="305"/>
      <c r="D105" s="305" t="e">
        <f>VLOOKUP(C105,'Dropdown vloerafw en cat'!$P$2:$Q$52,2,FALSE)</f>
        <v>#N/A</v>
      </c>
      <c r="E105" s="306"/>
      <c r="F105" s="306" t="e">
        <f>VLOOKUP(D105,'Normen en kosten'!$A$5:$B$103,2,FALSE)</f>
        <v>#N/A</v>
      </c>
      <c r="G105" s="296"/>
      <c r="H105" s="296"/>
      <c r="I105" s="357"/>
      <c r="J105" s="296" t="e">
        <f t="shared" si="3"/>
        <v>#N/A</v>
      </c>
      <c r="K105" s="296" t="e">
        <f>+VLOOKUP(J105,'Normen en kosten'!$D$5:$E$103,2,FALSE)*'2'!$G$11</f>
        <v>#N/A</v>
      </c>
      <c r="L105" s="296">
        <f t="shared" si="4"/>
        <v>0</v>
      </c>
      <c r="M105" s="307" t="e">
        <f t="shared" si="5"/>
        <v>#N/A</v>
      </c>
      <c r="O105" s="59"/>
    </row>
    <row r="106" spans="1:15" x14ac:dyDescent="0.25">
      <c r="A106" s="348"/>
      <c r="B106" s="357"/>
      <c r="C106" s="305"/>
      <c r="D106" s="305" t="e">
        <f>VLOOKUP(C106,'Dropdown vloerafw en cat'!$P$2:$Q$52,2,FALSE)</f>
        <v>#N/A</v>
      </c>
      <c r="E106" s="306"/>
      <c r="F106" s="306" t="e">
        <f>VLOOKUP(D106,'Normen en kosten'!$A$5:$B$103,2,FALSE)</f>
        <v>#N/A</v>
      </c>
      <c r="G106" s="296"/>
      <c r="H106" s="296"/>
      <c r="I106" s="357"/>
      <c r="J106" s="296" t="e">
        <f t="shared" si="3"/>
        <v>#N/A</v>
      </c>
      <c r="K106" s="296" t="e">
        <f>+VLOOKUP(J106,'Normen en kosten'!$D$5:$E$103,2,FALSE)*'2'!$G$11</f>
        <v>#N/A</v>
      </c>
      <c r="L106" s="296">
        <f t="shared" si="4"/>
        <v>0</v>
      </c>
      <c r="M106" s="307" t="e">
        <f t="shared" si="5"/>
        <v>#N/A</v>
      </c>
      <c r="O106" s="59"/>
    </row>
    <row r="107" spans="1:15" x14ac:dyDescent="0.25">
      <c r="A107" s="348"/>
      <c r="B107" s="357"/>
      <c r="C107" s="305"/>
      <c r="D107" s="305" t="e">
        <f>VLOOKUP(C107,'Dropdown vloerafw en cat'!$P$2:$Q$52,2,FALSE)</f>
        <v>#N/A</v>
      </c>
      <c r="E107" s="306"/>
      <c r="F107" s="306" t="e">
        <f>VLOOKUP(D107,'Normen en kosten'!$A$5:$B$103,2,FALSE)</f>
        <v>#N/A</v>
      </c>
      <c r="G107" s="296"/>
      <c r="H107" s="296"/>
      <c r="I107" s="357"/>
      <c r="J107" s="296" t="e">
        <f t="shared" si="3"/>
        <v>#N/A</v>
      </c>
      <c r="K107" s="296" t="e">
        <f>+VLOOKUP(J107,'Normen en kosten'!$D$5:$E$103,2,FALSE)*'2'!$G$11</f>
        <v>#N/A</v>
      </c>
      <c r="L107" s="296">
        <f t="shared" si="4"/>
        <v>0</v>
      </c>
      <c r="M107" s="307" t="e">
        <f t="shared" si="5"/>
        <v>#N/A</v>
      </c>
      <c r="O107" s="59"/>
    </row>
    <row r="108" spans="1:15" x14ac:dyDescent="0.25">
      <c r="A108" s="348"/>
      <c r="B108" s="357"/>
      <c r="C108" s="305"/>
      <c r="D108" s="305" t="e">
        <f>VLOOKUP(C108,'Dropdown vloerafw en cat'!$P$2:$Q$52,2,FALSE)</f>
        <v>#N/A</v>
      </c>
      <c r="E108" s="306"/>
      <c r="F108" s="306" t="e">
        <f>VLOOKUP(D108,'Normen en kosten'!$A$5:$B$103,2,FALSE)</f>
        <v>#N/A</v>
      </c>
      <c r="G108" s="296"/>
      <c r="H108" s="296"/>
      <c r="I108" s="357"/>
      <c r="J108" s="296" t="e">
        <f t="shared" si="3"/>
        <v>#N/A</v>
      </c>
      <c r="K108" s="296" t="e">
        <f>+VLOOKUP(J108,'Normen en kosten'!$D$5:$E$103,2,FALSE)*'2'!$G$11</f>
        <v>#N/A</v>
      </c>
      <c r="L108" s="296">
        <f t="shared" si="4"/>
        <v>0</v>
      </c>
      <c r="M108" s="307" t="e">
        <f t="shared" si="5"/>
        <v>#N/A</v>
      </c>
      <c r="O108" s="59"/>
    </row>
    <row r="109" spans="1:15" x14ac:dyDescent="0.25">
      <c r="A109" s="348"/>
      <c r="B109" s="357"/>
      <c r="C109" s="305"/>
      <c r="D109" s="305" t="e">
        <f>VLOOKUP(C109,'Dropdown vloerafw en cat'!$P$2:$Q$52,2,FALSE)</f>
        <v>#N/A</v>
      </c>
      <c r="E109" s="306"/>
      <c r="F109" s="306" t="e">
        <f>VLOOKUP(D109,'Normen en kosten'!$A$5:$B$103,2,FALSE)</f>
        <v>#N/A</v>
      </c>
      <c r="G109" s="296"/>
      <c r="H109" s="296"/>
      <c r="I109" s="357"/>
      <c r="J109" s="296" t="e">
        <f t="shared" si="3"/>
        <v>#N/A</v>
      </c>
      <c r="K109" s="296" t="e">
        <f>+VLOOKUP(J109,'Normen en kosten'!$D$5:$E$103,2,FALSE)*'2'!$G$11</f>
        <v>#N/A</v>
      </c>
      <c r="L109" s="296">
        <f t="shared" si="4"/>
        <v>0</v>
      </c>
      <c r="M109" s="307" t="e">
        <f t="shared" si="5"/>
        <v>#N/A</v>
      </c>
      <c r="O109" s="59"/>
    </row>
    <row r="110" spans="1:15" x14ac:dyDescent="0.25">
      <c r="A110" s="348"/>
      <c r="B110" s="357"/>
      <c r="C110" s="305"/>
      <c r="D110" s="305" t="e">
        <f>VLOOKUP(C110,'Dropdown vloerafw en cat'!$P$2:$Q$52,2,FALSE)</f>
        <v>#N/A</v>
      </c>
      <c r="E110" s="306"/>
      <c r="F110" s="306" t="e">
        <f>VLOOKUP(D110,'Normen en kosten'!$A$5:$B$103,2,FALSE)</f>
        <v>#N/A</v>
      </c>
      <c r="G110" s="296"/>
      <c r="H110" s="296"/>
      <c r="I110" s="357"/>
      <c r="J110" s="296" t="e">
        <f t="shared" si="3"/>
        <v>#N/A</v>
      </c>
      <c r="K110" s="296" t="e">
        <f>+VLOOKUP(J110,'Normen en kosten'!$D$5:$E$103,2,FALSE)*'2'!$G$11</f>
        <v>#N/A</v>
      </c>
      <c r="L110" s="296">
        <f t="shared" si="4"/>
        <v>0</v>
      </c>
      <c r="M110" s="307" t="e">
        <f t="shared" si="5"/>
        <v>#N/A</v>
      </c>
      <c r="O110" s="59"/>
    </row>
    <row r="111" spans="1:15" x14ac:dyDescent="0.25">
      <c r="A111" s="348"/>
      <c r="B111" s="357"/>
      <c r="C111" s="305"/>
      <c r="D111" s="305" t="e">
        <f>VLOOKUP(C111,'Dropdown vloerafw en cat'!$P$2:$Q$52,2,FALSE)</f>
        <v>#N/A</v>
      </c>
      <c r="E111" s="306"/>
      <c r="F111" s="306" t="e">
        <f>VLOOKUP(D111,'Normen en kosten'!$A$5:$B$103,2,FALSE)</f>
        <v>#N/A</v>
      </c>
      <c r="G111" s="296"/>
      <c r="H111" s="296"/>
      <c r="I111" s="357"/>
      <c r="J111" s="296" t="e">
        <f t="shared" si="3"/>
        <v>#N/A</v>
      </c>
      <c r="K111" s="296" t="e">
        <f>+VLOOKUP(J111,'Normen en kosten'!$D$5:$E$103,2,FALSE)*'2'!$G$11</f>
        <v>#N/A</v>
      </c>
      <c r="L111" s="296">
        <f t="shared" si="4"/>
        <v>0</v>
      </c>
      <c r="M111" s="307" t="e">
        <f t="shared" si="5"/>
        <v>#N/A</v>
      </c>
      <c r="O111" s="59"/>
    </row>
    <row r="112" spans="1:15" x14ac:dyDescent="0.25">
      <c r="A112" s="348"/>
      <c r="B112" s="357"/>
      <c r="C112" s="305"/>
      <c r="D112" s="305" t="e">
        <f>VLOOKUP(C112,'Dropdown vloerafw en cat'!$P$2:$Q$52,2,FALSE)</f>
        <v>#N/A</v>
      </c>
      <c r="E112" s="306"/>
      <c r="F112" s="306" t="e">
        <f>VLOOKUP(D112,'Normen en kosten'!$A$5:$B$103,2,FALSE)</f>
        <v>#N/A</v>
      </c>
      <c r="G112" s="296"/>
      <c r="H112" s="296"/>
      <c r="I112" s="357"/>
      <c r="J112" s="296" t="e">
        <f t="shared" si="3"/>
        <v>#N/A</v>
      </c>
      <c r="K112" s="296" t="e">
        <f>+VLOOKUP(J112,'Normen en kosten'!$D$5:$E$103,2,FALSE)*'2'!$G$11</f>
        <v>#N/A</v>
      </c>
      <c r="L112" s="296">
        <f t="shared" si="4"/>
        <v>0</v>
      </c>
      <c r="M112" s="307" t="e">
        <f t="shared" si="5"/>
        <v>#N/A</v>
      </c>
      <c r="O112" s="59"/>
    </row>
    <row r="113" spans="1:15" x14ac:dyDescent="0.25">
      <c r="A113" s="348"/>
      <c r="B113" s="357"/>
      <c r="C113" s="305"/>
      <c r="D113" s="305" t="e">
        <f>VLOOKUP(C113,'Dropdown vloerafw en cat'!$P$2:$Q$52,2,FALSE)</f>
        <v>#N/A</v>
      </c>
      <c r="E113" s="306"/>
      <c r="F113" s="306" t="e">
        <f>VLOOKUP(D113,'Normen en kosten'!$A$5:$B$103,2,FALSE)</f>
        <v>#N/A</v>
      </c>
      <c r="G113" s="296"/>
      <c r="H113" s="296"/>
      <c r="I113" s="357"/>
      <c r="J113" s="296" t="e">
        <f t="shared" si="3"/>
        <v>#N/A</v>
      </c>
      <c r="K113" s="296" t="e">
        <f>+VLOOKUP(J113,'Normen en kosten'!$D$5:$E$103,2,FALSE)*'2'!$G$11</f>
        <v>#N/A</v>
      </c>
      <c r="L113" s="296">
        <f t="shared" si="4"/>
        <v>0</v>
      </c>
      <c r="M113" s="307" t="e">
        <f t="shared" si="5"/>
        <v>#N/A</v>
      </c>
      <c r="O113" s="59"/>
    </row>
    <row r="114" spans="1:15" x14ac:dyDescent="0.25">
      <c r="A114" s="348"/>
      <c r="B114" s="357"/>
      <c r="C114" s="305"/>
      <c r="D114" s="305" t="e">
        <f>VLOOKUP(C114,'Dropdown vloerafw en cat'!$P$2:$Q$52,2,FALSE)</f>
        <v>#N/A</v>
      </c>
      <c r="E114" s="306"/>
      <c r="F114" s="306" t="e">
        <f>VLOOKUP(D114,'Normen en kosten'!$A$5:$B$103,2,FALSE)</f>
        <v>#N/A</v>
      </c>
      <c r="G114" s="296"/>
      <c r="H114" s="296"/>
      <c r="I114" s="357"/>
      <c r="J114" s="296" t="e">
        <f t="shared" si="3"/>
        <v>#N/A</v>
      </c>
      <c r="K114" s="296" t="e">
        <f>+VLOOKUP(J114,'Normen en kosten'!$D$5:$E$103,2,FALSE)*'2'!$G$11</f>
        <v>#N/A</v>
      </c>
      <c r="L114" s="296">
        <f t="shared" si="4"/>
        <v>0</v>
      </c>
      <c r="M114" s="307" t="e">
        <f t="shared" si="5"/>
        <v>#N/A</v>
      </c>
      <c r="O114" s="59"/>
    </row>
    <row r="115" spans="1:15" x14ac:dyDescent="0.25">
      <c r="A115" s="348"/>
      <c r="B115" s="357"/>
      <c r="C115" s="305"/>
      <c r="D115" s="305" t="e">
        <f>VLOOKUP(C115,'Dropdown vloerafw en cat'!$P$2:$Q$52,2,FALSE)</f>
        <v>#N/A</v>
      </c>
      <c r="E115" s="306"/>
      <c r="F115" s="306" t="e">
        <f>VLOOKUP(D115,'Normen en kosten'!$A$5:$B$103,2,FALSE)</f>
        <v>#N/A</v>
      </c>
      <c r="G115" s="296"/>
      <c r="H115" s="296"/>
      <c r="I115" s="357"/>
      <c r="J115" s="296" t="e">
        <f t="shared" si="3"/>
        <v>#N/A</v>
      </c>
      <c r="K115" s="296" t="e">
        <f>+VLOOKUP(J115,'Normen en kosten'!$D$5:$E$103,2,FALSE)*'2'!$G$11</f>
        <v>#N/A</v>
      </c>
      <c r="L115" s="296">
        <f t="shared" si="4"/>
        <v>0</v>
      </c>
      <c r="M115" s="307" t="e">
        <f t="shared" si="5"/>
        <v>#N/A</v>
      </c>
      <c r="O115" s="59"/>
    </row>
    <row r="116" spans="1:15" x14ac:dyDescent="0.25">
      <c r="A116" s="348"/>
      <c r="B116" s="357"/>
      <c r="C116" s="305"/>
      <c r="D116" s="305" t="e">
        <f>VLOOKUP(C116,'Dropdown vloerafw en cat'!$P$2:$Q$52,2,FALSE)</f>
        <v>#N/A</v>
      </c>
      <c r="E116" s="306"/>
      <c r="F116" s="306" t="e">
        <f>VLOOKUP(D116,'Normen en kosten'!$A$5:$B$103,2,FALSE)</f>
        <v>#N/A</v>
      </c>
      <c r="G116" s="296"/>
      <c r="H116" s="296"/>
      <c r="I116" s="357"/>
      <c r="J116" s="296" t="e">
        <f t="shared" si="3"/>
        <v>#N/A</v>
      </c>
      <c r="K116" s="296" t="e">
        <f>+VLOOKUP(J116,'Normen en kosten'!$D$5:$E$103,2,FALSE)*'2'!$G$11</f>
        <v>#N/A</v>
      </c>
      <c r="L116" s="296">
        <f t="shared" si="4"/>
        <v>0</v>
      </c>
      <c r="M116" s="307" t="e">
        <f t="shared" si="5"/>
        <v>#N/A</v>
      </c>
      <c r="O116" s="59"/>
    </row>
    <row r="117" spans="1:15" x14ac:dyDescent="0.25">
      <c r="A117" s="348"/>
      <c r="B117" s="357"/>
      <c r="C117" s="305"/>
      <c r="D117" s="305" t="e">
        <f>VLOOKUP(C117,'Dropdown vloerafw en cat'!$P$2:$Q$52,2,FALSE)</f>
        <v>#N/A</v>
      </c>
      <c r="E117" s="306"/>
      <c r="F117" s="306" t="e">
        <f>VLOOKUP(D117,'Normen en kosten'!$A$5:$B$103,2,FALSE)</f>
        <v>#N/A</v>
      </c>
      <c r="G117" s="296"/>
      <c r="H117" s="296"/>
      <c r="I117" s="357"/>
      <c r="J117" s="296" t="e">
        <f t="shared" si="3"/>
        <v>#N/A</v>
      </c>
      <c r="K117" s="296" t="e">
        <f>+VLOOKUP(J117,'Normen en kosten'!$D$5:$E$103,2,FALSE)*'2'!$G$11</f>
        <v>#N/A</v>
      </c>
      <c r="L117" s="296">
        <f t="shared" si="4"/>
        <v>0</v>
      </c>
      <c r="M117" s="307" t="e">
        <f t="shared" si="5"/>
        <v>#N/A</v>
      </c>
      <c r="O117" s="59"/>
    </row>
    <row r="118" spans="1:15" x14ac:dyDescent="0.25">
      <c r="A118" s="348"/>
      <c r="B118" s="357"/>
      <c r="C118" s="305"/>
      <c r="D118" s="305" t="e">
        <f>VLOOKUP(C118,'Dropdown vloerafw en cat'!$P$2:$Q$52,2,FALSE)</f>
        <v>#N/A</v>
      </c>
      <c r="E118" s="306"/>
      <c r="F118" s="306" t="e">
        <f>VLOOKUP(D118,'Normen en kosten'!$A$5:$B$103,2,FALSE)</f>
        <v>#N/A</v>
      </c>
      <c r="G118" s="296"/>
      <c r="H118" s="296"/>
      <c r="I118" s="357"/>
      <c r="J118" s="296" t="e">
        <f t="shared" si="3"/>
        <v>#N/A</v>
      </c>
      <c r="K118" s="296" t="e">
        <f>+VLOOKUP(J118,'Normen en kosten'!$D$5:$E$103,2,FALSE)*'2'!$G$11</f>
        <v>#N/A</v>
      </c>
      <c r="L118" s="296">
        <f t="shared" si="4"/>
        <v>0</v>
      </c>
      <c r="M118" s="307" t="e">
        <f t="shared" si="5"/>
        <v>#N/A</v>
      </c>
      <c r="O118" s="59"/>
    </row>
    <row r="119" spans="1:15" x14ac:dyDescent="0.25">
      <c r="A119" s="348"/>
      <c r="B119" s="357"/>
      <c r="C119" s="305"/>
      <c r="D119" s="305" t="e">
        <f>VLOOKUP(C119,'Dropdown vloerafw en cat'!$P$2:$Q$52,2,FALSE)</f>
        <v>#N/A</v>
      </c>
      <c r="E119" s="306"/>
      <c r="F119" s="306" t="e">
        <f>VLOOKUP(D119,'Normen en kosten'!$A$5:$B$103,2,FALSE)</f>
        <v>#N/A</v>
      </c>
      <c r="G119" s="296"/>
      <c r="H119" s="296"/>
      <c r="I119" s="357"/>
      <c r="J119" s="296" t="e">
        <f t="shared" si="3"/>
        <v>#N/A</v>
      </c>
      <c r="K119" s="296" t="e">
        <f>+VLOOKUP(J119,'Normen en kosten'!$D$5:$E$103,2,FALSE)*'2'!$G$11</f>
        <v>#N/A</v>
      </c>
      <c r="L119" s="296">
        <f t="shared" si="4"/>
        <v>0</v>
      </c>
      <c r="M119" s="307" t="e">
        <f t="shared" si="5"/>
        <v>#N/A</v>
      </c>
    </row>
    <row r="120" spans="1:15" x14ac:dyDescent="0.25">
      <c r="A120" s="348"/>
      <c r="B120" s="357"/>
      <c r="C120" s="305"/>
      <c r="D120" s="305" t="e">
        <f>VLOOKUP(C120,'Dropdown vloerafw en cat'!$P$2:$Q$52,2,FALSE)</f>
        <v>#N/A</v>
      </c>
      <c r="E120" s="306"/>
      <c r="F120" s="306" t="e">
        <f>VLOOKUP(D120,'Normen en kosten'!$A$5:$B$103,2,FALSE)</f>
        <v>#N/A</v>
      </c>
      <c r="G120" s="296"/>
      <c r="H120" s="296"/>
      <c r="I120" s="357"/>
      <c r="J120" s="296" t="e">
        <f t="shared" si="3"/>
        <v>#N/A</v>
      </c>
      <c r="K120" s="296" t="e">
        <f>+VLOOKUP(J120,'Normen en kosten'!$D$5:$E$103,2,FALSE)*'2'!$G$11</f>
        <v>#N/A</v>
      </c>
      <c r="L120" s="296">
        <f t="shared" si="4"/>
        <v>0</v>
      </c>
      <c r="M120" s="307" t="e">
        <f t="shared" si="5"/>
        <v>#N/A</v>
      </c>
    </row>
    <row r="121" spans="1:15" x14ac:dyDescent="0.25">
      <c r="A121" s="348"/>
      <c r="B121" s="357"/>
      <c r="C121" s="305"/>
      <c r="D121" s="305" t="e">
        <f>VLOOKUP(C121,'Dropdown vloerafw en cat'!$P$2:$Q$52,2,FALSE)</f>
        <v>#N/A</v>
      </c>
      <c r="E121" s="306"/>
      <c r="F121" s="306" t="e">
        <f>VLOOKUP(D121,'Normen en kosten'!$A$5:$B$103,2,FALSE)</f>
        <v>#N/A</v>
      </c>
      <c r="G121" s="296"/>
      <c r="H121" s="296"/>
      <c r="I121" s="357"/>
      <c r="J121" s="296" t="e">
        <f t="shared" si="3"/>
        <v>#N/A</v>
      </c>
      <c r="K121" s="296" t="e">
        <f>+VLOOKUP(J121,'Normen en kosten'!$D$5:$E$103,2,FALSE)*'2'!$G$11</f>
        <v>#N/A</v>
      </c>
      <c r="L121" s="296">
        <f t="shared" si="4"/>
        <v>0</v>
      </c>
      <c r="M121" s="307" t="e">
        <f t="shared" si="5"/>
        <v>#N/A</v>
      </c>
    </row>
    <row r="122" spans="1:15" x14ac:dyDescent="0.25">
      <c r="A122" s="348"/>
      <c r="B122" s="357"/>
      <c r="C122" s="305"/>
      <c r="D122" s="305" t="e">
        <f>VLOOKUP(C122,'Dropdown vloerafw en cat'!$P$2:$Q$52,2,FALSE)</f>
        <v>#N/A</v>
      </c>
      <c r="E122" s="306"/>
      <c r="F122" s="306" t="e">
        <f>VLOOKUP(D122,'Normen en kosten'!$A$5:$B$103,2,FALSE)</f>
        <v>#N/A</v>
      </c>
      <c r="G122" s="296"/>
      <c r="H122" s="296"/>
      <c r="I122" s="357"/>
      <c r="J122" s="296" t="e">
        <f t="shared" si="3"/>
        <v>#N/A</v>
      </c>
      <c r="K122" s="296" t="e">
        <f>+VLOOKUP(J122,'Normen en kosten'!$D$5:$E$103,2,FALSE)*'2'!$G$11</f>
        <v>#N/A</v>
      </c>
      <c r="L122" s="296">
        <f t="shared" si="4"/>
        <v>0</v>
      </c>
      <c r="M122" s="307" t="e">
        <f t="shared" si="5"/>
        <v>#N/A</v>
      </c>
    </row>
    <row r="123" spans="1:15" x14ac:dyDescent="0.25">
      <c r="A123" s="348"/>
      <c r="B123" s="357"/>
      <c r="C123" s="305"/>
      <c r="D123" s="305" t="e">
        <f>VLOOKUP(C123,'Dropdown vloerafw en cat'!$P$2:$Q$52,2,FALSE)</f>
        <v>#N/A</v>
      </c>
      <c r="E123" s="306"/>
      <c r="F123" s="306" t="e">
        <f>VLOOKUP(D123,'Normen en kosten'!$A$5:$B$103,2,FALSE)</f>
        <v>#N/A</v>
      </c>
      <c r="G123" s="296"/>
      <c r="H123" s="296"/>
      <c r="I123" s="357"/>
      <c r="J123" s="296" t="e">
        <f t="shared" si="3"/>
        <v>#N/A</v>
      </c>
      <c r="K123" s="296" t="e">
        <f>+VLOOKUP(J123,'Normen en kosten'!$D$5:$E$103,2,FALSE)*'2'!$G$11</f>
        <v>#N/A</v>
      </c>
      <c r="L123" s="296">
        <f t="shared" si="4"/>
        <v>0</v>
      </c>
      <c r="M123" s="307" t="e">
        <f t="shared" si="5"/>
        <v>#N/A</v>
      </c>
    </row>
    <row r="124" spans="1:15" x14ac:dyDescent="0.25">
      <c r="A124" s="348"/>
      <c r="B124" s="357"/>
      <c r="C124" s="305"/>
      <c r="D124" s="305" t="e">
        <f>VLOOKUP(C124,'Dropdown vloerafw en cat'!$P$2:$Q$52,2,FALSE)</f>
        <v>#N/A</v>
      </c>
      <c r="E124" s="306"/>
      <c r="F124" s="306" t="e">
        <f>VLOOKUP(D124,'Normen en kosten'!$A$5:$B$103,2,FALSE)</f>
        <v>#N/A</v>
      </c>
      <c r="G124" s="296"/>
      <c r="H124" s="296"/>
      <c r="I124" s="357"/>
      <c r="J124" s="296" t="e">
        <f t="shared" si="3"/>
        <v>#N/A</v>
      </c>
      <c r="K124" s="296" t="e">
        <f>+VLOOKUP(J124,'Normen en kosten'!$D$5:$E$103,2,FALSE)*'2'!$G$11</f>
        <v>#N/A</v>
      </c>
      <c r="L124" s="296">
        <f t="shared" si="4"/>
        <v>0</v>
      </c>
      <c r="M124" s="307" t="e">
        <f t="shared" si="5"/>
        <v>#N/A</v>
      </c>
    </row>
    <row r="125" spans="1:15" x14ac:dyDescent="0.25">
      <c r="A125" s="348"/>
      <c r="B125" s="357"/>
      <c r="C125" s="305"/>
      <c r="D125" s="305" t="e">
        <f>VLOOKUP(C125,'Dropdown vloerafw en cat'!$P$2:$Q$52,2,FALSE)</f>
        <v>#N/A</v>
      </c>
      <c r="E125" s="306"/>
      <c r="F125" s="306" t="e">
        <f>VLOOKUP(D125,'Normen en kosten'!$A$5:$B$103,2,FALSE)</f>
        <v>#N/A</v>
      </c>
      <c r="G125" s="296"/>
      <c r="H125" s="296"/>
      <c r="I125" s="357"/>
      <c r="J125" s="296" t="e">
        <f t="shared" si="3"/>
        <v>#N/A</v>
      </c>
      <c r="K125" s="296" t="e">
        <f>+VLOOKUP(J125,'Normen en kosten'!$D$5:$E$103,2,FALSE)*'2'!$G$11</f>
        <v>#N/A</v>
      </c>
      <c r="L125" s="296">
        <f t="shared" si="4"/>
        <v>0</v>
      </c>
      <c r="M125" s="307" t="e">
        <f t="shared" si="5"/>
        <v>#N/A</v>
      </c>
    </row>
    <row r="126" spans="1:15" x14ac:dyDescent="0.25">
      <c r="A126" s="348"/>
      <c r="B126" s="357"/>
      <c r="C126" s="305"/>
      <c r="D126" s="305" t="e">
        <f>VLOOKUP(C126,'Dropdown vloerafw en cat'!$P$2:$Q$52,2,FALSE)</f>
        <v>#N/A</v>
      </c>
      <c r="E126" s="306"/>
      <c r="F126" s="306" t="e">
        <f>VLOOKUP(D126,'Normen en kosten'!$A$5:$B$103,2,FALSE)</f>
        <v>#N/A</v>
      </c>
      <c r="G126" s="296"/>
      <c r="H126" s="296"/>
      <c r="I126" s="357"/>
      <c r="J126" s="296" t="e">
        <f t="shared" si="3"/>
        <v>#N/A</v>
      </c>
      <c r="K126" s="296" t="e">
        <f>+VLOOKUP(J126,'Normen en kosten'!$D$5:$E$103,2,FALSE)*'2'!$G$11</f>
        <v>#N/A</v>
      </c>
      <c r="L126" s="296">
        <f t="shared" si="4"/>
        <v>0</v>
      </c>
      <c r="M126" s="307" t="e">
        <f t="shared" si="5"/>
        <v>#N/A</v>
      </c>
    </row>
    <row r="127" spans="1:15" x14ac:dyDescent="0.25">
      <c r="A127" s="348"/>
      <c r="B127" s="357"/>
      <c r="C127" s="305"/>
      <c r="D127" s="305" t="e">
        <f>VLOOKUP(C127,'Dropdown vloerafw en cat'!$P$2:$Q$52,2,FALSE)</f>
        <v>#N/A</v>
      </c>
      <c r="E127" s="306"/>
      <c r="F127" s="306" t="e">
        <f>VLOOKUP(D127,'Normen en kosten'!$A$5:$B$103,2,FALSE)</f>
        <v>#N/A</v>
      </c>
      <c r="G127" s="296"/>
      <c r="H127" s="296"/>
      <c r="I127" s="357"/>
      <c r="J127" s="296" t="e">
        <f t="shared" si="3"/>
        <v>#N/A</v>
      </c>
      <c r="K127" s="296" t="e">
        <f>+VLOOKUP(J127,'Normen en kosten'!$D$5:$E$103,2,FALSE)*'2'!$G$11</f>
        <v>#N/A</v>
      </c>
      <c r="L127" s="296">
        <f t="shared" si="4"/>
        <v>0</v>
      </c>
      <c r="M127" s="307" t="e">
        <f t="shared" si="5"/>
        <v>#N/A</v>
      </c>
    </row>
    <row r="128" spans="1:15" x14ac:dyDescent="0.25">
      <c r="A128" s="348"/>
      <c r="B128" s="357"/>
      <c r="C128" s="305"/>
      <c r="D128" s="305" t="e">
        <f>VLOOKUP(C128,'Dropdown vloerafw en cat'!$P$2:$Q$52,2,FALSE)</f>
        <v>#N/A</v>
      </c>
      <c r="E128" s="306"/>
      <c r="F128" s="306" t="e">
        <f>VLOOKUP(D128,'Normen en kosten'!$A$5:$B$103,2,FALSE)</f>
        <v>#N/A</v>
      </c>
      <c r="G128" s="296"/>
      <c r="H128" s="296"/>
      <c r="I128" s="357"/>
      <c r="J128" s="296" t="e">
        <f t="shared" si="3"/>
        <v>#N/A</v>
      </c>
      <c r="K128" s="296" t="e">
        <f>+VLOOKUP(J128,'Normen en kosten'!$D$5:$E$103,2,FALSE)*'2'!$G$11</f>
        <v>#N/A</v>
      </c>
      <c r="L128" s="296">
        <f t="shared" si="4"/>
        <v>0</v>
      </c>
      <c r="M128" s="307" t="e">
        <f t="shared" si="5"/>
        <v>#N/A</v>
      </c>
    </row>
    <row r="129" spans="1:13" x14ac:dyDescent="0.25">
      <c r="A129" s="348"/>
      <c r="B129" s="357"/>
      <c r="C129" s="305"/>
      <c r="D129" s="305" t="e">
        <f>VLOOKUP(C129,'Dropdown vloerafw en cat'!$P$2:$Q$52,2,FALSE)</f>
        <v>#N/A</v>
      </c>
      <c r="E129" s="306"/>
      <c r="F129" s="306" t="e">
        <f>VLOOKUP(D129,'Normen en kosten'!$A$5:$B$103,2,FALSE)</f>
        <v>#N/A</v>
      </c>
      <c r="G129" s="296"/>
      <c r="H129" s="296"/>
      <c r="I129" s="357"/>
      <c r="J129" s="296" t="e">
        <f t="shared" si="3"/>
        <v>#N/A</v>
      </c>
      <c r="K129" s="296" t="e">
        <f>+VLOOKUP(J129,'Normen en kosten'!$D$5:$E$103,2,FALSE)*'2'!$G$11</f>
        <v>#N/A</v>
      </c>
      <c r="L129" s="296">
        <f t="shared" si="4"/>
        <v>0</v>
      </c>
      <c r="M129" s="307" t="e">
        <f t="shared" si="5"/>
        <v>#N/A</v>
      </c>
    </row>
    <row r="130" spans="1:13" x14ac:dyDescent="0.25">
      <c r="A130" s="348"/>
      <c r="B130" s="357"/>
      <c r="C130" s="305"/>
      <c r="D130" s="305" t="e">
        <f>VLOOKUP(C130,'Dropdown vloerafw en cat'!$P$2:$Q$52,2,FALSE)</f>
        <v>#N/A</v>
      </c>
      <c r="E130" s="306"/>
      <c r="F130" s="306" t="e">
        <f>VLOOKUP(D130,'Normen en kosten'!$A$5:$B$103,2,FALSE)</f>
        <v>#N/A</v>
      </c>
      <c r="G130" s="296"/>
      <c r="H130" s="296"/>
      <c r="I130" s="357"/>
      <c r="J130" s="296" t="e">
        <f t="shared" si="3"/>
        <v>#N/A</v>
      </c>
      <c r="K130" s="296" t="e">
        <f>+VLOOKUP(J130,'Normen en kosten'!$D$5:$E$103,2,FALSE)*'2'!$G$11</f>
        <v>#N/A</v>
      </c>
      <c r="L130" s="296">
        <f t="shared" si="4"/>
        <v>0</v>
      </c>
      <c r="M130" s="307" t="e">
        <f t="shared" si="5"/>
        <v>#N/A</v>
      </c>
    </row>
    <row r="131" spans="1:13" x14ac:dyDescent="0.25">
      <c r="A131" s="348"/>
      <c r="B131" s="357"/>
      <c r="C131" s="305"/>
      <c r="D131" s="305" t="e">
        <f>VLOOKUP(C131,'Dropdown vloerafw en cat'!$P$2:$Q$52,2,FALSE)</f>
        <v>#N/A</v>
      </c>
      <c r="E131" s="306"/>
      <c r="F131" s="306" t="e">
        <f>VLOOKUP(D131,'Normen en kosten'!$A$5:$B$103,2,FALSE)</f>
        <v>#N/A</v>
      </c>
      <c r="G131" s="296"/>
      <c r="H131" s="296"/>
      <c r="I131" s="357"/>
      <c r="J131" s="296" t="e">
        <f t="shared" si="3"/>
        <v>#N/A</v>
      </c>
      <c r="K131" s="296" t="e">
        <f>+VLOOKUP(J131,'Normen en kosten'!$D$5:$E$103,2,FALSE)*'2'!$G$11</f>
        <v>#N/A</v>
      </c>
      <c r="L131" s="296">
        <f t="shared" si="4"/>
        <v>0</v>
      </c>
      <c r="M131" s="307" t="e">
        <f t="shared" si="5"/>
        <v>#N/A</v>
      </c>
    </row>
    <row r="132" spans="1:13" x14ac:dyDescent="0.25">
      <c r="A132" s="348"/>
      <c r="B132" s="357"/>
      <c r="C132" s="305"/>
      <c r="D132" s="305" t="e">
        <f>VLOOKUP(C132,'Dropdown vloerafw en cat'!$P$2:$Q$52,2,FALSE)</f>
        <v>#N/A</v>
      </c>
      <c r="E132" s="306"/>
      <c r="F132" s="306" t="e">
        <f>VLOOKUP(D132,'Normen en kosten'!$A$5:$B$103,2,FALSE)</f>
        <v>#N/A</v>
      </c>
      <c r="G132" s="296"/>
      <c r="H132" s="296"/>
      <c r="I132" s="357"/>
      <c r="J132" s="296" t="e">
        <f t="shared" si="3"/>
        <v>#N/A</v>
      </c>
      <c r="K132" s="296" t="e">
        <f>+VLOOKUP(J132,'Normen en kosten'!$D$5:$E$103,2,FALSE)*'2'!$G$11</f>
        <v>#N/A</v>
      </c>
      <c r="L132" s="296">
        <f t="shared" si="4"/>
        <v>0</v>
      </c>
      <c r="M132" s="307" t="e">
        <f t="shared" si="5"/>
        <v>#N/A</v>
      </c>
    </row>
    <row r="133" spans="1:13" x14ac:dyDescent="0.25">
      <c r="A133" s="348"/>
      <c r="B133" s="357"/>
      <c r="C133" s="305"/>
      <c r="D133" s="305" t="e">
        <f>VLOOKUP(C133,'Dropdown vloerafw en cat'!$P$2:$Q$52,2,FALSE)</f>
        <v>#N/A</v>
      </c>
      <c r="E133" s="306"/>
      <c r="F133" s="306" t="e">
        <f>VLOOKUP(D133,'Normen en kosten'!$A$5:$B$103,2,FALSE)</f>
        <v>#N/A</v>
      </c>
      <c r="G133" s="296"/>
      <c r="H133" s="296"/>
      <c r="I133" s="357"/>
      <c r="J133" s="296" t="e">
        <f t="shared" ref="J133:J196" si="6">F133&amp;I133</f>
        <v>#N/A</v>
      </c>
      <c r="K133" s="296" t="e">
        <f>+VLOOKUP(J133,'Normen en kosten'!$D$5:$E$103,2,FALSE)*'2'!$G$11</f>
        <v>#N/A</v>
      </c>
      <c r="L133" s="296">
        <f t="shared" ref="L133:L196" si="7">+I133*G133</f>
        <v>0</v>
      </c>
      <c r="M133" s="307" t="e">
        <f t="shared" ref="M133:M196" si="8">+IF(K133=0,0,L133/K133)</f>
        <v>#N/A</v>
      </c>
    </row>
    <row r="134" spans="1:13" x14ac:dyDescent="0.25">
      <c r="A134" s="348"/>
      <c r="B134" s="357"/>
      <c r="C134" s="305"/>
      <c r="D134" s="305" t="e">
        <f>VLOOKUP(C134,'Dropdown vloerafw en cat'!$P$2:$Q$52,2,FALSE)</f>
        <v>#N/A</v>
      </c>
      <c r="E134" s="306"/>
      <c r="F134" s="306" t="e">
        <f>VLOOKUP(D134,'Normen en kosten'!$A$5:$B$103,2,FALSE)</f>
        <v>#N/A</v>
      </c>
      <c r="G134" s="296"/>
      <c r="H134" s="296"/>
      <c r="I134" s="357"/>
      <c r="J134" s="296" t="e">
        <f t="shared" si="6"/>
        <v>#N/A</v>
      </c>
      <c r="K134" s="296" t="e">
        <f>+VLOOKUP(J134,'Normen en kosten'!$D$5:$E$103,2,FALSE)*'2'!$G$11</f>
        <v>#N/A</v>
      </c>
      <c r="L134" s="296">
        <f t="shared" si="7"/>
        <v>0</v>
      </c>
      <c r="M134" s="307" t="e">
        <f t="shared" si="8"/>
        <v>#N/A</v>
      </c>
    </row>
    <row r="135" spans="1:13" x14ac:dyDescent="0.25">
      <c r="A135" s="348"/>
      <c r="B135" s="357"/>
      <c r="C135" s="305"/>
      <c r="D135" s="305" t="e">
        <f>VLOOKUP(C135,'Dropdown vloerafw en cat'!$P$2:$Q$52,2,FALSE)</f>
        <v>#N/A</v>
      </c>
      <c r="E135" s="306"/>
      <c r="F135" s="306" t="e">
        <f>VLOOKUP(D135,'Normen en kosten'!$A$5:$B$103,2,FALSE)</f>
        <v>#N/A</v>
      </c>
      <c r="G135" s="296"/>
      <c r="H135" s="296"/>
      <c r="I135" s="357"/>
      <c r="J135" s="296" t="e">
        <f t="shared" si="6"/>
        <v>#N/A</v>
      </c>
      <c r="K135" s="296" t="e">
        <f>+VLOOKUP(J135,'Normen en kosten'!$D$5:$E$103,2,FALSE)*'2'!$G$11</f>
        <v>#N/A</v>
      </c>
      <c r="L135" s="296">
        <f t="shared" si="7"/>
        <v>0</v>
      </c>
      <c r="M135" s="307" t="e">
        <f t="shared" si="8"/>
        <v>#N/A</v>
      </c>
    </row>
    <row r="136" spans="1:13" x14ac:dyDescent="0.25">
      <c r="A136" s="348"/>
      <c r="B136" s="357"/>
      <c r="C136" s="305"/>
      <c r="D136" s="305" t="e">
        <f>VLOOKUP(C136,'Dropdown vloerafw en cat'!$P$2:$Q$52,2,FALSE)</f>
        <v>#N/A</v>
      </c>
      <c r="E136" s="306"/>
      <c r="F136" s="306" t="e">
        <f>VLOOKUP(D136,'Normen en kosten'!$A$5:$B$103,2,FALSE)</f>
        <v>#N/A</v>
      </c>
      <c r="G136" s="296"/>
      <c r="H136" s="296"/>
      <c r="I136" s="357"/>
      <c r="J136" s="296" t="e">
        <f t="shared" si="6"/>
        <v>#N/A</v>
      </c>
      <c r="K136" s="296" t="e">
        <f>+VLOOKUP(J136,'Normen en kosten'!$D$5:$E$103,2,FALSE)*'2'!$G$11</f>
        <v>#N/A</v>
      </c>
      <c r="L136" s="296">
        <f t="shared" si="7"/>
        <v>0</v>
      </c>
      <c r="M136" s="307" t="e">
        <f t="shared" si="8"/>
        <v>#N/A</v>
      </c>
    </row>
    <row r="137" spans="1:13" x14ac:dyDescent="0.25">
      <c r="A137" s="348"/>
      <c r="B137" s="357"/>
      <c r="C137" s="305"/>
      <c r="D137" s="305" t="e">
        <f>VLOOKUP(C137,'Dropdown vloerafw en cat'!$P$2:$Q$52,2,FALSE)</f>
        <v>#N/A</v>
      </c>
      <c r="E137" s="306"/>
      <c r="F137" s="306" t="e">
        <f>VLOOKUP(D137,'Normen en kosten'!$A$5:$B$103,2,FALSE)</f>
        <v>#N/A</v>
      </c>
      <c r="G137" s="296"/>
      <c r="H137" s="296"/>
      <c r="I137" s="357"/>
      <c r="J137" s="296" t="e">
        <f t="shared" si="6"/>
        <v>#N/A</v>
      </c>
      <c r="K137" s="296" t="e">
        <f>+VLOOKUP(J137,'Normen en kosten'!$D$5:$E$103,2,FALSE)*'2'!$G$11</f>
        <v>#N/A</v>
      </c>
      <c r="L137" s="296">
        <f t="shared" si="7"/>
        <v>0</v>
      </c>
      <c r="M137" s="307" t="e">
        <f t="shared" si="8"/>
        <v>#N/A</v>
      </c>
    </row>
    <row r="138" spans="1:13" x14ac:dyDescent="0.25">
      <c r="A138" s="348"/>
      <c r="B138" s="357"/>
      <c r="C138" s="305"/>
      <c r="D138" s="305" t="e">
        <f>VLOOKUP(C138,'Dropdown vloerafw en cat'!$P$2:$Q$52,2,FALSE)</f>
        <v>#N/A</v>
      </c>
      <c r="E138" s="306"/>
      <c r="F138" s="306" t="e">
        <f>VLOOKUP(D138,'Normen en kosten'!$A$5:$B$103,2,FALSE)</f>
        <v>#N/A</v>
      </c>
      <c r="G138" s="296"/>
      <c r="H138" s="296"/>
      <c r="I138" s="357"/>
      <c r="J138" s="296" t="e">
        <f t="shared" si="6"/>
        <v>#N/A</v>
      </c>
      <c r="K138" s="296" t="e">
        <f>+VLOOKUP(J138,'Normen en kosten'!$D$5:$E$103,2,FALSE)*'2'!$G$11</f>
        <v>#N/A</v>
      </c>
      <c r="L138" s="296">
        <f t="shared" si="7"/>
        <v>0</v>
      </c>
      <c r="M138" s="307" t="e">
        <f t="shared" si="8"/>
        <v>#N/A</v>
      </c>
    </row>
    <row r="139" spans="1:13" x14ac:dyDescent="0.25">
      <c r="A139" s="348"/>
      <c r="B139" s="357"/>
      <c r="C139" s="305"/>
      <c r="D139" s="305" t="e">
        <f>VLOOKUP(C139,'Dropdown vloerafw en cat'!$P$2:$Q$52,2,FALSE)</f>
        <v>#N/A</v>
      </c>
      <c r="E139" s="306"/>
      <c r="F139" s="306" t="e">
        <f>VLOOKUP(D139,'Normen en kosten'!$A$5:$B$103,2,FALSE)</f>
        <v>#N/A</v>
      </c>
      <c r="G139" s="296"/>
      <c r="H139" s="296"/>
      <c r="I139" s="357"/>
      <c r="J139" s="296" t="e">
        <f t="shared" si="6"/>
        <v>#N/A</v>
      </c>
      <c r="K139" s="296" t="e">
        <f>+VLOOKUP(J139,'Normen en kosten'!$D$5:$E$103,2,FALSE)*'2'!$G$11</f>
        <v>#N/A</v>
      </c>
      <c r="L139" s="296">
        <f t="shared" si="7"/>
        <v>0</v>
      </c>
      <c r="M139" s="307" t="e">
        <f t="shared" si="8"/>
        <v>#N/A</v>
      </c>
    </row>
    <row r="140" spans="1:13" x14ac:dyDescent="0.25">
      <c r="A140" s="348"/>
      <c r="B140" s="357"/>
      <c r="C140" s="305"/>
      <c r="D140" s="305" t="e">
        <f>VLOOKUP(C140,'Dropdown vloerafw en cat'!$P$2:$Q$52,2,FALSE)</f>
        <v>#N/A</v>
      </c>
      <c r="E140" s="306"/>
      <c r="F140" s="306" t="e">
        <f>VLOOKUP(D140,'Normen en kosten'!$A$5:$B$103,2,FALSE)</f>
        <v>#N/A</v>
      </c>
      <c r="G140" s="296"/>
      <c r="H140" s="296"/>
      <c r="I140" s="357"/>
      <c r="J140" s="296" t="e">
        <f t="shared" si="6"/>
        <v>#N/A</v>
      </c>
      <c r="K140" s="296" t="e">
        <f>+VLOOKUP(J140,'Normen en kosten'!$D$5:$E$103,2,FALSE)*'2'!$G$11</f>
        <v>#N/A</v>
      </c>
      <c r="L140" s="296">
        <f t="shared" si="7"/>
        <v>0</v>
      </c>
      <c r="M140" s="307" t="e">
        <f t="shared" si="8"/>
        <v>#N/A</v>
      </c>
    </row>
    <row r="141" spans="1:13" x14ac:dyDescent="0.25">
      <c r="A141" s="348"/>
      <c r="B141" s="357"/>
      <c r="C141" s="305"/>
      <c r="D141" s="305" t="e">
        <f>VLOOKUP(C141,'Dropdown vloerafw en cat'!$P$2:$Q$52,2,FALSE)</f>
        <v>#N/A</v>
      </c>
      <c r="E141" s="306"/>
      <c r="F141" s="306" t="e">
        <f>VLOOKUP(D141,'Normen en kosten'!$A$5:$B$103,2,FALSE)</f>
        <v>#N/A</v>
      </c>
      <c r="G141" s="296"/>
      <c r="H141" s="296"/>
      <c r="I141" s="357"/>
      <c r="J141" s="296" t="e">
        <f t="shared" si="6"/>
        <v>#N/A</v>
      </c>
      <c r="K141" s="296" t="e">
        <f>+VLOOKUP(J141,'Normen en kosten'!$D$5:$E$103,2,FALSE)*'2'!$G$11</f>
        <v>#N/A</v>
      </c>
      <c r="L141" s="296">
        <f t="shared" si="7"/>
        <v>0</v>
      </c>
      <c r="M141" s="307" t="e">
        <f t="shared" si="8"/>
        <v>#N/A</v>
      </c>
    </row>
    <row r="142" spans="1:13" x14ac:dyDescent="0.25">
      <c r="A142" s="348"/>
      <c r="B142" s="357"/>
      <c r="C142" s="305"/>
      <c r="D142" s="305" t="e">
        <f>VLOOKUP(C142,'Dropdown vloerafw en cat'!$P$2:$Q$52,2,FALSE)</f>
        <v>#N/A</v>
      </c>
      <c r="E142" s="306"/>
      <c r="F142" s="306" t="e">
        <f>VLOOKUP(D142,'Normen en kosten'!$A$5:$B$103,2,FALSE)</f>
        <v>#N/A</v>
      </c>
      <c r="G142" s="296"/>
      <c r="H142" s="296"/>
      <c r="I142" s="357"/>
      <c r="J142" s="296" t="e">
        <f t="shared" si="6"/>
        <v>#N/A</v>
      </c>
      <c r="K142" s="296" t="e">
        <f>+VLOOKUP(J142,'Normen en kosten'!$D$5:$E$103,2,FALSE)*'2'!$G$11</f>
        <v>#N/A</v>
      </c>
      <c r="L142" s="296">
        <f t="shared" si="7"/>
        <v>0</v>
      </c>
      <c r="M142" s="307" t="e">
        <f t="shared" si="8"/>
        <v>#N/A</v>
      </c>
    </row>
    <row r="143" spans="1:13" x14ac:dyDescent="0.25">
      <c r="A143" s="348"/>
      <c r="B143" s="357"/>
      <c r="C143" s="305"/>
      <c r="D143" s="305" t="e">
        <f>VLOOKUP(C143,'Dropdown vloerafw en cat'!$P$2:$Q$52,2,FALSE)</f>
        <v>#N/A</v>
      </c>
      <c r="E143" s="306"/>
      <c r="F143" s="306" t="e">
        <f>VLOOKUP(D143,'Normen en kosten'!$A$5:$B$103,2,FALSE)</f>
        <v>#N/A</v>
      </c>
      <c r="G143" s="296"/>
      <c r="H143" s="296"/>
      <c r="I143" s="357"/>
      <c r="J143" s="296" t="e">
        <f t="shared" si="6"/>
        <v>#N/A</v>
      </c>
      <c r="K143" s="296" t="e">
        <f>+VLOOKUP(J143,'Normen en kosten'!$D$5:$E$103,2,FALSE)*'2'!$G$11</f>
        <v>#N/A</v>
      </c>
      <c r="L143" s="296">
        <f t="shared" si="7"/>
        <v>0</v>
      </c>
      <c r="M143" s="307" t="e">
        <f t="shared" si="8"/>
        <v>#N/A</v>
      </c>
    </row>
    <row r="144" spans="1:13" x14ac:dyDescent="0.25">
      <c r="A144" s="348"/>
      <c r="B144" s="357"/>
      <c r="C144" s="305"/>
      <c r="D144" s="305" t="e">
        <f>VLOOKUP(C144,'Dropdown vloerafw en cat'!$P$2:$Q$52,2,FALSE)</f>
        <v>#N/A</v>
      </c>
      <c r="E144" s="306"/>
      <c r="F144" s="306" t="e">
        <f>VLOOKUP(D144,'Normen en kosten'!$A$5:$B$103,2,FALSE)</f>
        <v>#N/A</v>
      </c>
      <c r="G144" s="296"/>
      <c r="H144" s="296"/>
      <c r="I144" s="357"/>
      <c r="J144" s="296" t="e">
        <f t="shared" si="6"/>
        <v>#N/A</v>
      </c>
      <c r="K144" s="296" t="e">
        <f>+VLOOKUP(J144,'Normen en kosten'!$D$5:$E$103,2,FALSE)*'2'!$G$11</f>
        <v>#N/A</v>
      </c>
      <c r="L144" s="296">
        <f t="shared" si="7"/>
        <v>0</v>
      </c>
      <c r="M144" s="307" t="e">
        <f t="shared" si="8"/>
        <v>#N/A</v>
      </c>
    </row>
    <row r="145" spans="1:13" x14ac:dyDescent="0.25">
      <c r="A145" s="348"/>
      <c r="B145" s="357"/>
      <c r="C145" s="305"/>
      <c r="D145" s="305" t="e">
        <f>VLOOKUP(C145,'Dropdown vloerafw en cat'!$P$2:$Q$52,2,FALSE)</f>
        <v>#N/A</v>
      </c>
      <c r="E145" s="306"/>
      <c r="F145" s="306" t="e">
        <f>VLOOKUP(D145,'Normen en kosten'!$A$5:$B$103,2,FALSE)</f>
        <v>#N/A</v>
      </c>
      <c r="G145" s="296"/>
      <c r="H145" s="296"/>
      <c r="I145" s="357"/>
      <c r="J145" s="296" t="e">
        <f t="shared" si="6"/>
        <v>#N/A</v>
      </c>
      <c r="K145" s="296" t="e">
        <f>+VLOOKUP(J145,'Normen en kosten'!$D$5:$E$103,2,FALSE)*'2'!$G$11</f>
        <v>#N/A</v>
      </c>
      <c r="L145" s="296">
        <f t="shared" si="7"/>
        <v>0</v>
      </c>
      <c r="M145" s="307" t="e">
        <f t="shared" si="8"/>
        <v>#N/A</v>
      </c>
    </row>
    <row r="146" spans="1:13" x14ac:dyDescent="0.25">
      <c r="A146" s="348"/>
      <c r="B146" s="357"/>
      <c r="C146" s="305"/>
      <c r="D146" s="305" t="e">
        <f>VLOOKUP(C146,'Dropdown vloerafw en cat'!$P$2:$Q$52,2,FALSE)</f>
        <v>#N/A</v>
      </c>
      <c r="E146" s="306"/>
      <c r="F146" s="306" t="e">
        <f>VLOOKUP(D146,'Normen en kosten'!$A$5:$B$103,2,FALSE)</f>
        <v>#N/A</v>
      </c>
      <c r="G146" s="296"/>
      <c r="H146" s="296"/>
      <c r="I146" s="357"/>
      <c r="J146" s="296" t="e">
        <f t="shared" si="6"/>
        <v>#N/A</v>
      </c>
      <c r="K146" s="296" t="e">
        <f>+VLOOKUP(J146,'Normen en kosten'!$D$5:$E$103,2,FALSE)*'2'!$G$11</f>
        <v>#N/A</v>
      </c>
      <c r="L146" s="296">
        <f t="shared" si="7"/>
        <v>0</v>
      </c>
      <c r="M146" s="307" t="e">
        <f t="shared" si="8"/>
        <v>#N/A</v>
      </c>
    </row>
    <row r="147" spans="1:13" x14ac:dyDescent="0.25">
      <c r="A147" s="348"/>
      <c r="B147" s="357"/>
      <c r="C147" s="305"/>
      <c r="D147" s="305" t="e">
        <f>VLOOKUP(C147,'Dropdown vloerafw en cat'!$P$2:$Q$52,2,FALSE)</f>
        <v>#N/A</v>
      </c>
      <c r="E147" s="306"/>
      <c r="F147" s="306" t="e">
        <f>VLOOKUP(D147,'Normen en kosten'!$A$5:$B$103,2,FALSE)</f>
        <v>#N/A</v>
      </c>
      <c r="G147" s="296"/>
      <c r="H147" s="296"/>
      <c r="I147" s="357"/>
      <c r="J147" s="296" t="e">
        <f t="shared" si="6"/>
        <v>#N/A</v>
      </c>
      <c r="K147" s="296" t="e">
        <f>+VLOOKUP(J147,'Normen en kosten'!$D$5:$E$103,2,FALSE)*'2'!$G$11</f>
        <v>#N/A</v>
      </c>
      <c r="L147" s="296">
        <f t="shared" si="7"/>
        <v>0</v>
      </c>
      <c r="M147" s="307" t="e">
        <f t="shared" si="8"/>
        <v>#N/A</v>
      </c>
    </row>
    <row r="148" spans="1:13" x14ac:dyDescent="0.25">
      <c r="A148" s="348"/>
      <c r="B148" s="357"/>
      <c r="C148" s="305"/>
      <c r="D148" s="305" t="e">
        <f>VLOOKUP(C148,'Dropdown vloerafw en cat'!$P$2:$Q$52,2,FALSE)</f>
        <v>#N/A</v>
      </c>
      <c r="E148" s="306"/>
      <c r="F148" s="306" t="e">
        <f>VLOOKUP(D148,'Normen en kosten'!$A$5:$B$103,2,FALSE)</f>
        <v>#N/A</v>
      </c>
      <c r="G148" s="296"/>
      <c r="H148" s="296"/>
      <c r="I148" s="357"/>
      <c r="J148" s="296" t="e">
        <f t="shared" si="6"/>
        <v>#N/A</v>
      </c>
      <c r="K148" s="296" t="e">
        <f>+VLOOKUP(J148,'Normen en kosten'!$D$5:$E$103,2,FALSE)*'2'!$G$11</f>
        <v>#N/A</v>
      </c>
      <c r="L148" s="296">
        <f t="shared" si="7"/>
        <v>0</v>
      </c>
      <c r="M148" s="307" t="e">
        <f t="shared" si="8"/>
        <v>#N/A</v>
      </c>
    </row>
    <row r="149" spans="1:13" x14ac:dyDescent="0.25">
      <c r="A149" s="348"/>
      <c r="B149" s="357"/>
      <c r="C149" s="305"/>
      <c r="D149" s="305" t="e">
        <f>VLOOKUP(C149,'Dropdown vloerafw en cat'!$P$2:$Q$52,2,FALSE)</f>
        <v>#N/A</v>
      </c>
      <c r="E149" s="306"/>
      <c r="F149" s="306" t="e">
        <f>VLOOKUP(D149,'Normen en kosten'!$A$5:$B$103,2,FALSE)</f>
        <v>#N/A</v>
      </c>
      <c r="G149" s="296"/>
      <c r="H149" s="296"/>
      <c r="I149" s="357"/>
      <c r="J149" s="296" t="e">
        <f t="shared" si="6"/>
        <v>#N/A</v>
      </c>
      <c r="K149" s="296" t="e">
        <f>+VLOOKUP(J149,'Normen en kosten'!$D$5:$E$103,2,FALSE)*'2'!$G$11</f>
        <v>#N/A</v>
      </c>
      <c r="L149" s="296">
        <f t="shared" si="7"/>
        <v>0</v>
      </c>
      <c r="M149" s="307" t="e">
        <f t="shared" si="8"/>
        <v>#N/A</v>
      </c>
    </row>
    <row r="150" spans="1:13" x14ac:dyDescent="0.25">
      <c r="A150" s="348"/>
      <c r="B150" s="357"/>
      <c r="C150" s="305"/>
      <c r="D150" s="305" t="e">
        <f>VLOOKUP(C150,'Dropdown vloerafw en cat'!$P$2:$Q$52,2,FALSE)</f>
        <v>#N/A</v>
      </c>
      <c r="E150" s="306"/>
      <c r="F150" s="306" t="e">
        <f>VLOOKUP(D150,'Normen en kosten'!$A$5:$B$103,2,FALSE)</f>
        <v>#N/A</v>
      </c>
      <c r="G150" s="296"/>
      <c r="H150" s="296"/>
      <c r="I150" s="357"/>
      <c r="J150" s="296" t="e">
        <f t="shared" si="6"/>
        <v>#N/A</v>
      </c>
      <c r="K150" s="296" t="e">
        <f>+VLOOKUP(J150,'Normen en kosten'!$D$5:$E$103,2,FALSE)*'2'!$G$11</f>
        <v>#N/A</v>
      </c>
      <c r="L150" s="296">
        <f t="shared" si="7"/>
        <v>0</v>
      </c>
      <c r="M150" s="307" t="e">
        <f t="shared" si="8"/>
        <v>#N/A</v>
      </c>
    </row>
    <row r="151" spans="1:13" x14ac:dyDescent="0.25">
      <c r="A151" s="348"/>
      <c r="B151" s="357"/>
      <c r="C151" s="305"/>
      <c r="D151" s="305" t="e">
        <f>VLOOKUP(C151,'Dropdown vloerafw en cat'!$P$2:$Q$52,2,FALSE)</f>
        <v>#N/A</v>
      </c>
      <c r="E151" s="306"/>
      <c r="F151" s="306" t="e">
        <f>VLOOKUP(D151,'Normen en kosten'!$A$5:$B$103,2,FALSE)</f>
        <v>#N/A</v>
      </c>
      <c r="G151" s="296"/>
      <c r="H151" s="296"/>
      <c r="I151" s="357"/>
      <c r="J151" s="296" t="e">
        <f t="shared" si="6"/>
        <v>#N/A</v>
      </c>
      <c r="K151" s="296" t="e">
        <f>+VLOOKUP(J151,'Normen en kosten'!$D$5:$E$103,2,FALSE)*'2'!$G$11</f>
        <v>#N/A</v>
      </c>
      <c r="L151" s="296">
        <f t="shared" si="7"/>
        <v>0</v>
      </c>
      <c r="M151" s="307" t="e">
        <f t="shared" si="8"/>
        <v>#N/A</v>
      </c>
    </row>
    <row r="152" spans="1:13" x14ac:dyDescent="0.25">
      <c r="A152" s="348"/>
      <c r="B152" s="357"/>
      <c r="C152" s="305"/>
      <c r="D152" s="305" t="e">
        <f>VLOOKUP(C152,'Dropdown vloerafw en cat'!$P$2:$Q$52,2,FALSE)</f>
        <v>#N/A</v>
      </c>
      <c r="E152" s="306"/>
      <c r="F152" s="306" t="e">
        <f>VLOOKUP(D152,'Normen en kosten'!$A$5:$B$103,2,FALSE)</f>
        <v>#N/A</v>
      </c>
      <c r="G152" s="296"/>
      <c r="H152" s="296"/>
      <c r="I152" s="357"/>
      <c r="J152" s="296" t="e">
        <f t="shared" si="6"/>
        <v>#N/A</v>
      </c>
      <c r="K152" s="296" t="e">
        <f>+VLOOKUP(J152,'Normen en kosten'!$D$5:$E$103,2,FALSE)*'2'!$G$11</f>
        <v>#N/A</v>
      </c>
      <c r="L152" s="296">
        <f t="shared" si="7"/>
        <v>0</v>
      </c>
      <c r="M152" s="307" t="e">
        <f t="shared" si="8"/>
        <v>#N/A</v>
      </c>
    </row>
    <row r="153" spans="1:13" x14ac:dyDescent="0.25">
      <c r="A153" s="348"/>
      <c r="B153" s="357"/>
      <c r="C153" s="305"/>
      <c r="D153" s="305" t="e">
        <f>VLOOKUP(C153,'Dropdown vloerafw en cat'!$P$2:$Q$52,2,FALSE)</f>
        <v>#N/A</v>
      </c>
      <c r="E153" s="306"/>
      <c r="F153" s="306" t="e">
        <f>VLOOKUP(D153,'Normen en kosten'!$A$5:$B$103,2,FALSE)</f>
        <v>#N/A</v>
      </c>
      <c r="G153" s="296"/>
      <c r="H153" s="296"/>
      <c r="I153" s="357"/>
      <c r="J153" s="296" t="e">
        <f t="shared" si="6"/>
        <v>#N/A</v>
      </c>
      <c r="K153" s="296" t="e">
        <f>+VLOOKUP(J153,'Normen en kosten'!$D$5:$E$103,2,FALSE)*'2'!$G$11</f>
        <v>#N/A</v>
      </c>
      <c r="L153" s="296">
        <f t="shared" si="7"/>
        <v>0</v>
      </c>
      <c r="M153" s="307" t="e">
        <f t="shared" si="8"/>
        <v>#N/A</v>
      </c>
    </row>
    <row r="154" spans="1:13" x14ac:dyDescent="0.25">
      <c r="A154" s="348"/>
      <c r="B154" s="357"/>
      <c r="C154" s="305"/>
      <c r="D154" s="305" t="e">
        <f>VLOOKUP(C154,'Dropdown vloerafw en cat'!$P$2:$Q$52,2,FALSE)</f>
        <v>#N/A</v>
      </c>
      <c r="E154" s="306"/>
      <c r="F154" s="306" t="e">
        <f>VLOOKUP(D154,'Normen en kosten'!$A$5:$B$103,2,FALSE)</f>
        <v>#N/A</v>
      </c>
      <c r="G154" s="296"/>
      <c r="H154" s="296"/>
      <c r="I154" s="357"/>
      <c r="J154" s="296" t="e">
        <f t="shared" si="6"/>
        <v>#N/A</v>
      </c>
      <c r="K154" s="296" t="e">
        <f>+VLOOKUP(J154,'Normen en kosten'!$D$5:$E$103,2,FALSE)*'2'!$G$11</f>
        <v>#N/A</v>
      </c>
      <c r="L154" s="296">
        <f t="shared" si="7"/>
        <v>0</v>
      </c>
      <c r="M154" s="307" t="e">
        <f t="shared" si="8"/>
        <v>#N/A</v>
      </c>
    </row>
    <row r="155" spans="1:13" x14ac:dyDescent="0.25">
      <c r="A155" s="348"/>
      <c r="B155" s="357"/>
      <c r="C155" s="305"/>
      <c r="D155" s="305" t="e">
        <f>VLOOKUP(C155,'Dropdown vloerafw en cat'!$P$2:$Q$52,2,FALSE)</f>
        <v>#N/A</v>
      </c>
      <c r="E155" s="306"/>
      <c r="F155" s="306" t="e">
        <f>VLOOKUP(D155,'Normen en kosten'!$A$5:$B$103,2,FALSE)</f>
        <v>#N/A</v>
      </c>
      <c r="G155" s="296"/>
      <c r="H155" s="296"/>
      <c r="I155" s="357"/>
      <c r="J155" s="296" t="e">
        <f t="shared" si="6"/>
        <v>#N/A</v>
      </c>
      <c r="K155" s="296" t="e">
        <f>+VLOOKUP(J155,'Normen en kosten'!$D$5:$E$103,2,FALSE)*'2'!$G$11</f>
        <v>#N/A</v>
      </c>
      <c r="L155" s="296">
        <f t="shared" si="7"/>
        <v>0</v>
      </c>
      <c r="M155" s="307" t="e">
        <f t="shared" si="8"/>
        <v>#N/A</v>
      </c>
    </row>
    <row r="156" spans="1:13" x14ac:dyDescent="0.25">
      <c r="A156" s="348"/>
      <c r="B156" s="357"/>
      <c r="C156" s="305"/>
      <c r="D156" s="305" t="e">
        <f>VLOOKUP(C156,'Dropdown vloerafw en cat'!$P$2:$Q$52,2,FALSE)</f>
        <v>#N/A</v>
      </c>
      <c r="E156" s="306"/>
      <c r="F156" s="306" t="e">
        <f>VLOOKUP(D156,'Normen en kosten'!$A$5:$B$103,2,FALSE)</f>
        <v>#N/A</v>
      </c>
      <c r="G156" s="296"/>
      <c r="H156" s="296"/>
      <c r="I156" s="357"/>
      <c r="J156" s="296" t="e">
        <f t="shared" si="6"/>
        <v>#N/A</v>
      </c>
      <c r="K156" s="296" t="e">
        <f>+VLOOKUP(J156,'Normen en kosten'!$D$5:$E$103,2,FALSE)*'2'!$G$11</f>
        <v>#N/A</v>
      </c>
      <c r="L156" s="296">
        <f t="shared" si="7"/>
        <v>0</v>
      </c>
      <c r="M156" s="307" t="e">
        <f t="shared" si="8"/>
        <v>#N/A</v>
      </c>
    </row>
    <row r="157" spans="1:13" x14ac:dyDescent="0.25">
      <c r="A157" s="348"/>
      <c r="B157" s="357"/>
      <c r="C157" s="305"/>
      <c r="D157" s="305" t="e">
        <f>VLOOKUP(C157,'Dropdown vloerafw en cat'!$P$2:$Q$52,2,FALSE)</f>
        <v>#N/A</v>
      </c>
      <c r="E157" s="306"/>
      <c r="F157" s="306" t="e">
        <f>VLOOKUP(D157,'Normen en kosten'!$A$5:$B$103,2,FALSE)</f>
        <v>#N/A</v>
      </c>
      <c r="G157" s="296"/>
      <c r="H157" s="296"/>
      <c r="I157" s="357"/>
      <c r="J157" s="296" t="e">
        <f t="shared" si="6"/>
        <v>#N/A</v>
      </c>
      <c r="K157" s="296" t="e">
        <f>+VLOOKUP(J157,'Normen en kosten'!$D$5:$E$103,2,FALSE)*'2'!$G$11</f>
        <v>#N/A</v>
      </c>
      <c r="L157" s="296">
        <f t="shared" si="7"/>
        <v>0</v>
      </c>
      <c r="M157" s="307" t="e">
        <f t="shared" si="8"/>
        <v>#N/A</v>
      </c>
    </row>
    <row r="158" spans="1:13" x14ac:dyDescent="0.25">
      <c r="A158" s="348"/>
      <c r="B158" s="357"/>
      <c r="C158" s="305"/>
      <c r="D158" s="305" t="e">
        <f>VLOOKUP(C158,'Dropdown vloerafw en cat'!$P$2:$Q$52,2,FALSE)</f>
        <v>#N/A</v>
      </c>
      <c r="E158" s="306"/>
      <c r="F158" s="306" t="e">
        <f>VLOOKUP(D158,'Normen en kosten'!$A$5:$B$103,2,FALSE)</f>
        <v>#N/A</v>
      </c>
      <c r="G158" s="296"/>
      <c r="H158" s="296"/>
      <c r="I158" s="357"/>
      <c r="J158" s="296" t="e">
        <f t="shared" si="6"/>
        <v>#N/A</v>
      </c>
      <c r="K158" s="296" t="e">
        <f>+VLOOKUP(J158,'Normen en kosten'!$D$5:$E$103,2,FALSE)*'2'!$G$11</f>
        <v>#N/A</v>
      </c>
      <c r="L158" s="296">
        <f t="shared" si="7"/>
        <v>0</v>
      </c>
      <c r="M158" s="307" t="e">
        <f t="shared" si="8"/>
        <v>#N/A</v>
      </c>
    </row>
    <row r="159" spans="1:13" x14ac:dyDescent="0.25">
      <c r="A159" s="348"/>
      <c r="B159" s="357"/>
      <c r="C159" s="305"/>
      <c r="D159" s="305" t="e">
        <f>VLOOKUP(C159,'Dropdown vloerafw en cat'!$P$2:$Q$52,2,FALSE)</f>
        <v>#N/A</v>
      </c>
      <c r="E159" s="306"/>
      <c r="F159" s="306" t="e">
        <f>VLOOKUP(D159,'Normen en kosten'!$A$5:$B$103,2,FALSE)</f>
        <v>#N/A</v>
      </c>
      <c r="G159" s="296"/>
      <c r="H159" s="296"/>
      <c r="I159" s="357"/>
      <c r="J159" s="296" t="e">
        <f t="shared" si="6"/>
        <v>#N/A</v>
      </c>
      <c r="K159" s="296" t="e">
        <f>+VLOOKUP(J159,'Normen en kosten'!$D$5:$E$103,2,FALSE)*'2'!$G$11</f>
        <v>#N/A</v>
      </c>
      <c r="L159" s="296">
        <f t="shared" si="7"/>
        <v>0</v>
      </c>
      <c r="M159" s="307" t="e">
        <f t="shared" si="8"/>
        <v>#N/A</v>
      </c>
    </row>
    <row r="160" spans="1:13" x14ac:dyDescent="0.25">
      <c r="A160" s="348"/>
      <c r="B160" s="357"/>
      <c r="C160" s="305"/>
      <c r="D160" s="305" t="e">
        <f>VLOOKUP(C160,'Dropdown vloerafw en cat'!$P$2:$Q$52,2,FALSE)</f>
        <v>#N/A</v>
      </c>
      <c r="E160" s="306"/>
      <c r="F160" s="306" t="e">
        <f>VLOOKUP(D160,'Normen en kosten'!$A$5:$B$103,2,FALSE)</f>
        <v>#N/A</v>
      </c>
      <c r="G160" s="296"/>
      <c r="H160" s="296"/>
      <c r="I160" s="357"/>
      <c r="J160" s="296" t="e">
        <f t="shared" si="6"/>
        <v>#N/A</v>
      </c>
      <c r="K160" s="296" t="e">
        <f>+VLOOKUP(J160,'Normen en kosten'!$D$5:$E$103,2,FALSE)*'2'!$G$11</f>
        <v>#N/A</v>
      </c>
      <c r="L160" s="296">
        <f t="shared" si="7"/>
        <v>0</v>
      </c>
      <c r="M160" s="307" t="e">
        <f t="shared" si="8"/>
        <v>#N/A</v>
      </c>
    </row>
    <row r="161" spans="1:13" x14ac:dyDescent="0.25">
      <c r="A161" s="348"/>
      <c r="B161" s="357"/>
      <c r="C161" s="305"/>
      <c r="D161" s="305" t="e">
        <f>VLOOKUP(C161,'Dropdown vloerafw en cat'!$P$2:$Q$52,2,FALSE)</f>
        <v>#N/A</v>
      </c>
      <c r="E161" s="306"/>
      <c r="F161" s="306" t="e">
        <f>VLOOKUP(D161,'Normen en kosten'!$A$5:$B$103,2,FALSE)</f>
        <v>#N/A</v>
      </c>
      <c r="G161" s="296"/>
      <c r="H161" s="296"/>
      <c r="I161" s="357"/>
      <c r="J161" s="296" t="e">
        <f t="shared" si="6"/>
        <v>#N/A</v>
      </c>
      <c r="K161" s="296" t="e">
        <f>+VLOOKUP(J161,'Normen en kosten'!$D$5:$E$103,2,FALSE)*'2'!$G$11</f>
        <v>#N/A</v>
      </c>
      <c r="L161" s="296">
        <f t="shared" si="7"/>
        <v>0</v>
      </c>
      <c r="M161" s="307" t="e">
        <f t="shared" si="8"/>
        <v>#N/A</v>
      </c>
    </row>
    <row r="162" spans="1:13" x14ac:dyDescent="0.25">
      <c r="A162" s="348"/>
      <c r="B162" s="357"/>
      <c r="C162" s="305"/>
      <c r="D162" s="305" t="e">
        <f>VLOOKUP(C162,'Dropdown vloerafw en cat'!$P$2:$Q$52,2,FALSE)</f>
        <v>#N/A</v>
      </c>
      <c r="E162" s="306"/>
      <c r="F162" s="306" t="e">
        <f>VLOOKUP(D162,'Normen en kosten'!$A$5:$B$103,2,FALSE)</f>
        <v>#N/A</v>
      </c>
      <c r="G162" s="296"/>
      <c r="H162" s="296"/>
      <c r="I162" s="357"/>
      <c r="J162" s="296" t="e">
        <f t="shared" si="6"/>
        <v>#N/A</v>
      </c>
      <c r="K162" s="296" t="e">
        <f>+VLOOKUP(J162,'Normen en kosten'!$D$5:$E$103,2,FALSE)*'2'!$G$11</f>
        <v>#N/A</v>
      </c>
      <c r="L162" s="296">
        <f t="shared" si="7"/>
        <v>0</v>
      </c>
      <c r="M162" s="307" t="e">
        <f t="shared" si="8"/>
        <v>#N/A</v>
      </c>
    </row>
    <row r="163" spans="1:13" x14ac:dyDescent="0.25">
      <c r="A163" s="348"/>
      <c r="B163" s="357"/>
      <c r="C163" s="305"/>
      <c r="D163" s="305" t="e">
        <f>VLOOKUP(C163,'Dropdown vloerafw en cat'!$P$2:$Q$52,2,FALSE)</f>
        <v>#N/A</v>
      </c>
      <c r="E163" s="306"/>
      <c r="F163" s="306" t="e">
        <f>VLOOKUP(D163,'Normen en kosten'!$A$5:$B$103,2,FALSE)</f>
        <v>#N/A</v>
      </c>
      <c r="G163" s="296"/>
      <c r="H163" s="296"/>
      <c r="I163" s="357"/>
      <c r="J163" s="296" t="e">
        <f t="shared" si="6"/>
        <v>#N/A</v>
      </c>
      <c r="K163" s="296" t="e">
        <f>+VLOOKUP(J163,'Normen en kosten'!$D$5:$E$103,2,FALSE)*'2'!$G$11</f>
        <v>#N/A</v>
      </c>
      <c r="L163" s="296">
        <f t="shared" si="7"/>
        <v>0</v>
      </c>
      <c r="M163" s="307" t="e">
        <f t="shared" si="8"/>
        <v>#N/A</v>
      </c>
    </row>
    <row r="164" spans="1:13" x14ac:dyDescent="0.25">
      <c r="A164" s="348"/>
      <c r="B164" s="357"/>
      <c r="C164" s="305"/>
      <c r="D164" s="305" t="e">
        <f>VLOOKUP(C164,'Dropdown vloerafw en cat'!$P$2:$Q$52,2,FALSE)</f>
        <v>#N/A</v>
      </c>
      <c r="E164" s="306"/>
      <c r="F164" s="306" t="e">
        <f>VLOOKUP(D164,'Normen en kosten'!$A$5:$B$103,2,FALSE)</f>
        <v>#N/A</v>
      </c>
      <c r="G164" s="296"/>
      <c r="H164" s="296"/>
      <c r="I164" s="357"/>
      <c r="J164" s="296" t="e">
        <f t="shared" si="6"/>
        <v>#N/A</v>
      </c>
      <c r="K164" s="296" t="e">
        <f>+VLOOKUP(J164,'Normen en kosten'!$D$5:$E$103,2,FALSE)*'2'!$G$11</f>
        <v>#N/A</v>
      </c>
      <c r="L164" s="296">
        <f t="shared" si="7"/>
        <v>0</v>
      </c>
      <c r="M164" s="307" t="e">
        <f t="shared" si="8"/>
        <v>#N/A</v>
      </c>
    </row>
    <row r="165" spans="1:13" x14ac:dyDescent="0.25">
      <c r="A165" s="348"/>
      <c r="B165" s="357"/>
      <c r="C165" s="305"/>
      <c r="D165" s="305" t="e">
        <f>VLOOKUP(C165,'Dropdown vloerafw en cat'!$P$2:$Q$52,2,FALSE)</f>
        <v>#N/A</v>
      </c>
      <c r="E165" s="306"/>
      <c r="F165" s="306" t="e">
        <f>VLOOKUP(D165,'Normen en kosten'!$A$5:$B$103,2,FALSE)</f>
        <v>#N/A</v>
      </c>
      <c r="G165" s="296"/>
      <c r="H165" s="296"/>
      <c r="I165" s="357"/>
      <c r="J165" s="296" t="e">
        <f t="shared" si="6"/>
        <v>#N/A</v>
      </c>
      <c r="K165" s="296" t="e">
        <f>+VLOOKUP(J165,'Normen en kosten'!$D$5:$E$103,2,FALSE)*'2'!$G$11</f>
        <v>#N/A</v>
      </c>
      <c r="L165" s="296">
        <f t="shared" si="7"/>
        <v>0</v>
      </c>
      <c r="M165" s="307" t="e">
        <f t="shared" si="8"/>
        <v>#N/A</v>
      </c>
    </row>
    <row r="166" spans="1:13" x14ac:dyDescent="0.25">
      <c r="A166" s="348"/>
      <c r="B166" s="357"/>
      <c r="C166" s="305"/>
      <c r="D166" s="305" t="e">
        <f>VLOOKUP(C166,'Dropdown vloerafw en cat'!$P$2:$Q$52,2,FALSE)</f>
        <v>#N/A</v>
      </c>
      <c r="E166" s="306"/>
      <c r="F166" s="306" t="e">
        <f>VLOOKUP(D166,'Normen en kosten'!$A$5:$B$103,2,FALSE)</f>
        <v>#N/A</v>
      </c>
      <c r="G166" s="296"/>
      <c r="H166" s="296"/>
      <c r="I166" s="357"/>
      <c r="J166" s="296" t="e">
        <f t="shared" si="6"/>
        <v>#N/A</v>
      </c>
      <c r="K166" s="296" t="e">
        <f>+VLOOKUP(J166,'Normen en kosten'!$D$5:$E$103,2,FALSE)*'2'!$G$11</f>
        <v>#N/A</v>
      </c>
      <c r="L166" s="296">
        <f t="shared" si="7"/>
        <v>0</v>
      </c>
      <c r="M166" s="307" t="e">
        <f t="shared" si="8"/>
        <v>#N/A</v>
      </c>
    </row>
    <row r="167" spans="1:13" x14ac:dyDescent="0.25">
      <c r="A167" s="348"/>
      <c r="B167" s="357"/>
      <c r="C167" s="305"/>
      <c r="D167" s="305" t="e">
        <f>VLOOKUP(C167,'Dropdown vloerafw en cat'!$P$2:$Q$52,2,FALSE)</f>
        <v>#N/A</v>
      </c>
      <c r="E167" s="306"/>
      <c r="F167" s="306" t="e">
        <f>VLOOKUP(D167,'Normen en kosten'!$A$5:$B$103,2,FALSE)</f>
        <v>#N/A</v>
      </c>
      <c r="G167" s="296"/>
      <c r="H167" s="296"/>
      <c r="I167" s="357"/>
      <c r="J167" s="296" t="e">
        <f t="shared" si="6"/>
        <v>#N/A</v>
      </c>
      <c r="K167" s="296" t="e">
        <f>+VLOOKUP(J167,'Normen en kosten'!$D$5:$E$103,2,FALSE)*'2'!$G$11</f>
        <v>#N/A</v>
      </c>
      <c r="L167" s="296">
        <f t="shared" si="7"/>
        <v>0</v>
      </c>
      <c r="M167" s="307" t="e">
        <f t="shared" si="8"/>
        <v>#N/A</v>
      </c>
    </row>
    <row r="168" spans="1:13" x14ac:dyDescent="0.25">
      <c r="A168" s="348"/>
      <c r="B168" s="357"/>
      <c r="C168" s="305"/>
      <c r="D168" s="305" t="e">
        <f>VLOOKUP(C168,'Dropdown vloerafw en cat'!$P$2:$Q$52,2,FALSE)</f>
        <v>#N/A</v>
      </c>
      <c r="E168" s="306"/>
      <c r="F168" s="306" t="e">
        <f>VLOOKUP(D168,'Normen en kosten'!$A$5:$B$103,2,FALSE)</f>
        <v>#N/A</v>
      </c>
      <c r="G168" s="296"/>
      <c r="H168" s="296"/>
      <c r="I168" s="357"/>
      <c r="J168" s="296" t="e">
        <f t="shared" si="6"/>
        <v>#N/A</v>
      </c>
      <c r="K168" s="296" t="e">
        <f>+VLOOKUP(J168,'Normen en kosten'!$D$5:$E$103,2,FALSE)*'2'!$G$11</f>
        <v>#N/A</v>
      </c>
      <c r="L168" s="296">
        <f t="shared" si="7"/>
        <v>0</v>
      </c>
      <c r="M168" s="307" t="e">
        <f t="shared" si="8"/>
        <v>#N/A</v>
      </c>
    </row>
    <row r="169" spans="1:13" x14ac:dyDescent="0.25">
      <c r="A169" s="348"/>
      <c r="B169" s="357"/>
      <c r="C169" s="305"/>
      <c r="D169" s="305" t="e">
        <f>VLOOKUP(C169,'Dropdown vloerafw en cat'!$P$2:$Q$52,2,FALSE)</f>
        <v>#N/A</v>
      </c>
      <c r="E169" s="306"/>
      <c r="F169" s="306" t="e">
        <f>VLOOKUP(D169,'Normen en kosten'!$A$5:$B$103,2,FALSE)</f>
        <v>#N/A</v>
      </c>
      <c r="G169" s="296"/>
      <c r="H169" s="296"/>
      <c r="I169" s="357"/>
      <c r="J169" s="296" t="e">
        <f t="shared" si="6"/>
        <v>#N/A</v>
      </c>
      <c r="K169" s="296" t="e">
        <f>+VLOOKUP(J169,'Normen en kosten'!$D$5:$E$103,2,FALSE)*'2'!$G$11</f>
        <v>#N/A</v>
      </c>
      <c r="L169" s="296">
        <f t="shared" si="7"/>
        <v>0</v>
      </c>
      <c r="M169" s="307" t="e">
        <f t="shared" si="8"/>
        <v>#N/A</v>
      </c>
    </row>
    <row r="170" spans="1:13" x14ac:dyDescent="0.25">
      <c r="A170" s="348"/>
      <c r="B170" s="357"/>
      <c r="C170" s="305"/>
      <c r="D170" s="305" t="e">
        <f>VLOOKUP(C170,'Dropdown vloerafw en cat'!$P$2:$Q$52,2,FALSE)</f>
        <v>#N/A</v>
      </c>
      <c r="E170" s="306"/>
      <c r="F170" s="306" t="e">
        <f>VLOOKUP(D170,'Normen en kosten'!$A$5:$B$103,2,FALSE)</f>
        <v>#N/A</v>
      </c>
      <c r="G170" s="296"/>
      <c r="H170" s="296"/>
      <c r="I170" s="357"/>
      <c r="J170" s="296" t="e">
        <f t="shared" si="6"/>
        <v>#N/A</v>
      </c>
      <c r="K170" s="296" t="e">
        <f>+VLOOKUP(J170,'Normen en kosten'!$D$5:$E$103,2,FALSE)*'2'!$G$11</f>
        <v>#N/A</v>
      </c>
      <c r="L170" s="296">
        <f t="shared" si="7"/>
        <v>0</v>
      </c>
      <c r="M170" s="307" t="e">
        <f t="shared" si="8"/>
        <v>#N/A</v>
      </c>
    </row>
    <row r="171" spans="1:13" x14ac:dyDescent="0.25">
      <c r="A171" s="348"/>
      <c r="B171" s="357"/>
      <c r="C171" s="305"/>
      <c r="D171" s="305" t="e">
        <f>VLOOKUP(C171,'Dropdown vloerafw en cat'!$P$2:$Q$52,2,FALSE)</f>
        <v>#N/A</v>
      </c>
      <c r="E171" s="306"/>
      <c r="F171" s="306" t="e">
        <f>VLOOKUP(D171,'Normen en kosten'!$A$5:$B$103,2,FALSE)</f>
        <v>#N/A</v>
      </c>
      <c r="G171" s="296"/>
      <c r="H171" s="296"/>
      <c r="I171" s="357"/>
      <c r="J171" s="296" t="e">
        <f t="shared" si="6"/>
        <v>#N/A</v>
      </c>
      <c r="K171" s="296" t="e">
        <f>+VLOOKUP(J171,'Normen en kosten'!$D$5:$E$103,2,FALSE)*'2'!$G$11</f>
        <v>#N/A</v>
      </c>
      <c r="L171" s="296">
        <f t="shared" si="7"/>
        <v>0</v>
      </c>
      <c r="M171" s="307" t="e">
        <f t="shared" si="8"/>
        <v>#N/A</v>
      </c>
    </row>
    <row r="172" spans="1:13" x14ac:dyDescent="0.25">
      <c r="A172" s="348"/>
      <c r="B172" s="357"/>
      <c r="C172" s="305"/>
      <c r="D172" s="305" t="e">
        <f>VLOOKUP(C172,'Dropdown vloerafw en cat'!$P$2:$Q$52,2,FALSE)</f>
        <v>#N/A</v>
      </c>
      <c r="E172" s="306"/>
      <c r="F172" s="306" t="e">
        <f>VLOOKUP(D172,'Normen en kosten'!$A$5:$B$103,2,FALSE)</f>
        <v>#N/A</v>
      </c>
      <c r="G172" s="296"/>
      <c r="H172" s="296"/>
      <c r="I172" s="357"/>
      <c r="J172" s="296" t="e">
        <f t="shared" si="6"/>
        <v>#N/A</v>
      </c>
      <c r="K172" s="296" t="e">
        <f>+VLOOKUP(J172,'Normen en kosten'!$D$5:$E$103,2,FALSE)*'2'!$G$11</f>
        <v>#N/A</v>
      </c>
      <c r="L172" s="296">
        <f t="shared" si="7"/>
        <v>0</v>
      </c>
      <c r="M172" s="307" t="e">
        <f t="shared" si="8"/>
        <v>#N/A</v>
      </c>
    </row>
    <row r="173" spans="1:13" x14ac:dyDescent="0.25">
      <c r="A173" s="348"/>
      <c r="B173" s="357"/>
      <c r="C173" s="305"/>
      <c r="D173" s="305" t="e">
        <f>VLOOKUP(C173,'Dropdown vloerafw en cat'!$P$2:$Q$52,2,FALSE)</f>
        <v>#N/A</v>
      </c>
      <c r="E173" s="306"/>
      <c r="F173" s="306" t="e">
        <f>VLOOKUP(D173,'Normen en kosten'!$A$5:$B$103,2,FALSE)</f>
        <v>#N/A</v>
      </c>
      <c r="G173" s="296"/>
      <c r="H173" s="296"/>
      <c r="I173" s="357"/>
      <c r="J173" s="296" t="e">
        <f t="shared" si="6"/>
        <v>#N/A</v>
      </c>
      <c r="K173" s="296" t="e">
        <f>+VLOOKUP(J173,'Normen en kosten'!$D$5:$E$103,2,FALSE)*'2'!$G$11</f>
        <v>#N/A</v>
      </c>
      <c r="L173" s="296">
        <f t="shared" si="7"/>
        <v>0</v>
      </c>
      <c r="M173" s="307" t="e">
        <f t="shared" si="8"/>
        <v>#N/A</v>
      </c>
    </row>
    <row r="174" spans="1:13" x14ac:dyDescent="0.25">
      <c r="A174" s="348"/>
      <c r="B174" s="357"/>
      <c r="C174" s="305"/>
      <c r="D174" s="305" t="e">
        <f>VLOOKUP(C174,'Dropdown vloerafw en cat'!$P$2:$Q$52,2,FALSE)</f>
        <v>#N/A</v>
      </c>
      <c r="E174" s="306"/>
      <c r="F174" s="306" t="e">
        <f>VLOOKUP(D174,'Normen en kosten'!$A$5:$B$103,2,FALSE)</f>
        <v>#N/A</v>
      </c>
      <c r="G174" s="296"/>
      <c r="H174" s="296"/>
      <c r="I174" s="357"/>
      <c r="J174" s="296" t="e">
        <f t="shared" si="6"/>
        <v>#N/A</v>
      </c>
      <c r="K174" s="296" t="e">
        <f>+VLOOKUP(J174,'Normen en kosten'!$D$5:$E$103,2,FALSE)*'2'!$G$11</f>
        <v>#N/A</v>
      </c>
      <c r="L174" s="296">
        <f t="shared" si="7"/>
        <v>0</v>
      </c>
      <c r="M174" s="307" t="e">
        <f t="shared" si="8"/>
        <v>#N/A</v>
      </c>
    </row>
    <row r="175" spans="1:13" x14ac:dyDescent="0.25">
      <c r="A175" s="348"/>
      <c r="B175" s="357"/>
      <c r="C175" s="305"/>
      <c r="D175" s="305" t="e">
        <f>VLOOKUP(C175,'Dropdown vloerafw en cat'!$P$2:$Q$52,2,FALSE)</f>
        <v>#N/A</v>
      </c>
      <c r="E175" s="306"/>
      <c r="F175" s="306" t="e">
        <f>VLOOKUP(D175,'Normen en kosten'!$A$5:$B$103,2,FALSE)</f>
        <v>#N/A</v>
      </c>
      <c r="G175" s="296"/>
      <c r="H175" s="296"/>
      <c r="I175" s="357"/>
      <c r="J175" s="296" t="e">
        <f t="shared" si="6"/>
        <v>#N/A</v>
      </c>
      <c r="K175" s="296" t="e">
        <f>+VLOOKUP(J175,'Normen en kosten'!$D$5:$E$103,2,FALSE)*'2'!$G$11</f>
        <v>#N/A</v>
      </c>
      <c r="L175" s="296">
        <f t="shared" si="7"/>
        <v>0</v>
      </c>
      <c r="M175" s="307" t="e">
        <f t="shared" si="8"/>
        <v>#N/A</v>
      </c>
    </row>
    <row r="176" spans="1:13" x14ac:dyDescent="0.25">
      <c r="A176" s="348"/>
      <c r="B176" s="357"/>
      <c r="C176" s="305"/>
      <c r="D176" s="305" t="e">
        <f>VLOOKUP(C176,'Dropdown vloerafw en cat'!$P$2:$Q$52,2,FALSE)</f>
        <v>#N/A</v>
      </c>
      <c r="E176" s="306"/>
      <c r="F176" s="306" t="e">
        <f>VLOOKUP(D176,'Normen en kosten'!$A$5:$B$103,2,FALSE)</f>
        <v>#N/A</v>
      </c>
      <c r="G176" s="296"/>
      <c r="H176" s="296"/>
      <c r="I176" s="357"/>
      <c r="J176" s="296" t="e">
        <f t="shared" si="6"/>
        <v>#N/A</v>
      </c>
      <c r="K176" s="296" t="e">
        <f>+VLOOKUP(J176,'Normen en kosten'!$D$5:$E$103,2,FALSE)*'2'!$G$11</f>
        <v>#N/A</v>
      </c>
      <c r="L176" s="296">
        <f t="shared" si="7"/>
        <v>0</v>
      </c>
      <c r="M176" s="307" t="e">
        <f t="shared" si="8"/>
        <v>#N/A</v>
      </c>
    </row>
    <row r="177" spans="1:13" x14ac:dyDescent="0.25">
      <c r="A177" s="348"/>
      <c r="B177" s="357"/>
      <c r="C177" s="305"/>
      <c r="D177" s="305" t="e">
        <f>VLOOKUP(C177,'Dropdown vloerafw en cat'!$P$2:$Q$52,2,FALSE)</f>
        <v>#N/A</v>
      </c>
      <c r="E177" s="306"/>
      <c r="F177" s="306" t="e">
        <f>VLOOKUP(D177,'Normen en kosten'!$A$5:$B$103,2,FALSE)</f>
        <v>#N/A</v>
      </c>
      <c r="G177" s="296"/>
      <c r="H177" s="296"/>
      <c r="I177" s="357"/>
      <c r="J177" s="296" t="e">
        <f t="shared" si="6"/>
        <v>#N/A</v>
      </c>
      <c r="K177" s="296" t="e">
        <f>+VLOOKUP(J177,'Normen en kosten'!$D$5:$E$103,2,FALSE)*'2'!$G$11</f>
        <v>#N/A</v>
      </c>
      <c r="L177" s="296">
        <f t="shared" si="7"/>
        <v>0</v>
      </c>
      <c r="M177" s="307" t="e">
        <f t="shared" si="8"/>
        <v>#N/A</v>
      </c>
    </row>
    <row r="178" spans="1:13" x14ac:dyDescent="0.25">
      <c r="A178" s="348"/>
      <c r="B178" s="357"/>
      <c r="C178" s="305"/>
      <c r="D178" s="305" t="e">
        <f>VLOOKUP(C178,'Dropdown vloerafw en cat'!$P$2:$Q$52,2,FALSE)</f>
        <v>#N/A</v>
      </c>
      <c r="E178" s="306"/>
      <c r="F178" s="306" t="e">
        <f>VLOOKUP(D178,'Normen en kosten'!$A$5:$B$103,2,FALSE)</f>
        <v>#N/A</v>
      </c>
      <c r="G178" s="296"/>
      <c r="H178" s="296"/>
      <c r="I178" s="357"/>
      <c r="J178" s="296" t="e">
        <f t="shared" si="6"/>
        <v>#N/A</v>
      </c>
      <c r="K178" s="296" t="e">
        <f>+VLOOKUP(J178,'Normen en kosten'!$D$5:$E$103,2,FALSE)*'2'!$G$11</f>
        <v>#N/A</v>
      </c>
      <c r="L178" s="296">
        <f t="shared" si="7"/>
        <v>0</v>
      </c>
      <c r="M178" s="307" t="e">
        <f t="shared" si="8"/>
        <v>#N/A</v>
      </c>
    </row>
    <row r="179" spans="1:13" x14ac:dyDescent="0.25">
      <c r="A179" s="348"/>
      <c r="B179" s="357"/>
      <c r="C179" s="305"/>
      <c r="D179" s="305" t="e">
        <f>VLOOKUP(C179,'Dropdown vloerafw en cat'!$P$2:$Q$52,2,FALSE)</f>
        <v>#N/A</v>
      </c>
      <c r="E179" s="306"/>
      <c r="F179" s="306" t="e">
        <f>VLOOKUP(D179,'Normen en kosten'!$A$5:$B$103,2,FALSE)</f>
        <v>#N/A</v>
      </c>
      <c r="G179" s="296"/>
      <c r="H179" s="296"/>
      <c r="I179" s="357"/>
      <c r="J179" s="296" t="e">
        <f t="shared" si="6"/>
        <v>#N/A</v>
      </c>
      <c r="K179" s="296" t="e">
        <f>+VLOOKUP(J179,'Normen en kosten'!$D$5:$E$103,2,FALSE)*'2'!$G$11</f>
        <v>#N/A</v>
      </c>
      <c r="L179" s="296">
        <f t="shared" si="7"/>
        <v>0</v>
      </c>
      <c r="M179" s="307" t="e">
        <f t="shared" si="8"/>
        <v>#N/A</v>
      </c>
    </row>
    <row r="180" spans="1:13" x14ac:dyDescent="0.25">
      <c r="A180" s="348"/>
      <c r="B180" s="357"/>
      <c r="C180" s="305"/>
      <c r="D180" s="305" t="e">
        <f>VLOOKUP(C180,'Dropdown vloerafw en cat'!$P$2:$Q$52,2,FALSE)</f>
        <v>#N/A</v>
      </c>
      <c r="E180" s="306"/>
      <c r="F180" s="306" t="e">
        <f>VLOOKUP(D180,'Normen en kosten'!$A$5:$B$103,2,FALSE)</f>
        <v>#N/A</v>
      </c>
      <c r="G180" s="296"/>
      <c r="H180" s="296"/>
      <c r="I180" s="357"/>
      <c r="J180" s="296" t="e">
        <f t="shared" si="6"/>
        <v>#N/A</v>
      </c>
      <c r="K180" s="296" t="e">
        <f>+VLOOKUP(J180,'Normen en kosten'!$D$5:$E$103,2,FALSE)*'2'!$G$11</f>
        <v>#N/A</v>
      </c>
      <c r="L180" s="296">
        <f t="shared" si="7"/>
        <v>0</v>
      </c>
      <c r="M180" s="307" t="e">
        <f t="shared" si="8"/>
        <v>#N/A</v>
      </c>
    </row>
    <row r="181" spans="1:13" x14ac:dyDescent="0.25">
      <c r="A181" s="348"/>
      <c r="B181" s="357"/>
      <c r="C181" s="305"/>
      <c r="D181" s="305" t="e">
        <f>VLOOKUP(C181,'Dropdown vloerafw en cat'!$P$2:$Q$52,2,FALSE)</f>
        <v>#N/A</v>
      </c>
      <c r="E181" s="306"/>
      <c r="F181" s="306" t="e">
        <f>VLOOKUP(D181,'Normen en kosten'!$A$5:$B$103,2,FALSE)</f>
        <v>#N/A</v>
      </c>
      <c r="G181" s="296"/>
      <c r="H181" s="296"/>
      <c r="I181" s="357"/>
      <c r="J181" s="296" t="e">
        <f t="shared" si="6"/>
        <v>#N/A</v>
      </c>
      <c r="K181" s="296" t="e">
        <f>+VLOOKUP(J181,'Normen en kosten'!$D$5:$E$103,2,FALSE)*'2'!$G$11</f>
        <v>#N/A</v>
      </c>
      <c r="L181" s="296">
        <f t="shared" si="7"/>
        <v>0</v>
      </c>
      <c r="M181" s="307" t="e">
        <f t="shared" si="8"/>
        <v>#N/A</v>
      </c>
    </row>
    <row r="182" spans="1:13" x14ac:dyDescent="0.25">
      <c r="A182" s="348"/>
      <c r="B182" s="357"/>
      <c r="C182" s="305"/>
      <c r="D182" s="305" t="e">
        <f>VLOOKUP(C182,'Dropdown vloerafw en cat'!$P$2:$Q$52,2,FALSE)</f>
        <v>#N/A</v>
      </c>
      <c r="E182" s="306"/>
      <c r="F182" s="306" t="e">
        <f>VLOOKUP(D182,'Normen en kosten'!$A$5:$B$103,2,FALSE)</f>
        <v>#N/A</v>
      </c>
      <c r="G182" s="296"/>
      <c r="H182" s="296"/>
      <c r="I182" s="357"/>
      <c r="J182" s="296" t="e">
        <f t="shared" si="6"/>
        <v>#N/A</v>
      </c>
      <c r="K182" s="296" t="e">
        <f>+VLOOKUP(J182,'Normen en kosten'!$D$5:$E$103,2,FALSE)*'2'!$G$11</f>
        <v>#N/A</v>
      </c>
      <c r="L182" s="296">
        <f t="shared" si="7"/>
        <v>0</v>
      </c>
      <c r="M182" s="307" t="e">
        <f t="shared" si="8"/>
        <v>#N/A</v>
      </c>
    </row>
    <row r="183" spans="1:13" x14ac:dyDescent="0.25">
      <c r="A183" s="348"/>
      <c r="B183" s="357"/>
      <c r="C183" s="305"/>
      <c r="D183" s="305" t="e">
        <f>VLOOKUP(C183,'Dropdown vloerafw en cat'!$P$2:$Q$52,2,FALSE)</f>
        <v>#N/A</v>
      </c>
      <c r="E183" s="306"/>
      <c r="F183" s="306" t="e">
        <f>VLOOKUP(D183,'Normen en kosten'!$A$5:$B$103,2,FALSE)</f>
        <v>#N/A</v>
      </c>
      <c r="G183" s="296"/>
      <c r="H183" s="296"/>
      <c r="I183" s="357"/>
      <c r="J183" s="296" t="e">
        <f t="shared" si="6"/>
        <v>#N/A</v>
      </c>
      <c r="K183" s="296" t="e">
        <f>+VLOOKUP(J183,'Normen en kosten'!$D$5:$E$103,2,FALSE)*'2'!$G$11</f>
        <v>#N/A</v>
      </c>
      <c r="L183" s="296">
        <f t="shared" si="7"/>
        <v>0</v>
      </c>
      <c r="M183" s="307" t="e">
        <f t="shared" si="8"/>
        <v>#N/A</v>
      </c>
    </row>
    <row r="184" spans="1:13" x14ac:dyDescent="0.25">
      <c r="A184" s="348"/>
      <c r="B184" s="357"/>
      <c r="C184" s="305"/>
      <c r="D184" s="305" t="e">
        <f>VLOOKUP(C184,'Dropdown vloerafw en cat'!$P$2:$Q$52,2,FALSE)</f>
        <v>#N/A</v>
      </c>
      <c r="E184" s="306"/>
      <c r="F184" s="306" t="e">
        <f>VLOOKUP(D184,'Normen en kosten'!$A$5:$B$103,2,FALSE)</f>
        <v>#N/A</v>
      </c>
      <c r="G184" s="296"/>
      <c r="H184" s="296"/>
      <c r="I184" s="357"/>
      <c r="J184" s="296" t="e">
        <f t="shared" si="6"/>
        <v>#N/A</v>
      </c>
      <c r="K184" s="296" t="e">
        <f>+VLOOKUP(J184,'Normen en kosten'!$D$5:$E$103,2,FALSE)*'2'!$G$11</f>
        <v>#N/A</v>
      </c>
      <c r="L184" s="296">
        <f t="shared" si="7"/>
        <v>0</v>
      </c>
      <c r="M184" s="307" t="e">
        <f t="shared" si="8"/>
        <v>#N/A</v>
      </c>
    </row>
    <row r="185" spans="1:13" x14ac:dyDescent="0.25">
      <c r="A185" s="348"/>
      <c r="B185" s="357"/>
      <c r="C185" s="305"/>
      <c r="D185" s="305" t="e">
        <f>VLOOKUP(C185,'Dropdown vloerafw en cat'!$P$2:$Q$52,2,FALSE)</f>
        <v>#N/A</v>
      </c>
      <c r="E185" s="306"/>
      <c r="F185" s="306" t="e">
        <f>VLOOKUP(D185,'Normen en kosten'!$A$5:$B$103,2,FALSE)</f>
        <v>#N/A</v>
      </c>
      <c r="G185" s="296"/>
      <c r="H185" s="296"/>
      <c r="I185" s="357"/>
      <c r="J185" s="296" t="e">
        <f t="shared" si="6"/>
        <v>#N/A</v>
      </c>
      <c r="K185" s="296" t="e">
        <f>+VLOOKUP(J185,'Normen en kosten'!$D$5:$E$103,2,FALSE)*'2'!$G$11</f>
        <v>#N/A</v>
      </c>
      <c r="L185" s="296">
        <f t="shared" si="7"/>
        <v>0</v>
      </c>
      <c r="M185" s="307" t="e">
        <f t="shared" si="8"/>
        <v>#N/A</v>
      </c>
    </row>
    <row r="186" spans="1:13" x14ac:dyDescent="0.25">
      <c r="A186" s="348"/>
      <c r="B186" s="357"/>
      <c r="C186" s="305"/>
      <c r="D186" s="305" t="e">
        <f>VLOOKUP(C186,'Dropdown vloerafw en cat'!$P$2:$Q$52,2,FALSE)</f>
        <v>#N/A</v>
      </c>
      <c r="E186" s="306"/>
      <c r="F186" s="306" t="e">
        <f>VLOOKUP(D186,'Normen en kosten'!$A$5:$B$103,2,FALSE)</f>
        <v>#N/A</v>
      </c>
      <c r="G186" s="296"/>
      <c r="H186" s="296"/>
      <c r="I186" s="357"/>
      <c r="J186" s="296" t="e">
        <f t="shared" si="6"/>
        <v>#N/A</v>
      </c>
      <c r="K186" s="296" t="e">
        <f>+VLOOKUP(J186,'Normen en kosten'!$D$5:$E$103,2,FALSE)*'2'!$G$11</f>
        <v>#N/A</v>
      </c>
      <c r="L186" s="296">
        <f t="shared" si="7"/>
        <v>0</v>
      </c>
      <c r="M186" s="307" t="e">
        <f t="shared" si="8"/>
        <v>#N/A</v>
      </c>
    </row>
    <row r="187" spans="1:13" x14ac:dyDescent="0.25">
      <c r="A187" s="348"/>
      <c r="B187" s="357"/>
      <c r="C187" s="305"/>
      <c r="D187" s="305" t="e">
        <f>VLOOKUP(C187,'Dropdown vloerafw en cat'!$P$2:$Q$52,2,FALSE)</f>
        <v>#N/A</v>
      </c>
      <c r="E187" s="306"/>
      <c r="F187" s="306" t="e">
        <f>VLOOKUP(D187,'Normen en kosten'!$A$5:$B$103,2,FALSE)</f>
        <v>#N/A</v>
      </c>
      <c r="G187" s="296"/>
      <c r="H187" s="296"/>
      <c r="I187" s="357"/>
      <c r="J187" s="296" t="e">
        <f t="shared" si="6"/>
        <v>#N/A</v>
      </c>
      <c r="K187" s="296" t="e">
        <f>+VLOOKUP(J187,'Normen en kosten'!$D$5:$E$103,2,FALSE)*'2'!$G$11</f>
        <v>#N/A</v>
      </c>
      <c r="L187" s="296">
        <f t="shared" si="7"/>
        <v>0</v>
      </c>
      <c r="M187" s="307" t="e">
        <f t="shared" si="8"/>
        <v>#N/A</v>
      </c>
    </row>
    <row r="188" spans="1:13" x14ac:dyDescent="0.25">
      <c r="A188" s="348"/>
      <c r="B188" s="357"/>
      <c r="C188" s="305"/>
      <c r="D188" s="305" t="e">
        <f>VLOOKUP(C188,'Dropdown vloerafw en cat'!$P$2:$Q$52,2,FALSE)</f>
        <v>#N/A</v>
      </c>
      <c r="E188" s="306"/>
      <c r="F188" s="306" t="e">
        <f>VLOOKUP(D188,'Normen en kosten'!$A$5:$B$103,2,FALSE)</f>
        <v>#N/A</v>
      </c>
      <c r="G188" s="296"/>
      <c r="H188" s="296"/>
      <c r="I188" s="357"/>
      <c r="J188" s="296" t="e">
        <f t="shared" si="6"/>
        <v>#N/A</v>
      </c>
      <c r="K188" s="296" t="e">
        <f>+VLOOKUP(J188,'Normen en kosten'!$D$5:$E$103,2,FALSE)*'2'!$G$11</f>
        <v>#N/A</v>
      </c>
      <c r="L188" s="296">
        <f t="shared" si="7"/>
        <v>0</v>
      </c>
      <c r="M188" s="307" t="e">
        <f t="shared" si="8"/>
        <v>#N/A</v>
      </c>
    </row>
    <row r="189" spans="1:13" x14ac:dyDescent="0.25">
      <c r="A189" s="348"/>
      <c r="B189" s="357"/>
      <c r="C189" s="305"/>
      <c r="D189" s="305" t="e">
        <f>VLOOKUP(C189,'Dropdown vloerafw en cat'!$P$2:$Q$52,2,FALSE)</f>
        <v>#N/A</v>
      </c>
      <c r="E189" s="306"/>
      <c r="F189" s="306" t="e">
        <f>VLOOKUP(D189,'Normen en kosten'!$A$5:$B$103,2,FALSE)</f>
        <v>#N/A</v>
      </c>
      <c r="G189" s="296"/>
      <c r="H189" s="296"/>
      <c r="I189" s="357"/>
      <c r="J189" s="296" t="e">
        <f t="shared" si="6"/>
        <v>#N/A</v>
      </c>
      <c r="K189" s="296" t="e">
        <f>+VLOOKUP(J189,'Normen en kosten'!$D$5:$E$103,2,FALSE)*'2'!$G$11</f>
        <v>#N/A</v>
      </c>
      <c r="L189" s="296">
        <f t="shared" si="7"/>
        <v>0</v>
      </c>
      <c r="M189" s="307" t="e">
        <f t="shared" si="8"/>
        <v>#N/A</v>
      </c>
    </row>
    <row r="190" spans="1:13" x14ac:dyDescent="0.25">
      <c r="A190" s="348"/>
      <c r="B190" s="357"/>
      <c r="C190" s="305"/>
      <c r="D190" s="305" t="e">
        <f>VLOOKUP(C190,'Dropdown vloerafw en cat'!$P$2:$Q$52,2,FALSE)</f>
        <v>#N/A</v>
      </c>
      <c r="E190" s="306"/>
      <c r="F190" s="306" t="e">
        <f>VLOOKUP(D190,'Normen en kosten'!$A$5:$B$103,2,FALSE)</f>
        <v>#N/A</v>
      </c>
      <c r="G190" s="296"/>
      <c r="H190" s="296"/>
      <c r="I190" s="357"/>
      <c r="J190" s="296" t="e">
        <f t="shared" si="6"/>
        <v>#N/A</v>
      </c>
      <c r="K190" s="296" t="e">
        <f>+VLOOKUP(J190,'Normen en kosten'!$D$5:$E$103,2,FALSE)*'2'!$G$11</f>
        <v>#N/A</v>
      </c>
      <c r="L190" s="296">
        <f t="shared" si="7"/>
        <v>0</v>
      </c>
      <c r="M190" s="307" t="e">
        <f t="shared" si="8"/>
        <v>#N/A</v>
      </c>
    </row>
    <row r="191" spans="1:13" x14ac:dyDescent="0.25">
      <c r="A191" s="348"/>
      <c r="B191" s="357"/>
      <c r="C191" s="305"/>
      <c r="D191" s="305" t="e">
        <f>VLOOKUP(C191,'Dropdown vloerafw en cat'!$P$2:$Q$52,2,FALSE)</f>
        <v>#N/A</v>
      </c>
      <c r="E191" s="306"/>
      <c r="F191" s="306" t="e">
        <f>VLOOKUP(D191,'Normen en kosten'!$A$5:$B$103,2,FALSE)</f>
        <v>#N/A</v>
      </c>
      <c r="G191" s="296"/>
      <c r="H191" s="296"/>
      <c r="I191" s="357"/>
      <c r="J191" s="296" t="e">
        <f t="shared" si="6"/>
        <v>#N/A</v>
      </c>
      <c r="K191" s="296" t="e">
        <f>+VLOOKUP(J191,'Normen en kosten'!$D$5:$E$103,2,FALSE)*'2'!$G$11</f>
        <v>#N/A</v>
      </c>
      <c r="L191" s="296">
        <f t="shared" si="7"/>
        <v>0</v>
      </c>
      <c r="M191" s="307" t="e">
        <f t="shared" si="8"/>
        <v>#N/A</v>
      </c>
    </row>
    <row r="192" spans="1:13" x14ac:dyDescent="0.25">
      <c r="A192" s="348"/>
      <c r="B192" s="357"/>
      <c r="C192" s="305"/>
      <c r="D192" s="305" t="e">
        <f>VLOOKUP(C192,'Dropdown vloerafw en cat'!$P$2:$Q$52,2,FALSE)</f>
        <v>#N/A</v>
      </c>
      <c r="E192" s="306"/>
      <c r="F192" s="306" t="e">
        <f>VLOOKUP(D192,'Normen en kosten'!$A$5:$B$103,2,FALSE)</f>
        <v>#N/A</v>
      </c>
      <c r="G192" s="296"/>
      <c r="H192" s="296"/>
      <c r="I192" s="357"/>
      <c r="J192" s="296" t="e">
        <f t="shared" si="6"/>
        <v>#N/A</v>
      </c>
      <c r="K192" s="296" t="e">
        <f>+VLOOKUP(J192,'Normen en kosten'!$D$5:$E$103,2,FALSE)*'2'!$G$11</f>
        <v>#N/A</v>
      </c>
      <c r="L192" s="296">
        <f t="shared" si="7"/>
        <v>0</v>
      </c>
      <c r="M192" s="307" t="e">
        <f t="shared" si="8"/>
        <v>#N/A</v>
      </c>
    </row>
    <row r="193" spans="1:27" x14ac:dyDescent="0.25">
      <c r="A193" s="348"/>
      <c r="B193" s="357"/>
      <c r="C193" s="305"/>
      <c r="D193" s="305" t="e">
        <f>VLOOKUP(C193,'Dropdown vloerafw en cat'!$P$2:$Q$52,2,FALSE)</f>
        <v>#N/A</v>
      </c>
      <c r="E193" s="306"/>
      <c r="F193" s="306" t="e">
        <f>VLOOKUP(D193,'Normen en kosten'!$A$5:$B$103,2,FALSE)</f>
        <v>#N/A</v>
      </c>
      <c r="G193" s="296"/>
      <c r="H193" s="296"/>
      <c r="I193" s="357"/>
      <c r="J193" s="296" t="e">
        <f t="shared" si="6"/>
        <v>#N/A</v>
      </c>
      <c r="K193" s="296" t="e">
        <f>+VLOOKUP(J193,'Normen en kosten'!$D$5:$E$103,2,FALSE)*'2'!$G$11</f>
        <v>#N/A</v>
      </c>
      <c r="L193" s="296">
        <f t="shared" si="7"/>
        <v>0</v>
      </c>
      <c r="M193" s="307" t="e">
        <f t="shared" si="8"/>
        <v>#N/A</v>
      </c>
    </row>
    <row r="194" spans="1:27" x14ac:dyDescent="0.25">
      <c r="A194" s="348"/>
      <c r="B194" s="357"/>
      <c r="C194" s="305"/>
      <c r="D194" s="305" t="e">
        <f>VLOOKUP(C194,'Dropdown vloerafw en cat'!$P$2:$Q$52,2,FALSE)</f>
        <v>#N/A</v>
      </c>
      <c r="E194" s="306"/>
      <c r="F194" s="306" t="e">
        <f>VLOOKUP(D194,'Normen en kosten'!$A$5:$B$103,2,FALSE)</f>
        <v>#N/A</v>
      </c>
      <c r="G194" s="296"/>
      <c r="H194" s="296"/>
      <c r="I194" s="357"/>
      <c r="J194" s="296" t="e">
        <f t="shared" si="6"/>
        <v>#N/A</v>
      </c>
      <c r="K194" s="296" t="e">
        <f>+VLOOKUP(J194,'Normen en kosten'!$D$5:$E$103,2,FALSE)*'2'!$G$11</f>
        <v>#N/A</v>
      </c>
      <c r="L194" s="296">
        <f t="shared" si="7"/>
        <v>0</v>
      </c>
      <c r="M194" s="307" t="e">
        <f t="shared" si="8"/>
        <v>#N/A</v>
      </c>
    </row>
    <row r="195" spans="1:27" x14ac:dyDescent="0.25">
      <c r="A195" s="348"/>
      <c r="B195" s="357"/>
      <c r="C195" s="305"/>
      <c r="D195" s="305" t="e">
        <f>VLOOKUP(C195,'Dropdown vloerafw en cat'!$P$2:$Q$52,2,FALSE)</f>
        <v>#N/A</v>
      </c>
      <c r="E195" s="306"/>
      <c r="F195" s="306" t="e">
        <f>VLOOKUP(D195,'Normen en kosten'!$A$5:$B$103,2,FALSE)</f>
        <v>#N/A</v>
      </c>
      <c r="G195" s="296"/>
      <c r="H195" s="296"/>
      <c r="I195" s="357"/>
      <c r="J195" s="296" t="e">
        <f t="shared" si="6"/>
        <v>#N/A</v>
      </c>
      <c r="K195" s="296" t="e">
        <f>+VLOOKUP(J195,'Normen en kosten'!$D$5:$E$103,2,FALSE)*'2'!$G$11</f>
        <v>#N/A</v>
      </c>
      <c r="L195" s="296">
        <f t="shared" si="7"/>
        <v>0</v>
      </c>
      <c r="M195" s="307" t="e">
        <f t="shared" si="8"/>
        <v>#N/A</v>
      </c>
    </row>
    <row r="196" spans="1:27" x14ac:dyDescent="0.25">
      <c r="A196" s="348"/>
      <c r="B196" s="357"/>
      <c r="C196" s="305"/>
      <c r="D196" s="305" t="e">
        <f>VLOOKUP(C196,'Dropdown vloerafw en cat'!$P$2:$Q$52,2,FALSE)</f>
        <v>#N/A</v>
      </c>
      <c r="E196" s="306"/>
      <c r="F196" s="306" t="e">
        <f>VLOOKUP(D196,'Normen en kosten'!$A$5:$B$103,2,FALSE)</f>
        <v>#N/A</v>
      </c>
      <c r="G196" s="296"/>
      <c r="H196" s="296"/>
      <c r="I196" s="357"/>
      <c r="J196" s="296" t="e">
        <f t="shared" si="6"/>
        <v>#N/A</v>
      </c>
      <c r="K196" s="296" t="e">
        <f>+VLOOKUP(J196,'Normen en kosten'!$D$5:$E$103,2,FALSE)*'2'!$G$11</f>
        <v>#N/A</v>
      </c>
      <c r="L196" s="296">
        <f t="shared" si="7"/>
        <v>0</v>
      </c>
      <c r="M196" s="307" t="e">
        <f t="shared" si="8"/>
        <v>#N/A</v>
      </c>
    </row>
    <row r="197" spans="1:27" x14ac:dyDescent="0.25">
      <c r="A197" s="348"/>
      <c r="B197" s="357"/>
      <c r="C197" s="305"/>
      <c r="D197" s="305" t="e">
        <f>VLOOKUP(C197,'Dropdown vloerafw en cat'!$P$2:$Q$52,2,FALSE)</f>
        <v>#N/A</v>
      </c>
      <c r="E197" s="306"/>
      <c r="F197" s="306" t="e">
        <f>VLOOKUP(D197,'Normen en kosten'!$A$5:$B$103,2,FALSE)</f>
        <v>#N/A</v>
      </c>
      <c r="G197" s="296"/>
      <c r="H197" s="296"/>
      <c r="I197" s="357"/>
      <c r="J197" s="296" t="e">
        <f t="shared" ref="J197:J199" si="9">F197&amp;I197</f>
        <v>#N/A</v>
      </c>
      <c r="K197" s="296" t="e">
        <f>+VLOOKUP(J197,'Normen en kosten'!$D$5:$E$103,2,FALSE)*'2'!$G$11</f>
        <v>#N/A</v>
      </c>
      <c r="L197" s="296">
        <f t="shared" ref="L197:L199" si="10">+I197*G197</f>
        <v>0</v>
      </c>
      <c r="M197" s="307" t="e">
        <f t="shared" ref="M197:M199" si="11">+IF(K197=0,0,L197/K197)</f>
        <v>#N/A</v>
      </c>
    </row>
    <row r="198" spans="1:27" x14ac:dyDescent="0.25">
      <c r="A198" s="348"/>
      <c r="B198" s="357"/>
      <c r="C198" s="305"/>
      <c r="D198" s="305" t="e">
        <f>VLOOKUP(C198,'Dropdown vloerafw en cat'!$P$2:$Q$52,2,FALSE)</f>
        <v>#N/A</v>
      </c>
      <c r="E198" s="306"/>
      <c r="F198" s="306" t="e">
        <f>VLOOKUP(D198,'Normen en kosten'!$A$5:$B$103,2,FALSE)</f>
        <v>#N/A</v>
      </c>
      <c r="G198" s="296"/>
      <c r="H198" s="296"/>
      <c r="I198" s="357"/>
      <c r="J198" s="296" t="e">
        <f t="shared" si="9"/>
        <v>#N/A</v>
      </c>
      <c r="K198" s="296" t="e">
        <f>+VLOOKUP(J198,'Normen en kosten'!$D$5:$E$103,2,FALSE)*'2'!$G$11</f>
        <v>#N/A</v>
      </c>
      <c r="L198" s="296">
        <f t="shared" si="10"/>
        <v>0</v>
      </c>
      <c r="M198" s="307" t="e">
        <f t="shared" si="11"/>
        <v>#N/A</v>
      </c>
    </row>
    <row r="199" spans="1:27" x14ac:dyDescent="0.25">
      <c r="A199" s="348"/>
      <c r="B199" s="357"/>
      <c r="C199" s="305"/>
      <c r="D199" s="305" t="e">
        <f>VLOOKUP(C199,'Dropdown vloerafw en cat'!$P$2:$Q$52,2,FALSE)</f>
        <v>#N/A</v>
      </c>
      <c r="E199" s="306"/>
      <c r="F199" s="306" t="e">
        <f>VLOOKUP(D199,'Normen en kosten'!$A$5:$B$103,2,FALSE)</f>
        <v>#N/A</v>
      </c>
      <c r="G199" s="296"/>
      <c r="H199" s="296"/>
      <c r="I199" s="357"/>
      <c r="J199" s="296" t="e">
        <f t="shared" si="9"/>
        <v>#N/A</v>
      </c>
      <c r="K199" s="296" t="e">
        <f>+VLOOKUP(J199,'Normen en kosten'!$D$5:$E$103,2,FALSE)*'2'!$G$11</f>
        <v>#N/A</v>
      </c>
      <c r="L199" s="296">
        <f t="shared" si="10"/>
        <v>0</v>
      </c>
      <c r="M199" s="307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175</v>
      </c>
      <c r="H204" s="58" t="s">
        <v>152</v>
      </c>
    </row>
    <row r="205" spans="1:27" x14ac:dyDescent="0.25">
      <c r="A205" s="383" t="s">
        <v>170</v>
      </c>
      <c r="B205" s="61" t="s">
        <v>173</v>
      </c>
      <c r="C205" s="140"/>
      <c r="D205"/>
      <c r="E205" s="59"/>
      <c r="F205" s="59"/>
      <c r="H205" s="358" t="s">
        <v>170</v>
      </c>
      <c r="I205" s="61" t="s">
        <v>173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3" t="s">
        <v>171</v>
      </c>
      <c r="B206" s="58"/>
      <c r="C206" s="141"/>
      <c r="D206"/>
      <c r="E206" s="59"/>
      <c r="F206" s="59"/>
      <c r="H206" s="359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3" t="s">
        <v>172</v>
      </c>
      <c r="C207" s="142"/>
      <c r="D207"/>
      <c r="E207" s="59"/>
      <c r="F207" s="59"/>
      <c r="H207" s="359" t="s">
        <v>172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D184C2F-D144-45EF-A851-96782A7D4229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0F7E91FC-6ABB-4797-9154-283794CB66AA}">
          <x14:formula1>
            <xm:f>'Dropdown vloerafw en cat'!$K$2:$K$14</xm:f>
          </x14:formula1>
          <xm:sqref>D5:D199</xm:sqref>
        </x14:dataValidation>
        <x14:dataValidation type="list" allowBlank="1" showInputMessage="1" showErrorMessage="1" xr:uid="{A533C42D-31E7-4B2C-9451-34792AFCE713}">
          <x14:formula1>
            <xm:f>'Dropdown vloerafw en cat'!$P$2:$P$52</xm:f>
          </x14:formula1>
          <xm:sqref>C5:C199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110</vt:i4>
      </vt:variant>
      <vt:variant>
        <vt:lpstr>Benoemde bereiken</vt:lpstr>
      </vt:variant>
      <vt:variant>
        <vt:i4>3</vt:i4>
      </vt:variant>
    </vt:vector>
  </HeadingPairs>
  <TitlesOfParts>
    <vt:vector size="113" baseType="lpstr">
      <vt:lpstr>Dropdown vloerafw en cat</vt:lpstr>
      <vt:lpstr>basisgegevens</vt:lpstr>
      <vt:lpstr>uurtariefopbouw</vt:lpstr>
      <vt:lpstr>Normen en kosten</vt:lpstr>
      <vt:lpstr>Kosten VSR (her)controles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Totaalblad</vt:lpstr>
      <vt:lpstr>Wijzigingenblad</vt:lpstr>
      <vt:lpstr>Registratie afkeur</vt:lpstr>
      <vt:lpstr>Factuurcontrole 2021</vt:lpstr>
      <vt:lpstr>Financiële grafieken</vt:lpstr>
      <vt:lpstr>Offertetarief</vt:lpstr>
      <vt:lpstr>opdrachtgever</vt:lpstr>
      <vt:lpstr>opdrachtnemer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Leonieke Westra</cp:lastModifiedBy>
  <cp:lastPrinted>2020-02-17T12:24:33Z</cp:lastPrinted>
  <dcterms:created xsi:type="dcterms:W3CDTF">2012-08-02T07:38:51Z</dcterms:created>
  <dcterms:modified xsi:type="dcterms:W3CDTF">2021-12-06T08:31:41Z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Documenten uit back-office</vt:lpwstr>
  </property>
  <property fmtid="{D5CDD505-2E9C-101B-9397-08002B2CF9AE}" pid="8" name="eSynDocGroupID">
    <vt:lpwstr>0</vt:lpwstr>
  </property>
  <property fmtid="{D5CDD505-2E9C-101B-9397-08002B2CF9AE}" pid="9" name="eSynCleanUp02/16/2017 09:04:21">
    <vt:i4>1</vt:i4>
  </property>
  <property fmtid="{D5CDD505-2E9C-101B-9397-08002B2CF9AE}" pid="10" name="eSynCleanUp02/28/2017 11:37:47">
    <vt:i4>1</vt:i4>
  </property>
  <property fmtid="{D5CDD505-2E9C-101B-9397-08002B2CF9AE}" pid="11" name="eSynCleanUp05/08/2017 14:58:49">
    <vt:i4>1</vt:i4>
  </property>
  <property fmtid="{D5CDD505-2E9C-101B-9397-08002B2CF9AE}" pid="12" name="eSynCleanUp07/19/2017 09:25:50">
    <vt:i4>1</vt:i4>
  </property>
  <property fmtid="{D5CDD505-2E9C-101B-9397-08002B2CF9AE}" pid="13" name="eSynCleanUp09/26/2017 14:58:44">
    <vt:i4>1</vt:i4>
  </property>
  <property fmtid="{D5CDD505-2E9C-101B-9397-08002B2CF9AE}" pid="14" name="eSynCleanUp10/18/2017 12:01:25 PM">
    <vt:i4>1</vt:i4>
  </property>
  <property fmtid="{D5CDD505-2E9C-101B-9397-08002B2CF9AE}" pid="15" name="eSynCleanUp11/02/2017 10:26:56">
    <vt:i4>1</vt:i4>
  </property>
  <property fmtid="{D5CDD505-2E9C-101B-9397-08002B2CF9AE}" pid="16" name="eSynCleanUp01/08/2018 15:17:33">
    <vt:i4>1</vt:i4>
  </property>
  <property fmtid="{D5CDD505-2E9C-101B-9397-08002B2CF9AE}" pid="17" name="eSynCleanUp01/22/2018 10:36:11">
    <vt:i4>1</vt:i4>
  </property>
  <property fmtid="{D5CDD505-2E9C-101B-9397-08002B2CF9AE}" pid="18" name="eSynCleanUp02/05/2018 15:01:12">
    <vt:i4>1</vt:i4>
  </property>
  <property fmtid="{D5CDD505-2E9C-101B-9397-08002B2CF9AE}" pid="19" name="eSynCleanUp02/15/2018 09:14:21">
    <vt:i4>1</vt:i4>
  </property>
  <property fmtid="{D5CDD505-2E9C-101B-9397-08002B2CF9AE}" pid="20" name="eSynCleanUp02/22/2018 08:23:01">
    <vt:i4>1</vt:i4>
  </property>
  <property fmtid="{D5CDD505-2E9C-101B-9397-08002B2CF9AE}" pid="21" name="eSynCleanUp3/21/2018 8:52:37 AM">
    <vt:i4>1</vt:i4>
  </property>
  <property fmtid="{D5CDD505-2E9C-101B-9397-08002B2CF9AE}" pid="22" name="eSynCleanUp3/27/2018 11:21:24 AM">
    <vt:i4>1</vt:i4>
  </property>
  <property fmtid="{D5CDD505-2E9C-101B-9397-08002B2CF9AE}" pid="23" name="eSynCleanUp4/13/2018 11:12:12 AM">
    <vt:i4>1</vt:i4>
  </property>
  <property fmtid="{D5CDD505-2E9C-101B-9397-08002B2CF9AE}" pid="24" name="eSynCleanUp4/13/2018 11:18:42 AM">
    <vt:i4>1</vt:i4>
  </property>
  <property fmtid="{D5CDD505-2E9C-101B-9397-08002B2CF9AE}" pid="25" name="eSynCleanUp4/17/2018 2:26:39 PM">
    <vt:i4>1</vt:i4>
  </property>
  <property fmtid="{D5CDD505-2E9C-101B-9397-08002B2CF9AE}" pid="26" name="eSynCleanUp4/24/2018 8:13:06 AM">
    <vt:i4>1</vt:i4>
  </property>
  <property fmtid="{D5CDD505-2E9C-101B-9397-08002B2CF9AE}" pid="27" name="eSynCleanUp4/24/2018 8:33:17 AM">
    <vt:i4>1</vt:i4>
  </property>
  <property fmtid="{D5CDD505-2E9C-101B-9397-08002B2CF9AE}" pid="28" name="eSynCleanUp4/24/2018 9:10:02 AM">
    <vt:i4>1</vt:i4>
  </property>
  <property fmtid="{D5CDD505-2E9C-101B-9397-08002B2CF9AE}" pid="29" name="eSynCleanUp5/24/2018 8:55:20 AM">
    <vt:i4>1</vt:i4>
  </property>
  <property fmtid="{D5CDD505-2E9C-101B-9397-08002B2CF9AE}" pid="30" name="eSynCleanUp5/28/2018 11:53:02 AM">
    <vt:i4>1</vt:i4>
  </property>
  <property fmtid="{D5CDD505-2E9C-101B-9397-08002B2CF9AE}" pid="31" name="eSynCleanUp6/20/2018 8:46:59 AM">
    <vt:i4>1</vt:i4>
  </property>
  <property fmtid="{D5CDD505-2E9C-101B-9397-08002B2CF9AE}" pid="32" name="eSynCleanUp6/20/2018 9:22:47 AM">
    <vt:i4>1</vt:i4>
  </property>
  <property fmtid="{D5CDD505-2E9C-101B-9397-08002B2CF9AE}" pid="33" name="eSynCleanUp6/21/2018 3:34:14 PM">
    <vt:i4>1</vt:i4>
  </property>
  <property fmtid="{D5CDD505-2E9C-101B-9397-08002B2CF9AE}" pid="34" name="eSynCleanUp7/16/2018 2:33:05 PM">
    <vt:i4>1</vt:i4>
  </property>
  <property fmtid="{D5CDD505-2E9C-101B-9397-08002B2CF9AE}" pid="35" name="eSynCleanUp07/20/2018 10:28:58">
    <vt:i4>1</vt:i4>
  </property>
  <property fmtid="{D5CDD505-2E9C-101B-9397-08002B2CF9AE}" pid="36" name="eSynCleanUp08/15/2018 13:35:45">
    <vt:i4>1</vt:i4>
  </property>
  <property fmtid="{D5CDD505-2E9C-101B-9397-08002B2CF9AE}" pid="37" name="eSynCleanUp09/17/2018 09:50:30">
    <vt:i4>1</vt:i4>
  </property>
  <property fmtid="{D5CDD505-2E9C-101B-9397-08002B2CF9AE}" pid="38" name="eSynCleanUp09/17/2018 10:40:24">
    <vt:i4>1</vt:i4>
  </property>
  <property fmtid="{D5CDD505-2E9C-101B-9397-08002B2CF9AE}" pid="39" name="eSynCleanUp09/19/2018 10:53:03">
    <vt:i4>1</vt:i4>
  </property>
  <property fmtid="{D5CDD505-2E9C-101B-9397-08002B2CF9AE}" pid="40" name="eSynCleanUp10/15/2018 12:55:37">
    <vt:i4>1</vt:i4>
  </property>
  <property fmtid="{D5CDD505-2E9C-101B-9397-08002B2CF9AE}" pid="41" name="eSynCleanUp10/25/2018 09:18:48">
    <vt:i4>1</vt:i4>
  </property>
  <property fmtid="{D5CDD505-2E9C-101B-9397-08002B2CF9AE}" pid="42" name="eSynCleanUp11/15/2018 14:17:04">
    <vt:i4>1</vt:i4>
  </property>
  <property fmtid="{D5CDD505-2E9C-101B-9397-08002B2CF9AE}" pid="43" name="eSynDocGuid">
    <vt:lpwstr>95eb7cce-6f50-45f7-973b-023dc979c60c</vt:lpwstr>
  </property>
  <property fmtid="{D5CDD505-2E9C-101B-9397-08002B2CF9AE}" pid="44" name="eSynDocSubject">
    <vt:lpwstr>Uitvoeringsbepaling Blauwe Loper - Asito, 241218</vt:lpwstr>
  </property>
  <property fmtid="{D5CDD505-2E9C-101B-9397-08002B2CF9AE}" pid="45" name="eSynDocSummary">
    <vt:lpwstr>
    </vt:lpwstr>
  </property>
  <property fmtid="{D5CDD505-2E9C-101B-9397-08002B2CF9AE}" pid="46" name="eSynDocNewsType">
    <vt:i4>0</vt:i4>
  </property>
  <property fmtid="{D5CDD505-2E9C-101B-9397-08002B2CF9AE}" pid="47" name="eSynDocParentDocument">
    <vt:lpwstr>
    </vt:lpwstr>
  </property>
  <property fmtid="{D5CDD505-2E9C-101B-9397-08002B2CF9AE}" pid="48" name="eSynDocParentDocumentHID">
    <vt:lpwstr>
    </vt:lpwstr>
  </property>
  <property fmtid="{D5CDD505-2E9C-101B-9397-08002B2CF9AE}" pid="49" name="eSynDocParentDocumentSubject">
    <vt:lpwstr>
    </vt:lpwstr>
  </property>
  <property fmtid="{D5CDD505-2E9C-101B-9397-08002B2CF9AE}" pid="50" name="eSynDocAccountID">
    <vt:lpwstr>ad5e299d-2749-460f-ac42-935fab9ca49a</vt:lpwstr>
  </property>
  <property fmtid="{D5CDD505-2E9C-101B-9397-08002B2CF9AE}" pid="51" name="eSynDocAccount">
    <vt:lpwstr>120135</vt:lpwstr>
  </property>
  <property fmtid="{D5CDD505-2E9C-101B-9397-08002B2CF9AE}" pid="52" name="eSynDocAccountDesc">
    <vt:lpwstr>De Blauwe Loper</vt:lpwstr>
  </property>
  <property fmtid="{D5CDD505-2E9C-101B-9397-08002B2CF9AE}" pid="53" name="eSynDocContactID">
    <vt:lpwstr>
    </vt:lpwstr>
  </property>
  <property fmtid="{D5CDD505-2E9C-101B-9397-08002B2CF9AE}" pid="54" name="eSynDocContactDesc">
    <vt:lpwstr>
    </vt:lpwstr>
  </property>
  <property fmtid="{D5CDD505-2E9C-101B-9397-08002B2CF9AE}" pid="55" name="eSynDocAcctContact">
    <vt:lpwstr>
    </vt:lpwstr>
  </property>
  <property fmtid="{D5CDD505-2E9C-101B-9397-08002B2CF9AE}" pid="56" name="eSynDocOpportunityID">
    <vt:lpwstr>
    </vt:lpwstr>
  </property>
  <property fmtid="{D5CDD505-2E9C-101B-9397-08002B2CF9AE}" pid="57" name="eSynDocOpportunityDesc">
    <vt:lpwstr>
    </vt:lpwstr>
  </property>
  <property fmtid="{D5CDD505-2E9C-101B-9397-08002B2CF9AE}" pid="58" name="eSynDocResource">
    <vt:lpwstr>
    </vt:lpwstr>
  </property>
  <property fmtid="{D5CDD505-2E9C-101B-9397-08002B2CF9AE}" pid="59" name="eSynDocResourceDesc">
    <vt:lpwstr>
    </vt:lpwstr>
  </property>
  <property fmtid="{D5CDD505-2E9C-101B-9397-08002B2CF9AE}" pid="60" name="eSynDocProjectNr">
    <vt:lpwstr>
    </vt:lpwstr>
  </property>
  <property fmtid="{D5CDD505-2E9C-101B-9397-08002B2CF9AE}" pid="61" name="eSynDocProjectDesc">
    <vt:lpwstr>
    </vt:lpwstr>
  </property>
  <property fmtid="{D5CDD505-2E9C-101B-9397-08002B2CF9AE}" pid="62" name="eSynDocDivision">
    <vt:lpwstr>300</vt:lpwstr>
  </property>
  <property fmtid="{D5CDD505-2E9C-101B-9397-08002B2CF9AE}" pid="63" name="eSynDocDivisionDesc">
    <vt:lpwstr>Alpha Adviesbureau</vt:lpwstr>
  </property>
  <property fmtid="{D5CDD505-2E9C-101B-9397-08002B2CF9AE}" pid="64" name="eSynDocAssortment">
    <vt:lpwstr>
    </vt:lpwstr>
  </property>
  <property fmtid="{D5CDD505-2E9C-101B-9397-08002B2CF9AE}" pid="65" name="eSynDocItem">
    <vt:lpwstr>
    </vt:lpwstr>
  </property>
  <property fmtid="{D5CDD505-2E9C-101B-9397-08002B2CF9AE}" pid="66" name="eSynDocItemDesc">
    <vt:lpwstr>
    </vt:lpwstr>
  </property>
  <property fmtid="{D5CDD505-2E9C-101B-9397-08002B2CF9AE}" pid="67" name="eSynDocSerialNumber">
    <vt:lpwstr>
    </vt:lpwstr>
  </property>
  <property fmtid="{D5CDD505-2E9C-101B-9397-08002B2CF9AE}" pid="68" name="eSynDocSerialDesc">
    <vt:lpwstr>
    </vt:lpwstr>
  </property>
  <property fmtid="{D5CDD505-2E9C-101B-9397-08002B2CF9AE}" pid="69" name="eSynTransactionEntryKey">
    <vt:lpwstr>
    </vt:lpwstr>
  </property>
  <property fmtid="{D5CDD505-2E9C-101B-9397-08002B2CF9AE}" pid="70" name="eSynDocTransactionDesc">
    <vt:lpwstr>
    </vt:lpwstr>
  </property>
  <property fmtid="{D5CDD505-2E9C-101B-9397-08002B2CF9AE}" pid="71" name="eSynDocLanguageCode">
    <vt:lpwstr>NL</vt:lpwstr>
  </property>
  <property fmtid="{D5CDD505-2E9C-101B-9397-08002B2CF9AE}" pid="72" name="eSynDocbAttachment">
    <vt:bool>true</vt:bool>
  </property>
  <property fmtid="{D5CDD505-2E9C-101B-9397-08002B2CF9AE}" pid="73" name="eSynDocAttachmentID">
    <vt:lpwstr>{3cced8fd-f092-4b5e-96d3-e87a932fb514}</vt:lpwstr>
  </property>
  <property fmtid="{D5CDD505-2E9C-101B-9397-08002B2CF9AE}" pid="74" name="eSynDocAttachFileName">
    <vt:lpwstr>Uitvoeringsbepaling Blauwe Loper - Asito, 241218.xlsx</vt:lpwstr>
  </property>
  <property fmtid="{D5CDD505-2E9C-101B-9397-08002B2CF9AE}" pid="75" name="eSynDocVersionType">
    <vt:lpwstr>N</vt:lpwstr>
  </property>
  <property fmtid="{D5CDD505-2E9C-101B-9397-08002B2CF9AE}" pid="76" name="eSynDocURL">
    <vt:lpwstr>http://exact-server/synergy/</vt:lpwstr>
  </property>
  <property fmtid="{D5CDD505-2E9C-101B-9397-08002B2CF9AE}" pid="77" name="eSynDocSavedToSynergy">
    <vt:bool>true</vt:bool>
  </property>
  <property fmtid="{D5CDD505-2E9C-101B-9397-08002B2CF9AE}" pid="78" name="eSynDocIsMailDocument">
    <vt:bool>false</vt:bool>
  </property>
  <property fmtid="{D5CDD505-2E9C-101B-9397-08002B2CF9AE}" pid="79" name="eSynDocTypeID">
    <vt:lpwstr>134</vt:lpwstr>
  </property>
  <property fmtid="{D5CDD505-2E9C-101B-9397-08002B2CF9AE}" pid="80" name="eSynDocSecurity">
    <vt:lpwstr>3</vt:lpwstr>
  </property>
  <property fmtid="{D5CDD505-2E9C-101B-9397-08002B2CF9AE}" pid="81" name="eSynDocHID">
    <vt:lpwstr>66403</vt:lpwstr>
  </property>
  <property fmtid="{D5CDD505-2E9C-101B-9397-08002B2CF9AE}" pid="82" name="eSynCleanUp11/16/2018 09:26:33">
    <vt:i4>1</vt:i4>
  </property>
  <property fmtid="{D5CDD505-2E9C-101B-9397-08002B2CF9AE}" pid="83" name="eSynCleanUp12/06/2018 08:35:05">
    <vt:i4>1</vt:i4>
  </property>
  <property fmtid="{D5CDD505-2E9C-101B-9397-08002B2CF9AE}" pid="84" name="eSynCleanUp12/18/2018 10:30:18">
    <vt:i4>1</vt:i4>
  </property>
  <property fmtid="{D5CDD505-2E9C-101B-9397-08002B2CF9AE}" pid="85" name="eSynCleanUp12/24/2018 14:33:20">
    <vt:i4>1</vt:i4>
  </property>
  <property fmtid="{D5CDD505-2E9C-101B-9397-08002B2CF9AE}" pid="86" name="eSynCleanUp01/07/2019 14:53:38">
    <vt:i4>1</vt:i4>
  </property>
</Properties>
</file>