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https://stichtingsbb.sharepoint.com/sites/teams_SBBintelefonie/Gedeelde documenten/SBB in telefonie/04 Aanbestedingsfase/04.2 Vaste telefonie, telefonie functionaliteit en Omnichannel callcenter/03. Nota van Inlichtingen - II/"/>
    </mc:Choice>
  </mc:AlternateContent>
  <xr:revisionPtr revIDLastSave="176" documentId="8_{D0D79F75-8FF9-418A-852C-A26EB1B72570}" xr6:coauthVersionLast="47" xr6:coauthVersionMax="47" xr10:uidLastSave="{C247F8AC-A719-4E5F-8773-7F7EE4AB29C0}"/>
  <bookViews>
    <workbookView xWindow="-120" yWindow="-120" windowWidth="25440" windowHeight="15540" tabRatio="773" xr2:uid="{00000000-000D-0000-FFFF-FFFF00000000}"/>
  </bookViews>
  <sheets>
    <sheet name="B Prijzenblad" sheetId="31" r:id="rId1"/>
    <sheet name="TCO Inschrijving" sheetId="29" r:id="rId2"/>
    <sheet name="vervolgkeuze lijst" sheetId="40"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31" l="1"/>
  <c r="G19" i="31"/>
  <c r="H28" i="31"/>
  <c r="G28" i="31"/>
  <c r="H27" i="31"/>
  <c r="G27" i="31"/>
  <c r="H31" i="31"/>
  <c r="G31" i="31"/>
  <c r="H30" i="31"/>
  <c r="G30" i="31"/>
  <c r="H29" i="31"/>
  <c r="G29" i="31"/>
  <c r="H25" i="31"/>
  <c r="G25" i="31"/>
  <c r="H16" i="31"/>
  <c r="G16" i="31"/>
  <c r="G109" i="31"/>
  <c r="H67" i="31"/>
  <c r="G67" i="31"/>
  <c r="H37" i="31"/>
  <c r="G37" i="31"/>
  <c r="G120" i="31"/>
  <c r="G111" i="31"/>
  <c r="G113" i="31"/>
  <c r="G112" i="31"/>
  <c r="H51" i="31"/>
  <c r="G51" i="31"/>
  <c r="H50" i="31"/>
  <c r="G50" i="31"/>
  <c r="H49" i="31"/>
  <c r="G49" i="31"/>
  <c r="H48" i="31"/>
  <c r="G48" i="31"/>
  <c r="H45" i="31"/>
  <c r="G45" i="31"/>
  <c r="H43" i="31"/>
  <c r="G43" i="31"/>
  <c r="H42" i="31"/>
  <c r="G42" i="31"/>
  <c r="H41" i="31"/>
  <c r="G41" i="31"/>
  <c r="H33" i="31"/>
  <c r="G33" i="31"/>
  <c r="H32" i="31"/>
  <c r="G32" i="31"/>
  <c r="H26" i="31"/>
  <c r="G26" i="31"/>
  <c r="G103" i="31"/>
  <c r="G95" i="31"/>
  <c r="G94" i="31"/>
  <c r="H82" i="31"/>
  <c r="G82" i="31"/>
  <c r="H81" i="31"/>
  <c r="G81" i="31"/>
  <c r="H80" i="31"/>
  <c r="G80" i="31"/>
  <c r="H79" i="31"/>
  <c r="G79" i="31"/>
  <c r="H68" i="31"/>
  <c r="G68" i="31"/>
  <c r="H63" i="31"/>
  <c r="H62" i="31"/>
  <c r="H61" i="31"/>
  <c r="H60" i="31"/>
  <c r="G63" i="31"/>
  <c r="G62" i="31"/>
  <c r="G61" i="31"/>
  <c r="G60" i="31"/>
  <c r="H75" i="31"/>
  <c r="G75" i="31"/>
  <c r="G102" i="31"/>
  <c r="G119" i="31"/>
  <c r="G118" i="31"/>
  <c r="G117" i="31"/>
  <c r="G101" i="31"/>
  <c r="G100" i="31"/>
  <c r="G99" i="31"/>
  <c r="G98" i="31"/>
  <c r="G97" i="31"/>
  <c r="G96" i="31"/>
  <c r="H40" i="31"/>
  <c r="G40" i="31"/>
  <c r="G22" i="31"/>
  <c r="G23" i="31"/>
  <c r="H21" i="31"/>
  <c r="G21" i="31"/>
  <c r="H20" i="31"/>
  <c r="G20" i="31"/>
  <c r="H17" i="31"/>
  <c r="G17" i="31"/>
  <c r="H14" i="31"/>
  <c r="G14" i="31"/>
  <c r="H13" i="31"/>
  <c r="G13" i="31"/>
  <c r="G12" i="31"/>
  <c r="H23" i="31"/>
  <c r="H22" i="31"/>
  <c r="G108" i="31" l="1"/>
  <c r="G66" i="31"/>
  <c r="H66" i="31"/>
  <c r="H38" i="31"/>
  <c r="H83" i="31"/>
  <c r="G83" i="31"/>
  <c r="H77" i="31"/>
  <c r="G77" i="31"/>
  <c r="H76" i="31"/>
  <c r="G76" i="31"/>
  <c r="G38" i="31"/>
  <c r="H71" i="31" l="1"/>
  <c r="G71" i="31"/>
  <c r="H70" i="31"/>
  <c r="G70" i="31"/>
  <c r="H69" i="31"/>
  <c r="G69" i="31"/>
  <c r="G84" i="31" s="1"/>
  <c r="H12" i="31"/>
  <c r="G110" i="31"/>
  <c r="G114" i="31" s="1"/>
  <c r="G121" i="31"/>
  <c r="G122" i="31" s="1"/>
  <c r="H84" i="31" l="1"/>
  <c r="G88" i="31"/>
  <c r="G39" i="31"/>
  <c r="G104" i="31" l="1"/>
  <c r="G105" i="31" s="1"/>
  <c r="G90" i="31"/>
  <c r="G89" i="31"/>
  <c r="G91" i="31" s="1"/>
  <c r="H39" i="31" l="1"/>
  <c r="G36" i="31"/>
  <c r="G52" i="31" s="1"/>
  <c r="G124" i="31" s="1"/>
  <c r="H36" i="31"/>
  <c r="H52" i="31" l="1"/>
  <c r="H126" i="31" s="1"/>
  <c r="H129" i="31" s="1"/>
  <c r="H133" i="31" l="1"/>
  <c r="C6" i="29" s="1"/>
  <c r="C9" i="29" s="1"/>
</calcChain>
</file>

<file path=xl/sharedStrings.xml><?xml version="1.0" encoding="utf-8"?>
<sst xmlns="http://schemas.openxmlformats.org/spreadsheetml/2006/main" count="187" uniqueCount="111">
  <si>
    <t>Invulinstructie:</t>
  </si>
  <si>
    <t xml:space="preserve">De verrekenprijs per stuk omvat alle kosten voor het leveren, installeren en implementeren van het genoemde onderdeel, inclusief reiskosten en verblijfkosten. Dit is inclusief eventuele benodigde licenties, hardware etc.. </t>
  </si>
  <si>
    <t>Omschrijving</t>
  </si>
  <si>
    <t>Zeker/optie</t>
  </si>
  <si>
    <t>Indicatief aantal</t>
  </si>
  <si>
    <t>Eenmalig</t>
  </si>
  <si>
    <t>Eenmalig totaal</t>
  </si>
  <si>
    <t>Eventuele toelichting inschrijver</t>
  </si>
  <si>
    <t>Zeker</t>
  </si>
  <si>
    <t>Optie</t>
  </si>
  <si>
    <t>Totalen</t>
  </si>
  <si>
    <t>Indicatief gespreks duur per maand in minuten</t>
  </si>
  <si>
    <t>Start-tarief</t>
  </si>
  <si>
    <t>Netto tarief/minuut of stuk</t>
  </si>
  <si>
    <t>onbeperkt</t>
  </si>
  <si>
    <t>Overige kosten te relateren aan de offerte aanvraag (specificatie toevoegen)</t>
  </si>
  <si>
    <t>Totaal overige kosten per maand</t>
  </si>
  <si>
    <t>optie</t>
  </si>
  <si>
    <t>Aantal dagdelen op te geven door de Opdrachtnemer</t>
  </si>
  <si>
    <t>Prijs per dagdeel/stuk</t>
  </si>
  <si>
    <t>Totale eenmalige kosten</t>
  </si>
  <si>
    <t xml:space="preserve">Totaal maandelijkse kosten </t>
  </si>
  <si>
    <t>Totaalkosten 1e jaar</t>
  </si>
  <si>
    <t>Getekend voor akkoord:</t>
  </si>
  <si>
    <t>Naam Inschrijver</t>
  </si>
  <si>
    <t>Naam tekenbevoegde</t>
  </si>
  <si>
    <t>Handtekening*</t>
  </si>
  <si>
    <t>Datum</t>
  </si>
  <si>
    <t>* Rechtsgeldig ondertekend.</t>
  </si>
  <si>
    <t>ja</t>
  </si>
  <si>
    <t>Totaal Prijs Inschrijving</t>
  </si>
  <si>
    <t>Onderdeel</t>
  </si>
  <si>
    <t>Totale inschrijfprijs</t>
  </si>
  <si>
    <t xml:space="preserve"> </t>
  </si>
  <si>
    <t>Totaal prijs aanbieding</t>
  </si>
  <si>
    <t>nee</t>
  </si>
  <si>
    <t>Totaalkosten/
maand</t>
  </si>
  <si>
    <t>Netto tarief/  abo/maand</t>
  </si>
  <si>
    <t>Totaal kosten Instructie en opleiding.</t>
  </si>
  <si>
    <t>Totaal overige kosten per maand, wensen en opties.</t>
  </si>
  <si>
    <t xml:space="preserve">  </t>
  </si>
  <si>
    <t>1. De profielen</t>
  </si>
  <si>
    <t>De vaste werkplek</t>
  </si>
  <si>
    <t>De callcenter supervisor: telefonie</t>
  </si>
  <si>
    <t>De callcenter supervisor: omnichannel</t>
  </si>
  <si>
    <t>SIP Trunk vaste telefonie (afhankelijk van oplossing aanbieder)</t>
  </si>
  <si>
    <t>Vaste netwerk</t>
  </si>
  <si>
    <t xml:space="preserve">Bellen naar het buitenland </t>
  </si>
  <si>
    <t>Spraak naar mobiele aansluiting in NL</t>
  </si>
  <si>
    <t>Nummerblok 1000-tal 088 (bestaand of nieuw)</t>
  </si>
  <si>
    <t>Nummerblok 100-tal 088   (bestaand of nieuw)</t>
  </si>
  <si>
    <t>Groepsnummer 079 (bestaand of nieuw)</t>
  </si>
  <si>
    <t>optioneel 50 %</t>
  </si>
  <si>
    <t>Naar vaste aansluiting in NL</t>
  </si>
  <si>
    <t>Totaal 8 jaarlijkse kosten</t>
  </si>
  <si>
    <t>Opleidingen voor 42 medewerkers in het gebruik van de telefoniefunctionaliteit voor prescreening(huntgroepen)</t>
  </si>
  <si>
    <t>Opleidingen voor 4 medewerkers van Aanbestedende dienst als supervisor omnichannel.</t>
  </si>
  <si>
    <t>Overige trainingen nog te bespreken per dagdeel</t>
  </si>
  <si>
    <t xml:space="preserve">Implementatie en installatie kosten Omnichannel callcenters, telefonie callcenters,  telefonie functionaliteit en vaste telefonie. </t>
  </si>
  <si>
    <t>Integratie met Microsoft Dynamics conform inschrijving</t>
  </si>
  <si>
    <t>Uurtarief projectleider</t>
  </si>
  <si>
    <t>Uurtarief consultant</t>
  </si>
  <si>
    <t>Uurtarief systeemspecialist/engineer/beheerder</t>
  </si>
  <si>
    <t>3. Verkeer/verbruik van de vaste telefonie aansluitingen</t>
  </si>
  <si>
    <t>6. Eenmalige kosten</t>
  </si>
  <si>
    <t>6.1 Instructie en opleiding (inclusief reis en verblijfkosten)</t>
  </si>
  <si>
    <t>7. Tarieven meerwerk en extra ondersteuning gedurende de looptijd van het contract (inclusief reis en verblijfkosten)</t>
  </si>
  <si>
    <t>60 + 3 x 12 maanden</t>
  </si>
  <si>
    <t>Prescreening teams (nu 8) aantal gebruikers op basis van huntgroepen</t>
  </si>
  <si>
    <t>4. Additionele kosten voor invulling opdracht</t>
  </si>
  <si>
    <t>Wallboard (exclusief PC en beeldscherm)</t>
  </si>
  <si>
    <t xml:space="preserve">optie </t>
  </si>
  <si>
    <t xml:space="preserve">SBC voor integratie MS Teams </t>
  </si>
  <si>
    <t>Beschikbare kanalen voor MS teams bellen per 10</t>
  </si>
  <si>
    <t>Worksforce management voor de omnichannel callcenters (telt niet mee in de TCO)</t>
  </si>
  <si>
    <t>5. Invulling wensen/optioneel af te nemen</t>
  </si>
  <si>
    <t xml:space="preserve">Inschrijver dient enkel de GELE cellen in te vullen. Een niet ingevulde cel geldt als "€ 0,-". De paarse cellen en rode worden berekend. Inschrijver verklaart door in te schrijven dat de Inschrijving volledig is gebaseerd op en voldoet aan de bepalingen in het programma van eisen, de nota(‘s) van inlichting en de eigen beantwoording van de wensen en kwaliteitsvragen. De geoffreerde prijzen zijn zonder voorbehoud. De in het overzicht opgenomen aantallen en door de inschrijver ingevulde aantallen zijn een indicatie voor de beoordeling en gunning. Er kan derhalve nooit sprake zijn van meer- danwel minderwerk, zonder uitdrukkelijke toestemming van de opdrachtgever. Bij de implementatie  worden de definieve aantallen vastgesteld. Enkel de door de Inschrijver ingevulde prijzen (gele cellen) en de totaalprijzen per onderdeel gelden gedurende de looptijd van de Overeenkomst. 
Overige genoemde fictieve totale kosten, zoals weergegeven in het prijsformat en die automatisch worden berekend, worden enkel gebruikt voor de offertebeoordeling. Derhalve kunnen aan deze fictieve totale kosten geen rechten worden ontleend. </t>
  </si>
  <si>
    <t xml:space="preserve">"Zeker of optie"  geeft aan dat afname van deze techniek of functionaliteit is gegarandeerd bij 'zeker' en afname van de 'optie' optioneel is. De opgegeven aantallen blijven echter indicatief. </t>
  </si>
  <si>
    <t>Servicenummers</t>
  </si>
  <si>
    <t>Netto tarief /minuut of stuk</t>
  </si>
  <si>
    <t>De overeengekomen abonnements- en variabele kosten van de diensten en verbindingen zijn van toepassing op de aansluitingen en diensten bij aanvang van de overeenkomst en voor de abonnementen en diensten die tijdens de looptijd van de overeenkomst worden toegevoegd/aangesloten/opgeheven of beeindigd.</t>
  </si>
  <si>
    <t>Indien bij "Zeker/optie" ook een percentage is opgenomen gelden de eenmalige en maandelijkse totaalkosten voor het genoemde percentage mee voor het bepalen van de totale kosten</t>
  </si>
  <si>
    <t>Opleidingen voor 55 medewerkers in het gebruik van de callcenter agent telefonie;</t>
  </si>
  <si>
    <t>Opleidingen voor 20 medewerkers met betrekking tot de hybride werkplek;</t>
  </si>
  <si>
    <t>Opleidingen voor 30 medewerkers in het gebruik van de callcenter agent omnichannel inclusief integratie met Microsoft Dynamics365</t>
  </si>
  <si>
    <t>Ondersteuning op de dag van livegang door een instructrice en/of trainer in het gebruik van de callcenter telefonie, callcenter omnichannel en de hybride werkplek;</t>
  </si>
  <si>
    <t>6.2 Implementatie-, installatie- en inrichtingskosten</t>
  </si>
  <si>
    <t>Opleidingen voor 4 medewerkers van de servicedesk van Aanbestedende dienst in het beheer en de portal voor beheer (incidenten en wijzigingen);</t>
  </si>
  <si>
    <t>De hybride gebruiker</t>
  </si>
  <si>
    <t>2. Verbindingen, aansluitingen, koppelingen en integratie</t>
  </si>
  <si>
    <t>Integratie met Microsoft Dynamics365 conform inschrijving</t>
  </si>
  <si>
    <t>2.1 vaste telefonie</t>
  </si>
  <si>
    <t>2.2 Integratie</t>
  </si>
  <si>
    <t>Integratie MS Teams voor te kunnen bellen met MS Teams (eisen 102 en 103)</t>
  </si>
  <si>
    <t>Bijlage C: Het prijzenblad</t>
  </si>
  <si>
    <t>Overeenkomst voor 5 jaar en 3 opties van 1 jaar</t>
  </si>
  <si>
    <t>Aantal SIP/gesprekskanalen</t>
  </si>
  <si>
    <t>Integratie met het zaaksysteem</t>
  </si>
  <si>
    <t>Vaste telefoons</t>
  </si>
  <si>
    <t>Kennisbank n.a.v. vraag 205 in de Nota van Inlichtingen - 1 (onderdeel van de aanbieding)</t>
  </si>
  <si>
    <r>
      <t>Kennisbank n.a.v. vraag 205 in de Nota van Inlichtingen - 1 (</t>
    </r>
    <r>
      <rPr>
        <b/>
        <sz val="11"/>
        <color theme="1"/>
        <rFont val="Calibri"/>
        <family val="2"/>
        <scheme val="minor"/>
      </rPr>
      <t>geen</t>
    </r>
    <r>
      <rPr>
        <sz val="11"/>
        <color theme="1"/>
        <rFont val="Calibri"/>
        <family val="2"/>
        <scheme val="minor"/>
      </rPr>
      <t xml:space="preserve"> onderdeel van de aanbieding)</t>
    </r>
  </si>
  <si>
    <t>De callcenter agent: telefonie named users</t>
  </si>
  <si>
    <t>De callcenter agent: telefonie concurrent users</t>
  </si>
  <si>
    <t>Prescreening teams (nu 8) aantal gebruikers op basis van de callcenter agent telefonie named users</t>
  </si>
  <si>
    <t>Prescreening teams (nu 8) aantal gebruikers op basis van de callcenter agent telefonie. Concurrent users</t>
  </si>
  <si>
    <t>of</t>
  </si>
  <si>
    <t>De callcenter agent: omnichannel  concurrent users</t>
  </si>
  <si>
    <t>De callcenter agent: omnichannel  named users</t>
  </si>
  <si>
    <t>Indicatief aantal gesprekken per maand</t>
  </si>
  <si>
    <t>Totaal kosten meerwerk en extra ondersteuning</t>
  </si>
  <si>
    <t>Totaal kosten Implementatie, installatie en inrichting.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</si>
</sst>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00_-;_-[$€]\ * #,##0.00\-;_-[$€]\ * &quot;-&quot;??_-;_-@_-"/>
    <numFmt numFmtId="165" formatCode="&quot;€&quot;\ #,##0.00_-"/>
    <numFmt numFmtId="166" formatCode="&quot;€&quot;\ #,##0.00_-;[Red]&quot;€&quot;\ #,##0.00\-"/>
    <numFmt numFmtId="167" formatCode="#,##0.00_ ;\-#,##0.00\ "/>
    <numFmt numFmtId="168" formatCode="_-&quot;€&quot;\ * #,##0.00_-;_-&quot;€&quot;\ * #,##0.00\-;_-&quot;€&quot;\ * &quot;-&quot;??_-;_-@_-"/>
  </numFmts>
  <fonts count="20" x14ac:knownFonts="1">
    <font>
      <sz val="11"/>
      <color theme="1"/>
      <name val="Calibri"/>
      <family val="2"/>
      <scheme val="minor"/>
    </font>
    <font>
      <sz val="10"/>
      <name val="Arial"/>
      <family val="2"/>
    </font>
    <font>
      <sz val="10"/>
      <name val="Arial"/>
      <family val="2"/>
    </font>
    <font>
      <sz val="11"/>
      <name val="Calibri"/>
      <family val="2"/>
      <scheme val="minor"/>
    </font>
    <font>
      <sz val="11"/>
      <color rgb="FF9C0006"/>
      <name val="Calibri"/>
      <family val="2"/>
      <scheme val="minor"/>
    </font>
    <font>
      <b/>
      <sz val="11"/>
      <name val="Calibri"/>
      <family val="2"/>
      <scheme val="minor"/>
    </font>
    <font>
      <sz val="11"/>
      <name val="Trebuchet MS"/>
      <family val="2"/>
    </font>
    <font>
      <b/>
      <sz val="11"/>
      <name val="Trebuchet MS"/>
      <family val="2"/>
    </font>
    <font>
      <sz val="12"/>
      <color theme="1"/>
      <name val="Calibri"/>
      <family val="2"/>
      <scheme val="minor"/>
    </font>
    <font>
      <b/>
      <sz val="10"/>
      <color rgb="FF002060"/>
      <name val="Calibri"/>
      <family val="2"/>
      <scheme val="minor"/>
    </font>
    <font>
      <sz val="10"/>
      <color rgb="FF002060"/>
      <name val="Calibri"/>
      <family val="2"/>
      <scheme val="minor"/>
    </font>
    <font>
      <sz val="11"/>
      <color theme="1"/>
      <name val="Calibri"/>
      <family val="2"/>
      <scheme val="minor"/>
    </font>
    <font>
      <b/>
      <sz val="10"/>
      <name val="Arial"/>
      <family val="2"/>
    </font>
    <font>
      <b/>
      <sz val="11"/>
      <color theme="0"/>
      <name val="Calibri"/>
      <family val="2"/>
      <scheme val="minor"/>
    </font>
    <font>
      <sz val="11"/>
      <color theme="0"/>
      <name val="Calibri"/>
      <family val="2"/>
      <scheme val="minor"/>
    </font>
    <font>
      <sz val="11"/>
      <color rgb="FF002060"/>
      <name val="Calibri"/>
      <family val="2"/>
      <scheme val="minor"/>
    </font>
    <font>
      <sz val="10.5"/>
      <color rgb="FF002060"/>
      <name val="Corbel"/>
      <family val="2"/>
    </font>
    <font>
      <sz val="11"/>
      <color rgb="FF000000"/>
      <name val="Calibri"/>
      <family val="2"/>
      <scheme val="minor"/>
    </font>
    <font>
      <b/>
      <sz val="11"/>
      <color rgb="FF000000"/>
      <name val="Calibri"/>
      <family val="2"/>
      <scheme val="minor"/>
    </font>
    <font>
      <b/>
      <sz val="11"/>
      <color theme="1"/>
      <name val="Calibri"/>
      <family val="2"/>
      <scheme val="minor"/>
    </font>
  </fonts>
  <fills count="15">
    <fill>
      <patternFill patternType="none"/>
    </fill>
    <fill>
      <patternFill patternType="gray125"/>
    </fill>
    <fill>
      <patternFill patternType="solid">
        <fgColor rgb="FFFFC7CE"/>
      </patternFill>
    </fill>
    <fill>
      <patternFill patternType="solid">
        <fgColor rgb="FFFFFF99"/>
        <bgColor indexed="64"/>
      </patternFill>
    </fill>
    <fill>
      <patternFill patternType="solid">
        <fgColor rgb="FFFF0000"/>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FC7CE"/>
        <bgColor indexed="64"/>
      </patternFill>
    </fill>
    <fill>
      <patternFill patternType="solid">
        <fgColor indexed="9"/>
        <bgColor indexed="64"/>
      </patternFill>
    </fill>
    <fill>
      <patternFill patternType="solid">
        <fgColor indexed="40"/>
        <bgColor indexed="64"/>
      </patternFill>
    </fill>
    <fill>
      <patternFill patternType="solid">
        <fgColor rgb="FF00B0F0"/>
        <bgColor indexed="64"/>
      </patternFill>
    </fill>
    <fill>
      <patternFill patternType="solid">
        <fgColor rgb="FFFFFF00"/>
        <bgColor indexed="64"/>
      </patternFill>
    </fill>
    <fill>
      <patternFill patternType="solid">
        <fgColor rgb="FFBFBFBF"/>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xf numFmtId="164" fontId="2" fillId="0" borderId="0" applyFont="0" applyFill="0" applyBorder="0" applyAlignment="0" applyProtection="0"/>
    <xf numFmtId="0" fontId="4" fillId="2" borderId="0" applyNumberFormat="0" applyBorder="0" applyAlignment="0" applyProtection="0"/>
    <xf numFmtId="164" fontId="1" fillId="0" borderId="0" applyFont="0" applyFill="0" applyBorder="0" applyAlignment="0" applyProtection="0"/>
    <xf numFmtId="0" fontId="8" fillId="0" borderId="0"/>
  </cellStyleXfs>
  <cellXfs count="177">
    <xf numFmtId="0" fontId="0" fillId="0" borderId="0" xfId="0"/>
    <xf numFmtId="0" fontId="7" fillId="0" borderId="0" xfId="0" applyFont="1" applyAlignment="1">
      <alignment vertical="center"/>
    </xf>
    <xf numFmtId="0" fontId="7" fillId="10" borderId="1" xfId="0" applyFont="1" applyFill="1" applyBorder="1" applyAlignment="1">
      <alignment horizontal="left" vertical="center"/>
    </xf>
    <xf numFmtId="0" fontId="7" fillId="10" borderId="1" xfId="0" applyFont="1" applyFill="1" applyBorder="1" applyAlignment="1">
      <alignment horizontal="center" vertical="center"/>
    </xf>
    <xf numFmtId="0" fontId="6" fillId="9" borderId="1" xfId="0" applyFont="1" applyFill="1" applyBorder="1" applyAlignment="1">
      <alignment vertical="center"/>
    </xf>
    <xf numFmtId="44" fontId="0" fillId="8" borderId="1" xfId="0" applyNumberFormat="1" applyFill="1" applyBorder="1"/>
    <xf numFmtId="0" fontId="7" fillId="10" borderId="1" xfId="0" applyFont="1" applyFill="1" applyBorder="1" applyAlignment="1">
      <alignment horizontal="left"/>
    </xf>
    <xf numFmtId="0" fontId="3" fillId="6" borderId="1" xfId="1" applyFont="1" applyFill="1" applyBorder="1" applyAlignment="1" applyProtection="1">
      <alignment horizontal="center" vertical="center" wrapText="1"/>
      <protection locked="0"/>
    </xf>
    <xf numFmtId="0" fontId="3" fillId="3" borderId="5" xfId="1" applyFont="1" applyFill="1" applyBorder="1" applyAlignment="1" applyProtection="1">
      <alignment horizontal="left" vertical="center" wrapText="1"/>
      <protection locked="0"/>
    </xf>
    <xf numFmtId="165" fontId="5" fillId="3" borderId="1" xfId="1" applyNumberFormat="1" applyFont="1" applyFill="1" applyBorder="1" applyAlignment="1" applyProtection="1">
      <alignment horizontal="center" vertical="center" wrapText="1"/>
      <protection locked="0"/>
    </xf>
    <xf numFmtId="165" fontId="5" fillId="3" borderId="6" xfId="1" applyNumberFormat="1" applyFont="1" applyFill="1" applyBorder="1" applyAlignment="1" applyProtection="1">
      <alignment horizontal="center" vertical="center" wrapText="1"/>
      <protection locked="0"/>
    </xf>
    <xf numFmtId="44" fontId="3" fillId="6" borderId="1" xfId="1" applyNumberFormat="1" applyFont="1" applyFill="1" applyBorder="1" applyAlignment="1" applyProtection="1">
      <alignment horizontal="center" vertical="center" wrapText="1"/>
      <protection locked="0"/>
    </xf>
    <xf numFmtId="0" fontId="3" fillId="6" borderId="1" xfId="1" applyFont="1" applyFill="1" applyBorder="1" applyAlignment="1" applyProtection="1">
      <alignment horizontal="left" vertical="center" wrapText="1"/>
      <protection locked="0"/>
    </xf>
    <xf numFmtId="0" fontId="3" fillId="3" borderId="1" xfId="1" applyFont="1" applyFill="1" applyBorder="1" applyAlignment="1" applyProtection="1">
      <alignment horizontal="center" vertical="center" wrapText="1"/>
      <protection locked="0"/>
    </xf>
    <xf numFmtId="0" fontId="3" fillId="3" borderId="9" xfId="1" applyFont="1" applyFill="1" applyBorder="1" applyAlignment="1" applyProtection="1">
      <alignment horizontal="left" vertical="center" wrapText="1"/>
      <protection locked="0"/>
    </xf>
    <xf numFmtId="0" fontId="11" fillId="3" borderId="5" xfId="1" applyFont="1" applyFill="1" applyBorder="1" applyAlignment="1" applyProtection="1">
      <alignment horizontal="left" vertical="center" wrapText="1"/>
      <protection locked="0"/>
    </xf>
    <xf numFmtId="0" fontId="3" fillId="0" borderId="0" xfId="1" applyFont="1" applyAlignment="1" applyProtection="1">
      <alignment vertical="top" wrapText="1"/>
    </xf>
    <xf numFmtId="0" fontId="5" fillId="0" borderId="0" xfId="1" applyFont="1" applyAlignment="1" applyProtection="1">
      <alignment vertical="center" wrapText="1"/>
    </xf>
    <xf numFmtId="1" fontId="5" fillId="0" borderId="0" xfId="1" applyNumberFormat="1" applyFont="1" applyAlignment="1" applyProtection="1">
      <alignment vertical="center" wrapText="1"/>
    </xf>
    <xf numFmtId="0" fontId="3" fillId="0" borderId="0" xfId="1" applyFont="1" applyAlignment="1" applyProtection="1">
      <alignment horizontal="left" vertical="center" wrapText="1"/>
    </xf>
    <xf numFmtId="44" fontId="3" fillId="0" borderId="0" xfId="1" applyNumberFormat="1" applyFont="1" applyAlignment="1" applyProtection="1">
      <alignment horizontal="center" vertical="center" wrapText="1"/>
    </xf>
    <xf numFmtId="1" fontId="3" fillId="0" borderId="0" xfId="1" applyNumberFormat="1" applyFont="1" applyAlignment="1" applyProtection="1">
      <alignment vertical="top" wrapText="1"/>
    </xf>
    <xf numFmtId="0" fontId="3" fillId="0" borderId="0" xfId="1" applyFont="1" applyAlignment="1" applyProtection="1">
      <alignment wrapText="1"/>
    </xf>
    <xf numFmtId="1" fontId="3" fillId="0" borderId="0" xfId="1" applyNumberFormat="1" applyFont="1" applyAlignment="1" applyProtection="1">
      <alignment wrapText="1"/>
    </xf>
    <xf numFmtId="1" fontId="3" fillId="0" borderId="0" xfId="1" applyNumberFormat="1" applyFont="1" applyAlignment="1" applyProtection="1">
      <alignment vertical="center" wrapText="1"/>
    </xf>
    <xf numFmtId="0" fontId="3" fillId="0" borderId="0" xfId="1" applyFont="1" applyAlignment="1" applyProtection="1">
      <alignment vertical="center" wrapText="1"/>
    </xf>
    <xf numFmtId="0" fontId="3" fillId="0" borderId="0" xfId="0" applyFont="1" applyProtection="1"/>
    <xf numFmtId="1" fontId="3" fillId="0" borderId="0" xfId="0" applyNumberFormat="1" applyFont="1" applyProtection="1"/>
    <xf numFmtId="0" fontId="3" fillId="0" borderId="0" xfId="1" applyFont="1" applyFill="1" applyAlignment="1" applyProtection="1">
      <alignment vertical="top" wrapText="1"/>
    </xf>
    <xf numFmtId="0" fontId="3" fillId="0" borderId="0" xfId="1" applyFont="1" applyFill="1" applyAlignment="1" applyProtection="1">
      <alignment horizontal="left" vertical="center" wrapText="1"/>
    </xf>
    <xf numFmtId="0" fontId="3" fillId="0" borderId="0" xfId="1" applyFont="1" applyFill="1" applyAlignment="1" applyProtection="1">
      <alignment horizontal="center" vertical="center" wrapText="1"/>
    </xf>
    <xf numFmtId="165" fontId="3" fillId="0" borderId="0" xfId="1" applyNumberFormat="1" applyFont="1" applyFill="1" applyAlignment="1" applyProtection="1">
      <alignment horizontal="center" vertical="center" wrapText="1"/>
    </xf>
    <xf numFmtId="44" fontId="3" fillId="0" borderId="0" xfId="1" applyNumberFormat="1" applyFont="1" applyFill="1" applyAlignment="1" applyProtection="1">
      <alignment horizontal="center" vertical="center" wrapText="1"/>
    </xf>
    <xf numFmtId="1" fontId="3" fillId="0" borderId="0" xfId="1" applyNumberFormat="1" applyFont="1" applyFill="1" applyAlignment="1" applyProtection="1">
      <alignment vertical="top" wrapText="1"/>
    </xf>
    <xf numFmtId="167" fontId="3" fillId="0" borderId="0" xfId="1" applyNumberFormat="1" applyFont="1" applyFill="1" applyAlignment="1" applyProtection="1">
      <alignment vertical="top" wrapText="1"/>
    </xf>
    <xf numFmtId="0" fontId="5" fillId="14" borderId="1" xfId="1" applyFont="1" applyFill="1" applyBorder="1" applyAlignment="1" applyProtection="1">
      <alignment horizontal="left" vertical="center" wrapText="1"/>
    </xf>
    <xf numFmtId="0" fontId="5" fillId="14" borderId="3" xfId="1" applyFont="1" applyFill="1" applyBorder="1" applyAlignment="1" applyProtection="1">
      <alignment horizontal="center" vertical="center" wrapText="1"/>
    </xf>
    <xf numFmtId="0" fontId="5" fillId="14" borderId="1" xfId="1" applyFont="1" applyFill="1" applyBorder="1" applyAlignment="1" applyProtection="1">
      <alignment horizontal="center" vertical="center" wrapText="1"/>
    </xf>
    <xf numFmtId="165" fontId="5" fillId="14" borderId="1" xfId="1" applyNumberFormat="1" applyFont="1" applyFill="1" applyBorder="1" applyAlignment="1" applyProtection="1">
      <alignment horizontal="center" vertical="center" wrapText="1"/>
    </xf>
    <xf numFmtId="44" fontId="5" fillId="14" borderId="4" xfId="1" applyNumberFormat="1" applyFont="1" applyFill="1" applyBorder="1" applyAlignment="1" applyProtection="1">
      <alignment horizontal="center" vertical="center" wrapText="1"/>
    </xf>
    <xf numFmtId="0" fontId="5" fillId="14" borderId="5" xfId="1" applyFont="1" applyFill="1" applyBorder="1" applyAlignment="1" applyProtection="1">
      <alignment horizontal="left" vertical="center" wrapText="1"/>
    </xf>
    <xf numFmtId="165" fontId="5" fillId="0" borderId="1" xfId="1" applyNumberFormat="1" applyFont="1" applyBorder="1" applyAlignment="1" applyProtection="1">
      <alignment horizontal="center" vertical="center" wrapText="1"/>
    </xf>
    <xf numFmtId="0" fontId="3" fillId="7" borderId="6" xfId="1" applyFont="1" applyFill="1" applyBorder="1" applyAlignment="1" applyProtection="1">
      <alignment horizontal="center" vertical="center" wrapText="1"/>
    </xf>
    <xf numFmtId="0" fontId="3" fillId="0" borderId="1" xfId="1" applyFont="1" applyBorder="1" applyAlignment="1" applyProtection="1">
      <alignment horizontal="center" vertical="center" wrapText="1"/>
    </xf>
    <xf numFmtId="44" fontId="3" fillId="2" borderId="6" xfId="3" applyNumberFormat="1" applyFont="1" applyBorder="1" applyAlignment="1" applyProtection="1">
      <alignment horizontal="center" vertical="center" wrapText="1"/>
    </xf>
    <xf numFmtId="0" fontId="17" fillId="0" borderId="1" xfId="1" applyFont="1" applyFill="1" applyBorder="1" applyAlignment="1" applyProtection="1">
      <alignment horizontal="center" vertical="center" wrapText="1"/>
    </xf>
    <xf numFmtId="1" fontId="3" fillId="0" borderId="0" xfId="1" applyNumberFormat="1" applyFont="1" applyAlignment="1" applyProtection="1">
      <alignment horizontal="center" vertical="center" wrapText="1"/>
    </xf>
    <xf numFmtId="44" fontId="3" fillId="0" borderId="6" xfId="3" applyNumberFormat="1" applyFont="1" applyFill="1" applyBorder="1" applyAlignment="1" applyProtection="1">
      <alignment horizontal="center" vertical="center" wrapText="1"/>
    </xf>
    <xf numFmtId="0" fontId="18" fillId="14" borderId="5" xfId="1" applyFont="1" applyFill="1" applyBorder="1" applyAlignment="1" applyProtection="1">
      <alignment horizontal="left" vertical="center" wrapText="1"/>
    </xf>
    <xf numFmtId="0" fontId="17" fillId="0" borderId="5" xfId="1" applyFont="1" applyFill="1" applyBorder="1" applyAlignment="1" applyProtection="1">
      <alignment horizontal="left" vertical="center" wrapText="1"/>
    </xf>
    <xf numFmtId="166" fontId="17" fillId="0" borderId="6" xfId="1" applyNumberFormat="1" applyFont="1" applyFill="1" applyBorder="1" applyAlignment="1" applyProtection="1">
      <alignment horizontal="center" vertical="center" wrapText="1"/>
    </xf>
    <xf numFmtId="1" fontId="17" fillId="0" borderId="0" xfId="1" applyNumberFormat="1" applyFont="1" applyFill="1" applyAlignment="1" applyProtection="1">
      <alignment vertical="top" wrapText="1"/>
    </xf>
    <xf numFmtId="0" fontId="17" fillId="0" borderId="0" xfId="1" applyFont="1" applyFill="1" applyAlignment="1" applyProtection="1">
      <alignment vertical="top" wrapText="1"/>
    </xf>
    <xf numFmtId="0" fontId="3" fillId="0" borderId="5" xfId="1" applyFont="1" applyBorder="1" applyAlignment="1" applyProtection="1">
      <alignment horizontal="left" vertical="center" wrapText="1"/>
    </xf>
    <xf numFmtId="0" fontId="3" fillId="0" borderId="5" xfId="1" applyFont="1" applyBorder="1" applyAlignment="1" applyProtection="1">
      <alignment horizontal="center" vertical="center" wrapText="1"/>
    </xf>
    <xf numFmtId="166" fontId="3" fillId="0" borderId="6" xfId="1" applyNumberFormat="1" applyFont="1" applyBorder="1" applyAlignment="1" applyProtection="1">
      <alignment horizontal="center" vertical="center" wrapText="1"/>
    </xf>
    <xf numFmtId="0" fontId="3" fillId="0" borderId="1" xfId="1" applyFont="1" applyBorder="1" applyAlignment="1" applyProtection="1">
      <alignment horizontal="center" vertical="top" wrapText="1"/>
    </xf>
    <xf numFmtId="0" fontId="11" fillId="0" borderId="5" xfId="1" applyFont="1" applyBorder="1" applyAlignment="1" applyProtection="1">
      <alignment horizontal="left" vertical="center" wrapText="1"/>
    </xf>
    <xf numFmtId="0" fontId="5" fillId="0" borderId="1" xfId="1" applyFont="1" applyBorder="1" applyAlignment="1" applyProtection="1">
      <alignment horizontal="left" vertical="center" wrapText="1"/>
    </xf>
    <xf numFmtId="0" fontId="5" fillId="0" borderId="3" xfId="1" applyFont="1" applyBorder="1" applyAlignment="1" applyProtection="1">
      <alignment horizontal="left" vertical="center" wrapText="1"/>
    </xf>
    <xf numFmtId="44" fontId="5" fillId="2" borderId="1" xfId="3" applyNumberFormat="1" applyFont="1" applyBorder="1" applyAlignment="1" applyProtection="1">
      <alignment horizontal="center" vertical="center" wrapText="1"/>
    </xf>
    <xf numFmtId="0" fontId="5" fillId="0" borderId="1" xfId="1" applyFont="1" applyBorder="1" applyAlignment="1" applyProtection="1">
      <alignment horizontal="center" vertical="center" wrapText="1"/>
    </xf>
    <xf numFmtId="0" fontId="3" fillId="0" borderId="7" xfId="1" applyFont="1" applyBorder="1" applyAlignment="1" applyProtection="1">
      <alignment horizontal="left" vertical="center" wrapText="1"/>
    </xf>
    <xf numFmtId="0" fontId="3" fillId="0" borderId="7" xfId="1" applyFont="1" applyBorder="1" applyAlignment="1" applyProtection="1">
      <alignment horizontal="center" vertical="center" wrapText="1"/>
    </xf>
    <xf numFmtId="165" fontId="3" fillId="0" borderId="7" xfId="1" applyNumberFormat="1" applyFont="1" applyBorder="1" applyAlignment="1" applyProtection="1">
      <alignment horizontal="center" vertical="center" wrapText="1"/>
    </xf>
    <xf numFmtId="44" fontId="3" fillId="0" borderId="7" xfId="1" applyNumberFormat="1" applyFont="1" applyBorder="1" applyAlignment="1" applyProtection="1">
      <alignment horizontal="center" vertical="center" wrapText="1"/>
    </xf>
    <xf numFmtId="167" fontId="3" fillId="0" borderId="0" xfId="1" applyNumberFormat="1" applyFont="1" applyAlignment="1" applyProtection="1">
      <alignment vertical="top" wrapText="1"/>
    </xf>
    <xf numFmtId="0" fontId="5" fillId="14" borderId="4" xfId="1" applyFont="1" applyFill="1" applyBorder="1" applyAlignment="1" applyProtection="1">
      <alignment horizontal="center" vertical="center" wrapText="1"/>
    </xf>
    <xf numFmtId="44" fontId="5" fillId="14" borderId="1" xfId="1" applyNumberFormat="1" applyFont="1" applyFill="1" applyBorder="1" applyAlignment="1" applyProtection="1">
      <alignment horizontal="center" vertical="center" wrapText="1"/>
    </xf>
    <xf numFmtId="0" fontId="5" fillId="0" borderId="5" xfId="1" applyFont="1" applyBorder="1" applyAlignment="1" applyProtection="1">
      <alignment horizontal="left" vertical="center" wrapText="1"/>
    </xf>
    <xf numFmtId="0" fontId="5" fillId="0" borderId="6" xfId="1" applyFont="1" applyBorder="1" applyAlignment="1" applyProtection="1">
      <alignment horizontal="left" vertical="center" wrapText="1"/>
    </xf>
    <xf numFmtId="0" fontId="5" fillId="0" borderId="4" xfId="1" applyFont="1" applyBorder="1" applyAlignment="1" applyProtection="1">
      <alignment horizontal="center" vertical="top" wrapText="1"/>
    </xf>
    <xf numFmtId="44" fontId="5" fillId="0" borderId="1" xfId="1" applyNumberFormat="1" applyFont="1" applyBorder="1" applyAlignment="1" applyProtection="1">
      <alignment horizontal="center" vertical="center" wrapText="1"/>
    </xf>
    <xf numFmtId="44" fontId="5" fillId="0" borderId="4" xfId="1" applyNumberFormat="1" applyFont="1" applyBorder="1" applyAlignment="1" applyProtection="1">
      <alignment horizontal="center" vertical="center" wrapText="1"/>
    </xf>
    <xf numFmtId="0" fontId="3" fillId="0" borderId="1" xfId="5" applyFont="1" applyBorder="1" applyAlignment="1" applyProtection="1">
      <alignment wrapText="1"/>
    </xf>
    <xf numFmtId="1" fontId="3" fillId="0" borderId="1" xfId="5" applyNumberFormat="1" applyFont="1" applyFill="1" applyBorder="1" applyAlignment="1" applyProtection="1">
      <alignment horizontal="center" wrapText="1"/>
    </xf>
    <xf numFmtId="44" fontId="3" fillId="0" borderId="1" xfId="1" applyNumberFormat="1" applyFont="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44" fontId="3" fillId="7" borderId="1" xfId="1" applyNumberFormat="1" applyFont="1" applyFill="1" applyBorder="1" applyAlignment="1" applyProtection="1">
      <alignment horizontal="center" vertical="center" wrapText="1"/>
    </xf>
    <xf numFmtId="0" fontId="5" fillId="0" borderId="3" xfId="1" applyFont="1" applyBorder="1" applyAlignment="1" applyProtection="1">
      <alignment horizontal="center" vertical="center" wrapText="1"/>
    </xf>
    <xf numFmtId="44" fontId="5" fillId="0" borderId="0" xfId="1" applyNumberFormat="1" applyFont="1" applyAlignment="1" applyProtection="1">
      <alignment horizontal="center" vertical="center" wrapText="1"/>
    </xf>
    <xf numFmtId="1" fontId="3" fillId="0" borderId="8" xfId="1" applyNumberFormat="1" applyFont="1" applyBorder="1" applyAlignment="1" applyProtection="1">
      <alignment vertical="top" wrapText="1"/>
    </xf>
    <xf numFmtId="165" fontId="5" fillId="14" borderId="3" xfId="1" applyNumberFormat="1" applyFont="1" applyFill="1" applyBorder="1" applyAlignment="1" applyProtection="1">
      <alignment horizontal="center" vertical="center" wrapText="1"/>
    </xf>
    <xf numFmtId="0" fontId="5" fillId="13" borderId="5" xfId="1" applyFont="1" applyFill="1" applyBorder="1" applyAlignment="1" applyProtection="1">
      <alignment horizontal="left" vertical="center" wrapText="1"/>
    </xf>
    <xf numFmtId="0" fontId="5" fillId="5" borderId="3" xfId="1" applyFont="1" applyFill="1" applyBorder="1" applyAlignment="1" applyProtection="1">
      <alignment horizontal="center" vertical="center" wrapText="1"/>
    </xf>
    <xf numFmtId="0" fontId="3" fillId="0" borderId="3" xfId="1" applyFont="1" applyBorder="1" applyAlignment="1" applyProtection="1">
      <alignment horizontal="left" vertical="center" wrapText="1"/>
    </xf>
    <xf numFmtId="0" fontId="5" fillId="0" borderId="0" xfId="1" applyFont="1" applyBorder="1" applyAlignment="1" applyProtection="1">
      <alignment horizontal="left" vertical="center" wrapText="1"/>
    </xf>
    <xf numFmtId="44" fontId="5" fillId="0" borderId="0" xfId="1" applyNumberFormat="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44" fontId="5" fillId="14" borderId="2" xfId="1" applyNumberFormat="1" applyFont="1" applyFill="1" applyBorder="1" applyAlignment="1" applyProtection="1">
      <alignment horizontal="center" vertical="center" wrapText="1"/>
    </xf>
    <xf numFmtId="44" fontId="5" fillId="14" borderId="10" xfId="1" applyNumberFormat="1" applyFont="1" applyFill="1" applyBorder="1" applyAlignment="1" applyProtection="1">
      <alignment horizontal="center" vertical="center" wrapText="1"/>
    </xf>
    <xf numFmtId="43" fontId="12" fillId="14" borderId="1" xfId="1" applyNumberFormat="1" applyFont="1" applyFill="1" applyBorder="1" applyAlignment="1" applyProtection="1">
      <alignment horizontal="center" vertical="center" wrapText="1"/>
    </xf>
    <xf numFmtId="44" fontId="12" fillId="14" borderId="1" xfId="1" applyNumberFormat="1" applyFont="1" applyFill="1" applyBorder="1" applyAlignment="1" applyProtection="1">
      <alignment horizontal="center" vertical="center" wrapText="1"/>
    </xf>
    <xf numFmtId="44" fontId="5" fillId="14" borderId="6" xfId="1" applyNumberFormat="1" applyFont="1" applyFill="1" applyBorder="1" applyAlignment="1" applyProtection="1">
      <alignment horizontal="center" vertical="center" wrapText="1"/>
    </xf>
    <xf numFmtId="44" fontId="3" fillId="14" borderId="0" xfId="1" applyNumberFormat="1" applyFont="1" applyFill="1" applyAlignment="1" applyProtection="1">
      <alignment horizontal="center" vertical="center" wrapText="1"/>
    </xf>
    <xf numFmtId="44" fontId="3" fillId="0" borderId="3" xfId="1" applyNumberFormat="1" applyFont="1" applyBorder="1" applyAlignment="1" applyProtection="1">
      <alignment horizontal="center" vertical="center" wrapText="1"/>
    </xf>
    <xf numFmtId="44" fontId="3" fillId="14"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left" vertical="center" wrapText="1"/>
    </xf>
    <xf numFmtId="165" fontId="3" fillId="0" borderId="0" xfId="1" applyNumberFormat="1" applyFont="1" applyAlignment="1" applyProtection="1">
      <alignment horizontal="center" vertical="center" wrapText="1"/>
    </xf>
    <xf numFmtId="0" fontId="5" fillId="7" borderId="1" xfId="1" applyFont="1" applyFill="1" applyBorder="1" applyAlignment="1" applyProtection="1">
      <alignment horizontal="left" vertical="center" wrapText="1"/>
    </xf>
    <xf numFmtId="0" fontId="3" fillId="7" borderId="1" xfId="1" applyFont="1" applyFill="1" applyBorder="1" applyAlignment="1" applyProtection="1">
      <alignment horizontal="center" vertical="center" wrapText="1"/>
    </xf>
    <xf numFmtId="165" fontId="5" fillId="7" borderId="1" xfId="1" applyNumberFormat="1" applyFont="1" applyFill="1" applyBorder="1" applyAlignment="1" applyProtection="1">
      <alignment horizontal="center" vertical="center" wrapText="1"/>
    </xf>
    <xf numFmtId="168" fontId="5" fillId="2" borderId="1" xfId="3" applyNumberFormat="1" applyFont="1" applyBorder="1" applyAlignment="1" applyProtection="1">
      <alignment horizontal="center" vertical="center" wrapText="1"/>
    </xf>
    <xf numFmtId="0" fontId="3" fillId="7" borderId="0" xfId="1" applyFont="1" applyFill="1" applyAlignment="1" applyProtection="1">
      <alignment horizontal="left" vertical="center" wrapText="1"/>
    </xf>
    <xf numFmtId="0" fontId="3" fillId="7" borderId="0" xfId="1" applyFont="1" applyFill="1" applyAlignment="1" applyProtection="1">
      <alignment horizontal="center" vertical="center" wrapText="1"/>
    </xf>
    <xf numFmtId="165" fontId="3" fillId="7" borderId="0" xfId="1" applyNumberFormat="1" applyFont="1" applyFill="1" applyAlignment="1" applyProtection="1">
      <alignment horizontal="center" vertical="center" wrapText="1"/>
    </xf>
    <xf numFmtId="44" fontId="3" fillId="7" borderId="0" xfId="1" applyNumberFormat="1" applyFont="1" applyFill="1" applyAlignment="1" applyProtection="1">
      <alignment horizontal="center" vertical="center" wrapText="1"/>
    </xf>
    <xf numFmtId="44" fontId="5" fillId="7" borderId="0" xfId="1" applyNumberFormat="1" applyFont="1" applyFill="1" applyAlignment="1" applyProtection="1">
      <alignment horizontal="center" vertical="center" wrapText="1"/>
    </xf>
    <xf numFmtId="165" fontId="3" fillId="7" borderId="1" xfId="1" applyNumberFormat="1" applyFont="1" applyFill="1" applyBorder="1" applyAlignment="1" applyProtection="1">
      <alignment horizontal="center" vertical="center" wrapText="1"/>
    </xf>
    <xf numFmtId="44" fontId="5" fillId="7" borderId="1" xfId="1" applyNumberFormat="1" applyFont="1" applyFill="1" applyBorder="1" applyAlignment="1" applyProtection="1">
      <alignment horizontal="center" vertical="center" wrapText="1"/>
    </xf>
    <xf numFmtId="0" fontId="5" fillId="7" borderId="0" xfId="1" applyFont="1" applyFill="1" applyAlignment="1" applyProtection="1">
      <alignment horizontal="left" vertical="center" wrapText="1"/>
    </xf>
    <xf numFmtId="0" fontId="3" fillId="2" borderId="1" xfId="3" applyFont="1" applyBorder="1" applyAlignment="1" applyProtection="1">
      <alignment horizontal="left" vertical="center" wrapText="1"/>
    </xf>
    <xf numFmtId="0" fontId="3" fillId="2" borderId="1" xfId="3" applyFont="1" applyBorder="1" applyAlignment="1" applyProtection="1">
      <alignment horizontal="center" vertical="center" wrapText="1"/>
    </xf>
    <xf numFmtId="165" fontId="3" fillId="2" borderId="1" xfId="3" applyNumberFormat="1" applyFont="1" applyBorder="1" applyAlignment="1" applyProtection="1">
      <alignment horizontal="center" vertical="center" wrapText="1"/>
    </xf>
    <xf numFmtId="44" fontId="3" fillId="2" borderId="1" xfId="3" applyNumberFormat="1" applyFont="1" applyBorder="1" applyAlignment="1" applyProtection="1">
      <alignment horizontal="center" vertical="center" wrapText="1"/>
    </xf>
    <xf numFmtId="44" fontId="3" fillId="0" borderId="0" xfId="1" applyNumberFormat="1" applyFont="1" applyAlignment="1" applyProtection="1">
      <alignment vertical="top" wrapText="1"/>
    </xf>
    <xf numFmtId="168" fontId="3" fillId="0" borderId="0" xfId="1" applyNumberFormat="1" applyFont="1" applyAlignment="1" applyProtection="1">
      <alignment vertical="top" wrapText="1"/>
    </xf>
    <xf numFmtId="0" fontId="13" fillId="4" borderId="1" xfId="1" applyFont="1" applyFill="1" applyBorder="1" applyAlignment="1" applyProtection="1">
      <alignment horizontal="left" vertical="center" wrapText="1"/>
    </xf>
    <xf numFmtId="0" fontId="14" fillId="4" borderId="1" xfId="1" applyFont="1" applyFill="1" applyBorder="1" applyAlignment="1" applyProtection="1">
      <alignment horizontal="center" vertical="center" wrapText="1"/>
    </xf>
    <xf numFmtId="165" fontId="14" fillId="4" borderId="1" xfId="1" applyNumberFormat="1" applyFont="1" applyFill="1" applyBorder="1" applyAlignment="1" applyProtection="1">
      <alignment horizontal="center" vertical="center" wrapText="1"/>
    </xf>
    <xf numFmtId="44" fontId="14" fillId="4" borderId="1" xfId="1" applyNumberFormat="1" applyFont="1" applyFill="1" applyBorder="1" applyAlignment="1" applyProtection="1">
      <alignment horizontal="center" vertical="center" wrapText="1"/>
    </xf>
    <xf numFmtId="44" fontId="13" fillId="4" borderId="1" xfId="1" applyNumberFormat="1" applyFont="1" applyFill="1" applyBorder="1" applyAlignment="1" applyProtection="1">
      <alignment horizontal="center" vertical="center" wrapText="1"/>
    </xf>
    <xf numFmtId="0" fontId="9" fillId="0" borderId="0" xfId="0" applyFont="1" applyAlignment="1" applyProtection="1">
      <alignment vertical="top"/>
    </xf>
    <xf numFmtId="0" fontId="15" fillId="0" borderId="0" xfId="0" applyFont="1" applyAlignment="1" applyProtection="1">
      <alignment vertical="top" wrapText="1"/>
    </xf>
    <xf numFmtId="0" fontId="0" fillId="0" borderId="0" xfId="0" applyAlignment="1" applyProtection="1">
      <alignment vertical="top" wrapText="1"/>
    </xf>
    <xf numFmtId="1" fontId="0" fillId="0" borderId="0" xfId="0" applyNumberFormat="1" applyAlignment="1" applyProtection="1">
      <alignment vertical="top" wrapText="1"/>
    </xf>
    <xf numFmtId="168" fontId="3" fillId="0" borderId="0" xfId="1" applyNumberFormat="1" applyFont="1" applyAlignment="1" applyProtection="1">
      <alignment horizontal="center" vertical="center" wrapText="1"/>
    </xf>
    <xf numFmtId="0" fontId="3" fillId="0" borderId="6" xfId="1" applyFont="1" applyFill="1" applyBorder="1" applyAlignment="1" applyProtection="1">
      <alignment horizontal="center" vertical="center" wrapText="1"/>
    </xf>
    <xf numFmtId="43" fontId="3" fillId="0" borderId="1" xfId="0" applyNumberFormat="1" applyFont="1" applyBorder="1" applyAlignment="1" applyProtection="1">
      <alignment horizontal="left" vertical="top" wrapText="1"/>
    </xf>
    <xf numFmtId="43" fontId="5" fillId="14" borderId="1" xfId="0" applyNumberFormat="1" applyFont="1" applyFill="1" applyBorder="1" applyAlignment="1" applyProtection="1">
      <alignment vertical="center"/>
    </xf>
    <xf numFmtId="43" fontId="3" fillId="0" borderId="5" xfId="0" applyNumberFormat="1" applyFont="1" applyBorder="1" applyAlignment="1" applyProtection="1">
      <alignment horizontal="left" vertical="top" wrapText="1"/>
    </xf>
    <xf numFmtId="44" fontId="3" fillId="0" borderId="1" xfId="1" applyNumberFormat="1" applyFont="1" applyFill="1" applyBorder="1" applyAlignment="1" applyProtection="1">
      <alignment horizontal="center" vertical="center" wrapText="1"/>
    </xf>
    <xf numFmtId="0" fontId="3" fillId="0" borderId="1" xfId="1" applyFont="1" applyFill="1" applyBorder="1" applyAlignment="1" applyProtection="1">
      <alignment horizontal="center" vertical="top" wrapText="1"/>
    </xf>
    <xf numFmtId="0" fontId="3" fillId="0" borderId="9" xfId="1" applyFont="1" applyBorder="1" applyAlignment="1" applyProtection="1">
      <alignment horizontal="center" vertical="center" wrapText="1"/>
    </xf>
    <xf numFmtId="0" fontId="10" fillId="0" borderId="0" xfId="0" applyFont="1" applyAlignment="1" applyProtection="1">
      <alignment horizontal="left" vertical="top"/>
    </xf>
    <xf numFmtId="0" fontId="5" fillId="0" borderId="0" xfId="1" applyFont="1" applyAlignment="1" applyProtection="1">
      <alignment horizontal="left" vertical="center" wrapText="1"/>
    </xf>
    <xf numFmtId="0" fontId="5" fillId="0" borderId="0" xfId="1" applyFont="1" applyAlignment="1" applyProtection="1">
      <alignment horizontal="center" vertical="center" wrapText="1"/>
    </xf>
    <xf numFmtId="0" fontId="3" fillId="0" borderId="0" xfId="1" applyFont="1" applyAlignment="1" applyProtection="1">
      <alignment horizontal="center" vertical="center" wrapText="1"/>
    </xf>
    <xf numFmtId="0" fontId="3" fillId="0"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3" fillId="0" borderId="6" xfId="5" applyFont="1" applyBorder="1" applyAlignment="1" applyProtection="1">
      <alignment horizontal="center" wrapText="1"/>
    </xf>
    <xf numFmtId="0" fontId="3" fillId="0" borderId="0" xfId="1" applyFont="1" applyFill="1" applyAlignment="1" applyProtection="1">
      <alignment vertical="center" wrapText="1"/>
    </xf>
    <xf numFmtId="43" fontId="12" fillId="0" borderId="1" xfId="1" applyNumberFormat="1" applyFont="1" applyFill="1" applyBorder="1" applyAlignment="1" applyProtection="1">
      <alignment horizontal="center" vertical="center" wrapText="1"/>
    </xf>
    <xf numFmtId="1" fontId="3" fillId="0" borderId="0" xfId="1" applyNumberFormat="1" applyFont="1" applyFill="1" applyAlignment="1" applyProtection="1">
      <alignment vertical="center" wrapText="1"/>
    </xf>
    <xf numFmtId="0" fontId="5" fillId="0" borderId="5" xfId="1" applyFont="1" applyFill="1" applyBorder="1" applyAlignment="1" applyProtection="1">
      <alignment horizontal="left" vertical="center" wrapText="1"/>
    </xf>
    <xf numFmtId="0" fontId="5" fillId="0" borderId="7"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166" fontId="3" fillId="0" borderId="6" xfId="1" applyNumberFormat="1" applyFont="1" applyFill="1" applyBorder="1" applyAlignment="1" applyProtection="1">
      <alignment horizontal="center" vertical="center" wrapText="1"/>
    </xf>
    <xf numFmtId="44" fontId="5" fillId="0" borderId="6" xfId="3" applyNumberFormat="1" applyFont="1" applyFill="1" applyBorder="1" applyAlignment="1" applyProtection="1">
      <alignment horizontal="center" vertical="center" wrapText="1"/>
    </xf>
    <xf numFmtId="1" fontId="5" fillId="0" borderId="0" xfId="1" applyNumberFormat="1" applyFont="1" applyFill="1" applyAlignment="1" applyProtection="1">
      <alignment vertical="top" wrapText="1"/>
    </xf>
    <xf numFmtId="0" fontId="5" fillId="0" borderId="0" xfId="1" applyFont="1" applyFill="1" applyAlignment="1" applyProtection="1">
      <alignment vertical="top" wrapText="1"/>
    </xf>
    <xf numFmtId="0" fontId="11" fillId="0" borderId="5" xfId="1" applyFont="1" applyFill="1" applyBorder="1" applyAlignment="1" applyProtection="1">
      <alignment horizontal="left" vertical="center" wrapText="1"/>
    </xf>
    <xf numFmtId="0" fontId="19" fillId="0" borderId="5" xfId="1" applyFont="1" applyFill="1" applyBorder="1" applyAlignment="1" applyProtection="1">
      <alignment horizontal="left" vertical="center" wrapText="1"/>
    </xf>
    <xf numFmtId="44" fontId="5" fillId="0" borderId="1" xfId="1" applyNumberFormat="1" applyFont="1" applyFill="1" applyBorder="1" applyAlignment="1" applyProtection="1">
      <alignment horizontal="center" vertical="center" wrapText="1"/>
    </xf>
    <xf numFmtId="44" fontId="5" fillId="0" borderId="6" xfId="1" applyNumberFormat="1"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0" borderId="5" xfId="1" applyFont="1" applyFill="1" applyBorder="1" applyAlignment="1" applyProtection="1">
      <alignment horizontal="left" vertical="center" wrapText="1"/>
    </xf>
    <xf numFmtId="0" fontId="3" fillId="0" borderId="1" xfId="1" applyFont="1" applyBorder="1" applyAlignment="1" applyProtection="1">
      <alignment horizontal="left" vertical="top" wrapText="1"/>
    </xf>
    <xf numFmtId="0" fontId="3" fillId="0" borderId="1" xfId="1" applyFont="1" applyBorder="1" applyAlignment="1" applyProtection="1">
      <alignment vertical="top" wrapText="1"/>
    </xf>
    <xf numFmtId="0" fontId="0" fillId="0" borderId="5" xfId="1" applyFont="1" applyFill="1" applyBorder="1" applyAlignment="1" applyProtection="1">
      <alignment horizontal="left" vertical="center" wrapText="1"/>
    </xf>
    <xf numFmtId="0" fontId="18" fillId="0" borderId="5" xfId="1" applyFont="1" applyFill="1" applyBorder="1" applyAlignment="1" applyProtection="1">
      <alignment horizontal="left" vertical="center" wrapText="1"/>
    </xf>
    <xf numFmtId="0" fontId="5" fillId="0" borderId="0" xfId="1" applyFont="1" applyAlignment="1" applyProtection="1">
      <alignment horizontal="left" vertical="center" wrapText="1"/>
    </xf>
    <xf numFmtId="0" fontId="3" fillId="12" borderId="1" xfId="0" applyFont="1" applyFill="1" applyBorder="1" applyAlignment="1" applyProtection="1">
      <alignment horizontal="left" vertical="center" wrapText="1"/>
    </xf>
    <xf numFmtId="0" fontId="3" fillId="14" borderId="1" xfId="1" quotePrefix="1" applyFont="1" applyFill="1" applyBorder="1" applyAlignment="1" applyProtection="1">
      <alignment horizontal="left" vertical="center" wrapText="1"/>
    </xf>
    <xf numFmtId="0" fontId="5" fillId="0" borderId="0" xfId="1" applyFont="1" applyAlignment="1" applyProtection="1">
      <alignment horizontal="center" vertical="center" wrapText="1"/>
    </xf>
    <xf numFmtId="0" fontId="3" fillId="0" borderId="0" xfId="1" applyFont="1" applyAlignment="1" applyProtection="1">
      <alignment horizontal="center" vertical="center" wrapText="1"/>
    </xf>
    <xf numFmtId="0" fontId="5" fillId="11" borderId="3" xfId="0" applyFont="1" applyFill="1" applyBorder="1" applyAlignment="1" applyProtection="1">
      <alignment horizontal="left" vertical="top" wrapText="1"/>
    </xf>
    <xf numFmtId="0" fontId="3" fillId="11" borderId="1" xfId="0" applyFont="1" applyFill="1" applyBorder="1" applyAlignment="1" applyProtection="1">
      <alignment horizontal="left" vertical="center" wrapText="1"/>
    </xf>
    <xf numFmtId="0" fontId="3" fillId="11" borderId="1" xfId="1" applyFont="1" applyFill="1" applyBorder="1" applyAlignment="1" applyProtection="1">
      <alignment horizontal="left" vertical="center" wrapText="1"/>
    </xf>
    <xf numFmtId="0" fontId="10" fillId="0" borderId="0" xfId="0" applyFont="1" applyAlignment="1" applyProtection="1">
      <alignment horizontal="left" vertical="top"/>
    </xf>
    <xf numFmtId="0" fontId="16" fillId="0" borderId="1" xfId="0" applyFont="1" applyBorder="1" applyAlignment="1" applyProtection="1">
      <alignment horizontal="left" vertical="top" wrapText="1"/>
    </xf>
    <xf numFmtId="0" fontId="3" fillId="6" borderId="3" xfId="1" applyFont="1" applyFill="1" applyBorder="1" applyAlignment="1" applyProtection="1">
      <alignment horizontal="center" vertical="center" wrapText="1"/>
      <protection locked="0"/>
    </xf>
    <xf numFmtId="0" fontId="3" fillId="6" borderId="4" xfId="1" applyFont="1" applyFill="1" applyBorder="1" applyAlignment="1" applyProtection="1">
      <alignment horizontal="center" vertical="center" wrapText="1"/>
      <protection locked="0"/>
    </xf>
    <xf numFmtId="0" fontId="3" fillId="7" borderId="2" xfId="1" applyFont="1" applyFill="1" applyBorder="1" applyAlignment="1" applyProtection="1">
      <alignment horizontal="center" vertical="center" wrapText="1"/>
    </xf>
    <xf numFmtId="0" fontId="3" fillId="7" borderId="11" xfId="1" applyFont="1" applyFill="1" applyBorder="1" applyAlignment="1" applyProtection="1">
      <alignment horizontal="center" vertical="center" wrapText="1"/>
    </xf>
    <xf numFmtId="0" fontId="3" fillId="7" borderId="5" xfId="1" applyFont="1" applyFill="1" applyBorder="1" applyAlignment="1" applyProtection="1">
      <alignment horizontal="center" vertical="center" wrapText="1"/>
    </xf>
  </cellXfs>
  <cellStyles count="6">
    <cellStyle name="%" xfId="1" xr:uid="{00000000-0005-0000-0000-000000000000}"/>
    <cellStyle name="Euro" xfId="2" xr:uid="{00000000-0005-0000-0000-000001000000}"/>
    <cellStyle name="Euro 2" xfId="4" xr:uid="{00000000-0005-0000-0000-000002000000}"/>
    <cellStyle name="Ongeldig" xfId="3" builtinId="27"/>
    <cellStyle name="Standaard" xfId="0" builtinId="0"/>
    <cellStyle name="Standaard 2" xfId="5" xr:uid="{00000000-0005-0000-0000-000005000000}"/>
  </cellStyles>
  <dxfs count="0"/>
  <tableStyles count="0" defaultTableStyle="TableStyleMedium2" defaultPivotStyle="PivotStyleLight16"/>
  <colors>
    <mruColors>
      <color rgb="FFFFFF99"/>
      <color rgb="FF00FF00"/>
      <color rgb="FFFFC7CE"/>
      <color rgb="FFCCFFFF"/>
      <color rgb="FF9C0006"/>
      <color rgb="FF99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143"/>
  <sheetViews>
    <sheetView tabSelected="1" topLeftCell="A110" zoomScale="85" zoomScaleNormal="85" workbookViewId="0">
      <selection activeCell="C30" sqref="C30"/>
    </sheetView>
  </sheetViews>
  <sheetFormatPr defaultColWidth="8.7109375" defaultRowHeight="15" x14ac:dyDescent="0.25"/>
  <cols>
    <col min="1" max="1" width="5.28515625" style="16" customWidth="1"/>
    <col min="2" max="2" width="67.28515625" style="19" customWidth="1"/>
    <col min="3" max="3" width="19.5703125" style="19" customWidth="1"/>
    <col min="4" max="4" width="18.7109375" style="138" customWidth="1"/>
    <col min="5" max="5" width="14.28515625" style="99" customWidth="1"/>
    <col min="6" max="6" width="15.7109375" style="20" customWidth="1"/>
    <col min="7" max="8" width="18" style="20" customWidth="1"/>
    <col min="9" max="9" width="68.7109375" style="138" customWidth="1"/>
    <col min="10" max="10" width="12.28515625" style="21" bestFit="1" customWidth="1"/>
    <col min="11" max="11" width="13" style="66" customWidth="1"/>
    <col min="12" max="12" width="15.7109375" style="16" customWidth="1"/>
    <col min="13" max="14" width="8.7109375" style="16"/>
    <col min="15" max="15" width="11.7109375" style="16" bestFit="1" customWidth="1"/>
    <col min="16" max="256" width="8.7109375" style="16"/>
    <col min="257" max="257" width="5.28515625" style="16" customWidth="1"/>
    <col min="258" max="258" width="49.42578125" style="16" bestFit="1" customWidth="1"/>
    <col min="259" max="259" width="18.28515625" style="16" customWidth="1"/>
    <col min="260" max="260" width="12.28515625" style="16" customWidth="1"/>
    <col min="261" max="261" width="12.42578125" style="16" customWidth="1"/>
    <col min="262" max="263" width="23.42578125" style="16" customWidth="1"/>
    <col min="264" max="264" width="21.7109375" style="16" bestFit="1" customWidth="1"/>
    <col min="265" max="265" width="63.7109375" style="16" customWidth="1"/>
    <col min="266" max="266" width="8.7109375" style="16"/>
    <col min="267" max="267" width="13" style="16" customWidth="1"/>
    <col min="268" max="512" width="8.7109375" style="16"/>
    <col min="513" max="513" width="5.28515625" style="16" customWidth="1"/>
    <col min="514" max="514" width="49.42578125" style="16" bestFit="1" customWidth="1"/>
    <col min="515" max="515" width="18.28515625" style="16" customWidth="1"/>
    <col min="516" max="516" width="12.28515625" style="16" customWidth="1"/>
    <col min="517" max="517" width="12.42578125" style="16" customWidth="1"/>
    <col min="518" max="519" width="23.42578125" style="16" customWidth="1"/>
    <col min="520" max="520" width="21.7109375" style="16" bestFit="1" customWidth="1"/>
    <col min="521" max="521" width="63.7109375" style="16" customWidth="1"/>
    <col min="522" max="522" width="8.7109375" style="16"/>
    <col min="523" max="523" width="13" style="16" customWidth="1"/>
    <col min="524" max="768" width="8.7109375" style="16"/>
    <col min="769" max="769" width="5.28515625" style="16" customWidth="1"/>
    <col min="770" max="770" width="49.42578125" style="16" bestFit="1" customWidth="1"/>
    <col min="771" max="771" width="18.28515625" style="16" customWidth="1"/>
    <col min="772" max="772" width="12.28515625" style="16" customWidth="1"/>
    <col min="773" max="773" width="12.42578125" style="16" customWidth="1"/>
    <col min="774" max="775" width="23.42578125" style="16" customWidth="1"/>
    <col min="776" max="776" width="21.7109375" style="16" bestFit="1" customWidth="1"/>
    <col min="777" max="777" width="63.7109375" style="16" customWidth="1"/>
    <col min="778" max="778" width="8.7109375" style="16"/>
    <col min="779" max="779" width="13" style="16" customWidth="1"/>
    <col min="780" max="1024" width="8.7109375" style="16"/>
    <col min="1025" max="1025" width="5.28515625" style="16" customWidth="1"/>
    <col min="1026" max="1026" width="49.42578125" style="16" bestFit="1" customWidth="1"/>
    <col min="1027" max="1027" width="18.28515625" style="16" customWidth="1"/>
    <col min="1028" max="1028" width="12.28515625" style="16" customWidth="1"/>
    <col min="1029" max="1029" width="12.42578125" style="16" customWidth="1"/>
    <col min="1030" max="1031" width="23.42578125" style="16" customWidth="1"/>
    <col min="1032" max="1032" width="21.7109375" style="16" bestFit="1" customWidth="1"/>
    <col min="1033" max="1033" width="63.7109375" style="16" customWidth="1"/>
    <col min="1034" max="1034" width="8.7109375" style="16"/>
    <col min="1035" max="1035" width="13" style="16" customWidth="1"/>
    <col min="1036" max="1280" width="8.7109375" style="16"/>
    <col min="1281" max="1281" width="5.28515625" style="16" customWidth="1"/>
    <col min="1282" max="1282" width="49.42578125" style="16" bestFit="1" customWidth="1"/>
    <col min="1283" max="1283" width="18.28515625" style="16" customWidth="1"/>
    <col min="1284" max="1284" width="12.28515625" style="16" customWidth="1"/>
    <col min="1285" max="1285" width="12.42578125" style="16" customWidth="1"/>
    <col min="1286" max="1287" width="23.42578125" style="16" customWidth="1"/>
    <col min="1288" max="1288" width="21.7109375" style="16" bestFit="1" customWidth="1"/>
    <col min="1289" max="1289" width="63.7109375" style="16" customWidth="1"/>
    <col min="1290" max="1290" width="8.7109375" style="16"/>
    <col min="1291" max="1291" width="13" style="16" customWidth="1"/>
    <col min="1292" max="1536" width="8.7109375" style="16"/>
    <col min="1537" max="1537" width="5.28515625" style="16" customWidth="1"/>
    <col min="1538" max="1538" width="49.42578125" style="16" bestFit="1" customWidth="1"/>
    <col min="1539" max="1539" width="18.28515625" style="16" customWidth="1"/>
    <col min="1540" max="1540" width="12.28515625" style="16" customWidth="1"/>
    <col min="1541" max="1541" width="12.42578125" style="16" customWidth="1"/>
    <col min="1542" max="1543" width="23.42578125" style="16" customWidth="1"/>
    <col min="1544" max="1544" width="21.7109375" style="16" bestFit="1" customWidth="1"/>
    <col min="1545" max="1545" width="63.7109375" style="16" customWidth="1"/>
    <col min="1546" max="1546" width="8.7109375" style="16"/>
    <col min="1547" max="1547" width="13" style="16" customWidth="1"/>
    <col min="1548" max="1792" width="8.7109375" style="16"/>
    <col min="1793" max="1793" width="5.28515625" style="16" customWidth="1"/>
    <col min="1794" max="1794" width="49.42578125" style="16" bestFit="1" customWidth="1"/>
    <col min="1795" max="1795" width="18.28515625" style="16" customWidth="1"/>
    <col min="1796" max="1796" width="12.28515625" style="16" customWidth="1"/>
    <col min="1797" max="1797" width="12.42578125" style="16" customWidth="1"/>
    <col min="1798" max="1799" width="23.42578125" style="16" customWidth="1"/>
    <col min="1800" max="1800" width="21.7109375" style="16" bestFit="1" customWidth="1"/>
    <col min="1801" max="1801" width="63.7109375" style="16" customWidth="1"/>
    <col min="1802" max="1802" width="8.7109375" style="16"/>
    <col min="1803" max="1803" width="13" style="16" customWidth="1"/>
    <col min="1804" max="2048" width="8.7109375" style="16"/>
    <col min="2049" max="2049" width="5.28515625" style="16" customWidth="1"/>
    <col min="2050" max="2050" width="49.42578125" style="16" bestFit="1" customWidth="1"/>
    <col min="2051" max="2051" width="18.28515625" style="16" customWidth="1"/>
    <col min="2052" max="2052" width="12.28515625" style="16" customWidth="1"/>
    <col min="2053" max="2053" width="12.42578125" style="16" customWidth="1"/>
    <col min="2054" max="2055" width="23.42578125" style="16" customWidth="1"/>
    <col min="2056" max="2056" width="21.7109375" style="16" bestFit="1" customWidth="1"/>
    <col min="2057" max="2057" width="63.7109375" style="16" customWidth="1"/>
    <col min="2058" max="2058" width="8.7109375" style="16"/>
    <col min="2059" max="2059" width="13" style="16" customWidth="1"/>
    <col min="2060" max="2304" width="8.7109375" style="16"/>
    <col min="2305" max="2305" width="5.28515625" style="16" customWidth="1"/>
    <col min="2306" max="2306" width="49.42578125" style="16" bestFit="1" customWidth="1"/>
    <col min="2307" max="2307" width="18.28515625" style="16" customWidth="1"/>
    <col min="2308" max="2308" width="12.28515625" style="16" customWidth="1"/>
    <col min="2309" max="2309" width="12.42578125" style="16" customWidth="1"/>
    <col min="2310" max="2311" width="23.42578125" style="16" customWidth="1"/>
    <col min="2312" max="2312" width="21.7109375" style="16" bestFit="1" customWidth="1"/>
    <col min="2313" max="2313" width="63.7109375" style="16" customWidth="1"/>
    <col min="2314" max="2314" width="8.7109375" style="16"/>
    <col min="2315" max="2315" width="13" style="16" customWidth="1"/>
    <col min="2316" max="2560" width="8.7109375" style="16"/>
    <col min="2561" max="2561" width="5.28515625" style="16" customWidth="1"/>
    <col min="2562" max="2562" width="49.42578125" style="16" bestFit="1" customWidth="1"/>
    <col min="2563" max="2563" width="18.28515625" style="16" customWidth="1"/>
    <col min="2564" max="2564" width="12.28515625" style="16" customWidth="1"/>
    <col min="2565" max="2565" width="12.42578125" style="16" customWidth="1"/>
    <col min="2566" max="2567" width="23.42578125" style="16" customWidth="1"/>
    <col min="2568" max="2568" width="21.7109375" style="16" bestFit="1" customWidth="1"/>
    <col min="2569" max="2569" width="63.7109375" style="16" customWidth="1"/>
    <col min="2570" max="2570" width="8.7109375" style="16"/>
    <col min="2571" max="2571" width="13" style="16" customWidth="1"/>
    <col min="2572" max="2816" width="8.7109375" style="16"/>
    <col min="2817" max="2817" width="5.28515625" style="16" customWidth="1"/>
    <col min="2818" max="2818" width="49.42578125" style="16" bestFit="1" customWidth="1"/>
    <col min="2819" max="2819" width="18.28515625" style="16" customWidth="1"/>
    <col min="2820" max="2820" width="12.28515625" style="16" customWidth="1"/>
    <col min="2821" max="2821" width="12.42578125" style="16" customWidth="1"/>
    <col min="2822" max="2823" width="23.42578125" style="16" customWidth="1"/>
    <col min="2824" max="2824" width="21.7109375" style="16" bestFit="1" customWidth="1"/>
    <col min="2825" max="2825" width="63.7109375" style="16" customWidth="1"/>
    <col min="2826" max="2826" width="8.7109375" style="16"/>
    <col min="2827" max="2827" width="13" style="16" customWidth="1"/>
    <col min="2828" max="3072" width="8.7109375" style="16"/>
    <col min="3073" max="3073" width="5.28515625" style="16" customWidth="1"/>
    <col min="3074" max="3074" width="49.42578125" style="16" bestFit="1" customWidth="1"/>
    <col min="3075" max="3075" width="18.28515625" style="16" customWidth="1"/>
    <col min="3076" max="3076" width="12.28515625" style="16" customWidth="1"/>
    <col min="3077" max="3077" width="12.42578125" style="16" customWidth="1"/>
    <col min="3078" max="3079" width="23.42578125" style="16" customWidth="1"/>
    <col min="3080" max="3080" width="21.7109375" style="16" bestFit="1" customWidth="1"/>
    <col min="3081" max="3081" width="63.7109375" style="16" customWidth="1"/>
    <col min="3082" max="3082" width="8.7109375" style="16"/>
    <col min="3083" max="3083" width="13" style="16" customWidth="1"/>
    <col min="3084" max="3328" width="8.7109375" style="16"/>
    <col min="3329" max="3329" width="5.28515625" style="16" customWidth="1"/>
    <col min="3330" max="3330" width="49.42578125" style="16" bestFit="1" customWidth="1"/>
    <col min="3331" max="3331" width="18.28515625" style="16" customWidth="1"/>
    <col min="3332" max="3332" width="12.28515625" style="16" customWidth="1"/>
    <col min="3333" max="3333" width="12.42578125" style="16" customWidth="1"/>
    <col min="3334" max="3335" width="23.42578125" style="16" customWidth="1"/>
    <col min="3336" max="3336" width="21.7109375" style="16" bestFit="1" customWidth="1"/>
    <col min="3337" max="3337" width="63.7109375" style="16" customWidth="1"/>
    <col min="3338" max="3338" width="8.7109375" style="16"/>
    <col min="3339" max="3339" width="13" style="16" customWidth="1"/>
    <col min="3340" max="3584" width="8.7109375" style="16"/>
    <col min="3585" max="3585" width="5.28515625" style="16" customWidth="1"/>
    <col min="3586" max="3586" width="49.42578125" style="16" bestFit="1" customWidth="1"/>
    <col min="3587" max="3587" width="18.28515625" style="16" customWidth="1"/>
    <col min="3588" max="3588" width="12.28515625" style="16" customWidth="1"/>
    <col min="3589" max="3589" width="12.42578125" style="16" customWidth="1"/>
    <col min="3590" max="3591" width="23.42578125" style="16" customWidth="1"/>
    <col min="3592" max="3592" width="21.7109375" style="16" bestFit="1" customWidth="1"/>
    <col min="3593" max="3593" width="63.7109375" style="16" customWidth="1"/>
    <col min="3594" max="3594" width="8.7109375" style="16"/>
    <col min="3595" max="3595" width="13" style="16" customWidth="1"/>
    <col min="3596" max="3840" width="8.7109375" style="16"/>
    <col min="3841" max="3841" width="5.28515625" style="16" customWidth="1"/>
    <col min="3842" max="3842" width="49.42578125" style="16" bestFit="1" customWidth="1"/>
    <col min="3843" max="3843" width="18.28515625" style="16" customWidth="1"/>
    <col min="3844" max="3844" width="12.28515625" style="16" customWidth="1"/>
    <col min="3845" max="3845" width="12.42578125" style="16" customWidth="1"/>
    <col min="3846" max="3847" width="23.42578125" style="16" customWidth="1"/>
    <col min="3848" max="3848" width="21.7109375" style="16" bestFit="1" customWidth="1"/>
    <col min="3849" max="3849" width="63.7109375" style="16" customWidth="1"/>
    <col min="3850" max="3850" width="8.7109375" style="16"/>
    <col min="3851" max="3851" width="13" style="16" customWidth="1"/>
    <col min="3852" max="4096" width="8.7109375" style="16"/>
    <col min="4097" max="4097" width="5.28515625" style="16" customWidth="1"/>
    <col min="4098" max="4098" width="49.42578125" style="16" bestFit="1" customWidth="1"/>
    <col min="4099" max="4099" width="18.28515625" style="16" customWidth="1"/>
    <col min="4100" max="4100" width="12.28515625" style="16" customWidth="1"/>
    <col min="4101" max="4101" width="12.42578125" style="16" customWidth="1"/>
    <col min="4102" max="4103" width="23.42578125" style="16" customWidth="1"/>
    <col min="4104" max="4104" width="21.7109375" style="16" bestFit="1" customWidth="1"/>
    <col min="4105" max="4105" width="63.7109375" style="16" customWidth="1"/>
    <col min="4106" max="4106" width="8.7109375" style="16"/>
    <col min="4107" max="4107" width="13" style="16" customWidth="1"/>
    <col min="4108" max="4352" width="8.7109375" style="16"/>
    <col min="4353" max="4353" width="5.28515625" style="16" customWidth="1"/>
    <col min="4354" max="4354" width="49.42578125" style="16" bestFit="1" customWidth="1"/>
    <col min="4355" max="4355" width="18.28515625" style="16" customWidth="1"/>
    <col min="4356" max="4356" width="12.28515625" style="16" customWidth="1"/>
    <col min="4357" max="4357" width="12.42578125" style="16" customWidth="1"/>
    <col min="4358" max="4359" width="23.42578125" style="16" customWidth="1"/>
    <col min="4360" max="4360" width="21.7109375" style="16" bestFit="1" customWidth="1"/>
    <col min="4361" max="4361" width="63.7109375" style="16" customWidth="1"/>
    <col min="4362" max="4362" width="8.7109375" style="16"/>
    <col min="4363" max="4363" width="13" style="16" customWidth="1"/>
    <col min="4364" max="4608" width="8.7109375" style="16"/>
    <col min="4609" max="4609" width="5.28515625" style="16" customWidth="1"/>
    <col min="4610" max="4610" width="49.42578125" style="16" bestFit="1" customWidth="1"/>
    <col min="4611" max="4611" width="18.28515625" style="16" customWidth="1"/>
    <col min="4612" max="4612" width="12.28515625" style="16" customWidth="1"/>
    <col min="4613" max="4613" width="12.42578125" style="16" customWidth="1"/>
    <col min="4614" max="4615" width="23.42578125" style="16" customWidth="1"/>
    <col min="4616" max="4616" width="21.7109375" style="16" bestFit="1" customWidth="1"/>
    <col min="4617" max="4617" width="63.7109375" style="16" customWidth="1"/>
    <col min="4618" max="4618" width="8.7109375" style="16"/>
    <col min="4619" max="4619" width="13" style="16" customWidth="1"/>
    <col min="4620" max="4864" width="8.7109375" style="16"/>
    <col min="4865" max="4865" width="5.28515625" style="16" customWidth="1"/>
    <col min="4866" max="4866" width="49.42578125" style="16" bestFit="1" customWidth="1"/>
    <col min="4867" max="4867" width="18.28515625" style="16" customWidth="1"/>
    <col min="4868" max="4868" width="12.28515625" style="16" customWidth="1"/>
    <col min="4869" max="4869" width="12.42578125" style="16" customWidth="1"/>
    <col min="4870" max="4871" width="23.42578125" style="16" customWidth="1"/>
    <col min="4872" max="4872" width="21.7109375" style="16" bestFit="1" customWidth="1"/>
    <col min="4873" max="4873" width="63.7109375" style="16" customWidth="1"/>
    <col min="4874" max="4874" width="8.7109375" style="16"/>
    <col min="4875" max="4875" width="13" style="16" customWidth="1"/>
    <col min="4876" max="5120" width="8.7109375" style="16"/>
    <col min="5121" max="5121" width="5.28515625" style="16" customWidth="1"/>
    <col min="5122" max="5122" width="49.42578125" style="16" bestFit="1" customWidth="1"/>
    <col min="5123" max="5123" width="18.28515625" style="16" customWidth="1"/>
    <col min="5124" max="5124" width="12.28515625" style="16" customWidth="1"/>
    <col min="5125" max="5125" width="12.42578125" style="16" customWidth="1"/>
    <col min="5126" max="5127" width="23.42578125" style="16" customWidth="1"/>
    <col min="5128" max="5128" width="21.7109375" style="16" bestFit="1" customWidth="1"/>
    <col min="5129" max="5129" width="63.7109375" style="16" customWidth="1"/>
    <col min="5130" max="5130" width="8.7109375" style="16"/>
    <col min="5131" max="5131" width="13" style="16" customWidth="1"/>
    <col min="5132" max="5376" width="8.7109375" style="16"/>
    <col min="5377" max="5377" width="5.28515625" style="16" customWidth="1"/>
    <col min="5378" max="5378" width="49.42578125" style="16" bestFit="1" customWidth="1"/>
    <col min="5379" max="5379" width="18.28515625" style="16" customWidth="1"/>
    <col min="5380" max="5380" width="12.28515625" style="16" customWidth="1"/>
    <col min="5381" max="5381" width="12.42578125" style="16" customWidth="1"/>
    <col min="5382" max="5383" width="23.42578125" style="16" customWidth="1"/>
    <col min="5384" max="5384" width="21.7109375" style="16" bestFit="1" customWidth="1"/>
    <col min="5385" max="5385" width="63.7109375" style="16" customWidth="1"/>
    <col min="5386" max="5386" width="8.7109375" style="16"/>
    <col min="5387" max="5387" width="13" style="16" customWidth="1"/>
    <col min="5388" max="5632" width="8.7109375" style="16"/>
    <col min="5633" max="5633" width="5.28515625" style="16" customWidth="1"/>
    <col min="5634" max="5634" width="49.42578125" style="16" bestFit="1" customWidth="1"/>
    <col min="5635" max="5635" width="18.28515625" style="16" customWidth="1"/>
    <col min="5636" max="5636" width="12.28515625" style="16" customWidth="1"/>
    <col min="5637" max="5637" width="12.42578125" style="16" customWidth="1"/>
    <col min="5638" max="5639" width="23.42578125" style="16" customWidth="1"/>
    <col min="5640" max="5640" width="21.7109375" style="16" bestFit="1" customWidth="1"/>
    <col min="5641" max="5641" width="63.7109375" style="16" customWidth="1"/>
    <col min="5642" max="5642" width="8.7109375" style="16"/>
    <col min="5643" max="5643" width="13" style="16" customWidth="1"/>
    <col min="5644" max="5888" width="8.7109375" style="16"/>
    <col min="5889" max="5889" width="5.28515625" style="16" customWidth="1"/>
    <col min="5890" max="5890" width="49.42578125" style="16" bestFit="1" customWidth="1"/>
    <col min="5891" max="5891" width="18.28515625" style="16" customWidth="1"/>
    <col min="5892" max="5892" width="12.28515625" style="16" customWidth="1"/>
    <col min="5893" max="5893" width="12.42578125" style="16" customWidth="1"/>
    <col min="5894" max="5895" width="23.42578125" style="16" customWidth="1"/>
    <col min="5896" max="5896" width="21.7109375" style="16" bestFit="1" customWidth="1"/>
    <col min="5897" max="5897" width="63.7109375" style="16" customWidth="1"/>
    <col min="5898" max="5898" width="8.7109375" style="16"/>
    <col min="5899" max="5899" width="13" style="16" customWidth="1"/>
    <col min="5900" max="6144" width="8.7109375" style="16"/>
    <col min="6145" max="6145" width="5.28515625" style="16" customWidth="1"/>
    <col min="6146" max="6146" width="49.42578125" style="16" bestFit="1" customWidth="1"/>
    <col min="6147" max="6147" width="18.28515625" style="16" customWidth="1"/>
    <col min="6148" max="6148" width="12.28515625" style="16" customWidth="1"/>
    <col min="6149" max="6149" width="12.42578125" style="16" customWidth="1"/>
    <col min="6150" max="6151" width="23.42578125" style="16" customWidth="1"/>
    <col min="6152" max="6152" width="21.7109375" style="16" bestFit="1" customWidth="1"/>
    <col min="6153" max="6153" width="63.7109375" style="16" customWidth="1"/>
    <col min="6154" max="6154" width="8.7109375" style="16"/>
    <col min="6155" max="6155" width="13" style="16" customWidth="1"/>
    <col min="6156" max="6400" width="8.7109375" style="16"/>
    <col min="6401" max="6401" width="5.28515625" style="16" customWidth="1"/>
    <col min="6402" max="6402" width="49.42578125" style="16" bestFit="1" customWidth="1"/>
    <col min="6403" max="6403" width="18.28515625" style="16" customWidth="1"/>
    <col min="6404" max="6404" width="12.28515625" style="16" customWidth="1"/>
    <col min="6405" max="6405" width="12.42578125" style="16" customWidth="1"/>
    <col min="6406" max="6407" width="23.42578125" style="16" customWidth="1"/>
    <col min="6408" max="6408" width="21.7109375" style="16" bestFit="1" customWidth="1"/>
    <col min="6409" max="6409" width="63.7109375" style="16" customWidth="1"/>
    <col min="6410" max="6410" width="8.7109375" style="16"/>
    <col min="6411" max="6411" width="13" style="16" customWidth="1"/>
    <col min="6412" max="6656" width="8.7109375" style="16"/>
    <col min="6657" max="6657" width="5.28515625" style="16" customWidth="1"/>
    <col min="6658" max="6658" width="49.42578125" style="16" bestFit="1" customWidth="1"/>
    <col min="6659" max="6659" width="18.28515625" style="16" customWidth="1"/>
    <col min="6660" max="6660" width="12.28515625" style="16" customWidth="1"/>
    <col min="6661" max="6661" width="12.42578125" style="16" customWidth="1"/>
    <col min="6662" max="6663" width="23.42578125" style="16" customWidth="1"/>
    <col min="6664" max="6664" width="21.7109375" style="16" bestFit="1" customWidth="1"/>
    <col min="6665" max="6665" width="63.7109375" style="16" customWidth="1"/>
    <col min="6666" max="6666" width="8.7109375" style="16"/>
    <col min="6667" max="6667" width="13" style="16" customWidth="1"/>
    <col min="6668" max="6912" width="8.7109375" style="16"/>
    <col min="6913" max="6913" width="5.28515625" style="16" customWidth="1"/>
    <col min="6914" max="6914" width="49.42578125" style="16" bestFit="1" customWidth="1"/>
    <col min="6915" max="6915" width="18.28515625" style="16" customWidth="1"/>
    <col min="6916" max="6916" width="12.28515625" style="16" customWidth="1"/>
    <col min="6917" max="6917" width="12.42578125" style="16" customWidth="1"/>
    <col min="6918" max="6919" width="23.42578125" style="16" customWidth="1"/>
    <col min="6920" max="6920" width="21.7109375" style="16" bestFit="1" customWidth="1"/>
    <col min="6921" max="6921" width="63.7109375" style="16" customWidth="1"/>
    <col min="6922" max="6922" width="8.7109375" style="16"/>
    <col min="6923" max="6923" width="13" style="16" customWidth="1"/>
    <col min="6924" max="7168" width="8.7109375" style="16"/>
    <col min="7169" max="7169" width="5.28515625" style="16" customWidth="1"/>
    <col min="7170" max="7170" width="49.42578125" style="16" bestFit="1" customWidth="1"/>
    <col min="7171" max="7171" width="18.28515625" style="16" customWidth="1"/>
    <col min="7172" max="7172" width="12.28515625" style="16" customWidth="1"/>
    <col min="7173" max="7173" width="12.42578125" style="16" customWidth="1"/>
    <col min="7174" max="7175" width="23.42578125" style="16" customWidth="1"/>
    <col min="7176" max="7176" width="21.7109375" style="16" bestFit="1" customWidth="1"/>
    <col min="7177" max="7177" width="63.7109375" style="16" customWidth="1"/>
    <col min="7178" max="7178" width="8.7109375" style="16"/>
    <col min="7179" max="7179" width="13" style="16" customWidth="1"/>
    <col min="7180" max="7424" width="8.7109375" style="16"/>
    <col min="7425" max="7425" width="5.28515625" style="16" customWidth="1"/>
    <col min="7426" max="7426" width="49.42578125" style="16" bestFit="1" customWidth="1"/>
    <col min="7427" max="7427" width="18.28515625" style="16" customWidth="1"/>
    <col min="7428" max="7428" width="12.28515625" style="16" customWidth="1"/>
    <col min="7429" max="7429" width="12.42578125" style="16" customWidth="1"/>
    <col min="7430" max="7431" width="23.42578125" style="16" customWidth="1"/>
    <col min="7432" max="7432" width="21.7109375" style="16" bestFit="1" customWidth="1"/>
    <col min="7433" max="7433" width="63.7109375" style="16" customWidth="1"/>
    <col min="7434" max="7434" width="8.7109375" style="16"/>
    <col min="7435" max="7435" width="13" style="16" customWidth="1"/>
    <col min="7436" max="7680" width="8.7109375" style="16"/>
    <col min="7681" max="7681" width="5.28515625" style="16" customWidth="1"/>
    <col min="7682" max="7682" width="49.42578125" style="16" bestFit="1" customWidth="1"/>
    <col min="7683" max="7683" width="18.28515625" style="16" customWidth="1"/>
    <col min="7684" max="7684" width="12.28515625" style="16" customWidth="1"/>
    <col min="7685" max="7685" width="12.42578125" style="16" customWidth="1"/>
    <col min="7686" max="7687" width="23.42578125" style="16" customWidth="1"/>
    <col min="7688" max="7688" width="21.7109375" style="16" bestFit="1" customWidth="1"/>
    <col min="7689" max="7689" width="63.7109375" style="16" customWidth="1"/>
    <col min="7690" max="7690" width="8.7109375" style="16"/>
    <col min="7691" max="7691" width="13" style="16" customWidth="1"/>
    <col min="7692" max="7936" width="8.7109375" style="16"/>
    <col min="7937" max="7937" width="5.28515625" style="16" customWidth="1"/>
    <col min="7938" max="7938" width="49.42578125" style="16" bestFit="1" customWidth="1"/>
    <col min="7939" max="7939" width="18.28515625" style="16" customWidth="1"/>
    <col min="7940" max="7940" width="12.28515625" style="16" customWidth="1"/>
    <col min="7941" max="7941" width="12.42578125" style="16" customWidth="1"/>
    <col min="7942" max="7943" width="23.42578125" style="16" customWidth="1"/>
    <col min="7944" max="7944" width="21.7109375" style="16" bestFit="1" customWidth="1"/>
    <col min="7945" max="7945" width="63.7109375" style="16" customWidth="1"/>
    <col min="7946" max="7946" width="8.7109375" style="16"/>
    <col min="7947" max="7947" width="13" style="16" customWidth="1"/>
    <col min="7948" max="8192" width="8.7109375" style="16"/>
    <col min="8193" max="8193" width="5.28515625" style="16" customWidth="1"/>
    <col min="8194" max="8194" width="49.42578125" style="16" bestFit="1" customWidth="1"/>
    <col min="8195" max="8195" width="18.28515625" style="16" customWidth="1"/>
    <col min="8196" max="8196" width="12.28515625" style="16" customWidth="1"/>
    <col min="8197" max="8197" width="12.42578125" style="16" customWidth="1"/>
    <col min="8198" max="8199" width="23.42578125" style="16" customWidth="1"/>
    <col min="8200" max="8200" width="21.7109375" style="16" bestFit="1" customWidth="1"/>
    <col min="8201" max="8201" width="63.7109375" style="16" customWidth="1"/>
    <col min="8202" max="8202" width="8.7109375" style="16"/>
    <col min="8203" max="8203" width="13" style="16" customWidth="1"/>
    <col min="8204" max="8448" width="8.7109375" style="16"/>
    <col min="8449" max="8449" width="5.28515625" style="16" customWidth="1"/>
    <col min="8450" max="8450" width="49.42578125" style="16" bestFit="1" customWidth="1"/>
    <col min="8451" max="8451" width="18.28515625" style="16" customWidth="1"/>
    <col min="8452" max="8452" width="12.28515625" style="16" customWidth="1"/>
    <col min="8453" max="8453" width="12.42578125" style="16" customWidth="1"/>
    <col min="8454" max="8455" width="23.42578125" style="16" customWidth="1"/>
    <col min="8456" max="8456" width="21.7109375" style="16" bestFit="1" customWidth="1"/>
    <col min="8457" max="8457" width="63.7109375" style="16" customWidth="1"/>
    <col min="8458" max="8458" width="8.7109375" style="16"/>
    <col min="8459" max="8459" width="13" style="16" customWidth="1"/>
    <col min="8460" max="8704" width="8.7109375" style="16"/>
    <col min="8705" max="8705" width="5.28515625" style="16" customWidth="1"/>
    <col min="8706" max="8706" width="49.42578125" style="16" bestFit="1" customWidth="1"/>
    <col min="8707" max="8707" width="18.28515625" style="16" customWidth="1"/>
    <col min="8708" max="8708" width="12.28515625" style="16" customWidth="1"/>
    <col min="8709" max="8709" width="12.42578125" style="16" customWidth="1"/>
    <col min="8710" max="8711" width="23.42578125" style="16" customWidth="1"/>
    <col min="8712" max="8712" width="21.7109375" style="16" bestFit="1" customWidth="1"/>
    <col min="8713" max="8713" width="63.7109375" style="16" customWidth="1"/>
    <col min="8714" max="8714" width="8.7109375" style="16"/>
    <col min="8715" max="8715" width="13" style="16" customWidth="1"/>
    <col min="8716" max="8960" width="8.7109375" style="16"/>
    <col min="8961" max="8961" width="5.28515625" style="16" customWidth="1"/>
    <col min="8962" max="8962" width="49.42578125" style="16" bestFit="1" customWidth="1"/>
    <col min="8963" max="8963" width="18.28515625" style="16" customWidth="1"/>
    <col min="8964" max="8964" width="12.28515625" style="16" customWidth="1"/>
    <col min="8965" max="8965" width="12.42578125" style="16" customWidth="1"/>
    <col min="8966" max="8967" width="23.42578125" style="16" customWidth="1"/>
    <col min="8968" max="8968" width="21.7109375" style="16" bestFit="1" customWidth="1"/>
    <col min="8969" max="8969" width="63.7109375" style="16" customWidth="1"/>
    <col min="8970" max="8970" width="8.7109375" style="16"/>
    <col min="8971" max="8971" width="13" style="16" customWidth="1"/>
    <col min="8972" max="9216" width="8.7109375" style="16"/>
    <col min="9217" max="9217" width="5.28515625" style="16" customWidth="1"/>
    <col min="9218" max="9218" width="49.42578125" style="16" bestFit="1" customWidth="1"/>
    <col min="9219" max="9219" width="18.28515625" style="16" customWidth="1"/>
    <col min="9220" max="9220" width="12.28515625" style="16" customWidth="1"/>
    <col min="9221" max="9221" width="12.42578125" style="16" customWidth="1"/>
    <col min="9222" max="9223" width="23.42578125" style="16" customWidth="1"/>
    <col min="9224" max="9224" width="21.7109375" style="16" bestFit="1" customWidth="1"/>
    <col min="9225" max="9225" width="63.7109375" style="16" customWidth="1"/>
    <col min="9226" max="9226" width="8.7109375" style="16"/>
    <col min="9227" max="9227" width="13" style="16" customWidth="1"/>
    <col min="9228" max="9472" width="8.7109375" style="16"/>
    <col min="9473" max="9473" width="5.28515625" style="16" customWidth="1"/>
    <col min="9474" max="9474" width="49.42578125" style="16" bestFit="1" customWidth="1"/>
    <col min="9475" max="9475" width="18.28515625" style="16" customWidth="1"/>
    <col min="9476" max="9476" width="12.28515625" style="16" customWidth="1"/>
    <col min="9477" max="9477" width="12.42578125" style="16" customWidth="1"/>
    <col min="9478" max="9479" width="23.42578125" style="16" customWidth="1"/>
    <col min="9480" max="9480" width="21.7109375" style="16" bestFit="1" customWidth="1"/>
    <col min="9481" max="9481" width="63.7109375" style="16" customWidth="1"/>
    <col min="9482" max="9482" width="8.7109375" style="16"/>
    <col min="9483" max="9483" width="13" style="16" customWidth="1"/>
    <col min="9484" max="9728" width="8.7109375" style="16"/>
    <col min="9729" max="9729" width="5.28515625" style="16" customWidth="1"/>
    <col min="9730" max="9730" width="49.42578125" style="16" bestFit="1" customWidth="1"/>
    <col min="9731" max="9731" width="18.28515625" style="16" customWidth="1"/>
    <col min="9732" max="9732" width="12.28515625" style="16" customWidth="1"/>
    <col min="9733" max="9733" width="12.42578125" style="16" customWidth="1"/>
    <col min="9734" max="9735" width="23.42578125" style="16" customWidth="1"/>
    <col min="9736" max="9736" width="21.7109375" style="16" bestFit="1" customWidth="1"/>
    <col min="9737" max="9737" width="63.7109375" style="16" customWidth="1"/>
    <col min="9738" max="9738" width="8.7109375" style="16"/>
    <col min="9739" max="9739" width="13" style="16" customWidth="1"/>
    <col min="9740" max="9984" width="8.7109375" style="16"/>
    <col min="9985" max="9985" width="5.28515625" style="16" customWidth="1"/>
    <col min="9986" max="9986" width="49.42578125" style="16" bestFit="1" customWidth="1"/>
    <col min="9987" max="9987" width="18.28515625" style="16" customWidth="1"/>
    <col min="9988" max="9988" width="12.28515625" style="16" customWidth="1"/>
    <col min="9989" max="9989" width="12.42578125" style="16" customWidth="1"/>
    <col min="9990" max="9991" width="23.42578125" style="16" customWidth="1"/>
    <col min="9992" max="9992" width="21.7109375" style="16" bestFit="1" customWidth="1"/>
    <col min="9993" max="9993" width="63.7109375" style="16" customWidth="1"/>
    <col min="9994" max="9994" width="8.7109375" style="16"/>
    <col min="9995" max="9995" width="13" style="16" customWidth="1"/>
    <col min="9996" max="10240" width="8.7109375" style="16"/>
    <col min="10241" max="10241" width="5.28515625" style="16" customWidth="1"/>
    <col min="10242" max="10242" width="49.42578125" style="16" bestFit="1" customWidth="1"/>
    <col min="10243" max="10243" width="18.28515625" style="16" customWidth="1"/>
    <col min="10244" max="10244" width="12.28515625" style="16" customWidth="1"/>
    <col min="10245" max="10245" width="12.42578125" style="16" customWidth="1"/>
    <col min="10246" max="10247" width="23.42578125" style="16" customWidth="1"/>
    <col min="10248" max="10248" width="21.7109375" style="16" bestFit="1" customWidth="1"/>
    <col min="10249" max="10249" width="63.7109375" style="16" customWidth="1"/>
    <col min="10250" max="10250" width="8.7109375" style="16"/>
    <col min="10251" max="10251" width="13" style="16" customWidth="1"/>
    <col min="10252" max="10496" width="8.7109375" style="16"/>
    <col min="10497" max="10497" width="5.28515625" style="16" customWidth="1"/>
    <col min="10498" max="10498" width="49.42578125" style="16" bestFit="1" customWidth="1"/>
    <col min="10499" max="10499" width="18.28515625" style="16" customWidth="1"/>
    <col min="10500" max="10500" width="12.28515625" style="16" customWidth="1"/>
    <col min="10501" max="10501" width="12.42578125" style="16" customWidth="1"/>
    <col min="10502" max="10503" width="23.42578125" style="16" customWidth="1"/>
    <col min="10504" max="10504" width="21.7109375" style="16" bestFit="1" customWidth="1"/>
    <col min="10505" max="10505" width="63.7109375" style="16" customWidth="1"/>
    <col min="10506" max="10506" width="8.7109375" style="16"/>
    <col min="10507" max="10507" width="13" style="16" customWidth="1"/>
    <col min="10508" max="10752" width="8.7109375" style="16"/>
    <col min="10753" max="10753" width="5.28515625" style="16" customWidth="1"/>
    <col min="10754" max="10754" width="49.42578125" style="16" bestFit="1" customWidth="1"/>
    <col min="10755" max="10755" width="18.28515625" style="16" customWidth="1"/>
    <col min="10756" max="10756" width="12.28515625" style="16" customWidth="1"/>
    <col min="10757" max="10757" width="12.42578125" style="16" customWidth="1"/>
    <col min="10758" max="10759" width="23.42578125" style="16" customWidth="1"/>
    <col min="10760" max="10760" width="21.7109375" style="16" bestFit="1" customWidth="1"/>
    <col min="10761" max="10761" width="63.7109375" style="16" customWidth="1"/>
    <col min="10762" max="10762" width="8.7109375" style="16"/>
    <col min="10763" max="10763" width="13" style="16" customWidth="1"/>
    <col min="10764" max="11008" width="8.7109375" style="16"/>
    <col min="11009" max="11009" width="5.28515625" style="16" customWidth="1"/>
    <col min="11010" max="11010" width="49.42578125" style="16" bestFit="1" customWidth="1"/>
    <col min="11011" max="11011" width="18.28515625" style="16" customWidth="1"/>
    <col min="11012" max="11012" width="12.28515625" style="16" customWidth="1"/>
    <col min="11013" max="11013" width="12.42578125" style="16" customWidth="1"/>
    <col min="11014" max="11015" width="23.42578125" style="16" customWidth="1"/>
    <col min="11016" max="11016" width="21.7109375" style="16" bestFit="1" customWidth="1"/>
    <col min="11017" max="11017" width="63.7109375" style="16" customWidth="1"/>
    <col min="11018" max="11018" width="8.7109375" style="16"/>
    <col min="11019" max="11019" width="13" style="16" customWidth="1"/>
    <col min="11020" max="11264" width="8.7109375" style="16"/>
    <col min="11265" max="11265" width="5.28515625" style="16" customWidth="1"/>
    <col min="11266" max="11266" width="49.42578125" style="16" bestFit="1" customWidth="1"/>
    <col min="11267" max="11267" width="18.28515625" style="16" customWidth="1"/>
    <col min="11268" max="11268" width="12.28515625" style="16" customWidth="1"/>
    <col min="11269" max="11269" width="12.42578125" style="16" customWidth="1"/>
    <col min="11270" max="11271" width="23.42578125" style="16" customWidth="1"/>
    <col min="11272" max="11272" width="21.7109375" style="16" bestFit="1" customWidth="1"/>
    <col min="11273" max="11273" width="63.7109375" style="16" customWidth="1"/>
    <col min="11274" max="11274" width="8.7109375" style="16"/>
    <col min="11275" max="11275" width="13" style="16" customWidth="1"/>
    <col min="11276" max="11520" width="8.7109375" style="16"/>
    <col min="11521" max="11521" width="5.28515625" style="16" customWidth="1"/>
    <col min="11522" max="11522" width="49.42578125" style="16" bestFit="1" customWidth="1"/>
    <col min="11523" max="11523" width="18.28515625" style="16" customWidth="1"/>
    <col min="11524" max="11524" width="12.28515625" style="16" customWidth="1"/>
    <col min="11525" max="11525" width="12.42578125" style="16" customWidth="1"/>
    <col min="11526" max="11527" width="23.42578125" style="16" customWidth="1"/>
    <col min="11528" max="11528" width="21.7109375" style="16" bestFit="1" customWidth="1"/>
    <col min="11529" max="11529" width="63.7109375" style="16" customWidth="1"/>
    <col min="11530" max="11530" width="8.7109375" style="16"/>
    <col min="11531" max="11531" width="13" style="16" customWidth="1"/>
    <col min="11532" max="11776" width="8.7109375" style="16"/>
    <col min="11777" max="11777" width="5.28515625" style="16" customWidth="1"/>
    <col min="11778" max="11778" width="49.42578125" style="16" bestFit="1" customWidth="1"/>
    <col min="11779" max="11779" width="18.28515625" style="16" customWidth="1"/>
    <col min="11780" max="11780" width="12.28515625" style="16" customWidth="1"/>
    <col min="11781" max="11781" width="12.42578125" style="16" customWidth="1"/>
    <col min="11782" max="11783" width="23.42578125" style="16" customWidth="1"/>
    <col min="11784" max="11784" width="21.7109375" style="16" bestFit="1" customWidth="1"/>
    <col min="11785" max="11785" width="63.7109375" style="16" customWidth="1"/>
    <col min="11786" max="11786" width="8.7109375" style="16"/>
    <col min="11787" max="11787" width="13" style="16" customWidth="1"/>
    <col min="11788" max="12032" width="8.7109375" style="16"/>
    <col min="12033" max="12033" width="5.28515625" style="16" customWidth="1"/>
    <col min="12034" max="12034" width="49.42578125" style="16" bestFit="1" customWidth="1"/>
    <col min="12035" max="12035" width="18.28515625" style="16" customWidth="1"/>
    <col min="12036" max="12036" width="12.28515625" style="16" customWidth="1"/>
    <col min="12037" max="12037" width="12.42578125" style="16" customWidth="1"/>
    <col min="12038" max="12039" width="23.42578125" style="16" customWidth="1"/>
    <col min="12040" max="12040" width="21.7109375" style="16" bestFit="1" customWidth="1"/>
    <col min="12041" max="12041" width="63.7109375" style="16" customWidth="1"/>
    <col min="12042" max="12042" width="8.7109375" style="16"/>
    <col min="12043" max="12043" width="13" style="16" customWidth="1"/>
    <col min="12044" max="12288" width="8.7109375" style="16"/>
    <col min="12289" max="12289" width="5.28515625" style="16" customWidth="1"/>
    <col min="12290" max="12290" width="49.42578125" style="16" bestFit="1" customWidth="1"/>
    <col min="12291" max="12291" width="18.28515625" style="16" customWidth="1"/>
    <col min="12292" max="12292" width="12.28515625" style="16" customWidth="1"/>
    <col min="12293" max="12293" width="12.42578125" style="16" customWidth="1"/>
    <col min="12294" max="12295" width="23.42578125" style="16" customWidth="1"/>
    <col min="12296" max="12296" width="21.7109375" style="16" bestFit="1" customWidth="1"/>
    <col min="12297" max="12297" width="63.7109375" style="16" customWidth="1"/>
    <col min="12298" max="12298" width="8.7109375" style="16"/>
    <col min="12299" max="12299" width="13" style="16" customWidth="1"/>
    <col min="12300" max="12544" width="8.7109375" style="16"/>
    <col min="12545" max="12545" width="5.28515625" style="16" customWidth="1"/>
    <col min="12546" max="12546" width="49.42578125" style="16" bestFit="1" customWidth="1"/>
    <col min="12547" max="12547" width="18.28515625" style="16" customWidth="1"/>
    <col min="12548" max="12548" width="12.28515625" style="16" customWidth="1"/>
    <col min="12549" max="12549" width="12.42578125" style="16" customWidth="1"/>
    <col min="12550" max="12551" width="23.42578125" style="16" customWidth="1"/>
    <col min="12552" max="12552" width="21.7109375" style="16" bestFit="1" customWidth="1"/>
    <col min="12553" max="12553" width="63.7109375" style="16" customWidth="1"/>
    <col min="12554" max="12554" width="8.7109375" style="16"/>
    <col min="12555" max="12555" width="13" style="16" customWidth="1"/>
    <col min="12556" max="12800" width="8.7109375" style="16"/>
    <col min="12801" max="12801" width="5.28515625" style="16" customWidth="1"/>
    <col min="12802" max="12802" width="49.42578125" style="16" bestFit="1" customWidth="1"/>
    <col min="12803" max="12803" width="18.28515625" style="16" customWidth="1"/>
    <col min="12804" max="12804" width="12.28515625" style="16" customWidth="1"/>
    <col min="12805" max="12805" width="12.42578125" style="16" customWidth="1"/>
    <col min="12806" max="12807" width="23.42578125" style="16" customWidth="1"/>
    <col min="12808" max="12808" width="21.7109375" style="16" bestFit="1" customWidth="1"/>
    <col min="12809" max="12809" width="63.7109375" style="16" customWidth="1"/>
    <col min="12810" max="12810" width="8.7109375" style="16"/>
    <col min="12811" max="12811" width="13" style="16" customWidth="1"/>
    <col min="12812" max="13056" width="8.7109375" style="16"/>
    <col min="13057" max="13057" width="5.28515625" style="16" customWidth="1"/>
    <col min="13058" max="13058" width="49.42578125" style="16" bestFit="1" customWidth="1"/>
    <col min="13059" max="13059" width="18.28515625" style="16" customWidth="1"/>
    <col min="13060" max="13060" width="12.28515625" style="16" customWidth="1"/>
    <col min="13061" max="13061" width="12.42578125" style="16" customWidth="1"/>
    <col min="13062" max="13063" width="23.42578125" style="16" customWidth="1"/>
    <col min="13064" max="13064" width="21.7109375" style="16" bestFit="1" customWidth="1"/>
    <col min="13065" max="13065" width="63.7109375" style="16" customWidth="1"/>
    <col min="13066" max="13066" width="8.7109375" style="16"/>
    <col min="13067" max="13067" width="13" style="16" customWidth="1"/>
    <col min="13068" max="13312" width="8.7109375" style="16"/>
    <col min="13313" max="13313" width="5.28515625" style="16" customWidth="1"/>
    <col min="13314" max="13314" width="49.42578125" style="16" bestFit="1" customWidth="1"/>
    <col min="13315" max="13315" width="18.28515625" style="16" customWidth="1"/>
    <col min="13316" max="13316" width="12.28515625" style="16" customWidth="1"/>
    <col min="13317" max="13317" width="12.42578125" style="16" customWidth="1"/>
    <col min="13318" max="13319" width="23.42578125" style="16" customWidth="1"/>
    <col min="13320" max="13320" width="21.7109375" style="16" bestFit="1" customWidth="1"/>
    <col min="13321" max="13321" width="63.7109375" style="16" customWidth="1"/>
    <col min="13322" max="13322" width="8.7109375" style="16"/>
    <col min="13323" max="13323" width="13" style="16" customWidth="1"/>
    <col min="13324" max="13568" width="8.7109375" style="16"/>
    <col min="13569" max="13569" width="5.28515625" style="16" customWidth="1"/>
    <col min="13570" max="13570" width="49.42578125" style="16" bestFit="1" customWidth="1"/>
    <col min="13571" max="13571" width="18.28515625" style="16" customWidth="1"/>
    <col min="13572" max="13572" width="12.28515625" style="16" customWidth="1"/>
    <col min="13573" max="13573" width="12.42578125" style="16" customWidth="1"/>
    <col min="13574" max="13575" width="23.42578125" style="16" customWidth="1"/>
    <col min="13576" max="13576" width="21.7109375" style="16" bestFit="1" customWidth="1"/>
    <col min="13577" max="13577" width="63.7109375" style="16" customWidth="1"/>
    <col min="13578" max="13578" width="8.7109375" style="16"/>
    <col min="13579" max="13579" width="13" style="16" customWidth="1"/>
    <col min="13580" max="13824" width="8.7109375" style="16"/>
    <col min="13825" max="13825" width="5.28515625" style="16" customWidth="1"/>
    <col min="13826" max="13826" width="49.42578125" style="16" bestFit="1" customWidth="1"/>
    <col min="13827" max="13827" width="18.28515625" style="16" customWidth="1"/>
    <col min="13828" max="13828" width="12.28515625" style="16" customWidth="1"/>
    <col min="13829" max="13829" width="12.42578125" style="16" customWidth="1"/>
    <col min="13830" max="13831" width="23.42578125" style="16" customWidth="1"/>
    <col min="13832" max="13832" width="21.7109375" style="16" bestFit="1" customWidth="1"/>
    <col min="13833" max="13833" width="63.7109375" style="16" customWidth="1"/>
    <col min="13834" max="13834" width="8.7109375" style="16"/>
    <col min="13835" max="13835" width="13" style="16" customWidth="1"/>
    <col min="13836" max="14080" width="8.7109375" style="16"/>
    <col min="14081" max="14081" width="5.28515625" style="16" customWidth="1"/>
    <col min="14082" max="14082" width="49.42578125" style="16" bestFit="1" customWidth="1"/>
    <col min="14083" max="14083" width="18.28515625" style="16" customWidth="1"/>
    <col min="14084" max="14084" width="12.28515625" style="16" customWidth="1"/>
    <col min="14085" max="14085" width="12.42578125" style="16" customWidth="1"/>
    <col min="14086" max="14087" width="23.42578125" style="16" customWidth="1"/>
    <col min="14088" max="14088" width="21.7109375" style="16" bestFit="1" customWidth="1"/>
    <col min="14089" max="14089" width="63.7109375" style="16" customWidth="1"/>
    <col min="14090" max="14090" width="8.7109375" style="16"/>
    <col min="14091" max="14091" width="13" style="16" customWidth="1"/>
    <col min="14092" max="14336" width="8.7109375" style="16"/>
    <col min="14337" max="14337" width="5.28515625" style="16" customWidth="1"/>
    <col min="14338" max="14338" width="49.42578125" style="16" bestFit="1" customWidth="1"/>
    <col min="14339" max="14339" width="18.28515625" style="16" customWidth="1"/>
    <col min="14340" max="14340" width="12.28515625" style="16" customWidth="1"/>
    <col min="14341" max="14341" width="12.42578125" style="16" customWidth="1"/>
    <col min="14342" max="14343" width="23.42578125" style="16" customWidth="1"/>
    <col min="14344" max="14344" width="21.7109375" style="16" bestFit="1" customWidth="1"/>
    <col min="14345" max="14345" width="63.7109375" style="16" customWidth="1"/>
    <col min="14346" max="14346" width="8.7109375" style="16"/>
    <col min="14347" max="14347" width="13" style="16" customWidth="1"/>
    <col min="14348" max="14592" width="8.7109375" style="16"/>
    <col min="14593" max="14593" width="5.28515625" style="16" customWidth="1"/>
    <col min="14594" max="14594" width="49.42578125" style="16" bestFit="1" customWidth="1"/>
    <col min="14595" max="14595" width="18.28515625" style="16" customWidth="1"/>
    <col min="14596" max="14596" width="12.28515625" style="16" customWidth="1"/>
    <col min="14597" max="14597" width="12.42578125" style="16" customWidth="1"/>
    <col min="14598" max="14599" width="23.42578125" style="16" customWidth="1"/>
    <col min="14600" max="14600" width="21.7109375" style="16" bestFit="1" customWidth="1"/>
    <col min="14601" max="14601" width="63.7109375" style="16" customWidth="1"/>
    <col min="14602" max="14602" width="8.7109375" style="16"/>
    <col min="14603" max="14603" width="13" style="16" customWidth="1"/>
    <col min="14604" max="14848" width="8.7109375" style="16"/>
    <col min="14849" max="14849" width="5.28515625" style="16" customWidth="1"/>
    <col min="14850" max="14850" width="49.42578125" style="16" bestFit="1" customWidth="1"/>
    <col min="14851" max="14851" width="18.28515625" style="16" customWidth="1"/>
    <col min="14852" max="14852" width="12.28515625" style="16" customWidth="1"/>
    <col min="14853" max="14853" width="12.42578125" style="16" customWidth="1"/>
    <col min="14854" max="14855" width="23.42578125" style="16" customWidth="1"/>
    <col min="14856" max="14856" width="21.7109375" style="16" bestFit="1" customWidth="1"/>
    <col min="14857" max="14857" width="63.7109375" style="16" customWidth="1"/>
    <col min="14858" max="14858" width="8.7109375" style="16"/>
    <col min="14859" max="14859" width="13" style="16" customWidth="1"/>
    <col min="14860" max="15104" width="8.7109375" style="16"/>
    <col min="15105" max="15105" width="5.28515625" style="16" customWidth="1"/>
    <col min="15106" max="15106" width="49.42578125" style="16" bestFit="1" customWidth="1"/>
    <col min="15107" max="15107" width="18.28515625" style="16" customWidth="1"/>
    <col min="15108" max="15108" width="12.28515625" style="16" customWidth="1"/>
    <col min="15109" max="15109" width="12.42578125" style="16" customWidth="1"/>
    <col min="15110" max="15111" width="23.42578125" style="16" customWidth="1"/>
    <col min="15112" max="15112" width="21.7109375" style="16" bestFit="1" customWidth="1"/>
    <col min="15113" max="15113" width="63.7109375" style="16" customWidth="1"/>
    <col min="15114" max="15114" width="8.7109375" style="16"/>
    <col min="15115" max="15115" width="13" style="16" customWidth="1"/>
    <col min="15116" max="15360" width="8.7109375" style="16"/>
    <col min="15361" max="15361" width="5.28515625" style="16" customWidth="1"/>
    <col min="15362" max="15362" width="49.42578125" style="16" bestFit="1" customWidth="1"/>
    <col min="15363" max="15363" width="18.28515625" style="16" customWidth="1"/>
    <col min="15364" max="15364" width="12.28515625" style="16" customWidth="1"/>
    <col min="15365" max="15365" width="12.42578125" style="16" customWidth="1"/>
    <col min="15366" max="15367" width="23.42578125" style="16" customWidth="1"/>
    <col min="15368" max="15368" width="21.7109375" style="16" bestFit="1" customWidth="1"/>
    <col min="15369" max="15369" width="63.7109375" style="16" customWidth="1"/>
    <col min="15370" max="15370" width="8.7109375" style="16"/>
    <col min="15371" max="15371" width="13" style="16" customWidth="1"/>
    <col min="15372" max="15616" width="8.7109375" style="16"/>
    <col min="15617" max="15617" width="5.28515625" style="16" customWidth="1"/>
    <col min="15618" max="15618" width="49.42578125" style="16" bestFit="1" customWidth="1"/>
    <col min="15619" max="15619" width="18.28515625" style="16" customWidth="1"/>
    <col min="15620" max="15620" width="12.28515625" style="16" customWidth="1"/>
    <col min="15621" max="15621" width="12.42578125" style="16" customWidth="1"/>
    <col min="15622" max="15623" width="23.42578125" style="16" customWidth="1"/>
    <col min="15624" max="15624" width="21.7109375" style="16" bestFit="1" customWidth="1"/>
    <col min="15625" max="15625" width="63.7109375" style="16" customWidth="1"/>
    <col min="15626" max="15626" width="8.7109375" style="16"/>
    <col min="15627" max="15627" width="13" style="16" customWidth="1"/>
    <col min="15628" max="15872" width="8.7109375" style="16"/>
    <col min="15873" max="15873" width="5.28515625" style="16" customWidth="1"/>
    <col min="15874" max="15874" width="49.42578125" style="16" bestFit="1" customWidth="1"/>
    <col min="15875" max="15875" width="18.28515625" style="16" customWidth="1"/>
    <col min="15876" max="15876" width="12.28515625" style="16" customWidth="1"/>
    <col min="15877" max="15877" width="12.42578125" style="16" customWidth="1"/>
    <col min="15878" max="15879" width="23.42578125" style="16" customWidth="1"/>
    <col min="15880" max="15880" width="21.7109375" style="16" bestFit="1" customWidth="1"/>
    <col min="15881" max="15881" width="63.7109375" style="16" customWidth="1"/>
    <col min="15882" max="15882" width="8.7109375" style="16"/>
    <col min="15883" max="15883" width="13" style="16" customWidth="1"/>
    <col min="15884" max="16128" width="8.7109375" style="16"/>
    <col min="16129" max="16129" width="5.28515625" style="16" customWidth="1"/>
    <col min="16130" max="16130" width="49.42578125" style="16" bestFit="1" customWidth="1"/>
    <col min="16131" max="16131" width="18.28515625" style="16" customWidth="1"/>
    <col min="16132" max="16132" width="12.28515625" style="16" customWidth="1"/>
    <col min="16133" max="16133" width="12.42578125" style="16" customWidth="1"/>
    <col min="16134" max="16135" width="23.42578125" style="16" customWidth="1"/>
    <col min="16136" max="16136" width="21.7109375" style="16" bestFit="1" customWidth="1"/>
    <col min="16137" max="16137" width="63.7109375" style="16" customWidth="1"/>
    <col min="16138" max="16138" width="8.7109375" style="16"/>
    <col min="16139" max="16139" width="13" style="16" customWidth="1"/>
    <col min="16140" max="16384" width="8.7109375" style="16"/>
  </cols>
  <sheetData>
    <row r="1" spans="1:258" ht="27" customHeight="1" x14ac:dyDescent="0.25">
      <c r="B1" s="162" t="s">
        <v>94</v>
      </c>
      <c r="C1" s="162"/>
      <c r="D1" s="165" t="s">
        <v>95</v>
      </c>
      <c r="E1" s="165"/>
      <c r="F1" s="165"/>
      <c r="G1" s="165"/>
      <c r="H1" s="17"/>
      <c r="I1" s="17"/>
      <c r="J1" s="18"/>
      <c r="K1" s="17"/>
      <c r="L1" s="17"/>
    </row>
    <row r="2" spans="1:258" x14ac:dyDescent="0.25">
      <c r="E2" s="166"/>
      <c r="F2" s="166"/>
      <c r="G2" s="138"/>
      <c r="K2" s="16"/>
    </row>
    <row r="3" spans="1:258" ht="27.75" customHeight="1" x14ac:dyDescent="0.25">
      <c r="A3" s="22"/>
      <c r="B3" s="167" t="s">
        <v>0</v>
      </c>
      <c r="C3" s="167"/>
      <c r="D3" s="167"/>
      <c r="E3" s="167"/>
      <c r="F3" s="167"/>
      <c r="G3" s="167"/>
      <c r="H3" s="167"/>
      <c r="I3" s="167"/>
      <c r="J3" s="23"/>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row>
    <row r="4" spans="1:258" ht="85.5" customHeight="1" x14ac:dyDescent="0.25">
      <c r="A4" s="22"/>
      <c r="B4" s="168" t="s">
        <v>76</v>
      </c>
      <c r="C4" s="168"/>
      <c r="D4" s="168"/>
      <c r="E4" s="168"/>
      <c r="F4" s="168"/>
      <c r="G4" s="168"/>
      <c r="H4" s="168"/>
      <c r="I4" s="168"/>
      <c r="J4" s="24"/>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c r="IW4" s="25"/>
      <c r="IX4" s="25"/>
    </row>
    <row r="5" spans="1:258" ht="27.75" customHeight="1" x14ac:dyDescent="0.25">
      <c r="A5" s="22"/>
      <c r="B5" s="163" t="s">
        <v>1</v>
      </c>
      <c r="C5" s="163"/>
      <c r="D5" s="163"/>
      <c r="E5" s="163"/>
      <c r="F5" s="163"/>
      <c r="G5" s="163"/>
      <c r="H5" s="163"/>
      <c r="I5" s="163"/>
      <c r="J5" s="24"/>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c r="IW5" s="25"/>
      <c r="IX5" s="25"/>
    </row>
    <row r="6" spans="1:258" ht="27" customHeight="1" x14ac:dyDescent="0.25">
      <c r="A6" s="26"/>
      <c r="B6" s="169" t="s">
        <v>80</v>
      </c>
      <c r="C6" s="169"/>
      <c r="D6" s="169"/>
      <c r="E6" s="169"/>
      <c r="F6" s="169"/>
      <c r="G6" s="169"/>
      <c r="H6" s="169"/>
      <c r="I6" s="169"/>
      <c r="J6" s="27"/>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c r="IH6" s="26"/>
      <c r="II6" s="26"/>
      <c r="IJ6" s="26"/>
      <c r="IK6" s="26"/>
      <c r="IL6" s="26"/>
      <c r="IM6" s="26"/>
      <c r="IN6" s="26"/>
      <c r="IO6" s="26"/>
      <c r="IP6" s="26"/>
      <c r="IQ6" s="26"/>
      <c r="IR6" s="26"/>
      <c r="IS6" s="26"/>
      <c r="IT6" s="26"/>
      <c r="IU6" s="26"/>
      <c r="IV6" s="26"/>
      <c r="IW6" s="26"/>
      <c r="IX6" s="26"/>
    </row>
    <row r="7" spans="1:258" ht="24.75" customHeight="1" x14ac:dyDescent="0.25">
      <c r="A7" s="26"/>
      <c r="B7" s="164" t="s">
        <v>77</v>
      </c>
      <c r="C7" s="164"/>
      <c r="D7" s="164"/>
      <c r="E7" s="164"/>
      <c r="F7" s="164"/>
      <c r="G7" s="164"/>
      <c r="H7" s="164"/>
      <c r="I7" s="164"/>
      <c r="J7" s="27"/>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row>
    <row r="8" spans="1:258" ht="24.75" customHeight="1" x14ac:dyDescent="0.25">
      <c r="A8" s="26"/>
      <c r="B8" s="164" t="s">
        <v>81</v>
      </c>
      <c r="C8" s="164"/>
      <c r="D8" s="164"/>
      <c r="E8" s="164"/>
      <c r="F8" s="164"/>
      <c r="G8" s="164"/>
      <c r="H8" s="164"/>
      <c r="I8" s="164"/>
      <c r="J8" s="27"/>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c r="IW8" s="26"/>
      <c r="IX8" s="26"/>
    </row>
    <row r="9" spans="1:258" s="28" customFormat="1" x14ac:dyDescent="0.25">
      <c r="B9" s="29"/>
      <c r="C9" s="29"/>
      <c r="D9" s="30"/>
      <c r="E9" s="31"/>
      <c r="F9" s="32"/>
      <c r="G9" s="32"/>
      <c r="H9" s="32"/>
      <c r="I9" s="30"/>
      <c r="J9" s="33"/>
      <c r="K9" s="34"/>
    </row>
    <row r="10" spans="1:258" ht="58.15" customHeight="1" x14ac:dyDescent="0.25">
      <c r="B10" s="35" t="s">
        <v>2</v>
      </c>
      <c r="C10" s="36" t="s">
        <v>3</v>
      </c>
      <c r="D10" s="37" t="s">
        <v>4</v>
      </c>
      <c r="E10" s="38" t="s">
        <v>5</v>
      </c>
      <c r="F10" s="39" t="s">
        <v>37</v>
      </c>
      <c r="G10" s="39" t="s">
        <v>6</v>
      </c>
      <c r="H10" s="39" t="s">
        <v>36</v>
      </c>
      <c r="I10" s="38" t="s">
        <v>7</v>
      </c>
      <c r="K10" s="16"/>
    </row>
    <row r="11" spans="1:258" s="52" customFormat="1" ht="24.75" customHeight="1" x14ac:dyDescent="0.25">
      <c r="B11" s="48" t="s">
        <v>41</v>
      </c>
      <c r="C11" s="36" t="s">
        <v>3</v>
      </c>
      <c r="D11" s="50"/>
      <c r="E11" s="50"/>
      <c r="F11" s="50"/>
      <c r="G11" s="50"/>
      <c r="H11" s="50"/>
      <c r="I11" s="45"/>
      <c r="J11" s="51"/>
    </row>
    <row r="12" spans="1:258" s="52" customFormat="1" x14ac:dyDescent="0.25">
      <c r="B12" s="49" t="s">
        <v>42</v>
      </c>
      <c r="C12" s="42" t="s">
        <v>8</v>
      </c>
      <c r="D12" s="139">
        <v>10</v>
      </c>
      <c r="E12" s="11"/>
      <c r="F12" s="11"/>
      <c r="G12" s="44">
        <f>D12*E12</f>
        <v>0</v>
      </c>
      <c r="H12" s="44">
        <f>D12*F12</f>
        <v>0</v>
      </c>
      <c r="I12" s="7"/>
      <c r="J12" s="51"/>
    </row>
    <row r="13" spans="1:258" s="52" customFormat="1" x14ac:dyDescent="0.25">
      <c r="B13" s="49" t="s">
        <v>88</v>
      </c>
      <c r="C13" s="42" t="s">
        <v>8</v>
      </c>
      <c r="D13" s="139">
        <v>20</v>
      </c>
      <c r="E13" s="11"/>
      <c r="F13" s="11"/>
      <c r="G13" s="44">
        <f t="shared" ref="G13:G21" si="0">D13*E13</f>
        <v>0</v>
      </c>
      <c r="H13" s="44">
        <f t="shared" ref="H13:H21" si="1">D13*F13</f>
        <v>0</v>
      </c>
      <c r="I13" s="7"/>
      <c r="J13" s="51"/>
    </row>
    <row r="14" spans="1:258" s="52" customFormat="1" x14ac:dyDescent="0.25">
      <c r="B14" s="49" t="s">
        <v>101</v>
      </c>
      <c r="C14" s="174" t="s">
        <v>8</v>
      </c>
      <c r="D14" s="139">
        <v>20</v>
      </c>
      <c r="E14" s="11"/>
      <c r="F14" s="11"/>
      <c r="G14" s="44">
        <f t="shared" si="0"/>
        <v>0</v>
      </c>
      <c r="H14" s="44">
        <f t="shared" si="1"/>
        <v>0</v>
      </c>
      <c r="I14" s="7"/>
      <c r="J14" s="51"/>
    </row>
    <row r="15" spans="1:258" s="52" customFormat="1" x14ac:dyDescent="0.25">
      <c r="B15" s="161" t="s">
        <v>105</v>
      </c>
      <c r="C15" s="175"/>
      <c r="D15" s="47"/>
      <c r="E15" s="47"/>
      <c r="F15" s="47"/>
      <c r="G15" s="47"/>
      <c r="H15" s="47"/>
      <c r="I15" s="47"/>
      <c r="J15" s="51"/>
    </row>
    <row r="16" spans="1:258" s="52" customFormat="1" x14ac:dyDescent="0.25">
      <c r="B16" s="49" t="s">
        <v>102</v>
      </c>
      <c r="C16" s="176"/>
      <c r="D16" s="139">
        <v>15</v>
      </c>
      <c r="E16" s="11"/>
      <c r="F16" s="11"/>
      <c r="G16" s="44">
        <f t="shared" ref="G16" si="2">D16*E16</f>
        <v>0</v>
      </c>
      <c r="H16" s="44">
        <f t="shared" ref="H16" si="3">D16*F16</f>
        <v>0</v>
      </c>
      <c r="I16" s="7"/>
      <c r="J16" s="51"/>
    </row>
    <row r="17" spans="2:11" s="52" customFormat="1" x14ac:dyDescent="0.25">
      <c r="B17" s="49" t="s">
        <v>107</v>
      </c>
      <c r="C17" s="174" t="s">
        <v>8</v>
      </c>
      <c r="D17" s="139">
        <v>35</v>
      </c>
      <c r="E17" s="11"/>
      <c r="F17" s="11"/>
      <c r="G17" s="44">
        <f t="shared" si="0"/>
        <v>0</v>
      </c>
      <c r="H17" s="44">
        <f t="shared" si="1"/>
        <v>0</v>
      </c>
      <c r="I17" s="7"/>
      <c r="J17" s="51"/>
    </row>
    <row r="18" spans="2:11" s="52" customFormat="1" x14ac:dyDescent="0.25">
      <c r="B18" s="161" t="s">
        <v>105</v>
      </c>
      <c r="C18" s="175"/>
      <c r="D18" s="47"/>
      <c r="E18" s="47"/>
      <c r="F18" s="47"/>
      <c r="G18" s="47"/>
      <c r="H18" s="47"/>
      <c r="I18" s="47"/>
      <c r="J18" s="51"/>
    </row>
    <row r="19" spans="2:11" s="52" customFormat="1" x14ac:dyDescent="0.25">
      <c r="B19" s="49" t="s">
        <v>106</v>
      </c>
      <c r="C19" s="176"/>
      <c r="D19" s="139">
        <v>25</v>
      </c>
      <c r="E19" s="11"/>
      <c r="F19" s="11"/>
      <c r="G19" s="44">
        <f t="shared" ref="G19" si="4">D19*E19</f>
        <v>0</v>
      </c>
      <c r="H19" s="44">
        <f t="shared" ref="H19" si="5">D19*F19</f>
        <v>0</v>
      </c>
      <c r="I19" s="7"/>
      <c r="J19" s="51"/>
    </row>
    <row r="20" spans="2:11" s="52" customFormat="1" x14ac:dyDescent="0.25">
      <c r="B20" s="49" t="s">
        <v>43</v>
      </c>
      <c r="C20" s="42" t="s">
        <v>8</v>
      </c>
      <c r="D20" s="139">
        <v>1</v>
      </c>
      <c r="E20" s="11"/>
      <c r="F20" s="11"/>
      <c r="G20" s="44">
        <f t="shared" si="0"/>
        <v>0</v>
      </c>
      <c r="H20" s="44">
        <f t="shared" si="1"/>
        <v>0</v>
      </c>
      <c r="I20" s="7"/>
      <c r="J20" s="51"/>
    </row>
    <row r="21" spans="2:11" s="52" customFormat="1" x14ac:dyDescent="0.25">
      <c r="B21" s="49" t="s">
        <v>44</v>
      </c>
      <c r="C21" s="42" t="s">
        <v>8</v>
      </c>
      <c r="D21" s="139">
        <v>6</v>
      </c>
      <c r="E21" s="11"/>
      <c r="F21" s="11"/>
      <c r="G21" s="44">
        <f t="shared" si="0"/>
        <v>0</v>
      </c>
      <c r="H21" s="44">
        <f t="shared" si="1"/>
        <v>0</v>
      </c>
      <c r="I21" s="7"/>
      <c r="J21" s="51"/>
    </row>
    <row r="22" spans="2:11" ht="15" customHeight="1" x14ac:dyDescent="0.25">
      <c r="B22" s="49" t="s">
        <v>68</v>
      </c>
      <c r="C22" s="42" t="s">
        <v>52</v>
      </c>
      <c r="D22" s="139">
        <v>83</v>
      </c>
      <c r="E22" s="11"/>
      <c r="F22" s="11"/>
      <c r="G22" s="44">
        <f>D22*E22*0.5</f>
        <v>0</v>
      </c>
      <c r="H22" s="44">
        <f>D22*F22*0.5</f>
        <v>0</v>
      </c>
      <c r="I22" s="7"/>
      <c r="K22" s="16"/>
    </row>
    <row r="23" spans="2:11" ht="30.75" customHeight="1" x14ac:dyDescent="0.25">
      <c r="B23" s="49" t="s">
        <v>103</v>
      </c>
      <c r="C23" s="174" t="s">
        <v>52</v>
      </c>
      <c r="D23" s="139">
        <v>83</v>
      </c>
      <c r="E23" s="11"/>
      <c r="F23" s="11"/>
      <c r="G23" s="44">
        <f>D23*E23*0.5</f>
        <v>0</v>
      </c>
      <c r="H23" s="44">
        <f>D23*F23*0.5</f>
        <v>0</v>
      </c>
      <c r="I23" s="7"/>
      <c r="K23" s="16"/>
    </row>
    <row r="24" spans="2:11" s="52" customFormat="1" x14ac:dyDescent="0.25">
      <c r="B24" s="161" t="s">
        <v>105</v>
      </c>
      <c r="C24" s="175"/>
      <c r="D24" s="47"/>
      <c r="E24" s="47"/>
      <c r="F24" s="47"/>
      <c r="G24" s="47"/>
      <c r="H24" s="47"/>
      <c r="I24" s="47"/>
      <c r="J24" s="51"/>
    </row>
    <row r="25" spans="2:11" ht="36" customHeight="1" x14ac:dyDescent="0.25">
      <c r="B25" s="49" t="s">
        <v>104</v>
      </c>
      <c r="C25" s="176"/>
      <c r="D25" s="139">
        <v>12</v>
      </c>
      <c r="E25" s="11"/>
      <c r="F25" s="11"/>
      <c r="G25" s="44">
        <f>D25*E25*0.5</f>
        <v>0</v>
      </c>
      <c r="H25" s="44">
        <f>D25*F25*0.5</f>
        <v>0</v>
      </c>
      <c r="I25" s="7"/>
      <c r="K25" s="16"/>
    </row>
    <row r="26" spans="2:11" x14ac:dyDescent="0.25">
      <c r="B26" s="13"/>
      <c r="C26" s="13"/>
      <c r="D26" s="13"/>
      <c r="E26" s="11"/>
      <c r="F26" s="11"/>
      <c r="G26" s="44">
        <f t="shared" ref="G26:G33" si="6">D26*E26</f>
        <v>0</v>
      </c>
      <c r="H26" s="44">
        <f t="shared" ref="H26:H33" si="7">D26*F26</f>
        <v>0</v>
      </c>
      <c r="I26" s="7"/>
      <c r="K26" s="16"/>
    </row>
    <row r="27" spans="2:11" x14ac:dyDescent="0.25">
      <c r="B27" s="13"/>
      <c r="C27" s="13"/>
      <c r="D27" s="13"/>
      <c r="E27" s="11"/>
      <c r="F27" s="11"/>
      <c r="G27" s="44">
        <f t="shared" ref="G27:G28" si="8">D27*E27</f>
        <v>0</v>
      </c>
      <c r="H27" s="44">
        <f t="shared" ref="H27:H28" si="9">D27*F27</f>
        <v>0</v>
      </c>
      <c r="I27" s="7"/>
      <c r="K27" s="16"/>
    </row>
    <row r="28" spans="2:11" x14ac:dyDescent="0.25">
      <c r="B28" s="13"/>
      <c r="C28" s="13"/>
      <c r="D28" s="13"/>
      <c r="E28" s="11"/>
      <c r="F28" s="11"/>
      <c r="G28" s="44">
        <f t="shared" si="8"/>
        <v>0</v>
      </c>
      <c r="H28" s="44">
        <f t="shared" si="9"/>
        <v>0</v>
      </c>
      <c r="I28" s="7"/>
      <c r="K28" s="16"/>
    </row>
    <row r="29" spans="2:11" x14ac:dyDescent="0.25">
      <c r="B29" s="13"/>
      <c r="C29" s="13"/>
      <c r="D29" s="13"/>
      <c r="E29" s="11"/>
      <c r="F29" s="11"/>
      <c r="G29" s="44">
        <f t="shared" ref="G29:G31" si="10">D29*E29</f>
        <v>0</v>
      </c>
      <c r="H29" s="44">
        <f t="shared" ref="H29:H31" si="11">D29*F29</f>
        <v>0</v>
      </c>
      <c r="I29" s="7"/>
      <c r="K29" s="16"/>
    </row>
    <row r="30" spans="2:11" x14ac:dyDescent="0.25">
      <c r="B30" s="13"/>
      <c r="C30" s="13"/>
      <c r="D30" s="13"/>
      <c r="E30" s="11"/>
      <c r="F30" s="11"/>
      <c r="G30" s="44">
        <f t="shared" si="10"/>
        <v>0</v>
      </c>
      <c r="H30" s="44">
        <f t="shared" si="11"/>
        <v>0</v>
      </c>
      <c r="I30" s="7"/>
      <c r="K30" s="16"/>
    </row>
    <row r="31" spans="2:11" x14ac:dyDescent="0.25">
      <c r="B31" s="13"/>
      <c r="C31" s="13"/>
      <c r="D31" s="13"/>
      <c r="E31" s="11"/>
      <c r="F31" s="11"/>
      <c r="G31" s="44">
        <f t="shared" si="10"/>
        <v>0</v>
      </c>
      <c r="H31" s="44">
        <f t="shared" si="11"/>
        <v>0</v>
      </c>
      <c r="I31" s="7"/>
      <c r="K31" s="16"/>
    </row>
    <row r="32" spans="2:11" x14ac:dyDescent="0.25">
      <c r="B32" s="13"/>
      <c r="C32" s="13"/>
      <c r="D32" s="13"/>
      <c r="E32" s="11"/>
      <c r="F32" s="11"/>
      <c r="G32" s="44">
        <f t="shared" si="6"/>
        <v>0</v>
      </c>
      <c r="H32" s="44">
        <f t="shared" si="7"/>
        <v>0</v>
      </c>
      <c r="I32" s="7"/>
      <c r="K32" s="16"/>
    </row>
    <row r="33" spans="2:11" x14ac:dyDescent="0.25">
      <c r="B33" s="13"/>
      <c r="C33" s="13"/>
      <c r="D33" s="13"/>
      <c r="E33" s="11"/>
      <c r="F33" s="11"/>
      <c r="G33" s="44">
        <f t="shared" si="6"/>
        <v>0</v>
      </c>
      <c r="H33" s="44">
        <f t="shared" si="7"/>
        <v>0</v>
      </c>
      <c r="I33" s="7"/>
      <c r="K33" s="16"/>
    </row>
    <row r="34" spans="2:11" ht="25.5" customHeight="1" x14ac:dyDescent="0.25">
      <c r="B34" s="40" t="s">
        <v>89</v>
      </c>
      <c r="C34" s="36" t="s">
        <v>3</v>
      </c>
      <c r="D34" s="54"/>
      <c r="E34" s="55"/>
      <c r="F34" s="55"/>
      <c r="G34" s="47"/>
      <c r="H34" s="47"/>
      <c r="I34" s="43"/>
      <c r="K34" s="16"/>
    </row>
    <row r="35" spans="2:11" s="28" customFormat="1" ht="15.75" customHeight="1" x14ac:dyDescent="0.25">
      <c r="B35" s="145" t="s">
        <v>91</v>
      </c>
      <c r="C35" s="146"/>
      <c r="D35" s="147"/>
      <c r="E35" s="148"/>
      <c r="F35" s="148"/>
      <c r="G35" s="47"/>
      <c r="H35" s="47"/>
      <c r="I35" s="139"/>
      <c r="J35" s="33"/>
    </row>
    <row r="36" spans="2:11" x14ac:dyDescent="0.25">
      <c r="B36" s="57" t="s">
        <v>45</v>
      </c>
      <c r="C36" s="42" t="s">
        <v>3</v>
      </c>
      <c r="D36" s="43">
        <v>1</v>
      </c>
      <c r="E36" s="11"/>
      <c r="F36" s="11"/>
      <c r="G36" s="44">
        <f t="shared" ref="G36" si="12">D36*E36</f>
        <v>0</v>
      </c>
      <c r="H36" s="44">
        <f t="shared" ref="H36" si="13">D36*F36</f>
        <v>0</v>
      </c>
      <c r="I36" s="7"/>
      <c r="K36" s="16"/>
    </row>
    <row r="37" spans="2:11" x14ac:dyDescent="0.25">
      <c r="B37" s="57" t="s">
        <v>96</v>
      </c>
      <c r="C37" s="128" t="s">
        <v>8</v>
      </c>
      <c r="D37" s="43">
        <v>50</v>
      </c>
      <c r="E37" s="11"/>
      <c r="F37" s="11"/>
      <c r="G37" s="44">
        <f t="shared" ref="G37" si="14">D37*E37</f>
        <v>0</v>
      </c>
      <c r="H37" s="44">
        <f t="shared" ref="H37" si="15">D37*F37</f>
        <v>0</v>
      </c>
      <c r="I37" s="7"/>
      <c r="K37" s="16"/>
    </row>
    <row r="38" spans="2:11" x14ac:dyDescent="0.25">
      <c r="B38" s="152" t="s">
        <v>49</v>
      </c>
      <c r="C38" s="128" t="s">
        <v>8</v>
      </c>
      <c r="D38" s="43">
        <v>1</v>
      </c>
      <c r="E38" s="11"/>
      <c r="F38" s="11"/>
      <c r="G38" s="44">
        <f>D38*E38</f>
        <v>0</v>
      </c>
      <c r="H38" s="44">
        <f>D38*F38</f>
        <v>0</v>
      </c>
      <c r="I38" s="7"/>
      <c r="K38" s="16"/>
    </row>
    <row r="39" spans="2:11" x14ac:dyDescent="0.25">
      <c r="B39" s="152" t="s">
        <v>50</v>
      </c>
      <c r="C39" s="128" t="s">
        <v>9</v>
      </c>
      <c r="D39" s="43">
        <v>1</v>
      </c>
      <c r="E39" s="11"/>
      <c r="F39" s="11"/>
      <c r="G39" s="44">
        <f>D39*E39</f>
        <v>0</v>
      </c>
      <c r="H39" s="44">
        <f>D39*F39</f>
        <v>0</v>
      </c>
      <c r="I39" s="7"/>
      <c r="K39" s="16"/>
    </row>
    <row r="40" spans="2:11" x14ac:dyDescent="0.25">
      <c r="B40" s="152" t="s">
        <v>51</v>
      </c>
      <c r="C40" s="128" t="s">
        <v>9</v>
      </c>
      <c r="D40" s="43">
        <v>1</v>
      </c>
      <c r="E40" s="11"/>
      <c r="F40" s="11"/>
      <c r="G40" s="44">
        <f>D40*E40</f>
        <v>0</v>
      </c>
      <c r="H40" s="44">
        <f>D40*F40</f>
        <v>0</v>
      </c>
      <c r="I40" s="7"/>
      <c r="K40" s="16"/>
    </row>
    <row r="41" spans="2:11" x14ac:dyDescent="0.25">
      <c r="B41" s="15"/>
      <c r="C41" s="15"/>
      <c r="D41" s="13"/>
      <c r="E41" s="11"/>
      <c r="F41" s="11"/>
      <c r="G41" s="44">
        <f t="shared" ref="G41:G43" si="16">D41*E41</f>
        <v>0</v>
      </c>
      <c r="H41" s="44">
        <f t="shared" ref="H41:H43" si="17">D41*F41</f>
        <v>0</v>
      </c>
      <c r="I41" s="7"/>
      <c r="K41" s="16"/>
    </row>
    <row r="42" spans="2:11" x14ac:dyDescent="0.25">
      <c r="B42" s="15"/>
      <c r="C42" s="15"/>
      <c r="D42" s="13"/>
      <c r="E42" s="11"/>
      <c r="F42" s="11"/>
      <c r="G42" s="44">
        <f t="shared" si="16"/>
        <v>0</v>
      </c>
      <c r="H42" s="44">
        <f t="shared" si="17"/>
        <v>0</v>
      </c>
      <c r="I42" s="7"/>
      <c r="K42" s="16"/>
    </row>
    <row r="43" spans="2:11" x14ac:dyDescent="0.25">
      <c r="B43" s="15"/>
      <c r="C43" s="15"/>
      <c r="D43" s="13"/>
      <c r="E43" s="11"/>
      <c r="F43" s="11"/>
      <c r="G43" s="44">
        <f t="shared" si="16"/>
        <v>0</v>
      </c>
      <c r="H43" s="44">
        <f t="shared" si="17"/>
        <v>0</v>
      </c>
      <c r="I43" s="7"/>
      <c r="K43" s="16"/>
    </row>
    <row r="44" spans="2:11" s="151" customFormat="1" x14ac:dyDescent="0.25">
      <c r="B44" s="153" t="s">
        <v>92</v>
      </c>
      <c r="C44" s="153"/>
      <c r="D44" s="140"/>
      <c r="E44" s="154"/>
      <c r="F44" s="155"/>
      <c r="G44" s="149"/>
      <c r="H44" s="149"/>
      <c r="I44" s="140"/>
      <c r="J44" s="150"/>
    </row>
    <row r="45" spans="2:11" x14ac:dyDescent="0.25">
      <c r="B45" s="152" t="s">
        <v>90</v>
      </c>
      <c r="C45" s="128" t="s">
        <v>8</v>
      </c>
      <c r="D45" s="43">
        <v>1</v>
      </c>
      <c r="E45" s="11"/>
      <c r="F45" s="11"/>
      <c r="G45" s="44">
        <f>D45*E45</f>
        <v>0</v>
      </c>
      <c r="H45" s="44">
        <f>D45*F45</f>
        <v>0</v>
      </c>
      <c r="I45" s="7"/>
      <c r="K45" s="16"/>
    </row>
    <row r="46" spans="2:11" x14ac:dyDescent="0.25">
      <c r="B46" s="152" t="s">
        <v>97</v>
      </c>
      <c r="C46" s="128" t="s">
        <v>9</v>
      </c>
      <c r="D46" s="43">
        <v>1</v>
      </c>
      <c r="E46" s="11"/>
      <c r="F46" s="11"/>
      <c r="G46" s="149"/>
      <c r="H46" s="149"/>
      <c r="I46" s="7"/>
      <c r="K46" s="16"/>
    </row>
    <row r="47" spans="2:11" ht="30" x14ac:dyDescent="0.25">
      <c r="B47" s="160" t="s">
        <v>100</v>
      </c>
      <c r="C47" s="128" t="s">
        <v>9</v>
      </c>
      <c r="D47" s="43">
        <v>1</v>
      </c>
      <c r="E47" s="11"/>
      <c r="F47" s="11"/>
      <c r="G47" s="149"/>
      <c r="H47" s="149"/>
      <c r="I47" s="7"/>
      <c r="K47" s="16"/>
    </row>
    <row r="48" spans="2:11" ht="30" x14ac:dyDescent="0.25">
      <c r="B48" s="152" t="s">
        <v>99</v>
      </c>
      <c r="C48" s="128" t="s">
        <v>9</v>
      </c>
      <c r="D48" s="43">
        <v>1</v>
      </c>
      <c r="E48" s="11"/>
      <c r="F48" s="11"/>
      <c r="G48" s="44">
        <f t="shared" ref="G48:G51" si="18">D48*E48</f>
        <v>0</v>
      </c>
      <c r="H48" s="44">
        <f t="shared" ref="H48:H51" si="19">D48*F48</f>
        <v>0</v>
      </c>
      <c r="I48" s="7"/>
      <c r="K48" s="16"/>
    </row>
    <row r="49" spans="2:11" x14ac:dyDescent="0.25">
      <c r="B49" s="15"/>
      <c r="C49" s="15"/>
      <c r="D49" s="13"/>
      <c r="E49" s="11"/>
      <c r="F49" s="11"/>
      <c r="G49" s="44">
        <f t="shared" si="18"/>
        <v>0</v>
      </c>
      <c r="H49" s="44">
        <f t="shared" si="19"/>
        <v>0</v>
      </c>
      <c r="I49" s="7"/>
      <c r="K49" s="16"/>
    </row>
    <row r="50" spans="2:11" x14ac:dyDescent="0.25">
      <c r="B50" s="15"/>
      <c r="C50" s="15"/>
      <c r="D50" s="13"/>
      <c r="E50" s="11"/>
      <c r="F50" s="11"/>
      <c r="G50" s="44">
        <f t="shared" si="18"/>
        <v>0</v>
      </c>
      <c r="H50" s="44">
        <f t="shared" si="19"/>
        <v>0</v>
      </c>
      <c r="I50" s="7"/>
      <c r="K50" s="16"/>
    </row>
    <row r="51" spans="2:11" x14ac:dyDescent="0.25">
      <c r="B51" s="15"/>
      <c r="C51" s="15"/>
      <c r="D51" s="13">
        <v>1</v>
      </c>
      <c r="E51" s="11"/>
      <c r="F51" s="11"/>
      <c r="G51" s="44">
        <f t="shared" si="18"/>
        <v>0</v>
      </c>
      <c r="H51" s="44">
        <f t="shared" si="19"/>
        <v>0</v>
      </c>
      <c r="I51" s="7"/>
      <c r="K51" s="16"/>
    </row>
    <row r="52" spans="2:11" x14ac:dyDescent="0.25">
      <c r="B52" s="58" t="s">
        <v>10</v>
      </c>
      <c r="C52" s="59"/>
      <c r="D52" s="59"/>
      <c r="E52" s="59"/>
      <c r="F52" s="59"/>
      <c r="G52" s="44">
        <f>SUM(G12:G51)</f>
        <v>0</v>
      </c>
      <c r="H52" s="44">
        <f>SUM(H12:H51)</f>
        <v>0</v>
      </c>
      <c r="I52" s="61"/>
      <c r="K52" s="16"/>
    </row>
    <row r="53" spans="2:11" x14ac:dyDescent="0.25">
      <c r="B53" s="62"/>
      <c r="C53" s="62"/>
      <c r="D53" s="63"/>
      <c r="E53" s="64"/>
      <c r="F53" s="65"/>
      <c r="G53" s="20" t="s">
        <v>40</v>
      </c>
    </row>
    <row r="54" spans="2:11" ht="45" x14ac:dyDescent="0.25">
      <c r="B54" s="40" t="s">
        <v>63</v>
      </c>
      <c r="C54" s="67" t="s">
        <v>108</v>
      </c>
      <c r="D54" s="67" t="s">
        <v>11</v>
      </c>
      <c r="E54" s="38" t="s">
        <v>12</v>
      </c>
      <c r="F54" s="68" t="s">
        <v>13</v>
      </c>
      <c r="G54" s="39" t="s">
        <v>6</v>
      </c>
      <c r="H54" s="39" t="s">
        <v>36</v>
      </c>
      <c r="I54" s="38" t="s">
        <v>7</v>
      </c>
    </row>
    <row r="55" spans="2:11" x14ac:dyDescent="0.25">
      <c r="B55" s="69" t="s">
        <v>46</v>
      </c>
      <c r="C55" s="70"/>
      <c r="D55" s="71"/>
      <c r="E55" s="41"/>
      <c r="F55" s="72"/>
      <c r="G55" s="73"/>
      <c r="H55" s="73"/>
      <c r="I55" s="41"/>
    </row>
    <row r="56" spans="2:11" x14ac:dyDescent="0.25">
      <c r="B56" s="74" t="s">
        <v>53</v>
      </c>
      <c r="C56" s="141">
        <v>1180</v>
      </c>
      <c r="D56" s="75">
        <v>4054</v>
      </c>
      <c r="E56" s="76"/>
      <c r="F56" s="76"/>
      <c r="G56" s="76" t="s">
        <v>14</v>
      </c>
      <c r="H56" s="76" t="s">
        <v>14</v>
      </c>
      <c r="I56" s="9"/>
    </row>
    <row r="57" spans="2:11" x14ac:dyDescent="0.25">
      <c r="B57" s="74" t="s">
        <v>48</v>
      </c>
      <c r="C57" s="141">
        <v>2966</v>
      </c>
      <c r="D57" s="75">
        <v>11870</v>
      </c>
      <c r="E57" s="76"/>
      <c r="F57" s="76"/>
      <c r="G57" s="76" t="s">
        <v>14</v>
      </c>
      <c r="H57" s="76" t="s">
        <v>14</v>
      </c>
      <c r="I57" s="10"/>
    </row>
    <row r="58" spans="2:11" x14ac:dyDescent="0.25">
      <c r="B58" s="74" t="s">
        <v>47</v>
      </c>
      <c r="C58" s="141">
        <v>2</v>
      </c>
      <c r="D58" s="75">
        <v>8</v>
      </c>
      <c r="E58" s="72"/>
      <c r="F58" s="72"/>
      <c r="G58" s="72"/>
      <c r="H58" s="72"/>
      <c r="I58" s="10"/>
    </row>
    <row r="59" spans="2:11" x14ac:dyDescent="0.25">
      <c r="B59" s="74" t="s">
        <v>78</v>
      </c>
      <c r="C59" s="141">
        <v>3</v>
      </c>
      <c r="D59" s="75">
        <v>23</v>
      </c>
      <c r="E59" s="72"/>
      <c r="F59" s="72"/>
      <c r="G59" s="72"/>
      <c r="H59" s="72"/>
      <c r="I59" s="9"/>
    </row>
    <row r="60" spans="2:11" x14ac:dyDescent="0.25">
      <c r="B60" s="15"/>
      <c r="C60" s="15"/>
      <c r="D60" s="13"/>
      <c r="E60" s="11"/>
      <c r="F60" s="11"/>
      <c r="G60" s="44">
        <f t="shared" ref="G60:G63" si="20">D60*E60</f>
        <v>0</v>
      </c>
      <c r="H60" s="44">
        <f t="shared" ref="H60:H63" si="21">D60*F60</f>
        <v>0</v>
      </c>
      <c r="I60" s="7"/>
    </row>
    <row r="61" spans="2:11" x14ac:dyDescent="0.25">
      <c r="B61" s="15"/>
      <c r="C61" s="15"/>
      <c r="D61" s="13"/>
      <c r="E61" s="11"/>
      <c r="F61" s="11"/>
      <c r="G61" s="44">
        <f t="shared" si="20"/>
        <v>0</v>
      </c>
      <c r="H61" s="44">
        <f t="shared" si="21"/>
        <v>0</v>
      </c>
      <c r="I61" s="7"/>
    </row>
    <row r="62" spans="2:11" x14ac:dyDescent="0.25">
      <c r="B62" s="15"/>
      <c r="C62" s="15"/>
      <c r="D62" s="13"/>
      <c r="E62" s="11"/>
      <c r="F62" s="11"/>
      <c r="G62" s="44">
        <f t="shared" si="20"/>
        <v>0</v>
      </c>
      <c r="H62" s="44">
        <f t="shared" si="21"/>
        <v>0</v>
      </c>
      <c r="I62" s="7"/>
    </row>
    <row r="63" spans="2:11" x14ac:dyDescent="0.25">
      <c r="B63" s="15"/>
      <c r="C63" s="15"/>
      <c r="D63" s="13"/>
      <c r="E63" s="11"/>
      <c r="F63" s="11"/>
      <c r="G63" s="44">
        <f t="shared" si="20"/>
        <v>0</v>
      </c>
      <c r="H63" s="44">
        <f t="shared" si="21"/>
        <v>0</v>
      </c>
      <c r="I63" s="7"/>
    </row>
    <row r="64" spans="2:11" x14ac:dyDescent="0.25">
      <c r="E64" s="137"/>
      <c r="F64" s="81"/>
      <c r="G64" s="81"/>
      <c r="H64" s="81"/>
      <c r="J64" s="82"/>
    </row>
    <row r="65" spans="1:10" ht="27.75" customHeight="1" x14ac:dyDescent="0.25">
      <c r="B65" s="35" t="s">
        <v>69</v>
      </c>
      <c r="C65" s="36" t="s">
        <v>3</v>
      </c>
      <c r="D65" s="36" t="s">
        <v>4</v>
      </c>
      <c r="E65" s="38" t="s">
        <v>5</v>
      </c>
      <c r="F65" s="68" t="s">
        <v>13</v>
      </c>
      <c r="G65" s="39" t="s">
        <v>6</v>
      </c>
      <c r="H65" s="39" t="s">
        <v>36</v>
      </c>
      <c r="I65" s="83" t="s">
        <v>7</v>
      </c>
      <c r="J65" s="82"/>
    </row>
    <row r="66" spans="1:10" x14ac:dyDescent="0.25">
      <c r="B66" s="53" t="s">
        <v>70</v>
      </c>
      <c r="C66" s="43" t="s">
        <v>8</v>
      </c>
      <c r="D66" s="75">
        <v>6</v>
      </c>
      <c r="E66" s="11"/>
      <c r="F66" s="11"/>
      <c r="G66" s="44">
        <f t="shared" ref="G66:G68" si="22">D66*E66</f>
        <v>0</v>
      </c>
      <c r="H66" s="44">
        <f t="shared" ref="H66:H68" si="23">F66*D66</f>
        <v>0</v>
      </c>
      <c r="I66" s="7"/>
    </row>
    <row r="67" spans="1:10" x14ac:dyDescent="0.25">
      <c r="B67" s="53" t="s">
        <v>98</v>
      </c>
      <c r="C67" s="43" t="s">
        <v>8</v>
      </c>
      <c r="D67" s="75">
        <v>20</v>
      </c>
      <c r="E67" s="11"/>
      <c r="F67" s="11"/>
      <c r="G67" s="44">
        <f t="shared" ref="G67" si="24">D67*E67</f>
        <v>0</v>
      </c>
      <c r="H67" s="44">
        <f t="shared" ref="H67" si="25">F67*D67</f>
        <v>0</v>
      </c>
      <c r="I67" s="7"/>
    </row>
    <row r="68" spans="1:10" x14ac:dyDescent="0.25">
      <c r="B68" s="8"/>
      <c r="C68" s="8"/>
      <c r="D68" s="13"/>
      <c r="E68" s="11"/>
      <c r="F68" s="11"/>
      <c r="G68" s="44">
        <f t="shared" si="22"/>
        <v>0</v>
      </c>
      <c r="H68" s="44">
        <f t="shared" si="23"/>
        <v>0</v>
      </c>
      <c r="I68" s="7"/>
    </row>
    <row r="69" spans="1:10" x14ac:dyDescent="0.25">
      <c r="B69" s="8"/>
      <c r="C69" s="8"/>
      <c r="D69" s="13"/>
      <c r="E69" s="11"/>
      <c r="F69" s="11"/>
      <c r="G69" s="44">
        <f t="shared" ref="G69:G71" si="26">D69*E69</f>
        <v>0</v>
      </c>
      <c r="H69" s="44">
        <f t="shared" ref="H69:H71" si="27">F69*D69</f>
        <v>0</v>
      </c>
      <c r="I69" s="7"/>
    </row>
    <row r="70" spans="1:10" x14ac:dyDescent="0.25">
      <c r="B70" s="8"/>
      <c r="C70" s="8"/>
      <c r="D70" s="13"/>
      <c r="E70" s="11"/>
      <c r="F70" s="11"/>
      <c r="G70" s="44">
        <f t="shared" si="26"/>
        <v>0</v>
      </c>
      <c r="H70" s="44">
        <f t="shared" si="27"/>
        <v>0</v>
      </c>
      <c r="I70" s="7"/>
    </row>
    <row r="71" spans="1:10" x14ac:dyDescent="0.25">
      <c r="B71" s="8"/>
      <c r="C71" s="8"/>
      <c r="D71" s="13"/>
      <c r="E71" s="11"/>
      <c r="F71" s="11"/>
      <c r="G71" s="44">
        <f t="shared" si="26"/>
        <v>0</v>
      </c>
      <c r="H71" s="44">
        <f t="shared" si="27"/>
        <v>0</v>
      </c>
      <c r="I71" s="7"/>
    </row>
    <row r="72" spans="1:10" x14ac:dyDescent="0.25">
      <c r="B72" s="53"/>
      <c r="C72" s="53"/>
      <c r="D72" s="56"/>
      <c r="E72" s="56"/>
      <c r="F72" s="56"/>
      <c r="G72" s="56"/>
      <c r="H72" s="56"/>
      <c r="I72" s="56"/>
    </row>
    <row r="73" spans="1:10" x14ac:dyDescent="0.25">
      <c r="B73" s="53"/>
      <c r="C73" s="53"/>
      <c r="D73" s="56"/>
      <c r="E73" s="56"/>
      <c r="F73" s="56"/>
      <c r="G73" s="56"/>
      <c r="H73" s="56"/>
      <c r="I73" s="56"/>
    </row>
    <row r="74" spans="1:10" ht="30.75" customHeight="1" x14ac:dyDescent="0.25">
      <c r="B74" s="84" t="s">
        <v>75</v>
      </c>
      <c r="C74" s="85" t="s">
        <v>3</v>
      </c>
      <c r="D74" s="37" t="s">
        <v>4</v>
      </c>
      <c r="E74" s="38" t="s">
        <v>5</v>
      </c>
      <c r="F74" s="68" t="s">
        <v>79</v>
      </c>
      <c r="G74" s="91" t="s">
        <v>6</v>
      </c>
      <c r="H74" s="39" t="s">
        <v>36</v>
      </c>
      <c r="I74" s="56"/>
    </row>
    <row r="75" spans="1:10" ht="30" x14ac:dyDescent="0.25">
      <c r="A75" s="28"/>
      <c r="B75" s="53" t="s">
        <v>93</v>
      </c>
      <c r="C75" s="43" t="s">
        <v>71</v>
      </c>
      <c r="D75" s="133">
        <v>1</v>
      </c>
      <c r="E75" s="11"/>
      <c r="F75" s="11"/>
      <c r="G75" s="115">
        <f t="shared" ref="G75" si="28">D75*E75</f>
        <v>0</v>
      </c>
      <c r="H75" s="44">
        <f t="shared" ref="H75" si="29">F75*D75</f>
        <v>0</v>
      </c>
      <c r="I75" s="7"/>
    </row>
    <row r="76" spans="1:10" x14ac:dyDescent="0.25">
      <c r="B76" s="53" t="s">
        <v>72</v>
      </c>
      <c r="C76" s="43" t="s">
        <v>71</v>
      </c>
      <c r="D76" s="156">
        <v>1</v>
      </c>
      <c r="E76" s="11"/>
      <c r="F76" s="11"/>
      <c r="G76" s="44">
        <f t="shared" ref="G76:G83" si="30">D76*E76</f>
        <v>0</v>
      </c>
      <c r="H76" s="44">
        <f t="shared" ref="H76:H83" si="31">F76*D76</f>
        <v>0</v>
      </c>
      <c r="I76" s="7"/>
    </row>
    <row r="77" spans="1:10" x14ac:dyDescent="0.25">
      <c r="B77" s="157" t="s">
        <v>73</v>
      </c>
      <c r="C77" s="43" t="s">
        <v>71</v>
      </c>
      <c r="D77" s="156">
        <v>1</v>
      </c>
      <c r="E77" s="11"/>
      <c r="F77" s="11"/>
      <c r="G77" s="44">
        <f t="shared" si="30"/>
        <v>0</v>
      </c>
      <c r="H77" s="44">
        <f t="shared" si="31"/>
        <v>0</v>
      </c>
      <c r="I77" s="7"/>
    </row>
    <row r="78" spans="1:10" ht="30" x14ac:dyDescent="0.25">
      <c r="B78" s="157" t="s">
        <v>74</v>
      </c>
      <c r="C78" s="134" t="s">
        <v>71</v>
      </c>
      <c r="D78" s="156">
        <v>1</v>
      </c>
      <c r="E78" s="11"/>
      <c r="F78" s="11"/>
      <c r="G78" s="56"/>
      <c r="H78" s="56"/>
      <c r="I78" s="7"/>
    </row>
    <row r="79" spans="1:10" x14ac:dyDescent="0.25">
      <c r="B79" s="15"/>
      <c r="C79" s="15"/>
      <c r="D79" s="13"/>
      <c r="E79" s="11"/>
      <c r="F79" s="11"/>
      <c r="G79" s="44">
        <f t="shared" ref="G79:G82" si="32">D79*E79</f>
        <v>0</v>
      </c>
      <c r="H79" s="44">
        <f t="shared" ref="H79:H82" si="33">D79*F79</f>
        <v>0</v>
      </c>
      <c r="I79" s="7"/>
    </row>
    <row r="80" spans="1:10" x14ac:dyDescent="0.25">
      <c r="B80" s="15"/>
      <c r="C80" s="15"/>
      <c r="D80" s="13"/>
      <c r="E80" s="11"/>
      <c r="F80" s="11"/>
      <c r="G80" s="44">
        <f t="shared" si="32"/>
        <v>0</v>
      </c>
      <c r="H80" s="44">
        <f t="shared" si="33"/>
        <v>0</v>
      </c>
      <c r="I80" s="7"/>
    </row>
    <row r="81" spans="2:11" x14ac:dyDescent="0.25">
      <c r="B81" s="15"/>
      <c r="C81" s="15"/>
      <c r="D81" s="13"/>
      <c r="E81" s="11"/>
      <c r="F81" s="11"/>
      <c r="G81" s="44">
        <f t="shared" si="32"/>
        <v>0</v>
      </c>
      <c r="H81" s="44">
        <f t="shared" si="33"/>
        <v>0</v>
      </c>
      <c r="I81" s="7"/>
    </row>
    <row r="82" spans="2:11" x14ac:dyDescent="0.25">
      <c r="B82" s="15"/>
      <c r="C82" s="15"/>
      <c r="D82" s="13"/>
      <c r="E82" s="11"/>
      <c r="F82" s="11"/>
      <c r="G82" s="44">
        <f t="shared" si="32"/>
        <v>0</v>
      </c>
      <c r="H82" s="44">
        <f t="shared" si="33"/>
        <v>0</v>
      </c>
      <c r="I82" s="7"/>
    </row>
    <row r="83" spans="2:11" x14ac:dyDescent="0.25">
      <c r="B83" s="8"/>
      <c r="C83" s="14"/>
      <c r="D83" s="13"/>
      <c r="E83" s="11"/>
      <c r="F83" s="11"/>
      <c r="G83" s="44">
        <f t="shared" si="30"/>
        <v>0</v>
      </c>
      <c r="H83" s="44">
        <f t="shared" si="31"/>
        <v>0</v>
      </c>
      <c r="I83" s="7"/>
    </row>
    <row r="84" spans="2:11" x14ac:dyDescent="0.25">
      <c r="B84" s="58" t="s">
        <v>39</v>
      </c>
      <c r="C84" s="59"/>
      <c r="D84" s="80"/>
      <c r="E84" s="80"/>
      <c r="F84" s="72"/>
      <c r="G84" s="60">
        <f>SUM(G55:G83)</f>
        <v>0</v>
      </c>
      <c r="H84" s="60">
        <f>SUM(H55:H83)</f>
        <v>0</v>
      </c>
      <c r="I84" s="61"/>
    </row>
    <row r="85" spans="2:11" x14ac:dyDescent="0.25">
      <c r="B85" s="87"/>
      <c r="C85" s="87"/>
      <c r="D85" s="87"/>
      <c r="E85" s="87"/>
      <c r="F85" s="88"/>
      <c r="G85" s="88"/>
      <c r="H85" s="88"/>
      <c r="I85" s="89"/>
    </row>
    <row r="86" spans="2:11" x14ac:dyDescent="0.25">
      <c r="D86" s="63"/>
      <c r="E86" s="64"/>
    </row>
    <row r="87" spans="2:11" ht="29.65" customHeight="1" x14ac:dyDescent="0.25">
      <c r="B87" s="35" t="s">
        <v>64</v>
      </c>
      <c r="C87" s="36" t="s">
        <v>3</v>
      </c>
      <c r="D87" s="37" t="s">
        <v>4</v>
      </c>
      <c r="E87" s="38" t="s">
        <v>5</v>
      </c>
      <c r="F87" s="90"/>
      <c r="G87" s="91" t="s">
        <v>6</v>
      </c>
      <c r="H87" s="91"/>
      <c r="I87" s="83" t="s">
        <v>7</v>
      </c>
      <c r="K87" s="16"/>
    </row>
    <row r="88" spans="2:11" ht="30.75" customHeight="1" x14ac:dyDescent="0.25">
      <c r="B88" s="8" t="s">
        <v>15</v>
      </c>
      <c r="C88" s="8"/>
      <c r="D88" s="13"/>
      <c r="E88" s="11"/>
      <c r="F88" s="76"/>
      <c r="G88" s="115">
        <f>D88*E88</f>
        <v>0</v>
      </c>
      <c r="H88" s="76"/>
      <c r="I88" s="7"/>
      <c r="K88" s="16"/>
    </row>
    <row r="89" spans="2:11" ht="30.75" customHeight="1" x14ac:dyDescent="0.25">
      <c r="B89" s="8" t="s">
        <v>15</v>
      </c>
      <c r="C89" s="8"/>
      <c r="D89" s="13"/>
      <c r="E89" s="11"/>
      <c r="F89" s="76"/>
      <c r="G89" s="44">
        <f t="shared" ref="G89:G90" si="34">D89*E89</f>
        <v>0</v>
      </c>
      <c r="H89" s="76"/>
      <c r="I89" s="7"/>
      <c r="K89" s="16"/>
    </row>
    <row r="90" spans="2:11" ht="30.75" customHeight="1" x14ac:dyDescent="0.25">
      <c r="B90" s="8" t="s">
        <v>15</v>
      </c>
      <c r="C90" s="8"/>
      <c r="D90" s="13"/>
      <c r="E90" s="11"/>
      <c r="F90" s="76"/>
      <c r="G90" s="44">
        <f t="shared" si="34"/>
        <v>0</v>
      </c>
      <c r="H90" s="76"/>
      <c r="I90" s="7"/>
      <c r="K90" s="16"/>
    </row>
    <row r="91" spans="2:11" x14ac:dyDescent="0.25">
      <c r="B91" s="58" t="s">
        <v>16</v>
      </c>
      <c r="C91" s="59"/>
      <c r="D91" s="80"/>
      <c r="E91" s="80"/>
      <c r="F91" s="72"/>
      <c r="G91" s="60">
        <f>SUM(G88:G90)</f>
        <v>0</v>
      </c>
      <c r="H91" s="76"/>
      <c r="I91" s="61"/>
    </row>
    <row r="92" spans="2:11" x14ac:dyDescent="0.25">
      <c r="B92" s="78"/>
      <c r="C92" s="78"/>
      <c r="D92" s="58"/>
      <c r="E92" s="58"/>
      <c r="F92" s="58"/>
      <c r="G92" s="58"/>
      <c r="H92" s="58"/>
      <c r="I92" s="58"/>
      <c r="K92" s="16"/>
    </row>
    <row r="93" spans="2:11" s="25" customFormat="1" ht="38.25" x14ac:dyDescent="0.25">
      <c r="B93" s="35" t="s">
        <v>65</v>
      </c>
      <c r="C93" s="36" t="s">
        <v>3</v>
      </c>
      <c r="D93" s="92" t="s">
        <v>18</v>
      </c>
      <c r="E93" s="93" t="s">
        <v>19</v>
      </c>
      <c r="F93" s="92"/>
      <c r="G93" s="94" t="s">
        <v>6</v>
      </c>
      <c r="H93" s="95"/>
      <c r="I93" s="83" t="s">
        <v>7</v>
      </c>
      <c r="J93" s="24"/>
    </row>
    <row r="94" spans="2:11" s="142" customFormat="1" ht="45" x14ac:dyDescent="0.25">
      <c r="B94" s="129" t="s">
        <v>85</v>
      </c>
      <c r="C94" s="54" t="s">
        <v>8</v>
      </c>
      <c r="D94" s="139">
        <v>6</v>
      </c>
      <c r="E94" s="11"/>
      <c r="F94" s="143"/>
      <c r="G94" s="44">
        <f t="shared" ref="G94:G102" si="35">D94*E94</f>
        <v>0</v>
      </c>
      <c r="H94" s="76"/>
      <c r="I94" s="7"/>
      <c r="J94" s="144"/>
    </row>
    <row r="95" spans="2:11" s="142" customFormat="1" ht="30" x14ac:dyDescent="0.25">
      <c r="B95" s="129" t="s">
        <v>83</v>
      </c>
      <c r="C95" s="43" t="s">
        <v>9</v>
      </c>
      <c r="D95" s="13"/>
      <c r="E95" s="11"/>
      <c r="F95" s="143"/>
      <c r="G95" s="44">
        <f t="shared" si="35"/>
        <v>0</v>
      </c>
      <c r="H95" s="76"/>
      <c r="I95" s="7"/>
      <c r="J95" s="144"/>
    </row>
    <row r="96" spans="2:11" ht="45" x14ac:dyDescent="0.25">
      <c r="B96" s="129" t="s">
        <v>87</v>
      </c>
      <c r="C96" s="43" t="s">
        <v>9</v>
      </c>
      <c r="D96" s="13"/>
      <c r="E96" s="11"/>
      <c r="F96" s="76"/>
      <c r="G96" s="44">
        <f t="shared" si="35"/>
        <v>0</v>
      </c>
      <c r="H96" s="76"/>
      <c r="I96" s="7"/>
      <c r="K96" s="116"/>
    </row>
    <row r="97" spans="2:11" ht="30" x14ac:dyDescent="0.25">
      <c r="B97" s="129" t="s">
        <v>82</v>
      </c>
      <c r="C97" s="54" t="s">
        <v>8</v>
      </c>
      <c r="D97" s="13"/>
      <c r="E97" s="11"/>
      <c r="F97" s="76"/>
      <c r="G97" s="44">
        <f t="shared" si="35"/>
        <v>0</v>
      </c>
      <c r="H97" s="76"/>
      <c r="I97" s="7"/>
      <c r="K97" s="16"/>
    </row>
    <row r="98" spans="2:11" ht="30" x14ac:dyDescent="0.25">
      <c r="B98" s="129" t="s">
        <v>55</v>
      </c>
      <c r="C98" s="54" t="s">
        <v>8</v>
      </c>
      <c r="D98" s="13"/>
      <c r="E98" s="11"/>
      <c r="F98" s="76"/>
      <c r="G98" s="44">
        <f t="shared" si="35"/>
        <v>0</v>
      </c>
      <c r="H98" s="76"/>
      <c r="I98" s="7"/>
      <c r="K98" s="16"/>
    </row>
    <row r="99" spans="2:11" ht="30" x14ac:dyDescent="0.25">
      <c r="B99" s="129" t="s">
        <v>84</v>
      </c>
      <c r="C99" s="54" t="s">
        <v>8</v>
      </c>
      <c r="D99" s="13"/>
      <c r="E99" s="11"/>
      <c r="F99" s="76"/>
      <c r="G99" s="44">
        <f t="shared" si="35"/>
        <v>0</v>
      </c>
      <c r="H99" s="76"/>
      <c r="I99" s="7"/>
      <c r="K99" s="16"/>
    </row>
    <row r="100" spans="2:11" ht="30" x14ac:dyDescent="0.25">
      <c r="B100" s="129" t="s">
        <v>56</v>
      </c>
      <c r="C100" s="54" t="s">
        <v>8</v>
      </c>
      <c r="D100" s="13"/>
      <c r="E100" s="11"/>
      <c r="F100" s="76"/>
      <c r="G100" s="44">
        <f t="shared" si="35"/>
        <v>0</v>
      </c>
      <c r="H100" s="76"/>
      <c r="I100" s="7"/>
      <c r="K100" s="16"/>
    </row>
    <row r="101" spans="2:11" x14ac:dyDescent="0.25">
      <c r="B101" s="131" t="s">
        <v>57</v>
      </c>
      <c r="C101" s="54" t="s">
        <v>17</v>
      </c>
      <c r="D101" s="139">
        <v>4</v>
      </c>
      <c r="E101" s="11"/>
      <c r="F101" s="76"/>
      <c r="G101" s="44">
        <f t="shared" si="35"/>
        <v>0</v>
      </c>
      <c r="H101" s="76"/>
      <c r="I101" s="7"/>
      <c r="K101" s="16"/>
    </row>
    <row r="102" spans="2:11" ht="30" x14ac:dyDescent="0.25">
      <c r="B102" s="8" t="s">
        <v>15</v>
      </c>
      <c r="C102" s="8"/>
      <c r="D102" s="13"/>
      <c r="E102" s="11"/>
      <c r="F102" s="76"/>
      <c r="G102" s="44">
        <f t="shared" si="35"/>
        <v>0</v>
      </c>
      <c r="H102" s="76"/>
      <c r="I102" s="7"/>
      <c r="K102" s="16"/>
    </row>
    <row r="103" spans="2:11" ht="30" x14ac:dyDescent="0.25">
      <c r="B103" s="8" t="s">
        <v>15</v>
      </c>
      <c r="C103" s="8"/>
      <c r="D103" s="13"/>
      <c r="E103" s="11"/>
      <c r="F103" s="76"/>
      <c r="G103" s="44">
        <f t="shared" ref="G103" si="36">D103*E103</f>
        <v>0</v>
      </c>
      <c r="H103" s="76"/>
      <c r="I103" s="7"/>
      <c r="K103" s="16"/>
    </row>
    <row r="104" spans="2:11" ht="30" x14ac:dyDescent="0.25">
      <c r="B104" s="8" t="s">
        <v>15</v>
      </c>
      <c r="C104" s="8"/>
      <c r="D104" s="13"/>
      <c r="E104" s="11"/>
      <c r="F104" s="76"/>
      <c r="G104" s="44">
        <f t="shared" ref="G104" si="37">D104*E104</f>
        <v>0</v>
      </c>
      <c r="H104" s="76"/>
      <c r="I104" s="7"/>
      <c r="K104" s="16"/>
    </row>
    <row r="105" spans="2:11" x14ac:dyDescent="0.25">
      <c r="B105" s="58" t="s">
        <v>38</v>
      </c>
      <c r="C105" s="59"/>
      <c r="D105" s="80"/>
      <c r="E105" s="80"/>
      <c r="F105" s="72"/>
      <c r="G105" s="60">
        <f>SUM(G94:G104)</f>
        <v>0</v>
      </c>
      <c r="H105" s="76"/>
      <c r="I105" s="61"/>
    </row>
    <row r="106" spans="2:11" x14ac:dyDescent="0.25">
      <c r="B106" s="78"/>
      <c r="C106" s="86"/>
      <c r="D106" s="78"/>
      <c r="E106" s="78"/>
      <c r="F106" s="78"/>
      <c r="G106" s="77"/>
      <c r="I106" s="96"/>
      <c r="K106" s="16"/>
    </row>
    <row r="107" spans="2:11" s="25" customFormat="1" ht="24.75" customHeight="1" x14ac:dyDescent="0.25">
      <c r="B107" s="130" t="s">
        <v>86</v>
      </c>
      <c r="C107" s="36" t="s">
        <v>3</v>
      </c>
      <c r="D107" s="37" t="s">
        <v>4</v>
      </c>
      <c r="E107" s="38" t="s">
        <v>5</v>
      </c>
      <c r="F107" s="97"/>
      <c r="G107" s="94" t="s">
        <v>6</v>
      </c>
      <c r="H107" s="97"/>
      <c r="I107" s="83" t="s">
        <v>7</v>
      </c>
      <c r="J107" s="24"/>
    </row>
    <row r="108" spans="2:11" ht="30" x14ac:dyDescent="0.25">
      <c r="B108" s="98" t="s">
        <v>58</v>
      </c>
      <c r="C108" s="42" t="s">
        <v>8</v>
      </c>
      <c r="D108" s="43">
        <v>1</v>
      </c>
      <c r="E108" s="11"/>
      <c r="F108" s="76"/>
      <c r="G108" s="44">
        <f t="shared" ref="G108" si="38">D108*E108</f>
        <v>0</v>
      </c>
      <c r="H108" s="76"/>
      <c r="I108" s="7"/>
      <c r="K108" s="16"/>
    </row>
    <row r="109" spans="2:11" x14ac:dyDescent="0.25">
      <c r="B109" s="98" t="s">
        <v>59</v>
      </c>
      <c r="C109" s="42" t="s">
        <v>8</v>
      </c>
      <c r="D109" s="43">
        <v>1</v>
      </c>
      <c r="E109" s="11"/>
      <c r="F109" s="76"/>
      <c r="G109" s="44">
        <f>D109*E109</f>
        <v>0</v>
      </c>
      <c r="H109" s="76"/>
      <c r="I109" s="7"/>
      <c r="K109" s="16"/>
    </row>
    <row r="110" spans="2:11" x14ac:dyDescent="0.25">
      <c r="B110" s="12"/>
      <c r="C110" s="12"/>
      <c r="D110" s="13"/>
      <c r="E110" s="11"/>
      <c r="F110" s="76"/>
      <c r="G110" s="44">
        <f t="shared" ref="G110:G121" si="39">D110*E110</f>
        <v>0</v>
      </c>
      <c r="H110" s="76"/>
      <c r="I110" s="7"/>
      <c r="K110" s="16"/>
    </row>
    <row r="111" spans="2:11" x14ac:dyDescent="0.25">
      <c r="B111" s="12"/>
      <c r="C111" s="12"/>
      <c r="D111" s="13"/>
      <c r="E111" s="11"/>
      <c r="F111" s="76"/>
      <c r="G111" s="44">
        <f>D111*E111</f>
        <v>0</v>
      </c>
      <c r="H111" s="76"/>
      <c r="I111" s="7"/>
      <c r="K111" s="16"/>
    </row>
    <row r="112" spans="2:11" x14ac:dyDescent="0.25">
      <c r="B112" s="12"/>
      <c r="C112" s="12"/>
      <c r="D112" s="13"/>
      <c r="E112" s="11"/>
      <c r="F112" s="76"/>
      <c r="G112" s="44">
        <f t="shared" si="39"/>
        <v>0</v>
      </c>
      <c r="H112" s="76"/>
      <c r="I112" s="7"/>
      <c r="K112" s="16"/>
    </row>
    <row r="113" spans="2:11" x14ac:dyDescent="0.25">
      <c r="B113" s="12"/>
      <c r="C113" s="12"/>
      <c r="D113" s="13"/>
      <c r="E113" s="11"/>
      <c r="F113" s="76"/>
      <c r="G113" s="44">
        <f t="shared" si="39"/>
        <v>0</v>
      </c>
      <c r="H113" s="76"/>
      <c r="I113" s="7"/>
      <c r="K113" s="16"/>
    </row>
    <row r="114" spans="2:11" x14ac:dyDescent="0.25">
      <c r="B114" s="58" t="s">
        <v>110</v>
      </c>
      <c r="C114" s="59"/>
      <c r="D114" s="80"/>
      <c r="E114" s="80"/>
      <c r="F114" s="72"/>
      <c r="G114" s="60">
        <f>SUM(G108:G113)</f>
        <v>0</v>
      </c>
      <c r="H114" s="76"/>
      <c r="I114" s="61"/>
    </row>
    <row r="115" spans="2:11" s="28" customFormat="1" x14ac:dyDescent="0.25">
      <c r="B115" s="98"/>
      <c r="C115" s="98"/>
      <c r="D115" s="139"/>
      <c r="E115" s="132"/>
      <c r="F115" s="132"/>
      <c r="G115" s="47"/>
      <c r="H115" s="32"/>
      <c r="I115" s="139"/>
      <c r="J115" s="21"/>
    </row>
    <row r="116" spans="2:11" s="25" customFormat="1" ht="30.75" customHeight="1" x14ac:dyDescent="0.25">
      <c r="B116" s="35" t="s">
        <v>66</v>
      </c>
      <c r="C116" s="36" t="s">
        <v>3</v>
      </c>
      <c r="D116" s="37" t="s">
        <v>4</v>
      </c>
      <c r="E116" s="38" t="s">
        <v>5</v>
      </c>
      <c r="F116" s="38" t="s">
        <v>5</v>
      </c>
      <c r="G116" s="94" t="s">
        <v>6</v>
      </c>
      <c r="H116" s="97"/>
      <c r="I116" s="95"/>
      <c r="J116" s="21"/>
      <c r="K116" s="24"/>
    </row>
    <row r="117" spans="2:11" x14ac:dyDescent="0.25">
      <c r="B117" s="158" t="s">
        <v>60</v>
      </c>
      <c r="C117" s="43" t="s">
        <v>9</v>
      </c>
      <c r="D117" s="43">
        <v>50</v>
      </c>
      <c r="E117" s="11"/>
      <c r="F117" s="159"/>
      <c r="G117" s="44">
        <f>D117*E117</f>
        <v>0</v>
      </c>
      <c r="H117" s="76"/>
      <c r="I117" s="7"/>
      <c r="K117" s="21"/>
    </row>
    <row r="118" spans="2:11" x14ac:dyDescent="0.25">
      <c r="B118" s="158" t="s">
        <v>61</v>
      </c>
      <c r="C118" s="43" t="s">
        <v>9</v>
      </c>
      <c r="D118" s="43">
        <v>100</v>
      </c>
      <c r="E118" s="11"/>
      <c r="F118" s="159"/>
      <c r="G118" s="44">
        <f>D118*E118</f>
        <v>0</v>
      </c>
      <c r="H118" s="76"/>
      <c r="I118" s="7"/>
      <c r="K118" s="21"/>
    </row>
    <row r="119" spans="2:11" x14ac:dyDescent="0.25">
      <c r="B119" s="158" t="s">
        <v>62</v>
      </c>
      <c r="C119" s="43" t="s">
        <v>9</v>
      </c>
      <c r="D119" s="43">
        <v>200</v>
      </c>
      <c r="E119" s="11"/>
      <c r="F119" s="159"/>
      <c r="G119" s="44">
        <f>D119*E119</f>
        <v>0</v>
      </c>
      <c r="H119" s="76"/>
      <c r="I119" s="7"/>
      <c r="K119" s="21"/>
    </row>
    <row r="120" spans="2:11" x14ac:dyDescent="0.25">
      <c r="B120" s="12"/>
      <c r="C120" s="12"/>
      <c r="D120" s="13"/>
      <c r="E120" s="11"/>
      <c r="F120" s="76"/>
      <c r="G120" s="44">
        <f>D120*E120</f>
        <v>0</v>
      </c>
      <c r="H120" s="76"/>
      <c r="I120" s="7"/>
      <c r="K120" s="16"/>
    </row>
    <row r="121" spans="2:11" x14ac:dyDescent="0.25">
      <c r="B121" s="12"/>
      <c r="C121" s="12"/>
      <c r="D121" s="13"/>
      <c r="E121" s="11"/>
      <c r="F121" s="76"/>
      <c r="G121" s="44">
        <f t="shared" si="39"/>
        <v>0</v>
      </c>
      <c r="H121" s="76"/>
      <c r="I121" s="7"/>
      <c r="K121" s="16"/>
    </row>
    <row r="122" spans="2:11" x14ac:dyDescent="0.25">
      <c r="B122" s="58" t="s">
        <v>109</v>
      </c>
      <c r="C122" s="59"/>
      <c r="D122" s="80"/>
      <c r="E122" s="80"/>
      <c r="F122" s="72"/>
      <c r="G122" s="60">
        <f>SUM(G117:G121)</f>
        <v>0</v>
      </c>
      <c r="H122" s="76"/>
      <c r="I122" s="61"/>
    </row>
    <row r="123" spans="2:11" x14ac:dyDescent="0.25">
      <c r="H123" s="81"/>
      <c r="I123" s="76"/>
      <c r="K123" s="16"/>
    </row>
    <row r="124" spans="2:11" x14ac:dyDescent="0.25">
      <c r="B124" s="100" t="s">
        <v>20</v>
      </c>
      <c r="C124" s="100"/>
      <c r="D124" s="101"/>
      <c r="E124" s="102"/>
      <c r="F124" s="79"/>
      <c r="G124" s="103">
        <f>G52+G84+G91+G105+G114+G122</f>
        <v>0</v>
      </c>
      <c r="H124" s="72"/>
      <c r="I124" s="76"/>
      <c r="K124" s="16"/>
    </row>
    <row r="125" spans="2:11" x14ac:dyDescent="0.25">
      <c r="B125" s="104"/>
      <c r="C125" s="104"/>
      <c r="D125" s="105"/>
      <c r="E125" s="106"/>
      <c r="F125" s="107"/>
      <c r="G125" s="108"/>
      <c r="H125" s="81"/>
      <c r="K125" s="16"/>
    </row>
    <row r="126" spans="2:11" x14ac:dyDescent="0.25">
      <c r="B126" s="100" t="s">
        <v>21</v>
      </c>
      <c r="C126" s="100"/>
      <c r="D126" s="101"/>
      <c r="E126" s="109"/>
      <c r="F126" s="79"/>
      <c r="G126" s="110"/>
      <c r="H126" s="60">
        <f>H52+H84</f>
        <v>0</v>
      </c>
      <c r="I126" s="7"/>
      <c r="K126" s="16"/>
    </row>
    <row r="127" spans="2:11" x14ac:dyDescent="0.25">
      <c r="B127" s="111"/>
      <c r="C127" s="111"/>
      <c r="D127" s="105"/>
      <c r="E127" s="106"/>
      <c r="F127" s="107"/>
      <c r="G127" s="108"/>
      <c r="H127" s="108"/>
      <c r="I127" s="107"/>
      <c r="K127" s="16"/>
    </row>
    <row r="128" spans="2:11" x14ac:dyDescent="0.25">
      <c r="B128" s="136"/>
      <c r="C128" s="136"/>
      <c r="G128" s="81"/>
      <c r="H128" s="81"/>
      <c r="K128" s="16"/>
    </row>
    <row r="129" spans="1:12" x14ac:dyDescent="0.25">
      <c r="B129" s="112" t="s">
        <v>22</v>
      </c>
      <c r="C129" s="112"/>
      <c r="D129" s="113"/>
      <c r="E129" s="114"/>
      <c r="F129" s="115"/>
      <c r="G129" s="60"/>
      <c r="H129" s="60">
        <f>12*H126+G124</f>
        <v>0</v>
      </c>
      <c r="I129" s="7"/>
    </row>
    <row r="130" spans="1:12" x14ac:dyDescent="0.25">
      <c r="H130" s="81"/>
    </row>
    <row r="131" spans="1:12" x14ac:dyDescent="0.25">
      <c r="L131" s="116"/>
    </row>
    <row r="132" spans="1:12" x14ac:dyDescent="0.25">
      <c r="L132" s="117"/>
    </row>
    <row r="133" spans="1:12" x14ac:dyDescent="0.25">
      <c r="B133" s="118" t="s">
        <v>54</v>
      </c>
      <c r="C133" s="118"/>
      <c r="D133" s="119"/>
      <c r="E133" s="120"/>
      <c r="F133" s="121"/>
      <c r="G133" s="121"/>
      <c r="H133" s="122">
        <f>8*12*H126+G124</f>
        <v>0</v>
      </c>
      <c r="I133" s="7"/>
    </row>
    <row r="135" spans="1:12" x14ac:dyDescent="0.25">
      <c r="D135" s="46"/>
      <c r="F135" s="99"/>
    </row>
    <row r="137" spans="1:12" s="125" customFormat="1" ht="15" customHeight="1" x14ac:dyDescent="0.25">
      <c r="A137" s="123" t="s">
        <v>23</v>
      </c>
      <c r="B137" s="124"/>
      <c r="C137" s="124"/>
      <c r="J137" s="126"/>
    </row>
    <row r="138" spans="1:12" s="125" customFormat="1" ht="22.5" customHeight="1" x14ac:dyDescent="0.25">
      <c r="A138" s="171" t="s">
        <v>24</v>
      </c>
      <c r="B138" s="171"/>
      <c r="C138" s="172"/>
      <c r="D138" s="173"/>
      <c r="J138" s="126"/>
    </row>
    <row r="139" spans="1:12" s="125" customFormat="1" ht="25.5" customHeight="1" x14ac:dyDescent="0.25">
      <c r="A139" s="171" t="s">
        <v>25</v>
      </c>
      <c r="B139" s="171"/>
      <c r="C139" s="172"/>
      <c r="D139" s="173"/>
      <c r="J139" s="126"/>
    </row>
    <row r="140" spans="1:12" s="125" customFormat="1" ht="60" customHeight="1" x14ac:dyDescent="0.25">
      <c r="A140" s="171" t="s">
        <v>26</v>
      </c>
      <c r="B140" s="171"/>
      <c r="C140" s="172"/>
      <c r="D140" s="173"/>
      <c r="J140" s="126"/>
    </row>
    <row r="141" spans="1:12" s="125" customFormat="1" ht="27.75" customHeight="1" x14ac:dyDescent="0.25">
      <c r="A141" s="171" t="s">
        <v>27</v>
      </c>
      <c r="B141" s="171"/>
      <c r="C141" s="172"/>
      <c r="D141" s="173"/>
      <c r="J141" s="126"/>
    </row>
    <row r="142" spans="1:12" s="125" customFormat="1" x14ac:dyDescent="0.25">
      <c r="A142" s="170" t="s">
        <v>28</v>
      </c>
      <c r="B142" s="170"/>
      <c r="C142" s="135"/>
      <c r="J142" s="126"/>
    </row>
    <row r="143" spans="1:12" x14ac:dyDescent="0.25">
      <c r="I143" s="127"/>
    </row>
  </sheetData>
  <sheetProtection algorithmName="SHA-512" hashValue="8uJFqS8HlzA3UKKxZ8AwYk4hLylBlxqbrtHJCIDAjivjVxMpoJcIYgyAhvB0SzC8itBrnBPo1OK9svkDNP+8ZQ==" saltValue="dfUaydQvO0ak7tEiUHC6Yw==" spinCount="100000" sheet="1" objects="1" scenarios="1"/>
  <mergeCells count="21">
    <mergeCell ref="A142:B142"/>
    <mergeCell ref="A138:B138"/>
    <mergeCell ref="A139:B139"/>
    <mergeCell ref="A140:B140"/>
    <mergeCell ref="B8:I8"/>
    <mergeCell ref="C138:D138"/>
    <mergeCell ref="C139:D139"/>
    <mergeCell ref="C140:D140"/>
    <mergeCell ref="C141:D141"/>
    <mergeCell ref="A141:B141"/>
    <mergeCell ref="C14:C16"/>
    <mergeCell ref="C23:C25"/>
    <mergeCell ref="C17:C19"/>
    <mergeCell ref="B1:C1"/>
    <mergeCell ref="B5:I5"/>
    <mergeCell ref="B7:I7"/>
    <mergeCell ref="D1:G1"/>
    <mergeCell ref="E2:F2"/>
    <mergeCell ref="B3:I3"/>
    <mergeCell ref="B4:I4"/>
    <mergeCell ref="B6:I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zoomScale="85" zoomScaleNormal="85" workbookViewId="0">
      <selection activeCell="E30" sqref="E30"/>
    </sheetView>
  </sheetViews>
  <sheetFormatPr defaultColWidth="21.28515625" defaultRowHeight="15" x14ac:dyDescent="0.25"/>
  <cols>
    <col min="2" max="2" width="39.5703125" customWidth="1"/>
    <col min="3" max="3" width="23.42578125" customWidth="1"/>
  </cols>
  <sheetData>
    <row r="2" spans="2:3" ht="16.5" x14ac:dyDescent="0.25">
      <c r="B2" s="1" t="s">
        <v>30</v>
      </c>
    </row>
    <row r="5" spans="2:3" ht="16.5" x14ac:dyDescent="0.25">
      <c r="B5" s="2" t="s">
        <v>31</v>
      </c>
      <c r="C5" s="3" t="s">
        <v>67</v>
      </c>
    </row>
    <row r="6" spans="2:3" ht="16.5" x14ac:dyDescent="0.25">
      <c r="B6" s="4" t="s">
        <v>32</v>
      </c>
      <c r="C6" s="5">
        <f>'B Prijzenblad'!H133</f>
        <v>0</v>
      </c>
    </row>
    <row r="7" spans="2:3" x14ac:dyDescent="0.25">
      <c r="C7" t="s">
        <v>33</v>
      </c>
    </row>
    <row r="9" spans="2:3" ht="16.5" x14ac:dyDescent="0.3">
      <c r="B9" s="6" t="s">
        <v>34</v>
      </c>
      <c r="C9" s="5">
        <f>SUM(C6:C8)</f>
        <v>0</v>
      </c>
    </row>
  </sheetData>
  <sheetProtection algorithmName="SHA-512" hashValue="Iq074GKQwNfogolFmLCIyj6bqwvivF8fIZjML8exkHDEPDxNBmmhn3b42Nz7JNCenyOMTu184vCWA1rXhoesQg==" saltValue="vZ9500mHPKg46OviyefVkA==" spinCount="100000" sheet="1" objects="1" scenarios="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B1D7-93A4-4704-B59A-E92E875066CD}">
  <dimension ref="D6:D7"/>
  <sheetViews>
    <sheetView workbookViewId="0">
      <selection activeCell="D6" sqref="D6:D7"/>
    </sheetView>
  </sheetViews>
  <sheetFormatPr defaultRowHeight="15" x14ac:dyDescent="0.25"/>
  <sheetData>
    <row r="6" spans="4:4" x14ac:dyDescent="0.25">
      <c r="D6" t="s">
        <v>29</v>
      </c>
    </row>
    <row r="7" spans="4:4" x14ac:dyDescent="0.25">
      <c r="D7"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bd6af2d2bb0d4218aab1e998699c1e02 xmlns="e355a486-b64d-4855-a097-5933278fb98e">
      <Terms xmlns="http://schemas.microsoft.com/office/infopath/2007/PartnerControls"/>
    </bd6af2d2bb0d4218aab1e998699c1e02>
    <d174e64f136a40cda52118b9602bdf0a xmlns="e355a486-b64d-4855-a097-5933278fb98e">
      <Terms xmlns="http://schemas.microsoft.com/office/infopath/2007/PartnerControls">
        <TermInfo xmlns="http://schemas.microsoft.com/office/infopath/2007/PartnerControls">
          <TermName xmlns="http://schemas.microsoft.com/office/infopath/2007/PartnerControls">Vertrouwelijk</TermName>
          <TermId xmlns="http://schemas.microsoft.com/office/infopath/2007/PartnerControls">c3e89336-5afb-4702-a8b2-1387a1d41f49</TermId>
        </TermInfo>
      </Terms>
    </d174e64f136a40cda52118b9602bdf0a>
    <TaxCatchAll xmlns="e355a486-b64d-4855-a097-5933278fb98e">
      <Value>1</Value>
    </TaxCatchAll>
    <bd1d88ad8fd84ba4b616c268579937bb xmlns="e355a486-b64d-4855-a097-5933278fb98e" xsi:nil="true"/>
    <Trefwoorden xmlns="bd2db216-0ccf-409a-888a-5f9591e0ea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SBB Document" ma:contentTypeID="0x010100BA5D73C29EEBE24B9C513CDFFA4308AC0014525C3FD815DF41AD057A6E5289A1D5" ma:contentTypeVersion="18" ma:contentTypeDescription="" ma:contentTypeScope="" ma:versionID="ca2a3f760f4cc35b6200ba4bf423b536">
  <xsd:schema xmlns:xsd="http://www.w3.org/2001/XMLSchema" xmlns:xs="http://www.w3.org/2001/XMLSchema" xmlns:p="http://schemas.microsoft.com/office/2006/metadata/properties" xmlns:ns2="e355a486-b64d-4855-a097-5933278fb98e" xmlns:ns3="bd2db216-0ccf-409a-888a-5f9591e0ea0e" targetNamespace="http://schemas.microsoft.com/office/2006/metadata/properties" ma:root="true" ma:fieldsID="7fb445b1b406c07f7b9550b67d2318b1" ns2:_="" ns3:_="">
    <xsd:import namespace="e355a486-b64d-4855-a097-5933278fb98e"/>
    <xsd:import namespace="bd2db216-0ccf-409a-888a-5f9591e0ea0e"/>
    <xsd:element name="properties">
      <xsd:complexType>
        <xsd:sequence>
          <xsd:element name="documentManagement">
            <xsd:complexType>
              <xsd:all>
                <xsd:element ref="ns3:Trefwoorden" minOccurs="0"/>
                <xsd:element ref="ns2:d174e64f136a40cda52118b9602bdf0a" minOccurs="0"/>
                <xsd:element ref="ns2:TaxCatchAll" minOccurs="0"/>
                <xsd:element ref="ns2:TaxCatchAllLabel" minOccurs="0"/>
                <xsd:element ref="ns2:bd6af2d2bb0d4218aab1e998699c1e02" minOccurs="0"/>
                <xsd:element ref="ns2:bd1d88ad8fd84ba4b616c268579937bb" minOccurs="0"/>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5a486-b64d-4855-a097-5933278fb98e" elementFormDefault="qualified">
    <xsd:import namespace="http://schemas.microsoft.com/office/2006/documentManagement/types"/>
    <xsd:import namespace="http://schemas.microsoft.com/office/infopath/2007/PartnerControls"/>
    <xsd:element name="d174e64f136a40cda52118b9602bdf0a" ma:index="8" nillable="true" ma:taxonomy="true" ma:internalName="d174e64f136a40cda52118b9602bdf0a" ma:taxonomyFieldName="sbbClassificatie" ma:displayName="SBB Classificatie" ma:readOnly="false" ma:default="1;#Vertrouwelijk|c3e89336-5afb-4702-a8b2-1387a1d41f49" ma:fieldId="{d174e64f-136a-40cd-a521-18b9602bdf0a}" ma:sspId="0d88ba3f-b22d-4792-8e77-949ec0df0d43" ma:termSetId="51ccd2dd-1cf1-41fa-99ae-d2969323355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e8ab4d8-75e4-44a3-97bc-0c0bdf4d9fd6}" ma:internalName="TaxCatchAll" ma:readOnly="false" ma:showField="CatchAllData"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e8ab4d8-75e4-44a3-97bc-0c0bdf4d9fd6}" ma:internalName="TaxCatchAllLabel" ma:readOnly="true" ma:showField="CatchAllDataLabel"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bd6af2d2bb0d4218aab1e998699c1e02" ma:index="12" nillable="true" ma:taxonomy="true" ma:internalName="bd6af2d2bb0d4218aab1e998699c1e02" ma:taxonomyFieldName="sbbStatus" ma:displayName="SBB Status" ma:readOnly="false" ma:fieldId="{bd6af2d2-bb0d-4218-aab1-e998699c1e02}" ma:sspId="0d88ba3f-b22d-4792-8e77-949ec0df0d43" ma:termSetId="6b03049a-ac5c-4a0e-9a22-180c0a3d07fa" ma:anchorId="00000000-0000-0000-0000-000000000000" ma:open="false" ma:isKeyword="false">
      <xsd:complexType>
        <xsd:sequence>
          <xsd:element ref="pc:Terms" minOccurs="0" maxOccurs="1"/>
        </xsd:sequence>
      </xsd:complexType>
    </xsd:element>
    <xsd:element name="bd1d88ad8fd84ba4b616c268579937bb" ma:index="14" nillable="true" ma:displayName="sbbArchiefwaardig_0" ma:hidden="true" ma:internalName="bd1d88ad8fd84ba4b616c268579937bb" ma:readOnly="false">
      <xsd:simpleType>
        <xsd:restriction base="dms:Note"/>
      </xsd:simpleType>
    </xsd:element>
    <xsd:element name="SharedWithUsers" ma:index="16" nillable="true" ma:displayName="Gedeeld met"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2db216-0ccf-409a-888a-5f9591e0ea0e" elementFormDefault="qualified">
    <xsd:import namespace="http://schemas.microsoft.com/office/2006/documentManagement/types"/>
    <xsd:import namespace="http://schemas.microsoft.com/office/infopath/2007/PartnerControls"/>
    <xsd:element name="Trefwoorden" ma:index="6" nillable="true" ma:displayName="Trefwoorden" ma:internalName="Trefwoorden" ma:readOnly="false">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D7BF9-D696-4508-9097-6678542CF6C7}">
  <ds:schemaRefs>
    <ds:schemaRef ds:uri="http://schemas.microsoft.com/sharepoint/v3/contenttype/forms"/>
  </ds:schemaRefs>
</ds:datastoreItem>
</file>

<file path=customXml/itemProps2.xml><?xml version="1.0" encoding="utf-8"?>
<ds:datastoreItem xmlns:ds="http://schemas.openxmlformats.org/officeDocument/2006/customXml" ds:itemID="{D00E4257-867E-414E-BF78-934ED432DA0C}">
  <ds:schemaRefs>
    <ds:schemaRef ds:uri="http://schemas.openxmlformats.org/package/2006/metadata/core-properties"/>
    <ds:schemaRef ds:uri="http://schemas.microsoft.com/office/infopath/2007/PartnerControls"/>
    <ds:schemaRef ds:uri="http://purl.org/dc/dcmitype/"/>
    <ds:schemaRef ds:uri="bd2db216-0ccf-409a-888a-5f9591e0ea0e"/>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e355a486-b64d-4855-a097-5933278fb98e"/>
  </ds:schemaRefs>
</ds:datastoreItem>
</file>

<file path=customXml/itemProps3.xml><?xml version="1.0" encoding="utf-8"?>
<ds:datastoreItem xmlns:ds="http://schemas.openxmlformats.org/officeDocument/2006/customXml" ds:itemID="{DAC7D430-2747-454F-9469-E524B2C3B2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5a486-b64d-4855-a097-5933278fb98e"/>
    <ds:schemaRef ds:uri="bd2db216-0ccf-409a-888a-5f9591e0ea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 Prijzenblad</vt:lpstr>
      <vt:lpstr>TCO Inschrijving</vt:lpstr>
      <vt:lpstr>vervolgkeuze lijst</vt:lpstr>
    </vt:vector>
  </TitlesOfParts>
  <Manager/>
  <Company>SBB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SCC-EA-telefonie prijsinvulformulier</dc:title>
  <dc:subject/>
  <dc:creator>Han Boekel</dc:creator>
  <cp:keywords/>
  <dc:description/>
  <cp:lastModifiedBy>Han Boekel</cp:lastModifiedBy>
  <cp:revision/>
  <dcterms:created xsi:type="dcterms:W3CDTF">2012-04-10T14:08:10Z</dcterms:created>
  <dcterms:modified xsi:type="dcterms:W3CDTF">2021-11-16T12:12:26Z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0x010100BA5D73C29EEBE24B9C513CDFFA4308AC0014525C3FD815DF41AD057A6E5289A1D5</vt:lpwstr>
  </property>
  <property fmtid="{D5CDD505-2E9C-101B-9397-08002B2CF9AE}" pid="3" name="sbbStatus">
    <vt:lpwstr/>
  </property>
  <property fmtid="{D5CDD505-2E9C-101B-9397-08002B2CF9AE}" pid="4" name="TaxKeyword">
    <vt:lpwstr/>
  </property>
  <property fmtid="{D5CDD505-2E9C-101B-9397-08002B2CF9AE}" pid="5" name="TaxKeywordTaxHTField">
    <vt:lpwstr/>
  </property>
  <property fmtid="{D5CDD505-2E9C-101B-9397-08002B2CF9AE}" pid="6" name="sbbClassificatie">
    <vt:lpwstr>1;#Vertrouwelijk|c3e89336-5afb-4702-a8b2-1387a1d41f49</vt:lpwstr>
  </property>
</Properties>
</file>