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SC IUC G1 Aanbesteden\08 Gedetineerden gerelateerd\EA Bruin- en witgoed\EA Bruin - en Witgoed 2020\_8 Offerte aanvraag\definitieve stukken\"/>
    </mc:Choice>
  </mc:AlternateContent>
  <bookViews>
    <workbookView xWindow="0" yWindow="0" windowWidth="12570" windowHeight="2280"/>
  </bookViews>
  <sheets>
    <sheet name="BSC Bruin- en Witgoed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" i="2" l="1"/>
  <c r="V18" i="2"/>
  <c r="V17" i="2"/>
  <c r="V16" i="2"/>
  <c r="V15" i="2"/>
  <c r="V14" i="2"/>
  <c r="V13" i="2"/>
  <c r="O11" i="2"/>
  <c r="Q10" i="2"/>
  <c r="Q6" i="2"/>
  <c r="Q7" i="2"/>
  <c r="Q8" i="2"/>
  <c r="Q9" i="2"/>
  <c r="P4" i="2"/>
  <c r="Q4" i="2" s="1"/>
  <c r="P5" i="2"/>
  <c r="Q5" i="2" s="1"/>
  <c r="P6" i="2"/>
  <c r="P7" i="2"/>
  <c r="P8" i="2"/>
  <c r="P9" i="2"/>
  <c r="P10" i="2"/>
  <c r="P3" i="2"/>
  <c r="Q3" i="2" s="1"/>
  <c r="P2" i="2"/>
  <c r="G10" i="2"/>
  <c r="G9" i="2"/>
  <c r="G8" i="2"/>
  <c r="G7" i="2"/>
  <c r="G6" i="2"/>
  <c r="G5" i="2"/>
  <c r="G4" i="2"/>
  <c r="G3" i="2"/>
  <c r="G2" i="2"/>
  <c r="P11" i="2" l="1"/>
  <c r="Q11" i="2" s="1"/>
  <c r="Q2" i="2"/>
</calcChain>
</file>

<file path=xl/sharedStrings.xml><?xml version="1.0" encoding="utf-8"?>
<sst xmlns="http://schemas.openxmlformats.org/spreadsheetml/2006/main" count="73" uniqueCount="56">
  <si>
    <t xml:space="preserve">Score </t>
  </si>
  <si>
    <t>Norm</t>
  </si>
  <si>
    <t>Punten per meting</t>
  </si>
  <si>
    <t>J/N</t>
  </si>
  <si>
    <t>Ja</t>
  </si>
  <si>
    <t xml:space="preserve">Punten 
te behalen </t>
  </si>
  <si>
    <t>Punten meting 1</t>
  </si>
  <si>
    <t>Punten meting 2</t>
  </si>
  <si>
    <t>Eindscore</t>
  </si>
  <si>
    <t>Van</t>
  </si>
  <si>
    <t>Tot</t>
  </si>
  <si>
    <t>Beoordeling</t>
  </si>
  <si>
    <t>zeer slecht</t>
  </si>
  <si>
    <t>slecht</t>
  </si>
  <si>
    <t>onvoldoende</t>
  </si>
  <si>
    <t>matig</t>
  </si>
  <si>
    <t>voldoende</t>
  </si>
  <si>
    <t>goed</t>
  </si>
  <si>
    <t>zeer goed</t>
  </si>
  <si>
    <t xml:space="preserve">Meet frequentie </t>
  </si>
  <si>
    <t>Weging KPI</t>
  </si>
  <si>
    <t>Min
punten</t>
  </si>
  <si>
    <t>Max
punten</t>
  </si>
  <si>
    <t>Punten
score</t>
  </si>
  <si>
    <t>Totaal
score</t>
  </si>
  <si>
    <t>EINDSCORE</t>
  </si>
  <si>
    <t>Kritische succesfactor</t>
  </si>
  <si>
    <t xml:space="preserve">Kritische prestatie indicator </t>
  </si>
  <si>
    <t xml:space="preserve">Registratie </t>
  </si>
  <si>
    <t xml:space="preserve">Aanduidingen van type producten zijn goed bereikbaar en leesbaar op het bruin- en witgoed aangebracht confom PvE eis 9. Elk apparaat heeft een niet verwijderbare datummarkering conform eis 10. </t>
  </si>
  <si>
    <t xml:space="preserve">Veiligheid </t>
  </si>
  <si>
    <t xml:space="preserve">De verzegeling is conform PvE eis 14 en en eis 15. </t>
  </si>
  <si>
    <t>Facturatie</t>
  </si>
  <si>
    <t>Levering</t>
  </si>
  <si>
    <t>Levensduur</t>
  </si>
  <si>
    <t>Leverancier dient conform de wens en aangeboden offerte ieder half jaar een plan van aanpak in.</t>
  </si>
  <si>
    <t xml:space="preserve">Communicatie en managementrapportages </t>
  </si>
  <si>
    <t xml:space="preserve">Meting </t>
  </si>
  <si>
    <t xml:space="preserve">1. Steekfproef onder een aantal locaties, georganiseerd door de productmanager van het  FB DJI.                                                                                 </t>
  </si>
  <si>
    <t xml:space="preserve">1. De contractmanager controleert of de facturen aan de gestelde eis voldoen. </t>
  </si>
  <si>
    <t xml:space="preserve">1. Steekfproef onder een aantal locaties, georganiseerd door de productmanager van het  FB DJI. </t>
  </si>
  <si>
    <t xml:space="preserve">1. De Productmanager en contractmanager controleren en analyseren de informatie conform de eis. De rapportages worden tijdens het kwartaal overleg besproken. </t>
  </si>
  <si>
    <t xml:space="preserve">1. Steekfproef onder een aantal locaties, georganiseerd door de productmanager van het  FB DJI.                                                                                 2. Toets bij het landelijk veiligheidsoverleg van de veiligheidsadviseurs. </t>
  </si>
  <si>
    <t xml:space="preserve">1. Steekfproef onder een aantal locaties, georganiseerd door de productmanager van het FB DJI.                                                                                 </t>
  </si>
  <si>
    <t xml:space="preserve">Vervangingsonderdelen/ gebruiksonderdelenen accessoires van het bruin- en witgoed uit de assortimentlijst kunnen conform PvE eis 18 minimaal 1 jaar na verloop van de garantieperiode nageleverd worden. </t>
  </si>
  <si>
    <t xml:space="preserve">1. Leverancier geeft een overzicht met de gewijzigde apparatuur t.o.v. de inschrijving. De CM toetst of op alle voorstellen een akkoord is gegeven. </t>
  </si>
  <si>
    <t xml:space="preserve">Legenda </t>
  </si>
  <si>
    <t>FB DJI = Facilitair Bedrijf DJI</t>
  </si>
  <si>
    <t>CM = Contractmanager</t>
  </si>
  <si>
    <t xml:space="preserve">FM = Facilitair Manager </t>
  </si>
  <si>
    <t xml:space="preserve">1. De productmanager controleert of het plan van aanpak voldoet aan de wens(uitwerking) en bespreekt de aangeleverde plannen van aanpak met de portefeuille houdende FM'ers van het product bruin- en witgoed en het MT van het FB DJI. </t>
  </si>
  <si>
    <t>Leverancier levert de dienstverlening op de afgesproken dag van levering conform PvE 35.</t>
  </si>
  <si>
    <t>Televisies worden gebruiksklaar aangeleverd conform PvE eis 36.</t>
  </si>
  <si>
    <t xml:space="preserve">Gewijzigde apparatuur omdat de in de Inschrijving aangeboden apparatuur niet meer leverbaar is, is conform PvE eis 19 ingevoerd. </t>
  </si>
  <si>
    <t>De facturatie is conform PvE eis 50.</t>
  </si>
  <si>
    <t>DJI heeft inzicht in de aspecten en ontvangt de overzichten zoals omschreven in PvE eis 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</si>
</sst>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9" fontId="5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/>
    </xf>
    <xf numFmtId="0" fontId="2" fillId="0" borderId="0" xfId="1" applyNumberFormat="1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5" fillId="3" borderId="1" xfId="1" applyNumberFormat="1" applyFont="1" applyFill="1" applyBorder="1" applyAlignment="1">
      <alignment horizontal="center" vertical="top"/>
    </xf>
    <xf numFmtId="0" fontId="5" fillId="5" borderId="1" xfId="1" applyNumberFormat="1" applyFont="1" applyFill="1" applyBorder="1" applyAlignment="1">
      <alignment horizontal="left" vertical="top"/>
    </xf>
    <xf numFmtId="9" fontId="5" fillId="0" borderId="1" xfId="2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1" xfId="1" applyNumberFormat="1" applyFont="1" applyFill="1" applyBorder="1" applyAlignment="1">
      <alignment horizontal="center"/>
    </xf>
    <xf numFmtId="0" fontId="8" fillId="0" borderId="0" xfId="0" applyFont="1" applyAlignment="1">
      <alignment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8" fillId="2" borderId="1" xfId="0" applyFont="1" applyFill="1" applyBorder="1" applyAlignment="1"/>
    <xf numFmtId="0" fontId="8" fillId="0" borderId="0" xfId="0" applyFont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 vertical="top"/>
    </xf>
    <xf numFmtId="9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8" fillId="6" borderId="0" xfId="0" applyFont="1" applyFill="1" applyBorder="1" applyAlignment="1"/>
    <xf numFmtId="0" fontId="7" fillId="0" borderId="2" xfId="0" applyFont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horizontal="left" vertical="top" wrapText="1"/>
    </xf>
    <xf numFmtId="0" fontId="5" fillId="2" borderId="1" xfId="1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5" fillId="2" borderId="1" xfId="1" applyNumberFormat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  <xf numFmtId="9" fontId="4" fillId="4" borderId="1" xfId="2" applyFont="1" applyFill="1" applyBorder="1" applyAlignment="1" applyProtection="1">
      <alignment horizontal="center"/>
      <protection locked="0"/>
    </xf>
    <xf numFmtId="0" fontId="7" fillId="8" borderId="1" xfId="0" applyFont="1" applyFill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8" xfId="0" quotePrefix="1" applyFont="1" applyBorder="1" applyAlignment="1">
      <alignment horizontal="center" vertical="top"/>
    </xf>
    <xf numFmtId="0" fontId="1" fillId="0" borderId="7" xfId="0" quotePrefix="1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3">
    <cellStyle name="Komma" xfId="1" builtinId="3"/>
    <cellStyle name="Procent" xfId="2" builtinId="5"/>
    <cellStyle name="Standaard" xfId="0" builtinId="0"/>
  </cellStyles>
  <dxfs count="14"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workbookViewId="0">
      <selection activeCell="B7" sqref="B7"/>
    </sheetView>
  </sheetViews>
  <sheetFormatPr defaultRowHeight="12.75" x14ac:dyDescent="0.25"/>
  <cols>
    <col min="1" max="1" width="28.140625" style="20" bestFit="1" customWidth="1"/>
    <col min="2" max="2" width="79.28515625" style="20" customWidth="1"/>
    <col min="3" max="4" width="9.140625" style="20"/>
    <col min="5" max="5" width="13.140625" style="20" customWidth="1"/>
    <col min="6" max="6" width="12.28515625" style="20" customWidth="1"/>
    <col min="7" max="7" width="11.7109375" style="20" customWidth="1"/>
    <col min="8" max="8" width="37.28515625" style="20" customWidth="1"/>
    <col min="9" max="12" width="9.140625" style="20"/>
    <col min="13" max="13" width="10.7109375" style="20" bestFit="1" customWidth="1"/>
    <col min="14" max="16" width="9.140625" style="20"/>
    <col min="17" max="17" width="8.7109375" style="20" bestFit="1" customWidth="1"/>
    <col min="18" max="18" width="9.140625" style="20"/>
    <col min="19" max="19" width="4.5703125" style="20" bestFit="1" customWidth="1"/>
    <col min="20" max="20" width="9.140625" style="20"/>
    <col min="21" max="21" width="9.85546875" style="20" bestFit="1" customWidth="1"/>
    <col min="22" max="22" width="9.140625" style="20"/>
    <col min="23" max="23" width="12.85546875" style="20" bestFit="1" customWidth="1"/>
    <col min="24" max="16384" width="9.140625" style="20"/>
  </cols>
  <sheetData>
    <row r="1" spans="1:23" ht="38.25" x14ac:dyDescent="0.25">
      <c r="A1" s="33" t="s">
        <v>26</v>
      </c>
      <c r="B1" s="34" t="s">
        <v>27</v>
      </c>
      <c r="C1" s="35" t="s">
        <v>0</v>
      </c>
      <c r="D1" s="35" t="s">
        <v>1</v>
      </c>
      <c r="E1" s="35" t="s">
        <v>19</v>
      </c>
      <c r="F1" s="35" t="s">
        <v>2</v>
      </c>
      <c r="G1" s="35" t="s">
        <v>5</v>
      </c>
      <c r="H1" s="35" t="s">
        <v>37</v>
      </c>
      <c r="I1" s="8"/>
      <c r="J1" s="4" t="s">
        <v>6</v>
      </c>
      <c r="K1" s="4" t="s">
        <v>7</v>
      </c>
      <c r="L1" s="9"/>
      <c r="M1" s="4" t="s">
        <v>20</v>
      </c>
      <c r="N1" s="4" t="s">
        <v>21</v>
      </c>
      <c r="O1" s="4" t="s">
        <v>22</v>
      </c>
      <c r="P1" s="13" t="s">
        <v>23</v>
      </c>
      <c r="Q1" s="13" t="s">
        <v>24</v>
      </c>
    </row>
    <row r="2" spans="1:23" ht="38.25" x14ac:dyDescent="0.25">
      <c r="A2" s="30" t="s">
        <v>28</v>
      </c>
      <c r="B2" s="10" t="s">
        <v>29</v>
      </c>
      <c r="C2" s="5" t="s">
        <v>3</v>
      </c>
      <c r="D2" s="6" t="s">
        <v>4</v>
      </c>
      <c r="E2" s="5">
        <v>2</v>
      </c>
      <c r="F2" s="5">
        <v>40</v>
      </c>
      <c r="G2" s="5">
        <f t="shared" ref="G2:G10" si="0">F2*E2</f>
        <v>80</v>
      </c>
      <c r="H2" s="10" t="s">
        <v>40</v>
      </c>
      <c r="I2" s="8"/>
      <c r="J2" s="14"/>
      <c r="K2" s="14"/>
      <c r="L2" s="9"/>
      <c r="M2" s="15">
        <v>4</v>
      </c>
      <c r="N2" s="21">
        <v>0</v>
      </c>
      <c r="O2" s="21">
        <v>80</v>
      </c>
      <c r="P2" s="14">
        <f>J2+K2</f>
        <v>0</v>
      </c>
      <c r="Q2" s="16">
        <f>(P2-N2)/(O2-N2)</f>
        <v>0</v>
      </c>
    </row>
    <row r="3" spans="1:23" ht="76.5" x14ac:dyDescent="0.25">
      <c r="A3" s="30" t="s">
        <v>30</v>
      </c>
      <c r="B3" s="10" t="s">
        <v>31</v>
      </c>
      <c r="C3" s="5" t="s">
        <v>3</v>
      </c>
      <c r="D3" s="5" t="s">
        <v>4</v>
      </c>
      <c r="E3" s="5">
        <v>2</v>
      </c>
      <c r="F3" s="5">
        <v>10</v>
      </c>
      <c r="G3" s="5">
        <f t="shared" si="0"/>
        <v>20</v>
      </c>
      <c r="H3" s="10" t="s">
        <v>42</v>
      </c>
      <c r="I3" s="8"/>
      <c r="J3" s="14"/>
      <c r="K3" s="14"/>
      <c r="L3" s="9"/>
      <c r="M3" s="15">
        <v>1</v>
      </c>
      <c r="N3" s="21">
        <v>0</v>
      </c>
      <c r="O3" s="21">
        <v>20</v>
      </c>
      <c r="P3" s="14">
        <f>J3+K3</f>
        <v>0</v>
      </c>
      <c r="Q3" s="16">
        <f>(P3-N3)/(O3-N3)</f>
        <v>0</v>
      </c>
    </row>
    <row r="4" spans="1:23" ht="38.25" x14ac:dyDescent="0.25">
      <c r="A4" s="43" t="s">
        <v>33</v>
      </c>
      <c r="B4" s="10" t="s">
        <v>51</v>
      </c>
      <c r="C4" s="5" t="s">
        <v>3</v>
      </c>
      <c r="D4" s="5" t="s">
        <v>4</v>
      </c>
      <c r="E4" s="5">
        <v>2</v>
      </c>
      <c r="F4" s="5">
        <v>10</v>
      </c>
      <c r="G4" s="5">
        <f t="shared" si="0"/>
        <v>20</v>
      </c>
      <c r="H4" s="10" t="s">
        <v>43</v>
      </c>
      <c r="I4" s="8"/>
      <c r="J4" s="14"/>
      <c r="K4" s="14"/>
      <c r="L4" s="9"/>
      <c r="M4" s="15">
        <v>1</v>
      </c>
      <c r="N4" s="21">
        <v>0</v>
      </c>
      <c r="O4" s="21">
        <v>20</v>
      </c>
      <c r="P4" s="14">
        <f t="shared" ref="P4:P10" si="1">J4+K4</f>
        <v>0</v>
      </c>
      <c r="Q4" s="16">
        <f>(P4-N4)/(O4-N4)</f>
        <v>0</v>
      </c>
    </row>
    <row r="5" spans="1:23" ht="38.25" x14ac:dyDescent="0.25">
      <c r="A5" s="44"/>
      <c r="B5" s="10" t="s">
        <v>52</v>
      </c>
      <c r="C5" s="5" t="s">
        <v>3</v>
      </c>
      <c r="D5" s="5" t="s">
        <v>4</v>
      </c>
      <c r="E5" s="5">
        <v>2</v>
      </c>
      <c r="F5" s="5">
        <v>10</v>
      </c>
      <c r="G5" s="5">
        <f t="shared" si="0"/>
        <v>20</v>
      </c>
      <c r="H5" s="10" t="s">
        <v>38</v>
      </c>
      <c r="I5" s="8"/>
      <c r="J5" s="14"/>
      <c r="K5" s="14"/>
      <c r="L5" s="9"/>
      <c r="M5" s="15">
        <v>1</v>
      </c>
      <c r="N5" s="21">
        <v>0</v>
      </c>
      <c r="O5" s="21">
        <v>20</v>
      </c>
      <c r="P5" s="14">
        <f t="shared" si="1"/>
        <v>0</v>
      </c>
      <c r="Q5" s="16">
        <f>(P5-N5)/(O5-N5)</f>
        <v>0</v>
      </c>
    </row>
    <row r="6" spans="1:23" ht="56.25" customHeight="1" x14ac:dyDescent="0.25">
      <c r="A6" s="52" t="s">
        <v>36</v>
      </c>
      <c r="B6" s="10" t="s">
        <v>53</v>
      </c>
      <c r="C6" s="5" t="s">
        <v>3</v>
      </c>
      <c r="D6" s="5" t="s">
        <v>4</v>
      </c>
      <c r="E6" s="5">
        <v>2</v>
      </c>
      <c r="F6" s="5">
        <v>40</v>
      </c>
      <c r="G6" s="5">
        <f t="shared" si="0"/>
        <v>80</v>
      </c>
      <c r="H6" s="22" t="s">
        <v>45</v>
      </c>
      <c r="I6" s="8"/>
      <c r="J6" s="14"/>
      <c r="K6" s="14"/>
      <c r="L6" s="9"/>
      <c r="M6" s="15">
        <v>4</v>
      </c>
      <c r="N6" s="21">
        <v>0</v>
      </c>
      <c r="O6" s="21">
        <v>80</v>
      </c>
      <c r="P6" s="14">
        <f t="shared" si="1"/>
        <v>0</v>
      </c>
      <c r="Q6" s="16">
        <f t="shared" ref="Q6:Q9" si="2">(P6-N6)/(O6-N6)</f>
        <v>0</v>
      </c>
    </row>
    <row r="7" spans="1:23" ht="63.75" x14ac:dyDescent="0.25">
      <c r="A7" s="53"/>
      <c r="B7" s="10" t="s">
        <v>55</v>
      </c>
      <c r="C7" s="5" t="s">
        <v>3</v>
      </c>
      <c r="D7" s="5" t="s">
        <v>4</v>
      </c>
      <c r="E7" s="5">
        <v>2</v>
      </c>
      <c r="F7" s="5">
        <v>10</v>
      </c>
      <c r="G7" s="5">
        <f t="shared" si="0"/>
        <v>20</v>
      </c>
      <c r="H7" s="22" t="s">
        <v>41</v>
      </c>
      <c r="I7" s="8"/>
      <c r="J7" s="14"/>
      <c r="K7" s="14"/>
      <c r="L7" s="9"/>
      <c r="M7" s="15">
        <v>4</v>
      </c>
      <c r="N7" s="21">
        <v>0</v>
      </c>
      <c r="O7" s="21">
        <v>20</v>
      </c>
      <c r="P7" s="14">
        <f t="shared" si="1"/>
        <v>0</v>
      </c>
      <c r="Q7" s="16">
        <f t="shared" si="2"/>
        <v>0</v>
      </c>
    </row>
    <row r="8" spans="1:23" ht="38.25" x14ac:dyDescent="0.25">
      <c r="A8" s="30" t="s">
        <v>32</v>
      </c>
      <c r="B8" s="10" t="s">
        <v>54</v>
      </c>
      <c r="C8" s="5" t="s">
        <v>3</v>
      </c>
      <c r="D8" s="5" t="s">
        <v>4</v>
      </c>
      <c r="E8" s="5">
        <v>2</v>
      </c>
      <c r="F8" s="5">
        <v>10</v>
      </c>
      <c r="G8" s="5">
        <f t="shared" si="0"/>
        <v>20</v>
      </c>
      <c r="H8" s="22" t="s">
        <v>39</v>
      </c>
      <c r="I8" s="8"/>
      <c r="J8" s="14"/>
      <c r="K8" s="14"/>
      <c r="L8" s="9"/>
      <c r="M8" s="15">
        <v>1</v>
      </c>
      <c r="N8" s="21">
        <v>0</v>
      </c>
      <c r="O8" s="21">
        <v>20</v>
      </c>
      <c r="P8" s="14">
        <f t="shared" si="1"/>
        <v>0</v>
      </c>
      <c r="Q8" s="16">
        <f t="shared" si="2"/>
        <v>0</v>
      </c>
    </row>
    <row r="9" spans="1:23" ht="38.25" x14ac:dyDescent="0.25">
      <c r="A9" s="43" t="s">
        <v>34</v>
      </c>
      <c r="B9" s="10" t="s">
        <v>44</v>
      </c>
      <c r="C9" s="5" t="s">
        <v>3</v>
      </c>
      <c r="D9" s="5" t="s">
        <v>4</v>
      </c>
      <c r="E9" s="5">
        <v>2</v>
      </c>
      <c r="F9" s="5">
        <v>10</v>
      </c>
      <c r="G9" s="5">
        <f t="shared" si="0"/>
        <v>20</v>
      </c>
      <c r="H9" s="10" t="s">
        <v>38</v>
      </c>
      <c r="I9" s="8"/>
      <c r="J9" s="14"/>
      <c r="K9" s="14"/>
      <c r="L9" s="9"/>
      <c r="M9" s="15">
        <v>1</v>
      </c>
      <c r="N9" s="21">
        <v>0</v>
      </c>
      <c r="O9" s="21">
        <v>20</v>
      </c>
      <c r="P9" s="14">
        <f t="shared" si="1"/>
        <v>0</v>
      </c>
      <c r="Q9" s="16">
        <f t="shared" si="2"/>
        <v>0</v>
      </c>
    </row>
    <row r="10" spans="1:23" ht="90" thickBot="1" x14ac:dyDescent="0.3">
      <c r="A10" s="44"/>
      <c r="B10" s="10" t="s">
        <v>35</v>
      </c>
      <c r="C10" s="5" t="s">
        <v>3</v>
      </c>
      <c r="D10" s="5" t="s">
        <v>4</v>
      </c>
      <c r="E10" s="5">
        <v>2</v>
      </c>
      <c r="F10" s="5">
        <v>40</v>
      </c>
      <c r="G10" s="5">
        <f t="shared" si="0"/>
        <v>80</v>
      </c>
      <c r="H10" s="22" t="s">
        <v>50</v>
      </c>
      <c r="I10" s="8"/>
      <c r="J10" s="14"/>
      <c r="K10" s="14"/>
      <c r="L10" s="32"/>
      <c r="M10" s="15">
        <v>4</v>
      </c>
      <c r="N10" s="21">
        <v>0</v>
      </c>
      <c r="O10" s="21">
        <v>80</v>
      </c>
      <c r="P10" s="14">
        <f t="shared" si="1"/>
        <v>0</v>
      </c>
      <c r="Q10" s="16">
        <f>(P10-N10)/(O10-N10)</f>
        <v>0</v>
      </c>
    </row>
    <row r="11" spans="1:23" ht="15.75" customHeight="1" thickBot="1" x14ac:dyDescent="0.25">
      <c r="A11" s="23"/>
      <c r="B11" s="23"/>
      <c r="C11" s="17"/>
      <c r="D11" s="17"/>
      <c r="E11" s="17"/>
      <c r="F11" s="17"/>
      <c r="G11" s="18"/>
      <c r="H11" s="23"/>
      <c r="I11" s="31"/>
      <c r="J11" s="19"/>
      <c r="K11" s="19"/>
      <c r="L11" s="31"/>
      <c r="M11" s="36"/>
      <c r="N11" s="37">
        <f>J11+K11</f>
        <v>0</v>
      </c>
      <c r="O11" s="37">
        <f>SUM(O2:O10)</f>
        <v>360</v>
      </c>
      <c r="P11" s="38">
        <f>SUM(P2:P10)</f>
        <v>0</v>
      </c>
      <c r="Q11" s="39">
        <f>P11/O11</f>
        <v>0</v>
      </c>
      <c r="R11" s="50" t="s">
        <v>25</v>
      </c>
      <c r="S11" s="51"/>
      <c r="U11" s="45" t="s">
        <v>8</v>
      </c>
      <c r="V11" s="46"/>
      <c r="W11" s="47"/>
    </row>
    <row r="12" spans="1:23" x14ac:dyDescent="0.2">
      <c r="A12" s="24"/>
      <c r="B12" s="24"/>
      <c r="C12" s="1"/>
      <c r="D12" s="1"/>
      <c r="E12" s="1"/>
      <c r="F12" s="1"/>
      <c r="G12" s="2"/>
      <c r="H12" s="24"/>
      <c r="J12" s="11"/>
      <c r="K12" s="11"/>
      <c r="L12" s="25"/>
      <c r="M12" s="12"/>
      <c r="N12" s="26"/>
      <c r="O12" s="26"/>
      <c r="P12" s="11"/>
      <c r="Q12" s="27"/>
      <c r="R12" s="25"/>
      <c r="U12" s="40" t="s">
        <v>9</v>
      </c>
      <c r="V12" s="40" t="s">
        <v>10</v>
      </c>
      <c r="W12" s="40" t="s">
        <v>11</v>
      </c>
    </row>
    <row r="13" spans="1:23" x14ac:dyDescent="0.2">
      <c r="A13" s="42" t="s">
        <v>46</v>
      </c>
      <c r="C13" s="3"/>
      <c r="D13" s="3"/>
      <c r="E13" s="3"/>
      <c r="F13" s="24"/>
      <c r="G13" s="24"/>
      <c r="H13" s="24"/>
      <c r="J13" s="11"/>
      <c r="K13" s="11"/>
      <c r="L13" s="25"/>
      <c r="M13" s="25"/>
      <c r="Q13" s="25"/>
      <c r="R13" s="25"/>
      <c r="U13" s="41">
        <v>0</v>
      </c>
      <c r="V13" s="41">
        <f t="shared" ref="V13:V18" si="3">U14</f>
        <v>0.4</v>
      </c>
      <c r="W13" s="40" t="s">
        <v>12</v>
      </c>
    </row>
    <row r="14" spans="1:23" x14ac:dyDescent="0.2">
      <c r="A14" s="9" t="s">
        <v>47</v>
      </c>
      <c r="C14" s="3"/>
      <c r="D14" s="3"/>
      <c r="E14" s="3"/>
      <c r="F14" s="24"/>
      <c r="G14" s="24"/>
      <c r="H14" s="24"/>
      <c r="J14" s="48"/>
      <c r="K14" s="48"/>
      <c r="L14" s="25"/>
      <c r="M14" s="25"/>
      <c r="Q14" s="25"/>
      <c r="R14" s="25"/>
      <c r="U14" s="41">
        <v>0.4</v>
      </c>
      <c r="V14" s="41">
        <f t="shared" si="3"/>
        <v>0.6</v>
      </c>
      <c r="W14" s="40" t="s">
        <v>13</v>
      </c>
    </row>
    <row r="15" spans="1:23" x14ac:dyDescent="0.2">
      <c r="A15" s="9" t="s">
        <v>48</v>
      </c>
      <c r="C15" s="3"/>
      <c r="D15" s="3"/>
      <c r="E15" s="3"/>
      <c r="F15" s="24"/>
      <c r="G15" s="24"/>
      <c r="H15" s="24"/>
      <c r="J15" s="11"/>
      <c r="K15" s="11"/>
      <c r="L15" s="25"/>
      <c r="U15" s="41">
        <v>0.6</v>
      </c>
      <c r="V15" s="41">
        <f t="shared" si="3"/>
        <v>0.7</v>
      </c>
      <c r="W15" s="40" t="s">
        <v>14</v>
      </c>
    </row>
    <row r="16" spans="1:23" x14ac:dyDescent="0.2">
      <c r="A16" s="9" t="s">
        <v>49</v>
      </c>
      <c r="B16" s="28"/>
      <c r="C16" s="24"/>
      <c r="D16" s="24"/>
      <c r="E16" s="24"/>
      <c r="F16" s="24"/>
      <c r="G16" s="24"/>
      <c r="H16" s="24"/>
      <c r="J16" s="11"/>
      <c r="K16" s="11"/>
      <c r="L16" s="25"/>
      <c r="U16" s="41">
        <v>0.7</v>
      </c>
      <c r="V16" s="41">
        <f t="shared" si="3"/>
        <v>0.8</v>
      </c>
      <c r="W16" s="40" t="s">
        <v>15</v>
      </c>
    </row>
    <row r="17" spans="1:23" x14ac:dyDescent="0.2">
      <c r="A17" s="8"/>
      <c r="B17" s="8"/>
      <c r="C17" s="24"/>
      <c r="D17" s="24"/>
      <c r="E17" s="24"/>
      <c r="F17" s="24"/>
      <c r="G17" s="24"/>
      <c r="H17" s="24"/>
      <c r="J17" s="11"/>
      <c r="K17" s="11"/>
      <c r="L17" s="25"/>
      <c r="U17" s="41">
        <v>0.8</v>
      </c>
      <c r="V17" s="41">
        <f t="shared" si="3"/>
        <v>0.9</v>
      </c>
      <c r="W17" s="40" t="s">
        <v>16</v>
      </c>
    </row>
    <row r="18" spans="1:23" x14ac:dyDescent="0.2">
      <c r="J18" s="11"/>
      <c r="K18" s="11"/>
      <c r="L18" s="25"/>
      <c r="U18" s="41">
        <v>0.9</v>
      </c>
      <c r="V18" s="41">
        <f t="shared" si="3"/>
        <v>0.95</v>
      </c>
      <c r="W18" s="40" t="s">
        <v>17</v>
      </c>
    </row>
    <row r="19" spans="1:23" x14ac:dyDescent="0.2">
      <c r="B19" s="29"/>
      <c r="J19" s="11"/>
      <c r="K19" s="11"/>
      <c r="L19" s="25"/>
      <c r="U19" s="41">
        <v>0.95</v>
      </c>
      <c r="V19" s="41">
        <v>1</v>
      </c>
      <c r="W19" s="40" t="s">
        <v>18</v>
      </c>
    </row>
    <row r="20" spans="1:23" x14ac:dyDescent="0.25">
      <c r="J20" s="11"/>
      <c r="K20" s="11"/>
      <c r="L20" s="25"/>
    </row>
    <row r="21" spans="1:23" x14ac:dyDescent="0.25">
      <c r="J21" s="11"/>
      <c r="K21" s="11"/>
      <c r="L21" s="25"/>
    </row>
    <row r="22" spans="1:23" x14ac:dyDescent="0.25">
      <c r="J22" s="11"/>
      <c r="K22" s="11"/>
      <c r="L22" s="25"/>
    </row>
    <row r="23" spans="1:23" x14ac:dyDescent="0.25">
      <c r="B23" s="29"/>
      <c r="J23" s="11"/>
      <c r="K23" s="11"/>
      <c r="L23" s="25"/>
    </row>
    <row r="24" spans="1:23" x14ac:dyDescent="0.25">
      <c r="J24" s="11"/>
      <c r="K24" s="11"/>
      <c r="L24" s="25"/>
    </row>
    <row r="25" spans="1:23" x14ac:dyDescent="0.25">
      <c r="A25" s="7"/>
      <c r="B25" s="29"/>
      <c r="J25" s="11"/>
      <c r="K25" s="11"/>
      <c r="L25" s="25"/>
    </row>
    <row r="26" spans="1:23" x14ac:dyDescent="0.25">
      <c r="J26" s="11"/>
      <c r="K26" s="11"/>
      <c r="L26" s="25"/>
    </row>
    <row r="27" spans="1:23" x14ac:dyDescent="0.25">
      <c r="J27" s="11"/>
      <c r="K27" s="11"/>
      <c r="L27" s="25"/>
    </row>
    <row r="28" spans="1:23" x14ac:dyDescent="0.25">
      <c r="B28" s="29"/>
      <c r="J28" s="11"/>
      <c r="K28" s="11"/>
      <c r="L28" s="25"/>
    </row>
    <row r="29" spans="1:23" x14ac:dyDescent="0.25">
      <c r="J29" s="49"/>
      <c r="K29" s="49"/>
      <c r="L29" s="25"/>
    </row>
    <row r="30" spans="1:23" x14ac:dyDescent="0.25">
      <c r="J30" s="25"/>
      <c r="K30" s="25"/>
      <c r="L30" s="25"/>
    </row>
    <row r="31" spans="1:23" x14ac:dyDescent="0.25">
      <c r="J31" s="25"/>
      <c r="K31" s="25"/>
      <c r="L31" s="25"/>
    </row>
    <row r="32" spans="1:23" x14ac:dyDescent="0.25">
      <c r="J32" s="25"/>
      <c r="K32" s="25"/>
      <c r="L32" s="25"/>
    </row>
  </sheetData>
  <mergeCells count="7">
    <mergeCell ref="A4:A5"/>
    <mergeCell ref="U11:W11"/>
    <mergeCell ref="J14:K14"/>
    <mergeCell ref="J29:K29"/>
    <mergeCell ref="R11:S11"/>
    <mergeCell ref="A9:A10"/>
    <mergeCell ref="A6:A7"/>
  </mergeCells>
  <conditionalFormatting sqref="U13:V15">
    <cfRule type="cellIs" dxfId="13" priority="13" stopIfTrue="1" operator="greaterThanOrEqual">
      <formula>0.8</formula>
    </cfRule>
    <cfRule type="cellIs" dxfId="12" priority="14" stopIfTrue="1" operator="lessThan">
      <formula>0.8</formula>
    </cfRule>
  </conditionalFormatting>
  <conditionalFormatting sqref="U13:V15">
    <cfRule type="cellIs" dxfId="11" priority="8" operator="between">
      <formula>0.7</formula>
      <formula>0.8</formula>
    </cfRule>
    <cfRule type="cellIs" dxfId="10" priority="9" operator="lessThan">
      <formula>0.7</formula>
    </cfRule>
    <cfRule type="cellIs" dxfId="9" priority="10" operator="greaterThan">
      <formula>0.8</formula>
    </cfRule>
    <cfRule type="cellIs" dxfId="8" priority="11" operator="lessThan">
      <formula>0.7</formula>
    </cfRule>
    <cfRule type="cellIs" dxfId="7" priority="12" operator="greaterThan">
      <formula>0.8</formula>
    </cfRule>
  </conditionalFormatting>
  <conditionalFormatting sqref="U16:V19">
    <cfRule type="cellIs" dxfId="6" priority="6" stopIfTrue="1" operator="greaterThanOrEqual">
      <formula>0.8</formula>
    </cfRule>
    <cfRule type="cellIs" dxfId="5" priority="7" stopIfTrue="1" operator="lessThan">
      <formula>0.8</formula>
    </cfRule>
  </conditionalFormatting>
  <conditionalFormatting sqref="U16:V19">
    <cfRule type="cellIs" dxfId="4" priority="1" operator="between">
      <formula>0.7</formula>
      <formula>0.8</formula>
    </cfRule>
    <cfRule type="cellIs" dxfId="3" priority="2" operator="lessThan">
      <formula>0.7</formula>
    </cfRule>
    <cfRule type="cellIs" dxfId="2" priority="3" operator="greaterThan">
      <formula>0.8</formula>
    </cfRule>
    <cfRule type="cellIs" dxfId="1" priority="4" operator="lessThan">
      <formula>0.7</formula>
    </cfRule>
    <cfRule type="cellIs" dxfId="0" priority="5" operator="greaterThan">
      <formula>0.8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BSC Bruin- en Witgoed </vt:lpstr>
    </vt:vector>
  </TitlesOfParts>
  <Company>Hogeschool van Arnhem en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 Marieke</dc:creator>
  <cp:lastModifiedBy>Heeswijk, van, Leon</cp:lastModifiedBy>
  <cp:lastPrinted>2017-04-06T06:46:06Z</cp:lastPrinted>
  <dcterms:created xsi:type="dcterms:W3CDTF">2017-03-31T11:52:40Z</dcterms:created>
  <dcterms:modified xsi:type="dcterms:W3CDTF">2020-12-22T09:30:45Z</dcterms:modified>
</cp:coreProperties>
</file>