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uter\Documents\MAX AANBESTEDING 4-10-2021 Concept\"/>
    </mc:Choice>
  </mc:AlternateContent>
  <xr:revisionPtr revIDLastSave="0" documentId="13_ncr:1_{D72E8C04-3C6A-49FE-937A-FDC6D4BCEC88}" xr6:coauthVersionLast="47" xr6:coauthVersionMax="47" xr10:uidLastSave="{00000000-0000-0000-0000-000000000000}"/>
  <bookViews>
    <workbookView xWindow="-110" yWindow="-110" windowWidth="19420" windowHeight="10420" xr2:uid="{8B34A7E0-54D0-4877-B205-89FEA02F61F3}"/>
  </bookViews>
  <sheets>
    <sheet name="235.000 exemplaren " sheetId="1" r:id="rId1"/>
    <sheet name="450.000 exemplaren" sheetId="2" r:id="rId2"/>
    <sheet name="extra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K47" i="3" s="1"/>
  <c r="L47" i="3" s="1"/>
  <c r="AA33" i="1"/>
  <c r="Z33" i="1"/>
  <c r="Y33" i="1"/>
  <c r="V33" i="1"/>
  <c r="U33" i="1"/>
  <c r="T33" i="1"/>
  <c r="R33" i="1"/>
  <c r="O33" i="1"/>
  <c r="AA34" i="2"/>
  <c r="Y34" i="2"/>
  <c r="V34" i="2"/>
  <c r="T34" i="2"/>
  <c r="R34" i="2"/>
  <c r="Z34" i="2" s="1"/>
  <c r="O34" i="2"/>
  <c r="U34" i="2" s="1"/>
  <c r="AA31" i="2"/>
  <c r="Y31" i="2"/>
  <c r="V31" i="2"/>
  <c r="T31" i="2"/>
  <c r="R31" i="2"/>
  <c r="Z31" i="2" s="1"/>
  <c r="O31" i="2"/>
  <c r="K70" i="3"/>
  <c r="K69" i="3"/>
  <c r="K68" i="3"/>
  <c r="F6" i="3"/>
  <c r="AA57" i="2"/>
  <c r="Z57" i="2"/>
  <c r="Y57" i="2"/>
  <c r="V57" i="2"/>
  <c r="U57" i="2"/>
  <c r="T57" i="2"/>
  <c r="AA56" i="1"/>
  <c r="Z56" i="1"/>
  <c r="Y56" i="1"/>
  <c r="V56" i="1"/>
  <c r="U56" i="1"/>
  <c r="T56" i="1"/>
  <c r="L70" i="3"/>
  <c r="L69" i="3"/>
  <c r="L68" i="3"/>
  <c r="L63" i="3"/>
  <c r="K63" i="3"/>
  <c r="L62" i="3"/>
  <c r="K62" i="3"/>
  <c r="L61" i="3"/>
  <c r="K61" i="3"/>
  <c r="L31" i="3"/>
  <c r="L30" i="3"/>
  <c r="G25" i="3"/>
  <c r="G24" i="3" s="1"/>
  <c r="E6" i="3"/>
  <c r="K41" i="3" s="1"/>
  <c r="L41" i="3" s="1"/>
  <c r="AA72" i="2"/>
  <c r="Z72" i="2"/>
  <c r="Y72" i="2"/>
  <c r="V72" i="2"/>
  <c r="U72" i="2"/>
  <c r="T72" i="2"/>
  <c r="AA71" i="2"/>
  <c r="Z71" i="2"/>
  <c r="Y71" i="2"/>
  <c r="V71" i="2"/>
  <c r="U71" i="2"/>
  <c r="T71" i="2"/>
  <c r="AA70" i="2"/>
  <c r="Z70" i="2"/>
  <c r="Y70" i="2"/>
  <c r="V70" i="2"/>
  <c r="U70" i="2"/>
  <c r="T70" i="2"/>
  <c r="AA69" i="2"/>
  <c r="Z69" i="2"/>
  <c r="Y69" i="2"/>
  <c r="V69" i="2"/>
  <c r="U69" i="2"/>
  <c r="T69" i="2"/>
  <c r="AA68" i="2"/>
  <c r="Z68" i="2"/>
  <c r="Y68" i="2"/>
  <c r="V68" i="2"/>
  <c r="U68" i="2"/>
  <c r="T68" i="2"/>
  <c r="AA67" i="2"/>
  <c r="Z67" i="2"/>
  <c r="Y67" i="2"/>
  <c r="V67" i="2"/>
  <c r="U67" i="2"/>
  <c r="T67" i="2"/>
  <c r="AA66" i="2"/>
  <c r="Z66" i="2"/>
  <c r="Y66" i="2"/>
  <c r="V66" i="2"/>
  <c r="U66" i="2"/>
  <c r="T66" i="2"/>
  <c r="AA65" i="2"/>
  <c r="Z65" i="2"/>
  <c r="Y65" i="2"/>
  <c r="V65" i="2"/>
  <c r="U65" i="2"/>
  <c r="T65" i="2"/>
  <c r="AA64" i="2"/>
  <c r="Z64" i="2"/>
  <c r="Y64" i="2"/>
  <c r="V64" i="2"/>
  <c r="U64" i="2"/>
  <c r="T64" i="2"/>
  <c r="AA62" i="2"/>
  <c r="Z62" i="2"/>
  <c r="Y62" i="2"/>
  <c r="V62" i="2"/>
  <c r="U62" i="2"/>
  <c r="T62" i="2"/>
  <c r="AA61" i="2"/>
  <c r="Z61" i="2"/>
  <c r="Y61" i="2"/>
  <c r="V61" i="2"/>
  <c r="U61" i="2"/>
  <c r="T61" i="2"/>
  <c r="AA60" i="2"/>
  <c r="Z60" i="2"/>
  <c r="Y60" i="2"/>
  <c r="V60" i="2"/>
  <c r="U60" i="2"/>
  <c r="T60" i="2"/>
  <c r="AA59" i="2"/>
  <c r="Z59" i="2"/>
  <c r="Y59" i="2"/>
  <c r="V59" i="2"/>
  <c r="U59" i="2"/>
  <c r="T59" i="2"/>
  <c r="AA58" i="2"/>
  <c r="Z58" i="2"/>
  <c r="Y58" i="2"/>
  <c r="V58" i="2"/>
  <c r="U58" i="2"/>
  <c r="T58" i="2"/>
  <c r="AA56" i="2"/>
  <c r="Z56" i="2"/>
  <c r="Y56" i="2"/>
  <c r="V56" i="2"/>
  <c r="U56" i="2"/>
  <c r="T56" i="2"/>
  <c r="AA55" i="2"/>
  <c r="Z55" i="2"/>
  <c r="Y55" i="2"/>
  <c r="V55" i="2"/>
  <c r="U55" i="2"/>
  <c r="T55" i="2"/>
  <c r="AA54" i="2"/>
  <c r="Z54" i="2"/>
  <c r="Y54" i="2"/>
  <c r="V54" i="2"/>
  <c r="U54" i="2"/>
  <c r="T54" i="2"/>
  <c r="AA53" i="2"/>
  <c r="Z53" i="2"/>
  <c r="Y53" i="2"/>
  <c r="V53" i="2"/>
  <c r="U53" i="2"/>
  <c r="T53" i="2"/>
  <c r="AA52" i="2"/>
  <c r="Z52" i="2"/>
  <c r="Y52" i="2"/>
  <c r="V52" i="2"/>
  <c r="U52" i="2"/>
  <c r="T52" i="2"/>
  <c r="AA51" i="2"/>
  <c r="Z51" i="2"/>
  <c r="Y51" i="2"/>
  <c r="V51" i="2"/>
  <c r="U51" i="2"/>
  <c r="T51" i="2"/>
  <c r="AA49" i="2"/>
  <c r="Z49" i="2"/>
  <c r="Y49" i="2"/>
  <c r="V49" i="2"/>
  <c r="U49" i="2"/>
  <c r="T49" i="2"/>
  <c r="AA48" i="2"/>
  <c r="Z48" i="2"/>
  <c r="Y48" i="2"/>
  <c r="V48" i="2"/>
  <c r="U48" i="2"/>
  <c r="T48" i="2"/>
  <c r="AA47" i="2"/>
  <c r="Z47" i="2"/>
  <c r="Y47" i="2"/>
  <c r="V47" i="2"/>
  <c r="U47" i="2"/>
  <c r="T47" i="2"/>
  <c r="AA46" i="2"/>
  <c r="Z46" i="2"/>
  <c r="Y46" i="2"/>
  <c r="V46" i="2"/>
  <c r="U46" i="2"/>
  <c r="T46" i="2"/>
  <c r="AA45" i="2"/>
  <c r="Z45" i="2"/>
  <c r="Y45" i="2"/>
  <c r="V45" i="2"/>
  <c r="U45" i="2"/>
  <c r="T45" i="2"/>
  <c r="AA44" i="2"/>
  <c r="Z44" i="2"/>
  <c r="Y44" i="2"/>
  <c r="V44" i="2"/>
  <c r="U44" i="2"/>
  <c r="T44" i="2"/>
  <c r="AA43" i="2"/>
  <c r="Z43" i="2"/>
  <c r="Y43" i="2"/>
  <c r="V43" i="2"/>
  <c r="U43" i="2"/>
  <c r="T43" i="2"/>
  <c r="AA42" i="2"/>
  <c r="Z42" i="2"/>
  <c r="Y42" i="2"/>
  <c r="V42" i="2"/>
  <c r="U42" i="2"/>
  <c r="T42" i="2"/>
  <c r="AA41" i="2"/>
  <c r="Z41" i="2"/>
  <c r="Y41" i="2"/>
  <c r="V41" i="2"/>
  <c r="U41" i="2"/>
  <c r="T41" i="2"/>
  <c r="AA40" i="2"/>
  <c r="Z40" i="2"/>
  <c r="Y40" i="2"/>
  <c r="V40" i="2"/>
  <c r="U40" i="2"/>
  <c r="T40" i="2"/>
  <c r="AA38" i="2"/>
  <c r="Z38" i="2"/>
  <c r="Y38" i="2"/>
  <c r="V38" i="2"/>
  <c r="U38" i="2"/>
  <c r="T38" i="2"/>
  <c r="AA37" i="2"/>
  <c r="Y37" i="2"/>
  <c r="V37" i="2"/>
  <c r="T37" i="2"/>
  <c r="R37" i="2"/>
  <c r="Z37" i="2" s="1"/>
  <c r="O37" i="2"/>
  <c r="AA36" i="2"/>
  <c r="Y36" i="2"/>
  <c r="V36" i="2"/>
  <c r="T36" i="2"/>
  <c r="R36" i="2"/>
  <c r="Z36" i="2" s="1"/>
  <c r="O36" i="2"/>
  <c r="AA35" i="2"/>
  <c r="Y35" i="2"/>
  <c r="V35" i="2"/>
  <c r="T35" i="2"/>
  <c r="R35" i="2"/>
  <c r="Z35" i="2" s="1"/>
  <c r="O35" i="2"/>
  <c r="U35" i="2" s="1"/>
  <c r="AA33" i="2"/>
  <c r="Y33" i="2"/>
  <c r="V33" i="2"/>
  <c r="T33" i="2"/>
  <c r="R33" i="2"/>
  <c r="Z33" i="2" s="1"/>
  <c r="O33" i="2"/>
  <c r="U33" i="2" s="1"/>
  <c r="AA32" i="2"/>
  <c r="Y32" i="2"/>
  <c r="V32" i="2"/>
  <c r="T32" i="2"/>
  <c r="R32" i="2"/>
  <c r="Z32" i="2" s="1"/>
  <c r="O32" i="2"/>
  <c r="AA30" i="2"/>
  <c r="Y30" i="2"/>
  <c r="V30" i="2"/>
  <c r="T30" i="2"/>
  <c r="R30" i="2"/>
  <c r="Z30" i="2" s="1"/>
  <c r="O30" i="2"/>
  <c r="AA29" i="2"/>
  <c r="Y29" i="2"/>
  <c r="V29" i="2"/>
  <c r="T29" i="2"/>
  <c r="R29" i="2"/>
  <c r="Z29" i="2" s="1"/>
  <c r="O29" i="2"/>
  <c r="U29" i="2" s="1"/>
  <c r="AA28" i="2"/>
  <c r="Y28" i="2"/>
  <c r="V28" i="2"/>
  <c r="T28" i="2"/>
  <c r="R28" i="2"/>
  <c r="Z28" i="2" s="1"/>
  <c r="O28" i="2"/>
  <c r="U28" i="2" s="1"/>
  <c r="AA27" i="2"/>
  <c r="Y27" i="2"/>
  <c r="V27" i="2"/>
  <c r="T27" i="2"/>
  <c r="R27" i="2"/>
  <c r="Z27" i="2" s="1"/>
  <c r="O27" i="2"/>
  <c r="AA26" i="2"/>
  <c r="Z26" i="2"/>
  <c r="Y26" i="2"/>
  <c r="V26" i="2"/>
  <c r="U26" i="2"/>
  <c r="T26" i="2"/>
  <c r="AA24" i="2"/>
  <c r="Z24" i="2"/>
  <c r="Y24" i="2"/>
  <c r="V24" i="2"/>
  <c r="U24" i="2"/>
  <c r="T24" i="2"/>
  <c r="AA23" i="2"/>
  <c r="Z23" i="2"/>
  <c r="Y23" i="2"/>
  <c r="V23" i="2"/>
  <c r="U23" i="2"/>
  <c r="T23" i="2"/>
  <c r="AA22" i="2"/>
  <c r="Z22" i="2"/>
  <c r="Y22" i="2"/>
  <c r="V22" i="2"/>
  <c r="U22" i="2"/>
  <c r="T22" i="2"/>
  <c r="AA21" i="2"/>
  <c r="Z21" i="2"/>
  <c r="Y21" i="2"/>
  <c r="V21" i="2"/>
  <c r="U21" i="2"/>
  <c r="T21" i="2"/>
  <c r="AA20" i="2"/>
  <c r="Z20" i="2"/>
  <c r="Y20" i="2"/>
  <c r="V20" i="2"/>
  <c r="U20" i="2"/>
  <c r="T20" i="2"/>
  <c r="AA19" i="2"/>
  <c r="Z19" i="2"/>
  <c r="Y19" i="2"/>
  <c r="V19" i="2"/>
  <c r="U19" i="2"/>
  <c r="T19" i="2"/>
  <c r="AA18" i="2"/>
  <c r="Z18" i="2"/>
  <c r="Y18" i="2"/>
  <c r="V18" i="2"/>
  <c r="U18" i="2"/>
  <c r="T18" i="2"/>
  <c r="AA17" i="2"/>
  <c r="Z17" i="2"/>
  <c r="Y17" i="2"/>
  <c r="V17" i="2"/>
  <c r="U17" i="2"/>
  <c r="T17" i="2"/>
  <c r="AA16" i="2"/>
  <c r="Z16" i="2"/>
  <c r="Y16" i="2"/>
  <c r="V16" i="2"/>
  <c r="U16" i="2"/>
  <c r="T16" i="2"/>
  <c r="AA15" i="2"/>
  <c r="Z15" i="2"/>
  <c r="Y15" i="2"/>
  <c r="V15" i="2"/>
  <c r="U15" i="2"/>
  <c r="T15" i="2"/>
  <c r="AA14" i="2"/>
  <c r="Y14" i="2"/>
  <c r="V14" i="2"/>
  <c r="T14" i="2"/>
  <c r="R14" i="2"/>
  <c r="Z14" i="2" s="1"/>
  <c r="O14" i="2"/>
  <c r="AB10" i="2"/>
  <c r="W10" i="2"/>
  <c r="AA71" i="1"/>
  <c r="Z71" i="1"/>
  <c r="Y71" i="1"/>
  <c r="V71" i="1"/>
  <c r="U71" i="1"/>
  <c r="T71" i="1"/>
  <c r="AA70" i="1"/>
  <c r="Z70" i="1"/>
  <c r="Y70" i="1"/>
  <c r="V70" i="1"/>
  <c r="U70" i="1"/>
  <c r="T70" i="1"/>
  <c r="AA69" i="1"/>
  <c r="Z69" i="1"/>
  <c r="Y69" i="1"/>
  <c r="V69" i="1"/>
  <c r="U69" i="1"/>
  <c r="T69" i="1"/>
  <c r="AA68" i="1"/>
  <c r="Z68" i="1"/>
  <c r="Y68" i="1"/>
  <c r="V68" i="1"/>
  <c r="U68" i="1"/>
  <c r="T68" i="1"/>
  <c r="AA67" i="1"/>
  <c r="Z67" i="1"/>
  <c r="Y67" i="1"/>
  <c r="V67" i="1"/>
  <c r="U67" i="1"/>
  <c r="T67" i="1"/>
  <c r="AA66" i="1"/>
  <c r="Z66" i="1"/>
  <c r="Y66" i="1"/>
  <c r="V66" i="1"/>
  <c r="U66" i="1"/>
  <c r="T66" i="1"/>
  <c r="AA65" i="1"/>
  <c r="Z65" i="1"/>
  <c r="Y65" i="1"/>
  <c r="V65" i="1"/>
  <c r="U65" i="1"/>
  <c r="T65" i="1"/>
  <c r="AA64" i="1"/>
  <c r="Z64" i="1"/>
  <c r="Y64" i="1"/>
  <c r="V64" i="1"/>
  <c r="U64" i="1"/>
  <c r="T64" i="1"/>
  <c r="AA63" i="1"/>
  <c r="Z63" i="1"/>
  <c r="Y63" i="1"/>
  <c r="V63" i="1"/>
  <c r="U63" i="1"/>
  <c r="T63" i="1"/>
  <c r="AA61" i="1"/>
  <c r="Z61" i="1"/>
  <c r="Y61" i="1"/>
  <c r="V61" i="1"/>
  <c r="U61" i="1"/>
  <c r="T61" i="1"/>
  <c r="AA60" i="1"/>
  <c r="Z60" i="1"/>
  <c r="Y60" i="1"/>
  <c r="V60" i="1"/>
  <c r="U60" i="1"/>
  <c r="T60" i="1"/>
  <c r="AA59" i="1"/>
  <c r="Z59" i="1"/>
  <c r="Y59" i="1"/>
  <c r="V59" i="1"/>
  <c r="U59" i="1"/>
  <c r="T59" i="1"/>
  <c r="AA58" i="1"/>
  <c r="Z58" i="1"/>
  <c r="Y58" i="1"/>
  <c r="V58" i="1"/>
  <c r="U58" i="1"/>
  <c r="T58" i="1"/>
  <c r="AA57" i="1"/>
  <c r="Z57" i="1"/>
  <c r="Y57" i="1"/>
  <c r="V57" i="1"/>
  <c r="U57" i="1"/>
  <c r="T57" i="1"/>
  <c r="AA55" i="1"/>
  <c r="Z55" i="1"/>
  <c r="Y55" i="1"/>
  <c r="V55" i="1"/>
  <c r="U55" i="1"/>
  <c r="T55" i="1"/>
  <c r="AA54" i="1"/>
  <c r="Z54" i="1"/>
  <c r="Y54" i="1"/>
  <c r="V54" i="1"/>
  <c r="U54" i="1"/>
  <c r="T54" i="1"/>
  <c r="AA53" i="1"/>
  <c r="Z53" i="1"/>
  <c r="Y53" i="1"/>
  <c r="V53" i="1"/>
  <c r="U53" i="1"/>
  <c r="T53" i="1"/>
  <c r="AA52" i="1"/>
  <c r="Z52" i="1"/>
  <c r="Y52" i="1"/>
  <c r="V52" i="1"/>
  <c r="U52" i="1"/>
  <c r="T52" i="1"/>
  <c r="AA51" i="1"/>
  <c r="Z51" i="1"/>
  <c r="Y51" i="1"/>
  <c r="V51" i="1"/>
  <c r="U51" i="1"/>
  <c r="T51" i="1"/>
  <c r="AA50" i="1"/>
  <c r="Z50" i="1"/>
  <c r="Y50" i="1"/>
  <c r="V50" i="1"/>
  <c r="U50" i="1"/>
  <c r="T50" i="1"/>
  <c r="AA48" i="1"/>
  <c r="Z48" i="1"/>
  <c r="Y48" i="1"/>
  <c r="V48" i="1"/>
  <c r="U48" i="1"/>
  <c r="T48" i="1"/>
  <c r="AA47" i="1"/>
  <c r="Z47" i="1"/>
  <c r="Y47" i="1"/>
  <c r="V47" i="1"/>
  <c r="U47" i="1"/>
  <c r="T47" i="1"/>
  <c r="AA46" i="1"/>
  <c r="Z46" i="1"/>
  <c r="Y46" i="1"/>
  <c r="V46" i="1"/>
  <c r="U46" i="1"/>
  <c r="T46" i="1"/>
  <c r="AA45" i="1"/>
  <c r="Z45" i="1"/>
  <c r="Y45" i="1"/>
  <c r="V45" i="1"/>
  <c r="U45" i="1"/>
  <c r="T45" i="1"/>
  <c r="AA44" i="1"/>
  <c r="Z44" i="1"/>
  <c r="Y44" i="1"/>
  <c r="V44" i="1"/>
  <c r="U44" i="1"/>
  <c r="T44" i="1"/>
  <c r="AA43" i="1"/>
  <c r="Z43" i="1"/>
  <c r="Y43" i="1"/>
  <c r="V43" i="1"/>
  <c r="U43" i="1"/>
  <c r="T43" i="1"/>
  <c r="AA42" i="1"/>
  <c r="Z42" i="1"/>
  <c r="Y42" i="1"/>
  <c r="V42" i="1"/>
  <c r="U42" i="1"/>
  <c r="T42" i="1"/>
  <c r="AA41" i="1"/>
  <c r="Z41" i="1"/>
  <c r="Y41" i="1"/>
  <c r="V41" i="1"/>
  <c r="U41" i="1"/>
  <c r="T41" i="1"/>
  <c r="AA40" i="1"/>
  <c r="Z40" i="1"/>
  <c r="Y40" i="1"/>
  <c r="V40" i="1"/>
  <c r="U40" i="1"/>
  <c r="T40" i="1"/>
  <c r="AA39" i="1"/>
  <c r="Z39" i="1"/>
  <c r="Y39" i="1"/>
  <c r="V39" i="1"/>
  <c r="U39" i="1"/>
  <c r="T39" i="1"/>
  <c r="AA36" i="1"/>
  <c r="Y36" i="1"/>
  <c r="V36" i="1"/>
  <c r="U36" i="1"/>
  <c r="T36" i="1"/>
  <c r="R36" i="1"/>
  <c r="Z36" i="1" s="1"/>
  <c r="O36" i="1"/>
  <c r="AA35" i="1"/>
  <c r="Z35" i="1"/>
  <c r="Y35" i="1"/>
  <c r="V35" i="1"/>
  <c r="U35" i="1"/>
  <c r="T35" i="1"/>
  <c r="R35" i="1"/>
  <c r="O35" i="1"/>
  <c r="AA34" i="1"/>
  <c r="Z34" i="1"/>
  <c r="Y34" i="1"/>
  <c r="V34" i="1"/>
  <c r="U34" i="1"/>
  <c r="T34" i="1"/>
  <c r="R34" i="1"/>
  <c r="O34" i="1"/>
  <c r="AA32" i="1"/>
  <c r="Z32" i="1"/>
  <c r="Y32" i="1"/>
  <c r="V32" i="1"/>
  <c r="U32" i="1"/>
  <c r="T32" i="1"/>
  <c r="R32" i="1"/>
  <c r="O32" i="1"/>
  <c r="AA31" i="1"/>
  <c r="Z31" i="1"/>
  <c r="Y31" i="1"/>
  <c r="V31" i="1"/>
  <c r="U31" i="1"/>
  <c r="T31" i="1"/>
  <c r="R31" i="1"/>
  <c r="O31" i="1"/>
  <c r="AA30" i="1"/>
  <c r="Z30" i="1"/>
  <c r="Y30" i="1"/>
  <c r="V30" i="1"/>
  <c r="U30" i="1"/>
  <c r="T30" i="1"/>
  <c r="R30" i="1"/>
  <c r="O30" i="1"/>
  <c r="AA29" i="1"/>
  <c r="Z29" i="1"/>
  <c r="Y29" i="1"/>
  <c r="V29" i="1"/>
  <c r="U29" i="1"/>
  <c r="T29" i="1"/>
  <c r="R29" i="1"/>
  <c r="O29" i="1"/>
  <c r="AA28" i="1"/>
  <c r="Z28" i="1"/>
  <c r="Y28" i="1"/>
  <c r="V28" i="1"/>
  <c r="U28" i="1"/>
  <c r="T28" i="1"/>
  <c r="R28" i="1"/>
  <c r="O28" i="1"/>
  <c r="AA27" i="1"/>
  <c r="Z27" i="1"/>
  <c r="Y27" i="1"/>
  <c r="V27" i="1"/>
  <c r="U27" i="1"/>
  <c r="T27" i="1"/>
  <c r="R27" i="1"/>
  <c r="O27" i="1"/>
  <c r="AA26" i="1"/>
  <c r="Z26" i="1"/>
  <c r="Y26" i="1"/>
  <c r="V26" i="1"/>
  <c r="U26" i="1"/>
  <c r="T26" i="1"/>
  <c r="AA24" i="1"/>
  <c r="Z24" i="1"/>
  <c r="Y24" i="1"/>
  <c r="V24" i="1"/>
  <c r="U24" i="1"/>
  <c r="T24" i="1"/>
  <c r="AA23" i="1"/>
  <c r="Z23" i="1"/>
  <c r="Y23" i="1"/>
  <c r="V23" i="1"/>
  <c r="U23" i="1"/>
  <c r="T23" i="1"/>
  <c r="AA22" i="1"/>
  <c r="Z22" i="1"/>
  <c r="Y22" i="1"/>
  <c r="V22" i="1"/>
  <c r="U22" i="1"/>
  <c r="T22" i="1"/>
  <c r="AA21" i="1"/>
  <c r="Z21" i="1"/>
  <c r="Y21" i="1"/>
  <c r="V21" i="1"/>
  <c r="U21" i="1"/>
  <c r="T21" i="1"/>
  <c r="AA20" i="1"/>
  <c r="Z20" i="1"/>
  <c r="Y20" i="1"/>
  <c r="V20" i="1"/>
  <c r="U20" i="1"/>
  <c r="T20" i="1"/>
  <c r="AA19" i="1"/>
  <c r="Z19" i="1"/>
  <c r="Y19" i="1"/>
  <c r="V19" i="1"/>
  <c r="U19" i="1"/>
  <c r="T19" i="1"/>
  <c r="AA18" i="1"/>
  <c r="Z18" i="1"/>
  <c r="Y18" i="1"/>
  <c r="V18" i="1"/>
  <c r="U18" i="1"/>
  <c r="T18" i="1"/>
  <c r="AA17" i="1"/>
  <c r="Z17" i="1"/>
  <c r="Y17" i="1"/>
  <c r="V17" i="1"/>
  <c r="U17" i="1"/>
  <c r="T17" i="1"/>
  <c r="AA16" i="1"/>
  <c r="Z16" i="1"/>
  <c r="Y16" i="1"/>
  <c r="V16" i="1"/>
  <c r="U16" i="1"/>
  <c r="T16" i="1"/>
  <c r="AA15" i="1"/>
  <c r="Z15" i="1"/>
  <c r="Y15" i="1"/>
  <c r="V15" i="1"/>
  <c r="U15" i="1"/>
  <c r="T15" i="1"/>
  <c r="AA14" i="1"/>
  <c r="Y14" i="1"/>
  <c r="V14" i="1"/>
  <c r="T14" i="1"/>
  <c r="R14" i="1"/>
  <c r="Z14" i="1" s="1"/>
  <c r="O14" i="1"/>
  <c r="AB10" i="1"/>
  <c r="W10" i="1"/>
  <c r="G11" i="3" l="1"/>
  <c r="K48" i="3" s="1"/>
  <c r="L48" i="3" s="1"/>
  <c r="G8" i="3"/>
  <c r="K36" i="3" s="1"/>
  <c r="G12" i="3"/>
  <c r="K53" i="3" s="1"/>
  <c r="L53" i="3" s="1"/>
  <c r="G9" i="3"/>
  <c r="K38" i="3" s="1"/>
  <c r="G13" i="3"/>
  <c r="K54" i="3" s="1"/>
  <c r="L54" i="3" s="1"/>
  <c r="L58" i="3" s="1"/>
  <c r="G14" i="3"/>
  <c r="K55" i="3" s="1"/>
  <c r="L55" i="3" s="1"/>
  <c r="G15" i="3"/>
  <c r="K56" i="3" s="1"/>
  <c r="L56" i="3" s="1"/>
  <c r="G16" i="3"/>
  <c r="K57" i="3" s="1"/>
  <c r="L57" i="3" s="1"/>
  <c r="L32" i="3"/>
  <c r="L71" i="3"/>
  <c r="L64" i="3"/>
  <c r="Y12" i="2"/>
  <c r="U30" i="2"/>
  <c r="U36" i="2"/>
  <c r="U31" i="2"/>
  <c r="U27" i="2"/>
  <c r="U32" i="2"/>
  <c r="U37" i="2"/>
  <c r="AA12" i="2"/>
  <c r="U14" i="2"/>
  <c r="E25" i="3"/>
  <c r="L38" i="3"/>
  <c r="K39" i="3"/>
  <c r="L39" i="3" s="1"/>
  <c r="T12" i="2"/>
  <c r="V12" i="2"/>
  <c r="AA12" i="1"/>
  <c r="T12" i="1"/>
  <c r="L49" i="3"/>
  <c r="L36" i="3"/>
  <c r="K40" i="3"/>
  <c r="L40" i="3" s="1"/>
  <c r="K37" i="3"/>
  <c r="L37" i="3" s="1"/>
  <c r="Z12" i="2"/>
  <c r="Y12" i="1"/>
  <c r="U14" i="1"/>
  <c r="U12" i="1" s="1"/>
  <c r="Z12" i="1"/>
  <c r="V12" i="1"/>
  <c r="U12" i="2" l="1"/>
  <c r="AB12" i="2"/>
  <c r="W12" i="2"/>
  <c r="AB12" i="1"/>
  <c r="L42" i="3"/>
  <c r="L74" i="3" s="1"/>
  <c r="W12" i="1"/>
</calcChain>
</file>

<file path=xl/sharedStrings.xml><?xml version="1.0" encoding="utf-8"?>
<sst xmlns="http://schemas.openxmlformats.org/spreadsheetml/2006/main" count="639" uniqueCount="144">
  <si>
    <t>RFP naam:</t>
  </si>
  <si>
    <t>MAX Magazine (REGULIERE UITGAVE + DUBBELNUMMER)</t>
  </si>
  <si>
    <t>Salespartner:</t>
  </si>
  <si>
    <t>naam drukker</t>
  </si>
  <si>
    <t/>
  </si>
  <si>
    <t>Frequentie:</t>
  </si>
  <si>
    <t>x reguliere uitgave 96 + 4</t>
  </si>
  <si>
    <t>x dubbelnummer 160 + 4</t>
  </si>
  <si>
    <t xml:space="preserve">  96 pagina's binnenwerk te produceren als</t>
  </si>
  <si>
    <t>bijv. 1x 64 (als 2x32 uitleg) + 1x 32</t>
  </si>
  <si>
    <t>Breedte:</t>
  </si>
  <si>
    <t>Hoogte:</t>
  </si>
  <si>
    <t>160 pagina's binnenwerk te produceren als</t>
  </si>
  <si>
    <t>bijv. 1x 96 (als 2x48 uitleg) + 1x 64 (als 2x32 uitleg)</t>
  </si>
  <si>
    <t>Oplage:</t>
  </si>
  <si>
    <t>Druktype:</t>
  </si>
  <si>
    <t>Offset</t>
  </si>
  <si>
    <t>Afwerking:</t>
  </si>
  <si>
    <t>Geniet</t>
  </si>
  <si>
    <t>Artikel</t>
  </si>
  <si>
    <t>Freq.</t>
  </si>
  <si>
    <t>Papier</t>
  </si>
  <si>
    <t>Vaste kosten</t>
  </si>
  <si>
    <t>Variabele kosten per 10000</t>
  </si>
  <si>
    <t>Papiertype</t>
  </si>
  <si>
    <t>Merknaam</t>
  </si>
  <si>
    <t>Leverancier</t>
  </si>
  <si>
    <t>Gewicht (g/m2)</t>
  </si>
  <si>
    <t>Rolbreedte (mm)</t>
  </si>
  <si>
    <t>Rolbreedte 2e SKU (mm)</t>
  </si>
  <si>
    <t>Prijs (eur/1000kg)</t>
  </si>
  <si>
    <t>Cylinderdiam. (mm)</t>
  </si>
  <si>
    <t>Velhoogte (mm)</t>
  </si>
  <si>
    <t>Velbreedte (mm)</t>
  </si>
  <si>
    <t>Looprichting</t>
  </si>
  <si>
    <t>Papier (kg)</t>
  </si>
  <si>
    <t>Papier (eur)</t>
  </si>
  <si>
    <t>Techn. (eur)</t>
  </si>
  <si>
    <t>Papier KG</t>
  </si>
  <si>
    <t>Papier EUR</t>
  </si>
  <si>
    <t>techniek</t>
  </si>
  <si>
    <t>TOTAAL</t>
  </si>
  <si>
    <t xml:space="preserve">Papier </t>
  </si>
  <si>
    <t>Cover</t>
  </si>
  <si>
    <t xml:space="preserve"> </t>
  </si>
  <si>
    <t>4p Cover</t>
  </si>
  <si>
    <t>HVMC</t>
  </si>
  <si>
    <t>LL/BL</t>
  </si>
  <si>
    <t>Binnenwerk</t>
  </si>
  <si>
    <t>UMI</t>
  </si>
  <si>
    <t>Holmen XLNT</t>
  </si>
  <si>
    <t>Holmen</t>
  </si>
  <si>
    <t xml:space="preserve">48p Binnenwerk (uitleg als 2x 24) </t>
  </si>
  <si>
    <t>64p Binnenwerk (uitleg als 2x 32)</t>
  </si>
  <si>
    <t>80p Binnenwerk (uitleg als 2x 40)</t>
  </si>
  <si>
    <t xml:space="preserve">96p Binnenwerk (uitleg als 2x 48) </t>
  </si>
  <si>
    <t>Brocheren</t>
  </si>
  <si>
    <t xml:space="preserve">MAX Magazine </t>
  </si>
  <si>
    <t>Web Offset</t>
  </si>
  <si>
    <t>1. Oplage:</t>
  </si>
  <si>
    <t>Donderdag</t>
  </si>
  <si>
    <t>Rekenoplage</t>
  </si>
  <si>
    <t>Vrijdag</t>
  </si>
  <si>
    <t>abonnee</t>
  </si>
  <si>
    <t>losse verkoop</t>
  </si>
  <si>
    <t>interne verspreiding, bewijsexemplaren, nazendingen en België en buitenlandse abonnees</t>
  </si>
  <si>
    <t>totaal</t>
  </si>
  <si>
    <t>2. Prijstabel gebaseerd op doorlooptijd:</t>
  </si>
  <si>
    <t>Mogelijke opties:</t>
  </si>
  <si>
    <t>Dag</t>
  </si>
  <si>
    <t>Tijd</t>
  </si>
  <si>
    <t>Punten</t>
  </si>
  <si>
    <t>17.00 uur</t>
  </si>
  <si>
    <t>18.00 uur</t>
  </si>
  <si>
    <t>16.00 uur</t>
  </si>
  <si>
    <t>200 punten</t>
  </si>
  <si>
    <r>
      <rPr>
        <i/>
        <u/>
        <sz val="10"/>
        <rFont val="Arial"/>
        <family val="2"/>
      </rPr>
      <t>Uiterlijk</t>
    </r>
    <r>
      <rPr>
        <sz val="10"/>
        <rFont val="Arial"/>
        <family val="2"/>
        <charset val="204"/>
      </rPr>
      <t xml:space="preserve"> aanleveren PDF's door Omroep MAX</t>
    </r>
  </si>
  <si>
    <t>3. Instelkosten</t>
  </si>
  <si>
    <t>Weging/
frequentie</t>
  </si>
  <si>
    <t>Kosten per jaar</t>
  </si>
  <si>
    <t>Splitsing adressenbestand per keer t.b.v. Pluspropositie in een deel van de abonneeoplage</t>
  </si>
  <si>
    <t>per splitsing</t>
  </si>
  <si>
    <t>Wissel t.b.v. Losse verkoop</t>
  </si>
  <si>
    <t>per kleurvorm</t>
  </si>
  <si>
    <t>subtotaal</t>
  </si>
  <si>
    <t>Prijs per 1.000</t>
  </si>
  <si>
    <t>Totaal aantal</t>
  </si>
  <si>
    <t>4. Kosten Plusproposities</t>
  </si>
  <si>
    <t>Meehechten extra katern/insert/outsert</t>
  </si>
  <si>
    <t>Prijzen in Euro</t>
  </si>
  <si>
    <t>Meehechten via plano oplegstation (outsert)</t>
  </si>
  <si>
    <t>Opplakken van een kaart op een katernscheiding t/m 8 pagina's</t>
  </si>
  <si>
    <t>Opplakken van een folder of brochure meer dan 8 pagina's</t>
  </si>
  <si>
    <t>Opplakken van een sachet</t>
  </si>
  <si>
    <t>Los insteken van een kaart on-line met hechten</t>
  </si>
  <si>
    <t>5. Adresseren</t>
  </si>
  <si>
    <t>Adresseren op cover (zonder sealen)</t>
  </si>
  <si>
    <t>Adresseren op witte band of m.b.v. cheshire tijdens sealen</t>
  </si>
  <si>
    <t>10. Sealkosten</t>
  </si>
  <si>
    <r>
      <t>Sealen basis</t>
    </r>
    <r>
      <rPr>
        <vertAlign val="superscript"/>
        <sz val="10"/>
        <rFont val="Arial"/>
        <family val="2"/>
      </rPr>
      <t>4)</t>
    </r>
  </si>
  <si>
    <t>Kosten voor eerste oplegger</t>
  </si>
  <si>
    <t>Kosten voor extra oplegger</t>
  </si>
  <si>
    <t>Kosten voor eerste insteker</t>
  </si>
  <si>
    <t>Kosten voor extra insteker</t>
  </si>
  <si>
    <t>4) Sealen basis: Sealen van de abonnee exemplaren, inclusief witte baan, maar exclusief opleggers of instekers.</t>
  </si>
  <si>
    <r>
      <t>11. Transportkosten</t>
    </r>
    <r>
      <rPr>
        <b/>
        <vertAlign val="superscript"/>
        <sz val="10"/>
        <rFont val="Arial"/>
        <family val="2"/>
      </rPr>
      <t>5)</t>
    </r>
  </si>
  <si>
    <t>Regulier / dubbelnummer</t>
  </si>
  <si>
    <t>Kosten per editie</t>
  </si>
  <si>
    <t>per jaar</t>
  </si>
  <si>
    <r>
      <t>Transportkosten extra exemplaren conform distributielijst</t>
    </r>
    <r>
      <rPr>
        <vertAlign val="superscript"/>
        <sz val="10"/>
        <rFont val="Arial"/>
        <family val="2"/>
      </rPr>
      <t>6)</t>
    </r>
  </si>
  <si>
    <t>6) conform distributielijst, zie Appendix C: Verzendingslijst MAX Magazine.</t>
  </si>
  <si>
    <t>Combinummer</t>
  </si>
  <si>
    <t>holmen XLNT</t>
  </si>
  <si>
    <t>x combi nummer (met ledenblad) 120 + 4</t>
  </si>
  <si>
    <t>120 pagina's binnenwerk te produceren als</t>
  </si>
  <si>
    <t>bijv. 1x 96 (als 2x48 uitleg) + 1x 24</t>
  </si>
  <si>
    <t>450.000 ex.</t>
  </si>
  <si>
    <t>235.000 ex.</t>
  </si>
  <si>
    <t>regulier/dubbel</t>
  </si>
  <si>
    <t>combinummer</t>
  </si>
  <si>
    <t>15.00 uur</t>
  </si>
  <si>
    <t>32p Binnenwerk (1 katern)</t>
  </si>
  <si>
    <t xml:space="preserve">48p Binnenwerk (1 katern) </t>
  </si>
  <si>
    <t>64p Binnenwerk (1 katern)</t>
  </si>
  <si>
    <t>24p Binnenwerk (1 katern)</t>
  </si>
  <si>
    <t xml:space="preserve">  8p Binnenwerk (1 katern)</t>
  </si>
  <si>
    <t>16p Binnenwerk (1 katern)</t>
  </si>
  <si>
    <t>40p Binnenwerk (1 katern)</t>
  </si>
  <si>
    <t>48p Binnenwerk (1 katern)</t>
  </si>
  <si>
    <t>56p Binnenwerk (1 katern)</t>
  </si>
  <si>
    <t>6 katernen (inclusief omslag!)</t>
  </si>
  <si>
    <t>2 katernen (inclusief omslag!)</t>
  </si>
  <si>
    <t>3 katernen (inclusief omslag!)</t>
  </si>
  <si>
    <t>4 katernen (inclusief omslag!)</t>
  </si>
  <si>
    <t>5 katernen (inclusief omslag!)</t>
  </si>
  <si>
    <t>7 katernen (inclusief omslag!)</t>
  </si>
  <si>
    <t>Transportkosten Abonnee-exemplaren (zie aantallen rechts)</t>
  </si>
  <si>
    <t>Transportkosten losse verkoop (zie aantallen rechts)</t>
  </si>
  <si>
    <t>Adresseren op cover (zonder sealen) --&gt; alleen abo's</t>
  </si>
  <si>
    <t>Wegingsfactor / frequentie</t>
  </si>
  <si>
    <t>aantal</t>
  </si>
  <si>
    <t>140 punten</t>
  </si>
  <si>
    <t>225 punten</t>
  </si>
  <si>
    <t>300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</si>
</sst>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[$€-413]\ * #,##0.00_ ;_ [$€-413]\ * \-#,##0.00_ ;_ [$€-413]\ * &quot;-&quot;??_ ;_ @_ "/>
    <numFmt numFmtId="167" formatCode="&quot;€&quot;\ #,##0.00"/>
    <numFmt numFmtId="168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u/>
      <sz val="9"/>
      <color indexed="8"/>
      <name val="Arial"/>
      <family val="2"/>
    </font>
    <font>
      <b/>
      <u/>
      <sz val="9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1"/>
      <name val="Arial"/>
      <family val="2"/>
    </font>
    <font>
      <b/>
      <u/>
      <sz val="11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i/>
      <u/>
      <sz val="10"/>
      <name val="Arial"/>
      <family val="2"/>
    </font>
    <font>
      <sz val="9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0"/>
      <color theme="0" tint="-0.249977111117893"/>
      <name val="Arial"/>
      <family val="2"/>
      <charset val="204"/>
    </font>
    <font>
      <vertAlign val="superscript"/>
      <sz val="10"/>
      <name val="Arial"/>
      <family val="2"/>
    </font>
    <font>
      <sz val="9"/>
      <name val="Arial"/>
      <family val="2"/>
      <charset val="204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  <charset val="204"/>
    </font>
    <font>
      <b/>
      <sz val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4" fillId="2" borderId="0" xfId="2" applyFont="1" applyFill="1" applyAlignment="1">
      <alignment horizontal="left" vertical="top"/>
    </xf>
    <xf numFmtId="0" fontId="5" fillId="2" borderId="0" xfId="2" applyFont="1" applyFill="1" applyAlignment="1">
      <alignment horizontal="left" vertical="top"/>
    </xf>
    <xf numFmtId="0" fontId="5" fillId="3" borderId="0" xfId="2" applyFont="1" applyFill="1" applyAlignment="1">
      <alignment horizontal="left" vertical="top"/>
    </xf>
    <xf numFmtId="0" fontId="6" fillId="3" borderId="0" xfId="2" applyFont="1" applyFill="1" applyAlignment="1">
      <alignment horizontal="left"/>
    </xf>
    <xf numFmtId="4" fontId="5" fillId="3" borderId="0" xfId="2" applyNumberFormat="1" applyFont="1" applyFill="1" applyAlignment="1">
      <alignment horizontal="left" vertical="top"/>
    </xf>
    <xf numFmtId="4" fontId="5" fillId="2" borderId="0" xfId="2" applyNumberFormat="1" applyFont="1" applyFill="1" applyAlignment="1">
      <alignment horizontal="left" vertical="top"/>
    </xf>
    <xf numFmtId="3" fontId="7" fillId="3" borderId="0" xfId="2" applyNumberFormat="1" applyFont="1" applyFill="1" applyAlignment="1">
      <alignment vertical="top"/>
    </xf>
    <xf numFmtId="0" fontId="7" fillId="3" borderId="0" xfId="2" applyFont="1" applyFill="1" applyAlignment="1">
      <alignment vertical="top"/>
    </xf>
    <xf numFmtId="164" fontId="7" fillId="3" borderId="0" xfId="2" applyNumberFormat="1" applyFont="1" applyFill="1" applyAlignment="1">
      <alignment vertical="top"/>
    </xf>
    <xf numFmtId="4" fontId="9" fillId="3" borderId="0" xfId="2" applyNumberFormat="1" applyFont="1" applyFill="1" applyAlignment="1">
      <alignment vertical="top"/>
    </xf>
    <xf numFmtId="4" fontId="4" fillId="2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1" fontId="11" fillId="2" borderId="0" xfId="2" applyNumberFormat="1" applyFont="1" applyFill="1" applyAlignment="1">
      <alignment vertical="top"/>
    </xf>
    <xf numFmtId="0" fontId="12" fillId="2" borderId="0" xfId="2" applyFont="1" applyFill="1" applyAlignment="1">
      <alignment horizontal="left" vertical="top"/>
    </xf>
    <xf numFmtId="4" fontId="8" fillId="3" borderId="0" xfId="2" applyNumberFormat="1" applyFont="1" applyFill="1" applyAlignment="1">
      <alignment horizontal="left" vertical="top"/>
    </xf>
    <xf numFmtId="3" fontId="4" fillId="2" borderId="0" xfId="2" applyNumberFormat="1" applyFont="1" applyFill="1" applyAlignment="1">
      <alignment horizontal="left" vertical="top"/>
    </xf>
    <xf numFmtId="1" fontId="7" fillId="2" borderId="0" xfId="2" applyNumberFormat="1" applyFont="1" applyFill="1" applyAlignment="1">
      <alignment vertical="top"/>
    </xf>
    <xf numFmtId="4" fontId="7" fillId="2" borderId="0" xfId="2" applyNumberFormat="1" applyFont="1" applyFill="1" applyAlignment="1">
      <alignment vertical="top"/>
    </xf>
    <xf numFmtId="4" fontId="8" fillId="2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vertical="top"/>
    </xf>
    <xf numFmtId="0" fontId="4" fillId="2" borderId="4" xfId="2" applyFont="1" applyFill="1" applyBorder="1" applyAlignment="1">
      <alignment horizontal="left" vertical="top"/>
    </xf>
    <xf numFmtId="0" fontId="5" fillId="2" borderId="4" xfId="2" applyFont="1" applyFill="1" applyBorder="1" applyAlignment="1">
      <alignment horizontal="left" vertical="top"/>
    </xf>
    <xf numFmtId="4" fontId="5" fillId="2" borderId="4" xfId="2" applyNumberFormat="1" applyFont="1" applyFill="1" applyBorder="1" applyAlignment="1">
      <alignment horizontal="left" vertical="top"/>
    </xf>
    <xf numFmtId="4" fontId="5" fillId="2" borderId="5" xfId="2" applyNumberFormat="1" applyFont="1" applyFill="1" applyBorder="1" applyAlignment="1">
      <alignment horizontal="left" vertical="top"/>
    </xf>
    <xf numFmtId="3" fontId="7" fillId="3" borderId="5" xfId="2" applyNumberFormat="1" applyFont="1" applyFill="1" applyBorder="1" applyAlignment="1">
      <alignment vertical="top"/>
    </xf>
    <xf numFmtId="0" fontId="7" fillId="3" borderId="5" xfId="2" applyFont="1" applyFill="1" applyBorder="1" applyAlignment="1">
      <alignment vertical="top"/>
    </xf>
    <xf numFmtId="164" fontId="7" fillId="3" borderId="5" xfId="2" applyNumberFormat="1" applyFont="1" applyFill="1" applyBorder="1" applyAlignment="1">
      <alignment vertical="top"/>
    </xf>
    <xf numFmtId="0" fontId="4" fillId="5" borderId="0" xfId="2" applyFont="1" applyFill="1" applyAlignment="1">
      <alignment horizontal="left" vertical="top"/>
    </xf>
    <xf numFmtId="0" fontId="5" fillId="5" borderId="0" xfId="2" applyFont="1" applyFill="1" applyAlignment="1">
      <alignment horizontal="left" vertical="top"/>
    </xf>
    <xf numFmtId="0" fontId="5" fillId="6" borderId="0" xfId="2" applyFont="1" applyFill="1" applyAlignment="1">
      <alignment horizontal="left" vertical="top"/>
    </xf>
    <xf numFmtId="4" fontId="5" fillId="6" borderId="0" xfId="2" applyNumberFormat="1" applyFont="1" applyFill="1" applyAlignment="1">
      <alignment horizontal="left" vertical="top"/>
    </xf>
    <xf numFmtId="0" fontId="4" fillId="6" borderId="0" xfId="2" applyFont="1" applyFill="1" applyAlignment="1">
      <alignment horizontal="left" vertical="top"/>
    </xf>
    <xf numFmtId="0" fontId="0" fillId="3" borderId="0" xfId="0" applyFill="1"/>
    <xf numFmtId="3" fontId="13" fillId="3" borderId="0" xfId="0" applyNumberFormat="1" applyFont="1" applyFill="1" applyAlignment="1">
      <alignment horizontal="center"/>
    </xf>
    <xf numFmtId="4" fontId="4" fillId="6" borderId="0" xfId="2" applyNumberFormat="1" applyFont="1" applyFill="1" applyAlignment="1">
      <alignment horizontal="left" vertical="top"/>
    </xf>
    <xf numFmtId="4" fontId="4" fillId="7" borderId="6" xfId="2" applyNumberFormat="1" applyFont="1" applyFill="1" applyBorder="1" applyAlignment="1">
      <alignment horizontal="left" vertical="top"/>
    </xf>
    <xf numFmtId="0" fontId="14" fillId="3" borderId="0" xfId="0" applyFont="1" applyFill="1" applyAlignment="1">
      <alignment horizontal="center"/>
    </xf>
    <xf numFmtId="0" fontId="12" fillId="5" borderId="0" xfId="2" applyFont="1" applyFill="1" applyAlignment="1">
      <alignment horizontal="left" vertical="top"/>
    </xf>
    <xf numFmtId="4" fontId="5" fillId="7" borderId="0" xfId="2" applyNumberFormat="1" applyFont="1" applyFill="1" applyAlignment="1">
      <alignment horizontal="left" vertical="top"/>
    </xf>
    <xf numFmtId="165" fontId="3" fillId="3" borderId="0" xfId="3" applyFont="1" applyFill="1"/>
    <xf numFmtId="165" fontId="13" fillId="3" borderId="0" xfId="3" applyFont="1" applyFill="1"/>
    <xf numFmtId="3" fontId="5" fillId="6" borderId="0" xfId="2" applyNumberFormat="1" applyFont="1" applyFill="1" applyAlignment="1">
      <alignment horizontal="left" vertical="top"/>
    </xf>
    <xf numFmtId="4" fontId="7" fillId="7" borderId="0" xfId="2" applyNumberFormat="1" applyFont="1" applyFill="1" applyAlignment="1">
      <alignment vertical="top"/>
    </xf>
    <xf numFmtId="0" fontId="3" fillId="3" borderId="0" xfId="0" applyFont="1" applyFill="1"/>
    <xf numFmtId="165" fontId="15" fillId="3" borderId="0" xfId="3" applyFont="1" applyFill="1"/>
    <xf numFmtId="0" fontId="8" fillId="5" borderId="0" xfId="2" applyFont="1" applyFill="1" applyAlignment="1">
      <alignment horizontal="left" vertical="top" wrapText="1"/>
    </xf>
    <xf numFmtId="3" fontId="7" fillId="5" borderId="0" xfId="2" applyNumberFormat="1" applyFont="1" applyFill="1" applyAlignment="1">
      <alignment vertical="top" wrapText="1"/>
    </xf>
    <xf numFmtId="1" fontId="7" fillId="5" borderId="0" xfId="2" applyNumberFormat="1" applyFont="1" applyFill="1" applyAlignment="1">
      <alignment horizontal="center" vertical="top" wrapText="1"/>
    </xf>
    <xf numFmtId="3" fontId="7" fillId="4" borderId="0" xfId="2" applyNumberFormat="1" applyFont="1" applyFill="1" applyAlignment="1" applyProtection="1">
      <alignment horizontal="center" vertical="top" wrapText="1"/>
      <protection locked="0"/>
    </xf>
    <xf numFmtId="3" fontId="7" fillId="6" borderId="0" xfId="2" applyNumberFormat="1" applyFont="1" applyFill="1" applyAlignment="1" applyProtection="1">
      <alignment vertical="top" wrapText="1"/>
      <protection locked="0"/>
    </xf>
    <xf numFmtId="166" fontId="7" fillId="4" borderId="0" xfId="2" applyNumberFormat="1" applyFont="1" applyFill="1" applyAlignment="1" applyProtection="1">
      <alignment horizontal="center" vertical="top"/>
      <protection locked="0"/>
    </xf>
    <xf numFmtId="1" fontId="7" fillId="4" borderId="0" xfId="2" applyNumberFormat="1" applyFont="1" applyFill="1" applyAlignment="1" applyProtection="1">
      <alignment horizontal="center" vertical="top" wrapText="1"/>
      <protection locked="0"/>
    </xf>
    <xf numFmtId="4" fontId="7" fillId="4" borderId="0" xfId="2" applyNumberFormat="1" applyFont="1" applyFill="1" applyAlignment="1" applyProtection="1">
      <alignment horizontal="center" vertical="top" wrapText="1"/>
      <protection locked="0"/>
    </xf>
    <xf numFmtId="166" fontId="7" fillId="7" borderId="0" xfId="2" applyNumberFormat="1" applyFont="1" applyFill="1" applyAlignment="1">
      <alignment horizontal="center" vertical="top"/>
    </xf>
    <xf numFmtId="166" fontId="7" fillId="4" borderId="0" xfId="2" applyNumberFormat="1" applyFont="1" applyFill="1" applyAlignment="1" applyProtection="1">
      <alignment horizontal="center" vertical="top" wrapText="1"/>
      <protection locked="0"/>
    </xf>
    <xf numFmtId="0" fontId="4" fillId="5" borderId="0" xfId="2" applyFont="1" applyFill="1" applyAlignment="1">
      <alignment horizontal="left" vertical="top" wrapText="1"/>
    </xf>
    <xf numFmtId="1" fontId="7" fillId="5" borderId="0" xfId="2" applyNumberFormat="1" applyFont="1" applyFill="1" applyAlignment="1">
      <alignment vertical="top" wrapText="1"/>
    </xf>
    <xf numFmtId="3" fontId="7" fillId="6" borderId="0" xfId="2" applyNumberFormat="1" applyFont="1" applyFill="1" applyAlignment="1">
      <alignment horizontal="center" vertical="top" wrapText="1"/>
    </xf>
    <xf numFmtId="3" fontId="7" fillId="6" borderId="0" xfId="2" applyNumberFormat="1" applyFont="1" applyFill="1" applyAlignment="1">
      <alignment vertical="top" wrapText="1"/>
    </xf>
    <xf numFmtId="1" fontId="7" fillId="6" borderId="0" xfId="2" applyNumberFormat="1" applyFont="1" applyFill="1" applyAlignment="1">
      <alignment vertical="top" wrapText="1"/>
    </xf>
    <xf numFmtId="4" fontId="7" fillId="7" borderId="0" xfId="2" applyNumberFormat="1" applyFont="1" applyFill="1" applyAlignment="1">
      <alignment horizontal="center" vertical="top" wrapText="1"/>
    </xf>
    <xf numFmtId="166" fontId="7" fillId="7" borderId="0" xfId="2" applyNumberFormat="1" applyFont="1" applyFill="1" applyAlignment="1">
      <alignment horizontal="center" vertical="top" wrapText="1"/>
    </xf>
    <xf numFmtId="0" fontId="7" fillId="5" borderId="0" xfId="2" applyFont="1" applyFill="1" applyAlignment="1">
      <alignment horizontal="center" vertical="top" wrapText="1"/>
    </xf>
    <xf numFmtId="1" fontId="7" fillId="5" borderId="0" xfId="2" applyNumberFormat="1" applyFont="1" applyFill="1" applyAlignment="1">
      <alignment vertical="top"/>
    </xf>
    <xf numFmtId="3" fontId="7" fillId="5" borderId="0" xfId="2" applyNumberFormat="1" applyFont="1" applyFill="1" applyAlignment="1">
      <alignment vertical="top"/>
    </xf>
    <xf numFmtId="1" fontId="7" fillId="5" borderId="0" xfId="2" applyNumberFormat="1" applyFont="1" applyFill="1" applyAlignment="1">
      <alignment horizontal="center" vertical="top"/>
    </xf>
    <xf numFmtId="0" fontId="7" fillId="6" borderId="0" xfId="2" applyFont="1" applyFill="1" applyAlignment="1">
      <alignment horizontal="center" vertical="top" wrapText="1"/>
    </xf>
    <xf numFmtId="0" fontId="7" fillId="6" borderId="0" xfId="2" applyFont="1" applyFill="1" applyAlignment="1">
      <alignment vertical="top" wrapText="1"/>
    </xf>
    <xf numFmtId="165" fontId="3" fillId="3" borderId="0" xfId="3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65" fontId="15" fillId="3" borderId="0" xfId="3" applyFont="1" applyFill="1" applyAlignment="1">
      <alignment vertical="top" wrapText="1"/>
    </xf>
    <xf numFmtId="0" fontId="7" fillId="5" borderId="0" xfId="2" applyFont="1" applyFill="1" applyAlignment="1">
      <alignment vertical="top" wrapText="1"/>
    </xf>
    <xf numFmtId="0" fontId="7" fillId="5" borderId="0" xfId="2" applyFont="1" applyFill="1" applyAlignment="1">
      <alignment horizontal="center" vertical="top"/>
    </xf>
    <xf numFmtId="0" fontId="7" fillId="5" borderId="0" xfId="2" applyFont="1" applyFill="1" applyAlignment="1">
      <alignment vertical="top"/>
    </xf>
    <xf numFmtId="0" fontId="7" fillId="6" borderId="0" xfId="2" applyFont="1" applyFill="1" applyAlignment="1">
      <alignment horizontal="center" vertical="top"/>
    </xf>
    <xf numFmtId="0" fontId="7" fillId="6" borderId="0" xfId="2" applyFont="1" applyFill="1" applyAlignment="1">
      <alignment vertical="top"/>
    </xf>
    <xf numFmtId="4" fontId="7" fillId="6" borderId="0" xfId="2" applyNumberFormat="1" applyFont="1" applyFill="1" applyAlignment="1">
      <alignment horizontal="center" vertical="top"/>
    </xf>
    <xf numFmtId="4" fontId="7" fillId="7" borderId="0" xfId="2" applyNumberFormat="1" applyFont="1" applyFill="1" applyAlignment="1">
      <alignment horizontal="center" vertical="top"/>
    </xf>
    <xf numFmtId="0" fontId="5" fillId="5" borderId="0" xfId="2" applyFont="1" applyFill="1" applyAlignment="1">
      <alignment horizontal="center" vertical="top"/>
    </xf>
    <xf numFmtId="0" fontId="5" fillId="6" borderId="0" xfId="2" applyFont="1" applyFill="1" applyAlignment="1">
      <alignment horizontal="center" vertical="top"/>
    </xf>
    <xf numFmtId="3" fontId="5" fillId="6" borderId="0" xfId="2" applyNumberFormat="1" applyFont="1" applyFill="1" applyAlignment="1">
      <alignment horizontal="center" vertical="top"/>
    </xf>
    <xf numFmtId="4" fontId="5" fillId="7" borderId="0" xfId="2" applyNumberFormat="1" applyFont="1" applyFill="1" applyAlignment="1">
      <alignment horizontal="center" vertical="top"/>
    </xf>
    <xf numFmtId="166" fontId="5" fillId="7" borderId="0" xfId="2" applyNumberFormat="1" applyFont="1" applyFill="1" applyAlignment="1">
      <alignment horizontal="center" vertical="top"/>
    </xf>
    <xf numFmtId="4" fontId="5" fillId="6" borderId="0" xfId="2" applyNumberFormat="1" applyFont="1" applyFill="1" applyAlignment="1">
      <alignment horizontal="center" vertical="top"/>
    </xf>
    <xf numFmtId="0" fontId="8" fillId="5" borderId="0" xfId="2" applyFont="1" applyFill="1" applyAlignment="1">
      <alignment horizontal="left" vertical="top"/>
    </xf>
    <xf numFmtId="1" fontId="9" fillId="4" borderId="0" xfId="2" applyNumberFormat="1" applyFont="1" applyFill="1" applyAlignment="1" applyProtection="1">
      <alignment horizontal="center" vertical="top"/>
      <protection locked="0"/>
    </xf>
    <xf numFmtId="3" fontId="7" fillId="4" borderId="0" xfId="2" applyNumberFormat="1" applyFont="1" applyFill="1" applyAlignment="1" applyProtection="1">
      <alignment horizontal="center" vertical="top"/>
      <protection locked="0"/>
    </xf>
    <xf numFmtId="3" fontId="7" fillId="4" borderId="0" xfId="2" applyNumberFormat="1" applyFont="1" applyFill="1" applyAlignment="1" applyProtection="1">
      <alignment vertical="top"/>
      <protection locked="0"/>
    </xf>
    <xf numFmtId="1" fontId="7" fillId="6" borderId="0" xfId="2" applyNumberFormat="1" applyFont="1" applyFill="1" applyAlignment="1">
      <alignment vertical="top"/>
    </xf>
    <xf numFmtId="4" fontId="7" fillId="4" borderId="0" xfId="2" applyNumberFormat="1" applyFont="1" applyFill="1" applyAlignment="1" applyProtection="1">
      <alignment horizontal="center" vertical="top"/>
      <protection locked="0"/>
    </xf>
    <xf numFmtId="0" fontId="7" fillId="4" borderId="0" xfId="2" applyFont="1" applyFill="1" applyAlignment="1" applyProtection="1">
      <alignment horizontal="center" vertical="top"/>
      <protection locked="0"/>
    </xf>
    <xf numFmtId="0" fontId="7" fillId="4" borderId="0" xfId="2" applyFont="1" applyFill="1" applyAlignment="1" applyProtection="1">
      <alignment vertical="top"/>
      <protection locked="0"/>
    </xf>
    <xf numFmtId="0" fontId="9" fillId="4" borderId="0" xfId="2" applyFont="1" applyFill="1" applyAlignment="1" applyProtection="1">
      <alignment horizontal="center" vertical="top"/>
      <protection locked="0"/>
    </xf>
    <xf numFmtId="3" fontId="7" fillId="6" borderId="0" xfId="2" applyNumberFormat="1" applyFont="1" applyFill="1" applyAlignment="1">
      <alignment horizontal="center" vertical="top"/>
    </xf>
    <xf numFmtId="3" fontId="7" fillId="6" borderId="0" xfId="2" applyNumberFormat="1" applyFont="1" applyFill="1" applyAlignment="1">
      <alignment vertical="top"/>
    </xf>
    <xf numFmtId="166" fontId="7" fillId="6" borderId="0" xfId="2" applyNumberFormat="1" applyFont="1" applyFill="1" applyAlignment="1">
      <alignment horizontal="center" vertical="top"/>
    </xf>
    <xf numFmtId="4" fontId="7" fillId="6" borderId="0" xfId="2" applyNumberFormat="1" applyFont="1" applyFill="1" applyAlignment="1">
      <alignment vertical="top"/>
    </xf>
    <xf numFmtId="1" fontId="7" fillId="4" borderId="0" xfId="2" applyNumberFormat="1" applyFont="1" applyFill="1" applyAlignment="1" applyProtection="1">
      <alignment vertical="top"/>
      <protection locked="0"/>
    </xf>
    <xf numFmtId="1" fontId="11" fillId="2" borderId="0" xfId="2" applyNumberFormat="1" applyFont="1" applyFill="1" applyAlignment="1">
      <alignment horizontal="right" vertical="top"/>
    </xf>
    <xf numFmtId="1" fontId="7" fillId="4" borderId="0" xfId="2" applyNumberFormat="1" applyFont="1" applyFill="1" applyAlignment="1" applyProtection="1">
      <alignment vertical="top" wrapText="1"/>
      <protection locked="0"/>
    </xf>
    <xf numFmtId="3" fontId="7" fillId="4" borderId="0" xfId="2" applyNumberFormat="1" applyFont="1" applyFill="1" applyAlignment="1" applyProtection="1">
      <alignment vertical="top" wrapText="1"/>
      <protection locked="0"/>
    </xf>
    <xf numFmtId="0" fontId="16" fillId="3" borderId="0" xfId="0" applyFont="1" applyFill="1" applyAlignment="1">
      <alignment horizontal="left"/>
    </xf>
    <xf numFmtId="0" fontId="16" fillId="3" borderId="0" xfId="0" applyFont="1" applyFill="1"/>
    <xf numFmtId="0" fontId="17" fillId="3" borderId="0" xfId="0" applyFont="1" applyFill="1" applyAlignment="1">
      <alignment horizontal="right"/>
    </xf>
    <xf numFmtId="22" fontId="17" fillId="3" borderId="0" xfId="0" applyNumberFormat="1" applyFont="1" applyFill="1"/>
    <xf numFmtId="0" fontId="18" fillId="3" borderId="0" xfId="0" applyFont="1" applyFill="1"/>
    <xf numFmtId="0" fontId="16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7" fillId="3" borderId="0" xfId="0" applyFont="1" applyFill="1"/>
    <xf numFmtId="0" fontId="3" fillId="3" borderId="10" xfId="0" applyFont="1" applyFill="1" applyBorder="1" applyAlignment="1">
      <alignment horizontal="left" wrapText="1"/>
    </xf>
    <xf numFmtId="0" fontId="19" fillId="3" borderId="0" xfId="0" applyFont="1" applyFill="1" applyAlignment="1">
      <alignment vertical="top" wrapText="1"/>
    </xf>
    <xf numFmtId="0" fontId="16" fillId="3" borderId="12" xfId="0" applyFont="1" applyFill="1" applyBorder="1" applyAlignment="1">
      <alignment horizontal="left"/>
    </xf>
    <xf numFmtId="0" fontId="15" fillId="3" borderId="0" xfId="0" applyFont="1" applyFill="1"/>
    <xf numFmtId="0" fontId="20" fillId="8" borderId="6" xfId="0" applyFont="1" applyFill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3" borderId="0" xfId="0" applyFont="1" applyFill="1" applyAlignment="1">
      <alignment vertical="top" wrapText="1"/>
    </xf>
    <xf numFmtId="3" fontId="17" fillId="4" borderId="16" xfId="0" applyNumberFormat="1" applyFont="1" applyFill="1" applyBorder="1" applyAlignment="1" applyProtection="1">
      <alignment horizontal="right"/>
      <protection locked="0"/>
    </xf>
    <xf numFmtId="0" fontId="17" fillId="3" borderId="7" xfId="0" applyFont="1" applyFill="1" applyBorder="1"/>
    <xf numFmtId="0" fontId="22" fillId="3" borderId="0" xfId="0" applyFont="1" applyFill="1"/>
    <xf numFmtId="0" fontId="23" fillId="3" borderId="0" xfId="0" applyFont="1" applyFill="1"/>
    <xf numFmtId="0" fontId="24" fillId="3" borderId="18" xfId="0" applyFont="1" applyFill="1" applyBorder="1"/>
    <xf numFmtId="0" fontId="17" fillId="3" borderId="19" xfId="0" applyFont="1" applyFill="1" applyBorder="1"/>
    <xf numFmtId="0" fontId="17" fillId="3" borderId="15" xfId="0" applyFont="1" applyFill="1" applyBorder="1"/>
    <xf numFmtId="0" fontId="17" fillId="3" borderId="16" xfId="0" applyFont="1" applyFill="1" applyBorder="1"/>
    <xf numFmtId="0" fontId="24" fillId="3" borderId="19" xfId="0" applyFont="1" applyFill="1" applyBorder="1"/>
    <xf numFmtId="0" fontId="24" fillId="3" borderId="0" xfId="0" applyFont="1" applyFill="1" applyAlignment="1">
      <alignment horizontal="left"/>
    </xf>
    <xf numFmtId="0" fontId="17" fillId="3" borderId="23" xfId="0" applyFont="1" applyFill="1" applyBorder="1"/>
    <xf numFmtId="167" fontId="17" fillId="4" borderId="9" xfId="1" applyNumberFormat="1" applyFont="1" applyFill="1" applyBorder="1" applyProtection="1">
      <protection locked="0"/>
    </xf>
    <xf numFmtId="44" fontId="23" fillId="3" borderId="0" xfId="1" applyFont="1" applyFill="1" applyBorder="1" applyProtection="1"/>
    <xf numFmtId="0" fontId="23" fillId="3" borderId="23" xfId="0" applyFont="1" applyFill="1" applyBorder="1"/>
    <xf numFmtId="44" fontId="17" fillId="3" borderId="9" xfId="1" applyFont="1" applyFill="1" applyBorder="1" applyProtection="1"/>
    <xf numFmtId="0" fontId="17" fillId="3" borderId="26" xfId="0" applyFont="1" applyFill="1" applyBorder="1" applyAlignment="1">
      <alignment horizontal="left"/>
    </xf>
    <xf numFmtId="167" fontId="17" fillId="4" borderId="13" xfId="1" applyNumberFormat="1" applyFont="1" applyFill="1" applyBorder="1" applyProtection="1">
      <protection locked="0"/>
    </xf>
    <xf numFmtId="0" fontId="23" fillId="3" borderId="27" xfId="0" applyFont="1" applyFill="1" applyBorder="1"/>
    <xf numFmtId="44" fontId="17" fillId="3" borderId="13" xfId="1" applyFont="1" applyFill="1" applyBorder="1" applyProtection="1"/>
    <xf numFmtId="0" fontId="23" fillId="3" borderId="1" xfId="0" applyFont="1" applyFill="1" applyBorder="1"/>
    <xf numFmtId="44" fontId="17" fillId="3" borderId="26" xfId="1" applyFont="1" applyFill="1" applyBorder="1" applyAlignment="1" applyProtection="1">
      <alignment horizontal="right"/>
    </xf>
    <xf numFmtId="44" fontId="17" fillId="3" borderId="28" xfId="1" applyFont="1" applyFill="1" applyBorder="1" applyProtection="1"/>
    <xf numFmtId="0" fontId="16" fillId="3" borderId="18" xfId="0" applyFont="1" applyFill="1" applyBorder="1"/>
    <xf numFmtId="0" fontId="0" fillId="0" borderId="1" xfId="0" applyBorder="1"/>
    <xf numFmtId="0" fontId="13" fillId="3" borderId="2" xfId="0" applyFont="1" applyFill="1" applyBorder="1"/>
    <xf numFmtId="0" fontId="13" fillId="3" borderId="3" xfId="0" applyFont="1" applyFill="1" applyBorder="1"/>
    <xf numFmtId="0" fontId="16" fillId="3" borderId="19" xfId="0" applyFont="1" applyFill="1" applyBorder="1"/>
    <xf numFmtId="167" fontId="17" fillId="4" borderId="30" xfId="1" applyNumberFormat="1" applyFont="1" applyFill="1" applyBorder="1" applyProtection="1">
      <protection locked="0"/>
    </xf>
    <xf numFmtId="44" fontId="17" fillId="3" borderId="0" xfId="1" applyFont="1" applyFill="1" applyBorder="1" applyProtection="1"/>
    <xf numFmtId="3" fontId="17" fillId="3" borderId="30" xfId="0" applyNumberFormat="1" applyFont="1" applyFill="1" applyBorder="1"/>
    <xf numFmtId="167" fontId="17" fillId="4" borderId="6" xfId="1" applyNumberFormat="1" applyFont="1" applyFill="1" applyBorder="1" applyProtection="1">
      <protection locked="0"/>
    </xf>
    <xf numFmtId="167" fontId="17" fillId="4" borderId="11" xfId="1" applyNumberFormat="1" applyFont="1" applyFill="1" applyBorder="1" applyProtection="1">
      <protection locked="0"/>
    </xf>
    <xf numFmtId="3" fontId="17" fillId="3" borderId="23" xfId="0" applyNumberFormat="1" applyFont="1" applyFill="1" applyBorder="1"/>
    <xf numFmtId="44" fontId="17" fillId="3" borderId="11" xfId="1" applyFont="1" applyFill="1" applyBorder="1" applyProtection="1"/>
    <xf numFmtId="167" fontId="17" fillId="4" borderId="27" xfId="1" applyNumberFormat="1" applyFont="1" applyFill="1" applyBorder="1" applyProtection="1">
      <protection locked="0"/>
    </xf>
    <xf numFmtId="3" fontId="17" fillId="3" borderId="26" xfId="0" applyNumberFormat="1" applyFont="1" applyFill="1" applyBorder="1"/>
    <xf numFmtId="0" fontId="17" fillId="3" borderId="0" xfId="0" applyFont="1" applyFill="1" applyAlignment="1">
      <alignment horizontal="left"/>
    </xf>
    <xf numFmtId="0" fontId="17" fillId="3" borderId="25" xfId="0" applyFont="1" applyFill="1" applyBorder="1"/>
    <xf numFmtId="44" fontId="17" fillId="3" borderId="0" xfId="1" applyFont="1" applyFill="1" applyBorder="1" applyAlignment="1" applyProtection="1">
      <alignment horizontal="right"/>
    </xf>
    <xf numFmtId="0" fontId="16" fillId="3" borderId="0" xfId="0" applyFont="1" applyFill="1" applyAlignment="1">
      <alignment horizontal="right"/>
    </xf>
    <xf numFmtId="2" fontId="17" fillId="3" borderId="0" xfId="0" applyNumberFormat="1" applyFont="1" applyFill="1"/>
    <xf numFmtId="0" fontId="13" fillId="3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0" fontId="16" fillId="3" borderId="17" xfId="0" applyFont="1" applyFill="1" applyBorder="1" applyAlignment="1">
      <alignment wrapText="1"/>
    </xf>
    <xf numFmtId="0" fontId="16" fillId="3" borderId="37" xfId="0" applyFont="1" applyFill="1" applyBorder="1"/>
    <xf numFmtId="0" fontId="26" fillId="3" borderId="0" xfId="0" applyFont="1" applyFill="1" applyAlignment="1">
      <alignment vertical="top"/>
    </xf>
    <xf numFmtId="3" fontId="17" fillId="3" borderId="6" xfId="0" applyNumberFormat="1" applyFont="1" applyFill="1" applyBorder="1"/>
    <xf numFmtId="3" fontId="17" fillId="3" borderId="27" xfId="0" applyNumberFormat="1" applyFont="1" applyFill="1" applyBorder="1"/>
    <xf numFmtId="0" fontId="17" fillId="3" borderId="0" xfId="0" applyFont="1" applyFill="1" applyAlignment="1">
      <alignment horizontal="left" vertical="top" wrapText="1"/>
    </xf>
    <xf numFmtId="0" fontId="17" fillId="3" borderId="39" xfId="0" applyFont="1" applyFill="1" applyBorder="1"/>
    <xf numFmtId="44" fontId="17" fillId="3" borderId="40" xfId="1" applyFont="1" applyFill="1" applyBorder="1" applyProtection="1"/>
    <xf numFmtId="0" fontId="28" fillId="3" borderId="41" xfId="0" applyFont="1" applyFill="1" applyBorder="1" applyAlignment="1">
      <alignment horizontal="left"/>
    </xf>
    <xf numFmtId="0" fontId="17" fillId="3" borderId="18" xfId="0" applyFont="1" applyFill="1" applyBorder="1" applyAlignment="1">
      <alignment horizontal="left"/>
    </xf>
    <xf numFmtId="0" fontId="28" fillId="3" borderId="18" xfId="0" applyFont="1" applyFill="1" applyBorder="1" applyAlignment="1">
      <alignment horizontal="left"/>
    </xf>
    <xf numFmtId="0" fontId="17" fillId="3" borderId="37" xfId="0" applyFont="1" applyFill="1" applyBorder="1"/>
    <xf numFmtId="0" fontId="16" fillId="3" borderId="1" xfId="0" applyFont="1" applyFill="1" applyBorder="1" applyAlignment="1">
      <alignment wrapText="1"/>
    </xf>
    <xf numFmtId="0" fontId="16" fillId="3" borderId="2" xfId="0" applyFont="1" applyFill="1" applyBorder="1"/>
    <xf numFmtId="0" fontId="16" fillId="3" borderId="3" xfId="0" applyFont="1" applyFill="1" applyBorder="1"/>
    <xf numFmtId="44" fontId="17" fillId="3" borderId="42" xfId="1" applyFont="1" applyFill="1" applyBorder="1" applyProtection="1"/>
    <xf numFmtId="0" fontId="17" fillId="3" borderId="27" xfId="0" applyFont="1" applyFill="1" applyBorder="1"/>
    <xf numFmtId="0" fontId="17" fillId="3" borderId="1" xfId="0" applyFont="1" applyFill="1" applyBorder="1"/>
    <xf numFmtId="44" fontId="17" fillId="3" borderId="27" xfId="1" applyFont="1" applyFill="1" applyBorder="1" applyAlignment="1" applyProtection="1">
      <alignment horizontal="right"/>
    </xf>
    <xf numFmtId="44" fontId="17" fillId="3" borderId="3" xfId="1" applyFont="1" applyFill="1" applyBorder="1" applyProtection="1"/>
    <xf numFmtId="0" fontId="2" fillId="0" borderId="1" xfId="0" applyFont="1" applyBorder="1" applyAlignment="1">
      <alignment horizontal="right"/>
    </xf>
    <xf numFmtId="44" fontId="0" fillId="0" borderId="3" xfId="0" applyNumberFormat="1" applyBorder="1"/>
    <xf numFmtId="1" fontId="9" fillId="4" borderId="0" xfId="2" applyNumberFormat="1" applyFont="1" applyFill="1" applyAlignment="1" applyProtection="1">
      <alignment horizontal="center" vertical="top" wrapText="1"/>
    </xf>
    <xf numFmtId="0" fontId="3" fillId="3" borderId="0" xfId="0" applyFont="1" applyFill="1" applyBorder="1" applyAlignment="1">
      <alignment horizontal="left" wrapText="1"/>
    </xf>
    <xf numFmtId="0" fontId="17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/>
    </xf>
    <xf numFmtId="3" fontId="3" fillId="3" borderId="9" xfId="0" applyNumberFormat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3" fontId="16" fillId="3" borderId="13" xfId="0" applyNumberFormat="1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/>
    </xf>
    <xf numFmtId="0" fontId="17" fillId="3" borderId="2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8" fontId="19" fillId="3" borderId="0" xfId="4" applyNumberFormat="1" applyFont="1" applyFill="1" applyAlignment="1">
      <alignment horizontal="center" vertical="top" wrapText="1"/>
    </xf>
    <xf numFmtId="0" fontId="30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8" fillId="4" borderId="0" xfId="2" applyFont="1" applyFill="1" applyAlignment="1" applyProtection="1">
      <alignment horizontal="center" vertical="top"/>
      <protection locked="0"/>
    </xf>
    <xf numFmtId="0" fontId="5" fillId="4" borderId="1" xfId="2" applyFont="1" applyFill="1" applyBorder="1" applyAlignment="1">
      <alignment horizontal="center" vertical="top"/>
    </xf>
    <xf numFmtId="0" fontId="5" fillId="4" borderId="2" xfId="2" applyFont="1" applyFill="1" applyBorder="1" applyAlignment="1">
      <alignment horizontal="center" vertical="top"/>
    </xf>
    <xf numFmtId="0" fontId="5" fillId="4" borderId="3" xfId="2" applyFont="1" applyFill="1" applyBorder="1" applyAlignment="1">
      <alignment horizontal="center" vertical="top"/>
    </xf>
    <xf numFmtId="4" fontId="4" fillId="7" borderId="6" xfId="2" applyNumberFormat="1" applyFont="1" applyFill="1" applyBorder="1" applyAlignment="1">
      <alignment horizontal="center" vertical="top"/>
    </xf>
    <xf numFmtId="0" fontId="5" fillId="4" borderId="1" xfId="2" applyFont="1" applyFill="1" applyBorder="1" applyAlignment="1" applyProtection="1">
      <alignment horizontal="center" vertical="top"/>
      <protection locked="0"/>
    </xf>
    <xf numFmtId="0" fontId="5" fillId="4" borderId="2" xfId="2" applyFont="1" applyFill="1" applyBorder="1" applyAlignment="1" applyProtection="1">
      <alignment horizontal="center" vertical="top"/>
      <protection locked="0"/>
    </xf>
    <xf numFmtId="0" fontId="5" fillId="4" borderId="3" xfId="2" applyFont="1" applyFill="1" applyBorder="1" applyAlignment="1" applyProtection="1">
      <alignment horizontal="center" vertical="top"/>
      <protection locked="0"/>
    </xf>
    <xf numFmtId="0" fontId="17" fillId="3" borderId="10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10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17" fillId="3" borderId="39" xfId="0" applyFont="1" applyFill="1" applyBorder="1" applyAlignment="1">
      <alignment horizontal="left" wrapText="1"/>
    </xf>
    <xf numFmtId="0" fontId="17" fillId="3" borderId="26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7" fillId="3" borderId="21" xfId="0" applyFont="1" applyFill="1" applyBorder="1" applyAlignment="1">
      <alignment horizontal="left" wrapText="1"/>
    </xf>
    <xf numFmtId="0" fontId="17" fillId="3" borderId="22" xfId="0" applyFont="1" applyFill="1" applyBorder="1" applyAlignment="1">
      <alignment horizontal="left" wrapText="1"/>
    </xf>
    <xf numFmtId="0" fontId="17" fillId="3" borderId="29" xfId="0" applyFont="1" applyFill="1" applyBorder="1" applyAlignment="1">
      <alignment horizontal="left" wrapText="1"/>
    </xf>
    <xf numFmtId="0" fontId="17" fillId="3" borderId="31" xfId="0" applyFont="1" applyFill="1" applyBorder="1" applyAlignment="1">
      <alignment horizontal="left" vertical="top" wrapText="1"/>
    </xf>
    <xf numFmtId="0" fontId="17" fillId="3" borderId="32" xfId="0" applyFont="1" applyFill="1" applyBorder="1" applyAlignment="1">
      <alignment horizontal="left" vertical="top" wrapText="1"/>
    </xf>
    <xf numFmtId="0" fontId="17" fillId="3" borderId="33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wrapText="1"/>
    </xf>
    <xf numFmtId="0" fontId="3" fillId="3" borderId="19" xfId="0" applyFont="1" applyFill="1" applyBorder="1" applyAlignment="1">
      <alignment horizontal="left" wrapText="1"/>
    </xf>
    <xf numFmtId="3" fontId="17" fillId="3" borderId="8" xfId="0" applyNumberFormat="1" applyFont="1" applyFill="1" applyBorder="1" applyAlignment="1">
      <alignment horizontal="left"/>
    </xf>
    <xf numFmtId="3" fontId="17" fillId="3" borderId="30" xfId="0" applyNumberFormat="1" applyFont="1" applyFill="1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29" fillId="3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27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  <xf numFmtId="0" fontId="17" fillId="3" borderId="30" xfId="0" applyFont="1" applyFill="1" applyBorder="1" applyAlignment="1">
      <alignment horizontal="left"/>
    </xf>
    <xf numFmtId="0" fontId="16" fillId="3" borderId="17" xfId="0" applyFont="1" applyFill="1" applyBorder="1" applyAlignment="1">
      <alignment horizontal="left" wrapText="1"/>
    </xf>
    <xf numFmtId="0" fontId="16" fillId="3" borderId="20" xfId="0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center" wrapText="1"/>
    </xf>
    <xf numFmtId="0" fontId="16" fillId="3" borderId="20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left" wrapText="1"/>
    </xf>
    <xf numFmtId="0" fontId="17" fillId="3" borderId="35" xfId="0" applyFont="1" applyFill="1" applyBorder="1" applyAlignment="1">
      <alignment horizontal="left" wrapText="1"/>
    </xf>
    <xf numFmtId="0" fontId="17" fillId="3" borderId="36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17" fillId="3" borderId="25" xfId="0" applyFont="1" applyFill="1" applyBorder="1" applyAlignment="1">
      <alignment horizontal="left" wrapText="1"/>
    </xf>
    <xf numFmtId="0" fontId="17" fillId="3" borderId="19" xfId="0" applyFont="1" applyFill="1" applyBorder="1" applyAlignment="1">
      <alignment horizontal="left" wrapText="1"/>
    </xf>
    <xf numFmtId="0" fontId="17" fillId="3" borderId="31" xfId="0" applyFont="1" applyFill="1" applyBorder="1" applyAlignment="1">
      <alignment horizontal="left" wrapText="1"/>
    </xf>
    <xf numFmtId="0" fontId="17" fillId="3" borderId="32" xfId="0" applyFont="1" applyFill="1" applyBorder="1" applyAlignment="1">
      <alignment horizontal="left" wrapText="1"/>
    </xf>
    <xf numFmtId="0" fontId="17" fillId="3" borderId="33" xfId="0" applyFont="1" applyFill="1" applyBorder="1" applyAlignment="1">
      <alignment horizontal="left" wrapText="1"/>
    </xf>
  </cellXfs>
  <cellStyles count="5">
    <cellStyle name="Comma 2 2" xfId="3" xr:uid="{447FCB3F-2CBD-43E5-8676-E13C9DD280EB}"/>
    <cellStyle name="Komma" xfId="4" builtinId="3"/>
    <cellStyle name="Standaard" xfId="0" builtinId="0"/>
    <cellStyle name="Standaard_Delicious+Tender DEF+2012-2013+for+partner+Weiss-Druck+Sales" xfId="2" xr:uid="{60EB1E9D-4A67-4E08-9EB7-5FA3E9676E7B}"/>
    <cellStyle name="Valuta" xfId="1" builtin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26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23C5-DDDA-4F34-8DD8-8EA34AFC4F18}">
  <dimension ref="A1:AB73"/>
  <sheetViews>
    <sheetView tabSelected="1" workbookViewId="0"/>
  </sheetViews>
  <sheetFormatPr defaultRowHeight="14.5" x14ac:dyDescent="0.35"/>
  <cols>
    <col min="1" max="1" width="25.7265625" bestFit="1" customWidth="1"/>
    <col min="3" max="3" width="9.7265625" customWidth="1"/>
    <col min="4" max="4" width="14" customWidth="1"/>
    <col min="5" max="5" width="10.36328125" bestFit="1" customWidth="1"/>
    <col min="6" max="6" width="12.7265625" customWidth="1"/>
    <col min="7" max="7" width="14.36328125" bestFit="1" customWidth="1"/>
    <col min="8" max="8" width="20.7265625" bestFit="1" customWidth="1"/>
    <col min="9" max="9" width="14.36328125" customWidth="1"/>
    <col min="10" max="10" width="17.453125" customWidth="1"/>
    <col min="12" max="12" width="14.36328125" bestFit="1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6" width="11.1796875" bestFit="1" customWidth="1"/>
    <col min="27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1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202" t="s">
        <v>3</v>
      </c>
      <c r="C2" s="202"/>
      <c r="D2" s="202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13">
        <v>38</v>
      </c>
      <c r="C3" s="14" t="s">
        <v>6</v>
      </c>
      <c r="D3" s="2"/>
      <c r="E3" s="13">
        <v>4</v>
      </c>
      <c r="F3" s="14" t="s">
        <v>7</v>
      </c>
      <c r="G3" s="2"/>
      <c r="H3" s="2"/>
      <c r="I3" s="15" t="s">
        <v>8</v>
      </c>
      <c r="J3" s="2"/>
      <c r="K3" s="203" t="s">
        <v>9</v>
      </c>
      <c r="L3" s="204"/>
      <c r="M3" s="205"/>
      <c r="N3" s="11"/>
      <c r="O3" s="16"/>
      <c r="P3" s="11"/>
      <c r="Q3" s="6"/>
      <c r="R3" s="6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ht="15" thickBot="1" x14ac:dyDescent="0.4">
      <c r="A4" s="1" t="s">
        <v>10</v>
      </c>
      <c r="B4" s="17">
        <v>200</v>
      </c>
      <c r="C4" s="2"/>
      <c r="D4" s="2"/>
      <c r="E4" s="2"/>
      <c r="F4" s="2"/>
      <c r="G4" s="2"/>
      <c r="H4" s="2"/>
      <c r="I4" s="18"/>
      <c r="J4" s="8"/>
      <c r="K4" s="8"/>
      <c r="L4" s="8"/>
      <c r="M4" s="8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ht="15" thickBot="1" x14ac:dyDescent="0.4">
      <c r="A5" s="1" t="s">
        <v>11</v>
      </c>
      <c r="B5" s="17">
        <v>285</v>
      </c>
      <c r="C5" s="2"/>
      <c r="D5" s="8"/>
      <c r="E5" s="2"/>
      <c r="F5" s="2"/>
      <c r="G5" s="2"/>
      <c r="H5" s="2"/>
      <c r="I5" s="19" t="s">
        <v>12</v>
      </c>
      <c r="J5" s="2"/>
      <c r="K5" s="207" t="s">
        <v>13</v>
      </c>
      <c r="L5" s="208"/>
      <c r="M5" s="208"/>
      <c r="N5" s="209"/>
      <c r="O5" s="16"/>
      <c r="P5" s="11"/>
      <c r="Q5" s="6" t="s">
        <v>4</v>
      </c>
      <c r="R5" s="6" t="s">
        <v>4</v>
      </c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235000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x14ac:dyDescent="0.35">
      <c r="A7" s="1" t="s">
        <v>15</v>
      </c>
      <c r="B7" s="7" t="s">
        <v>16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17</v>
      </c>
      <c r="B8" s="7" t="s">
        <v>18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19</v>
      </c>
      <c r="B10" s="28" t="s">
        <v>20</v>
      </c>
      <c r="C10" s="28" t="s">
        <v>21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206" t="s">
        <v>22</v>
      </c>
      <c r="O10" s="206"/>
      <c r="P10" s="206"/>
      <c r="Q10" s="206" t="s">
        <v>23</v>
      </c>
      <c r="R10" s="206"/>
      <c r="S10" s="206"/>
      <c r="T10" s="33"/>
      <c r="U10" s="33"/>
      <c r="V10" s="33"/>
      <c r="W10" s="34" t="str">
        <f>B6&amp;" ex."</f>
        <v>235000 ex.</v>
      </c>
      <c r="X10" s="33"/>
      <c r="Y10" s="33"/>
      <c r="Z10" s="33"/>
      <c r="AA10" s="33"/>
      <c r="AB10" s="34" t="str">
        <f>"10.000 ex."</f>
        <v>10.000 ex.</v>
      </c>
    </row>
    <row r="11" spans="1:28" x14ac:dyDescent="0.35">
      <c r="A11" s="28" t="s">
        <v>4</v>
      </c>
      <c r="B11" s="28" t="s">
        <v>4</v>
      </c>
      <c r="C11" s="28" t="s">
        <v>24</v>
      </c>
      <c r="D11" s="28" t="s">
        <v>25</v>
      </c>
      <c r="E11" s="28" t="s">
        <v>26</v>
      </c>
      <c r="F11" s="28" t="s">
        <v>27</v>
      </c>
      <c r="G11" s="32" t="s">
        <v>28</v>
      </c>
      <c r="H11" s="32" t="s">
        <v>29</v>
      </c>
      <c r="I11" s="35" t="s">
        <v>30</v>
      </c>
      <c r="J11" s="32" t="s">
        <v>31</v>
      </c>
      <c r="K11" s="32" t="s">
        <v>32</v>
      </c>
      <c r="L11" s="32" t="s">
        <v>33</v>
      </c>
      <c r="M11" s="32" t="s">
        <v>34</v>
      </c>
      <c r="N11" s="36" t="s">
        <v>35</v>
      </c>
      <c r="O11" s="36" t="s">
        <v>36</v>
      </c>
      <c r="P11" s="36" t="s">
        <v>37</v>
      </c>
      <c r="Q11" s="36" t="s">
        <v>35</v>
      </c>
      <c r="R11" s="36" t="s">
        <v>36</v>
      </c>
      <c r="S11" s="36" t="s">
        <v>37</v>
      </c>
      <c r="T11" s="37" t="s">
        <v>38</v>
      </c>
      <c r="U11" s="37" t="s">
        <v>39</v>
      </c>
      <c r="V11" s="37" t="s">
        <v>40</v>
      </c>
      <c r="W11" s="37" t="s">
        <v>41</v>
      </c>
      <c r="X11" s="33"/>
      <c r="Y11" s="37" t="s">
        <v>42</v>
      </c>
      <c r="Z11" s="37" t="s">
        <v>42</v>
      </c>
      <c r="AA11" s="37" t="s">
        <v>40</v>
      </c>
      <c r="AB11" s="37" t="s">
        <v>41</v>
      </c>
    </row>
    <row r="12" spans="1:28" x14ac:dyDescent="0.35">
      <c r="A12" s="38" t="s">
        <v>43</v>
      </c>
      <c r="B12" s="29" t="s">
        <v>4</v>
      </c>
      <c r="C12" s="29" t="s">
        <v>4</v>
      </c>
      <c r="D12" s="29"/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9" t="s">
        <v>4</v>
      </c>
      <c r="O12" s="39" t="s">
        <v>4</v>
      </c>
      <c r="P12" s="39" t="s">
        <v>4</v>
      </c>
      <c r="Q12" s="39" t="s">
        <v>4</v>
      </c>
      <c r="R12" s="39" t="s">
        <v>4</v>
      </c>
      <c r="S12" s="39" t="s">
        <v>4</v>
      </c>
      <c r="T12" s="40">
        <f>SUM(T14:T71)</f>
        <v>0</v>
      </c>
      <c r="U12" s="40">
        <f>SUM(U14:U71)</f>
        <v>0</v>
      </c>
      <c r="V12" s="40">
        <f>SUM(V14:V71)</f>
        <v>0</v>
      </c>
      <c r="W12" s="41">
        <f>SUM(U12:V12)</f>
        <v>0</v>
      </c>
      <c r="X12" s="33"/>
      <c r="Y12" s="40">
        <f>SUM(Y14:Y71)</f>
        <v>0</v>
      </c>
      <c r="Z12" s="40">
        <f>SUM(Z14:Z71)</f>
        <v>0</v>
      </c>
      <c r="AA12" s="40">
        <f>SUM(AA14:AA71)</f>
        <v>0</v>
      </c>
      <c r="AB12" s="41">
        <f>SUM(Z12:AA12)</f>
        <v>0</v>
      </c>
    </row>
    <row r="13" spans="1:28" x14ac:dyDescent="0.35">
      <c r="A13" s="29" t="s">
        <v>44</v>
      </c>
      <c r="B13" s="29"/>
      <c r="C13" s="29"/>
      <c r="D13" s="29"/>
      <c r="E13" s="29"/>
      <c r="F13" s="29"/>
      <c r="G13" s="30"/>
      <c r="H13" s="30"/>
      <c r="I13" s="42"/>
      <c r="J13" s="30"/>
      <c r="K13" s="30"/>
      <c r="L13" s="30"/>
      <c r="M13" s="30"/>
      <c r="N13" s="39"/>
      <c r="O13" s="39"/>
      <c r="P13" s="39"/>
      <c r="Q13" s="39"/>
      <c r="R13" s="39"/>
      <c r="S13" s="43"/>
      <c r="T13" s="40"/>
      <c r="U13" s="40"/>
      <c r="V13" s="40"/>
      <c r="W13" s="40"/>
      <c r="X13" s="44"/>
      <c r="Y13" s="40"/>
      <c r="Z13" s="40"/>
      <c r="AA13" s="40"/>
      <c r="AB13" s="45"/>
    </row>
    <row r="14" spans="1:28" x14ac:dyDescent="0.35">
      <c r="A14" s="46" t="s">
        <v>45</v>
      </c>
      <c r="B14" s="184">
        <v>42</v>
      </c>
      <c r="C14" s="47" t="s">
        <v>46</v>
      </c>
      <c r="D14" s="100"/>
      <c r="E14" s="100"/>
      <c r="F14" s="48">
        <v>115</v>
      </c>
      <c r="G14" s="49"/>
      <c r="H14" s="50"/>
      <c r="I14" s="51">
        <v>0</v>
      </c>
      <c r="J14" s="49">
        <v>0</v>
      </c>
      <c r="K14" s="52">
        <v>0</v>
      </c>
      <c r="L14" s="52">
        <v>0</v>
      </c>
      <c r="M14" s="52" t="s">
        <v>47</v>
      </c>
      <c r="N14" s="53">
        <v>0</v>
      </c>
      <c r="O14" s="54">
        <f>+N14/1000*I14</f>
        <v>0</v>
      </c>
      <c r="P14" s="55">
        <v>0</v>
      </c>
      <c r="Q14" s="53">
        <v>0</v>
      </c>
      <c r="R14" s="54">
        <f>+Q14/1000*I14</f>
        <v>0</v>
      </c>
      <c r="S14" s="55">
        <v>0</v>
      </c>
      <c r="T14" s="40">
        <f t="shared" ref="T14:T24" si="0">B14*N14+(B14*Q14*$B$6/10000)</f>
        <v>0</v>
      </c>
      <c r="U14" s="40">
        <f t="shared" ref="U14:U24" si="1">B14*O14+(B14*R14*$B$6/10000)</f>
        <v>0</v>
      </c>
      <c r="V14" s="40">
        <f t="shared" ref="V14:V24" si="2">B14*P14+(B14*S14*$B$6/10000)</f>
        <v>0</v>
      </c>
      <c r="W14" s="40"/>
      <c r="X14" s="44"/>
      <c r="Y14" s="40">
        <f t="shared" ref="Y14:Y24" si="3">(B14*Q14)</f>
        <v>0</v>
      </c>
      <c r="Z14" s="40">
        <f t="shared" ref="Z14:Z24" si="4">(B14*R14)</f>
        <v>0</v>
      </c>
      <c r="AA14" s="40">
        <f t="shared" ref="AA14:AA24" si="5">(B14*S14)</f>
        <v>0</v>
      </c>
      <c r="AB14" s="45"/>
    </row>
    <row r="15" spans="1:28" x14ac:dyDescent="0.35">
      <c r="A15" s="56" t="s">
        <v>44</v>
      </c>
      <c r="B15" s="48"/>
      <c r="C15" s="47"/>
      <c r="D15" s="57"/>
      <c r="E15" s="57"/>
      <c r="F15" s="48"/>
      <c r="G15" s="58"/>
      <c r="H15" s="59"/>
      <c r="I15" s="58"/>
      <c r="J15" s="59"/>
      <c r="K15" s="60"/>
      <c r="L15" s="60"/>
      <c r="M15" s="60"/>
      <c r="N15" s="61"/>
      <c r="O15" s="62"/>
      <c r="P15" s="62"/>
      <c r="Q15" s="61"/>
      <c r="R15" s="62"/>
      <c r="S15" s="62"/>
      <c r="T15" s="40">
        <f t="shared" si="0"/>
        <v>0</v>
      </c>
      <c r="U15" s="40">
        <f t="shared" si="1"/>
        <v>0</v>
      </c>
      <c r="V15" s="40">
        <f t="shared" si="2"/>
        <v>0</v>
      </c>
      <c r="W15" s="40"/>
      <c r="X15" s="44"/>
      <c r="Y15" s="40">
        <f t="shared" si="3"/>
        <v>0</v>
      </c>
      <c r="Z15" s="40">
        <f t="shared" si="4"/>
        <v>0</v>
      </c>
      <c r="AA15" s="40">
        <f t="shared" si="5"/>
        <v>0</v>
      </c>
      <c r="AB15" s="45"/>
    </row>
    <row r="16" spans="1:28" x14ac:dyDescent="0.35">
      <c r="A16" s="56" t="s">
        <v>44</v>
      </c>
      <c r="B16" s="63"/>
      <c r="C16" s="64"/>
      <c r="D16" s="65"/>
      <c r="E16" s="64"/>
      <c r="F16" s="66"/>
      <c r="G16" s="67"/>
      <c r="H16" s="68"/>
      <c r="I16" s="58"/>
      <c r="J16" s="68"/>
      <c r="K16" s="68"/>
      <c r="L16" s="68"/>
      <c r="M16" s="68"/>
      <c r="N16" s="61"/>
      <c r="O16" s="62"/>
      <c r="P16" s="62"/>
      <c r="Q16" s="61"/>
      <c r="R16" s="62"/>
      <c r="S16" s="62"/>
      <c r="T16" s="69">
        <f t="shared" si="0"/>
        <v>0</v>
      </c>
      <c r="U16" s="69">
        <f t="shared" si="1"/>
        <v>0</v>
      </c>
      <c r="V16" s="69">
        <f t="shared" si="2"/>
        <v>0</v>
      </c>
      <c r="W16" s="69"/>
      <c r="X16" s="70"/>
      <c r="Y16" s="69">
        <f t="shared" si="3"/>
        <v>0</v>
      </c>
      <c r="Z16" s="69">
        <f t="shared" si="4"/>
        <v>0</v>
      </c>
      <c r="AA16" s="69">
        <f t="shared" si="5"/>
        <v>0</v>
      </c>
      <c r="AB16" s="71"/>
    </row>
    <row r="17" spans="1:28" x14ac:dyDescent="0.35">
      <c r="A17" s="56" t="s">
        <v>44</v>
      </c>
      <c r="B17" s="63"/>
      <c r="C17" s="72"/>
      <c r="D17" s="72"/>
      <c r="E17" s="72"/>
      <c r="F17" s="63"/>
      <c r="G17" s="67"/>
      <c r="H17" s="68"/>
      <c r="I17" s="58"/>
      <c r="J17" s="68"/>
      <c r="K17" s="68"/>
      <c r="L17" s="68"/>
      <c r="M17" s="68"/>
      <c r="N17" s="61"/>
      <c r="O17" s="62"/>
      <c r="P17" s="62"/>
      <c r="Q17" s="61"/>
      <c r="R17" s="62"/>
      <c r="S17" s="62"/>
      <c r="T17" s="69">
        <f t="shared" si="0"/>
        <v>0</v>
      </c>
      <c r="U17" s="69">
        <f t="shared" si="1"/>
        <v>0</v>
      </c>
      <c r="V17" s="69">
        <f t="shared" si="2"/>
        <v>0</v>
      </c>
      <c r="W17" s="69"/>
      <c r="X17" s="70"/>
      <c r="Y17" s="69">
        <f t="shared" si="3"/>
        <v>0</v>
      </c>
      <c r="Z17" s="69">
        <f t="shared" si="4"/>
        <v>0</v>
      </c>
      <c r="AA17" s="69">
        <f t="shared" si="5"/>
        <v>0</v>
      </c>
      <c r="AB17" s="71"/>
    </row>
    <row r="18" spans="1:28" x14ac:dyDescent="0.35">
      <c r="A18" s="56" t="s">
        <v>44</v>
      </c>
      <c r="B18" s="63"/>
      <c r="C18" s="72"/>
      <c r="D18" s="72"/>
      <c r="E18" s="72"/>
      <c r="F18" s="63"/>
      <c r="G18" s="67"/>
      <c r="H18" s="68"/>
      <c r="I18" s="58"/>
      <c r="J18" s="68"/>
      <c r="K18" s="68"/>
      <c r="L18" s="68"/>
      <c r="M18" s="68"/>
      <c r="N18" s="61"/>
      <c r="O18" s="62"/>
      <c r="P18" s="62"/>
      <c r="Q18" s="61"/>
      <c r="R18" s="62"/>
      <c r="S18" s="62"/>
      <c r="T18" s="69">
        <f t="shared" si="0"/>
        <v>0</v>
      </c>
      <c r="U18" s="69">
        <f t="shared" si="1"/>
        <v>0</v>
      </c>
      <c r="V18" s="69">
        <f t="shared" si="2"/>
        <v>0</v>
      </c>
      <c r="W18" s="69"/>
      <c r="X18" s="70"/>
      <c r="Y18" s="69">
        <f t="shared" si="3"/>
        <v>0</v>
      </c>
      <c r="Z18" s="69">
        <f t="shared" si="4"/>
        <v>0</v>
      </c>
      <c r="AA18" s="69">
        <f t="shared" si="5"/>
        <v>0</v>
      </c>
      <c r="AB18" s="71"/>
    </row>
    <row r="19" spans="1:28" x14ac:dyDescent="0.35">
      <c r="A19" s="28" t="s">
        <v>44</v>
      </c>
      <c r="B19" s="73"/>
      <c r="C19" s="74"/>
      <c r="D19" s="74"/>
      <c r="E19" s="74"/>
      <c r="F19" s="73"/>
      <c r="G19" s="75"/>
      <c r="H19" s="76"/>
      <c r="I19" s="77"/>
      <c r="J19" s="76"/>
      <c r="K19" s="76"/>
      <c r="L19" s="76"/>
      <c r="M19" s="76"/>
      <c r="N19" s="78"/>
      <c r="O19" s="54"/>
      <c r="P19" s="54"/>
      <c r="Q19" s="78"/>
      <c r="R19" s="54"/>
      <c r="S19" s="54"/>
      <c r="T19" s="40">
        <f t="shared" si="0"/>
        <v>0</v>
      </c>
      <c r="U19" s="40">
        <f t="shared" si="1"/>
        <v>0</v>
      </c>
      <c r="V19" s="40">
        <f t="shared" si="2"/>
        <v>0</v>
      </c>
      <c r="W19" s="40"/>
      <c r="X19" s="44"/>
      <c r="Y19" s="40">
        <f t="shared" si="3"/>
        <v>0</v>
      </c>
      <c r="Z19" s="40">
        <f t="shared" si="4"/>
        <v>0</v>
      </c>
      <c r="AA19" s="40">
        <f t="shared" si="5"/>
        <v>0</v>
      </c>
      <c r="AB19" s="45"/>
    </row>
    <row r="20" spans="1:28" x14ac:dyDescent="0.35">
      <c r="A20" s="28" t="s">
        <v>44</v>
      </c>
      <c r="B20" s="73"/>
      <c r="C20" s="74"/>
      <c r="D20" s="74"/>
      <c r="E20" s="74"/>
      <c r="F20" s="73"/>
      <c r="G20" s="75"/>
      <c r="H20" s="76"/>
      <c r="I20" s="77"/>
      <c r="J20" s="76"/>
      <c r="K20" s="76"/>
      <c r="L20" s="76"/>
      <c r="M20" s="76"/>
      <c r="N20" s="78"/>
      <c r="O20" s="54"/>
      <c r="P20" s="54"/>
      <c r="Q20" s="78"/>
      <c r="R20" s="54"/>
      <c r="S20" s="54"/>
      <c r="T20" s="40">
        <f t="shared" si="0"/>
        <v>0</v>
      </c>
      <c r="U20" s="40">
        <f t="shared" si="1"/>
        <v>0</v>
      </c>
      <c r="V20" s="40">
        <f t="shared" si="2"/>
        <v>0</v>
      </c>
      <c r="W20" s="40"/>
      <c r="X20" s="44"/>
      <c r="Y20" s="40">
        <f t="shared" si="3"/>
        <v>0</v>
      </c>
      <c r="Z20" s="40">
        <f t="shared" si="4"/>
        <v>0</v>
      </c>
      <c r="AA20" s="40">
        <f t="shared" si="5"/>
        <v>0</v>
      </c>
      <c r="AB20" s="45"/>
    </row>
    <row r="21" spans="1:28" x14ac:dyDescent="0.35">
      <c r="A21" s="28" t="s">
        <v>44</v>
      </c>
      <c r="B21" s="73"/>
      <c r="C21" s="74"/>
      <c r="D21" s="74"/>
      <c r="E21" s="74"/>
      <c r="F21" s="73"/>
      <c r="G21" s="75"/>
      <c r="H21" s="76"/>
      <c r="I21" s="77"/>
      <c r="J21" s="76"/>
      <c r="K21" s="76"/>
      <c r="L21" s="76"/>
      <c r="M21" s="76"/>
      <c r="N21" s="78"/>
      <c r="O21" s="54"/>
      <c r="P21" s="54"/>
      <c r="Q21" s="78"/>
      <c r="R21" s="54"/>
      <c r="S21" s="54"/>
      <c r="T21" s="40">
        <f t="shared" si="0"/>
        <v>0</v>
      </c>
      <c r="U21" s="40">
        <f t="shared" si="1"/>
        <v>0</v>
      </c>
      <c r="V21" s="40">
        <f t="shared" si="2"/>
        <v>0</v>
      </c>
      <c r="W21" s="40"/>
      <c r="X21" s="44"/>
      <c r="Y21" s="40">
        <f t="shared" si="3"/>
        <v>0</v>
      </c>
      <c r="Z21" s="40">
        <f t="shared" si="4"/>
        <v>0</v>
      </c>
      <c r="AA21" s="40">
        <f t="shared" si="5"/>
        <v>0</v>
      </c>
      <c r="AB21" s="45"/>
    </row>
    <row r="22" spans="1:28" x14ac:dyDescent="0.35">
      <c r="A22" s="28" t="s">
        <v>44</v>
      </c>
      <c r="B22" s="73"/>
      <c r="C22" s="74"/>
      <c r="D22" s="74"/>
      <c r="E22" s="74"/>
      <c r="F22" s="73"/>
      <c r="G22" s="75"/>
      <c r="H22" s="76"/>
      <c r="I22" s="77"/>
      <c r="J22" s="76"/>
      <c r="K22" s="76"/>
      <c r="L22" s="76"/>
      <c r="M22" s="76"/>
      <c r="N22" s="78"/>
      <c r="O22" s="54"/>
      <c r="P22" s="54"/>
      <c r="Q22" s="78"/>
      <c r="R22" s="54"/>
      <c r="S22" s="54"/>
      <c r="T22" s="40">
        <f t="shared" si="0"/>
        <v>0</v>
      </c>
      <c r="U22" s="40">
        <f t="shared" si="1"/>
        <v>0</v>
      </c>
      <c r="V22" s="40">
        <f t="shared" si="2"/>
        <v>0</v>
      </c>
      <c r="W22" s="40"/>
      <c r="X22" s="44"/>
      <c r="Y22" s="40">
        <f t="shared" si="3"/>
        <v>0</v>
      </c>
      <c r="Z22" s="40">
        <f t="shared" si="4"/>
        <v>0</v>
      </c>
      <c r="AA22" s="40">
        <f t="shared" si="5"/>
        <v>0</v>
      </c>
      <c r="AB22" s="45"/>
    </row>
    <row r="23" spans="1:28" x14ac:dyDescent="0.35">
      <c r="A23" s="28" t="s">
        <v>44</v>
      </c>
      <c r="B23" s="73"/>
      <c r="C23" s="74"/>
      <c r="D23" s="74"/>
      <c r="E23" s="74"/>
      <c r="F23" s="73"/>
      <c r="G23" s="75"/>
      <c r="H23" s="76"/>
      <c r="I23" s="77"/>
      <c r="J23" s="76"/>
      <c r="K23" s="76"/>
      <c r="L23" s="76"/>
      <c r="M23" s="76"/>
      <c r="N23" s="78"/>
      <c r="O23" s="54"/>
      <c r="P23" s="54"/>
      <c r="Q23" s="78"/>
      <c r="R23" s="54"/>
      <c r="S23" s="54"/>
      <c r="T23" s="40">
        <f t="shared" si="0"/>
        <v>0</v>
      </c>
      <c r="U23" s="40">
        <f t="shared" si="1"/>
        <v>0</v>
      </c>
      <c r="V23" s="40">
        <f t="shared" si="2"/>
        <v>0</v>
      </c>
      <c r="W23" s="40"/>
      <c r="X23" s="44"/>
      <c r="Y23" s="40">
        <f t="shared" si="3"/>
        <v>0</v>
      </c>
      <c r="Z23" s="40">
        <f t="shared" si="4"/>
        <v>0</v>
      </c>
      <c r="AA23" s="40">
        <f t="shared" si="5"/>
        <v>0</v>
      </c>
      <c r="AB23" s="45"/>
    </row>
    <row r="24" spans="1:28" x14ac:dyDescent="0.35">
      <c r="A24" s="28" t="s">
        <v>44</v>
      </c>
      <c r="B24" s="73"/>
      <c r="C24" s="74"/>
      <c r="D24" s="74"/>
      <c r="E24" s="74"/>
      <c r="F24" s="73"/>
      <c r="G24" s="75"/>
      <c r="H24" s="76"/>
      <c r="I24" s="77"/>
      <c r="J24" s="76"/>
      <c r="K24" s="76"/>
      <c r="L24" s="76"/>
      <c r="M24" s="76"/>
      <c r="N24" s="78"/>
      <c r="O24" s="54"/>
      <c r="P24" s="54"/>
      <c r="Q24" s="78"/>
      <c r="R24" s="54"/>
      <c r="S24" s="54"/>
      <c r="T24" s="40">
        <f t="shared" si="0"/>
        <v>0</v>
      </c>
      <c r="U24" s="40">
        <f t="shared" si="1"/>
        <v>0</v>
      </c>
      <c r="V24" s="40">
        <f t="shared" si="2"/>
        <v>0</v>
      </c>
      <c r="W24" s="40"/>
      <c r="X24" s="44"/>
      <c r="Y24" s="40">
        <f t="shared" si="3"/>
        <v>0</v>
      </c>
      <c r="Z24" s="40">
        <f t="shared" si="4"/>
        <v>0</v>
      </c>
      <c r="AA24" s="40">
        <f t="shared" si="5"/>
        <v>0</v>
      </c>
      <c r="AB24" s="45"/>
    </row>
    <row r="25" spans="1:28" x14ac:dyDescent="0.35">
      <c r="A25" s="38" t="s">
        <v>48</v>
      </c>
      <c r="B25" s="79"/>
      <c r="C25" s="29" t="s">
        <v>4</v>
      </c>
      <c r="D25" s="29" t="s">
        <v>4</v>
      </c>
      <c r="E25" s="29" t="s">
        <v>4</v>
      </c>
      <c r="F25" s="79" t="s">
        <v>4</v>
      </c>
      <c r="G25" s="80" t="s">
        <v>4</v>
      </c>
      <c r="H25" s="30" t="s">
        <v>4</v>
      </c>
      <c r="I25" s="81" t="s">
        <v>4</v>
      </c>
      <c r="J25" s="30" t="s">
        <v>4</v>
      </c>
      <c r="K25" s="30" t="s">
        <v>4</v>
      </c>
      <c r="L25" s="30" t="s">
        <v>4</v>
      </c>
      <c r="M25" s="30" t="s">
        <v>4</v>
      </c>
      <c r="N25" s="82" t="s">
        <v>4</v>
      </c>
      <c r="O25" s="83" t="s">
        <v>4</v>
      </c>
      <c r="P25" s="83" t="s">
        <v>4</v>
      </c>
      <c r="Q25" s="82" t="s">
        <v>4</v>
      </c>
      <c r="R25" s="83" t="s">
        <v>4</v>
      </c>
      <c r="S25" s="54"/>
      <c r="T25" s="40"/>
      <c r="U25" s="40"/>
      <c r="V25" s="40"/>
      <c r="W25" s="40"/>
      <c r="X25" s="44"/>
      <c r="Y25" s="40"/>
      <c r="Z25" s="40"/>
      <c r="AA25" s="40"/>
      <c r="AB25" s="45"/>
    </row>
    <row r="26" spans="1:28" x14ac:dyDescent="0.35">
      <c r="A26" s="29"/>
      <c r="B26" s="79"/>
      <c r="C26" s="29"/>
      <c r="D26" s="29"/>
      <c r="E26" s="29"/>
      <c r="F26" s="79"/>
      <c r="G26" s="80"/>
      <c r="H26" s="30"/>
      <c r="I26" s="84"/>
      <c r="J26" s="30"/>
      <c r="K26" s="30"/>
      <c r="L26" s="30"/>
      <c r="M26" s="30"/>
      <c r="N26" s="82"/>
      <c r="O26" s="83"/>
      <c r="P26" s="83"/>
      <c r="Q26" s="82"/>
      <c r="R26" s="83"/>
      <c r="S26" s="54"/>
      <c r="T26" s="40">
        <f t="shared" ref="T26:T36" si="6">B26*N26+(B26*Q26*$B$6/10000)</f>
        <v>0</v>
      </c>
      <c r="U26" s="40">
        <f t="shared" ref="U26:U36" si="7">B26*O26+(B26*R26*$B$6/10000)</f>
        <v>0</v>
      </c>
      <c r="V26" s="40">
        <f t="shared" ref="V26:V36" si="8">B26*P26+(B26*S26*$B$6/10000)</f>
        <v>0</v>
      </c>
      <c r="W26" s="40"/>
      <c r="X26" s="44"/>
      <c r="Y26" s="40">
        <f t="shared" ref="Y26:Y36" si="9">(B26*Q26)</f>
        <v>0</v>
      </c>
      <c r="Z26" s="40">
        <f t="shared" ref="Z26:Z36" si="10">(B26*R26)</f>
        <v>0</v>
      </c>
      <c r="AA26" s="40">
        <f t="shared" ref="AA26:AA36" si="11">(B26*S26)</f>
        <v>0</v>
      </c>
      <c r="AB26" s="45"/>
    </row>
    <row r="27" spans="1:28" x14ac:dyDescent="0.35">
      <c r="A27" s="85" t="s">
        <v>125</v>
      </c>
      <c r="B27" s="86"/>
      <c r="C27" s="65" t="s">
        <v>49</v>
      </c>
      <c r="D27" s="57" t="s">
        <v>112</v>
      </c>
      <c r="E27" s="64" t="s">
        <v>51</v>
      </c>
      <c r="F27" s="66">
        <v>52</v>
      </c>
      <c r="G27" s="87">
        <v>0</v>
      </c>
      <c r="H27" s="88"/>
      <c r="I27" s="51">
        <v>0</v>
      </c>
      <c r="J27" s="87">
        <v>0</v>
      </c>
      <c r="K27" s="89" t="s">
        <v>4</v>
      </c>
      <c r="L27" s="89" t="s">
        <v>4</v>
      </c>
      <c r="M27" s="89" t="s">
        <v>4</v>
      </c>
      <c r="N27" s="90">
        <v>0</v>
      </c>
      <c r="O27" s="54">
        <f>+N27/1000*I27</f>
        <v>0</v>
      </c>
      <c r="P27" s="51">
        <v>0</v>
      </c>
      <c r="Q27" s="90">
        <v>0</v>
      </c>
      <c r="R27" s="54">
        <f>+Q27/1000*I27</f>
        <v>0</v>
      </c>
      <c r="S27" s="51">
        <v>0</v>
      </c>
      <c r="T27" s="40">
        <f t="shared" si="6"/>
        <v>0</v>
      </c>
      <c r="U27" s="40">
        <f t="shared" si="7"/>
        <v>0</v>
      </c>
      <c r="V27" s="40">
        <f t="shared" si="8"/>
        <v>0</v>
      </c>
      <c r="W27" s="40"/>
      <c r="X27" s="44"/>
      <c r="Y27" s="40">
        <f t="shared" si="9"/>
        <v>0</v>
      </c>
      <c r="Z27" s="40">
        <f t="shared" si="10"/>
        <v>0</v>
      </c>
      <c r="AA27" s="40">
        <f t="shared" si="11"/>
        <v>0</v>
      </c>
      <c r="AB27" s="45"/>
    </row>
    <row r="28" spans="1:28" x14ac:dyDescent="0.35">
      <c r="A28" s="85" t="s">
        <v>126</v>
      </c>
      <c r="B28" s="86"/>
      <c r="C28" s="65" t="s">
        <v>49</v>
      </c>
      <c r="D28" s="57" t="s">
        <v>50</v>
      </c>
      <c r="E28" s="64" t="s">
        <v>51</v>
      </c>
      <c r="F28" s="66">
        <v>52</v>
      </c>
      <c r="G28" s="87">
        <v>0</v>
      </c>
      <c r="H28" s="88"/>
      <c r="I28" s="51">
        <v>0</v>
      </c>
      <c r="J28" s="87">
        <v>0</v>
      </c>
      <c r="K28" s="89" t="s">
        <v>4</v>
      </c>
      <c r="L28" s="89" t="s">
        <v>4</v>
      </c>
      <c r="M28" s="89" t="s">
        <v>4</v>
      </c>
      <c r="N28" s="90">
        <v>0</v>
      </c>
      <c r="O28" s="54">
        <f t="shared" ref="O28:O36" si="12">+N28/1000*I28</f>
        <v>0</v>
      </c>
      <c r="P28" s="51">
        <v>0</v>
      </c>
      <c r="Q28" s="90">
        <v>0</v>
      </c>
      <c r="R28" s="54">
        <f t="shared" ref="R28:R36" si="13">+Q28/1000*I28</f>
        <v>0</v>
      </c>
      <c r="S28" s="51">
        <v>0</v>
      </c>
      <c r="T28" s="40">
        <f t="shared" si="6"/>
        <v>0</v>
      </c>
      <c r="U28" s="40">
        <f t="shared" si="7"/>
        <v>0</v>
      </c>
      <c r="V28" s="40">
        <f t="shared" si="8"/>
        <v>0</v>
      </c>
      <c r="W28" s="40"/>
      <c r="X28" s="44"/>
      <c r="Y28" s="40">
        <f t="shared" si="9"/>
        <v>0</v>
      </c>
      <c r="Z28" s="40">
        <f t="shared" si="10"/>
        <v>0</v>
      </c>
      <c r="AA28" s="40">
        <f t="shared" si="11"/>
        <v>0</v>
      </c>
      <c r="AB28" s="45"/>
    </row>
    <row r="29" spans="1:28" x14ac:dyDescent="0.35">
      <c r="A29" s="85" t="s">
        <v>124</v>
      </c>
      <c r="B29" s="86"/>
      <c r="C29" s="65" t="s">
        <v>49</v>
      </c>
      <c r="D29" s="57" t="s">
        <v>50</v>
      </c>
      <c r="E29" s="64" t="s">
        <v>51</v>
      </c>
      <c r="F29" s="66">
        <v>52</v>
      </c>
      <c r="G29" s="87">
        <v>0</v>
      </c>
      <c r="H29" s="88"/>
      <c r="I29" s="51">
        <v>0</v>
      </c>
      <c r="J29" s="87">
        <v>0</v>
      </c>
      <c r="K29" s="89" t="s">
        <v>4</v>
      </c>
      <c r="L29" s="89" t="s">
        <v>4</v>
      </c>
      <c r="M29" s="89" t="s">
        <v>4</v>
      </c>
      <c r="N29" s="90">
        <v>0</v>
      </c>
      <c r="O29" s="54">
        <f t="shared" si="12"/>
        <v>0</v>
      </c>
      <c r="P29" s="51">
        <v>0</v>
      </c>
      <c r="Q29" s="90">
        <v>0</v>
      </c>
      <c r="R29" s="54">
        <f t="shared" si="13"/>
        <v>0</v>
      </c>
      <c r="S29" s="51">
        <v>0</v>
      </c>
      <c r="T29" s="40">
        <f t="shared" si="6"/>
        <v>0</v>
      </c>
      <c r="U29" s="40">
        <f t="shared" si="7"/>
        <v>0</v>
      </c>
      <c r="V29" s="40">
        <f t="shared" si="8"/>
        <v>0</v>
      </c>
      <c r="W29" s="40"/>
      <c r="X29" s="44"/>
      <c r="Y29" s="40">
        <f t="shared" si="9"/>
        <v>0</v>
      </c>
      <c r="Z29" s="40">
        <f t="shared" si="10"/>
        <v>0</v>
      </c>
      <c r="AA29" s="40">
        <f t="shared" si="11"/>
        <v>0</v>
      </c>
      <c r="AB29" s="45"/>
    </row>
    <row r="30" spans="1:28" x14ac:dyDescent="0.35">
      <c r="A30" s="85" t="s">
        <v>121</v>
      </c>
      <c r="B30" s="86"/>
      <c r="C30" s="65" t="s">
        <v>49</v>
      </c>
      <c r="D30" s="57" t="s">
        <v>50</v>
      </c>
      <c r="E30" s="64" t="s">
        <v>51</v>
      </c>
      <c r="F30" s="66">
        <v>52</v>
      </c>
      <c r="G30" s="91">
        <v>0</v>
      </c>
      <c r="H30" s="92"/>
      <c r="I30" s="51">
        <v>0</v>
      </c>
      <c r="J30" s="91">
        <v>0</v>
      </c>
      <c r="K30" s="76"/>
      <c r="L30" s="76"/>
      <c r="M30" s="76"/>
      <c r="N30" s="90">
        <v>0</v>
      </c>
      <c r="O30" s="54">
        <f t="shared" si="12"/>
        <v>0</v>
      </c>
      <c r="P30" s="51">
        <v>0</v>
      </c>
      <c r="Q30" s="90">
        <v>0</v>
      </c>
      <c r="R30" s="54">
        <f t="shared" si="13"/>
        <v>0</v>
      </c>
      <c r="S30" s="51">
        <v>0</v>
      </c>
      <c r="T30" s="40">
        <f t="shared" si="6"/>
        <v>0</v>
      </c>
      <c r="U30" s="40">
        <f t="shared" si="7"/>
        <v>0</v>
      </c>
      <c r="V30" s="40">
        <f t="shared" si="8"/>
        <v>0</v>
      </c>
      <c r="W30" s="40"/>
      <c r="X30" s="44"/>
      <c r="Y30" s="40">
        <f t="shared" si="9"/>
        <v>0</v>
      </c>
      <c r="Z30" s="40">
        <f t="shared" si="10"/>
        <v>0</v>
      </c>
      <c r="AA30" s="40">
        <f t="shared" si="11"/>
        <v>0</v>
      </c>
      <c r="AB30" s="45"/>
    </row>
    <row r="31" spans="1:28" x14ac:dyDescent="0.35">
      <c r="A31" s="85" t="s">
        <v>122</v>
      </c>
      <c r="B31" s="86"/>
      <c r="C31" s="65" t="s">
        <v>49</v>
      </c>
      <c r="D31" s="57" t="s">
        <v>50</v>
      </c>
      <c r="E31" s="64" t="s">
        <v>51</v>
      </c>
      <c r="F31" s="66">
        <v>52</v>
      </c>
      <c r="G31" s="87">
        <v>0</v>
      </c>
      <c r="H31" s="88"/>
      <c r="I31" s="51">
        <v>0</v>
      </c>
      <c r="J31" s="87">
        <v>0</v>
      </c>
      <c r="K31" s="89"/>
      <c r="L31" s="89"/>
      <c r="M31" s="89"/>
      <c r="N31" s="90">
        <v>0</v>
      </c>
      <c r="O31" s="54">
        <f t="shared" si="12"/>
        <v>0</v>
      </c>
      <c r="P31" s="51">
        <v>0</v>
      </c>
      <c r="Q31" s="90">
        <v>0</v>
      </c>
      <c r="R31" s="54">
        <f t="shared" si="13"/>
        <v>0</v>
      </c>
      <c r="S31" s="51">
        <v>0</v>
      </c>
      <c r="T31" s="40">
        <f t="shared" si="6"/>
        <v>0</v>
      </c>
      <c r="U31" s="40">
        <f t="shared" si="7"/>
        <v>0</v>
      </c>
      <c r="V31" s="40">
        <f t="shared" si="8"/>
        <v>0</v>
      </c>
      <c r="W31" s="40"/>
      <c r="X31" s="44"/>
      <c r="Y31" s="40">
        <f t="shared" si="9"/>
        <v>0</v>
      </c>
      <c r="Z31" s="40">
        <f t="shared" si="10"/>
        <v>0</v>
      </c>
      <c r="AA31" s="40">
        <f t="shared" si="11"/>
        <v>0</v>
      </c>
      <c r="AB31" s="45"/>
    </row>
    <row r="32" spans="1:28" x14ac:dyDescent="0.35">
      <c r="A32" s="85" t="s">
        <v>52</v>
      </c>
      <c r="B32" s="86"/>
      <c r="C32" s="65" t="s">
        <v>49</v>
      </c>
      <c r="D32" s="57" t="s">
        <v>50</v>
      </c>
      <c r="E32" s="64" t="s">
        <v>51</v>
      </c>
      <c r="F32" s="66">
        <v>52</v>
      </c>
      <c r="G32" s="87">
        <v>0</v>
      </c>
      <c r="H32" s="88"/>
      <c r="I32" s="51">
        <v>0</v>
      </c>
      <c r="J32" s="87">
        <v>0</v>
      </c>
      <c r="K32" s="89"/>
      <c r="L32" s="89"/>
      <c r="M32" s="89"/>
      <c r="N32" s="90">
        <v>0</v>
      </c>
      <c r="O32" s="54">
        <f t="shared" si="12"/>
        <v>0</v>
      </c>
      <c r="P32" s="51">
        <v>0</v>
      </c>
      <c r="Q32" s="90">
        <v>0</v>
      </c>
      <c r="R32" s="54">
        <f t="shared" si="13"/>
        <v>0</v>
      </c>
      <c r="S32" s="51">
        <v>0</v>
      </c>
      <c r="T32" s="40">
        <f t="shared" si="6"/>
        <v>0</v>
      </c>
      <c r="U32" s="40">
        <f t="shared" si="7"/>
        <v>0</v>
      </c>
      <c r="V32" s="40">
        <f t="shared" si="8"/>
        <v>0</v>
      </c>
      <c r="W32" s="40"/>
      <c r="X32" s="44"/>
      <c r="Y32" s="40">
        <f t="shared" si="9"/>
        <v>0</v>
      </c>
      <c r="Z32" s="40">
        <f t="shared" si="10"/>
        <v>0</v>
      </c>
      <c r="AA32" s="40">
        <f t="shared" si="11"/>
        <v>0</v>
      </c>
      <c r="AB32" s="45"/>
    </row>
    <row r="33" spans="1:28" x14ac:dyDescent="0.35">
      <c r="A33" s="85" t="s">
        <v>123</v>
      </c>
      <c r="B33" s="86"/>
      <c r="C33" s="65" t="s">
        <v>49</v>
      </c>
      <c r="D33" s="57" t="s">
        <v>50</v>
      </c>
      <c r="E33" s="64" t="s">
        <v>51</v>
      </c>
      <c r="F33" s="66">
        <v>52</v>
      </c>
      <c r="G33" s="87">
        <v>0</v>
      </c>
      <c r="H33" s="88"/>
      <c r="I33" s="51">
        <v>0</v>
      </c>
      <c r="J33" s="87">
        <v>0</v>
      </c>
      <c r="K33" s="89"/>
      <c r="L33" s="89"/>
      <c r="M33" s="89"/>
      <c r="N33" s="90">
        <v>0</v>
      </c>
      <c r="O33" s="54">
        <f t="shared" ref="O33" si="14">+N33/1000*I33</f>
        <v>0</v>
      </c>
      <c r="P33" s="51">
        <v>0</v>
      </c>
      <c r="Q33" s="90">
        <v>0</v>
      </c>
      <c r="R33" s="54">
        <f t="shared" ref="R33" si="15">+Q33/1000*I33</f>
        <v>0</v>
      </c>
      <c r="S33" s="51">
        <v>0</v>
      </c>
      <c r="T33" s="40">
        <f t="shared" ref="T33" si="16">B33*N33+(B33*Q33*$B$6/10000)</f>
        <v>0</v>
      </c>
      <c r="U33" s="40">
        <f t="shared" ref="U33" si="17">B33*O33+(B33*R33*$B$6/10000)</f>
        <v>0</v>
      </c>
      <c r="V33" s="40">
        <f t="shared" ref="V33" si="18">B33*P33+(B33*S33*$B$6/10000)</f>
        <v>0</v>
      </c>
      <c r="W33" s="40"/>
      <c r="X33" s="44"/>
      <c r="Y33" s="40">
        <f t="shared" ref="Y33" si="19">(B33*Q33)</f>
        <v>0</v>
      </c>
      <c r="Z33" s="40">
        <f t="shared" ref="Z33" si="20">(B33*R33)</f>
        <v>0</v>
      </c>
      <c r="AA33" s="40">
        <f t="shared" ref="AA33" si="21">(B33*S33)</f>
        <v>0</v>
      </c>
      <c r="AB33" s="45"/>
    </row>
    <row r="34" spans="1:28" x14ac:dyDescent="0.35">
      <c r="A34" s="85" t="s">
        <v>53</v>
      </c>
      <c r="B34" s="93"/>
      <c r="C34" s="65" t="s">
        <v>49</v>
      </c>
      <c r="D34" s="57" t="s">
        <v>50</v>
      </c>
      <c r="E34" s="64" t="s">
        <v>51</v>
      </c>
      <c r="F34" s="66">
        <v>52</v>
      </c>
      <c r="G34" s="91">
        <v>0</v>
      </c>
      <c r="H34" s="92"/>
      <c r="I34" s="51">
        <v>0</v>
      </c>
      <c r="J34" s="91">
        <v>0</v>
      </c>
      <c r="K34" s="76"/>
      <c r="L34" s="76"/>
      <c r="M34" s="76"/>
      <c r="N34" s="90">
        <v>0</v>
      </c>
      <c r="O34" s="54">
        <f t="shared" si="12"/>
        <v>0</v>
      </c>
      <c r="P34" s="51">
        <v>0</v>
      </c>
      <c r="Q34" s="90">
        <v>0</v>
      </c>
      <c r="R34" s="54">
        <f t="shared" si="13"/>
        <v>0</v>
      </c>
      <c r="S34" s="51">
        <v>0</v>
      </c>
      <c r="T34" s="40">
        <f t="shared" si="6"/>
        <v>0</v>
      </c>
      <c r="U34" s="40">
        <f t="shared" si="7"/>
        <v>0</v>
      </c>
      <c r="V34" s="40">
        <f t="shared" si="8"/>
        <v>0</v>
      </c>
      <c r="W34" s="40"/>
      <c r="X34" s="44"/>
      <c r="Y34" s="40">
        <f t="shared" si="9"/>
        <v>0</v>
      </c>
      <c r="Z34" s="40">
        <f t="shared" si="10"/>
        <v>0</v>
      </c>
      <c r="AA34" s="40">
        <f t="shared" si="11"/>
        <v>0</v>
      </c>
      <c r="AB34" s="45"/>
    </row>
    <row r="35" spans="1:28" x14ac:dyDescent="0.35">
      <c r="A35" s="85" t="s">
        <v>54</v>
      </c>
      <c r="B35" s="86"/>
      <c r="C35" s="65" t="s">
        <v>49</v>
      </c>
      <c r="D35" s="57" t="s">
        <v>50</v>
      </c>
      <c r="E35" s="64" t="s">
        <v>51</v>
      </c>
      <c r="F35" s="66">
        <v>52</v>
      </c>
      <c r="G35" s="87">
        <v>0</v>
      </c>
      <c r="H35" s="88"/>
      <c r="I35" s="51">
        <v>0</v>
      </c>
      <c r="J35" s="87">
        <v>0</v>
      </c>
      <c r="K35" s="89"/>
      <c r="L35" s="89"/>
      <c r="M35" s="89"/>
      <c r="N35" s="90">
        <v>0</v>
      </c>
      <c r="O35" s="54">
        <f t="shared" si="12"/>
        <v>0</v>
      </c>
      <c r="P35" s="51">
        <v>0</v>
      </c>
      <c r="Q35" s="90">
        <v>0</v>
      </c>
      <c r="R35" s="54">
        <f t="shared" si="13"/>
        <v>0</v>
      </c>
      <c r="S35" s="51">
        <v>0</v>
      </c>
      <c r="T35" s="40">
        <f t="shared" si="6"/>
        <v>0</v>
      </c>
      <c r="U35" s="40">
        <f t="shared" si="7"/>
        <v>0</v>
      </c>
      <c r="V35" s="40">
        <f t="shared" si="8"/>
        <v>0</v>
      </c>
      <c r="W35" s="40"/>
      <c r="X35" s="44"/>
      <c r="Y35" s="40">
        <f t="shared" si="9"/>
        <v>0</v>
      </c>
      <c r="Z35" s="40">
        <f t="shared" si="10"/>
        <v>0</v>
      </c>
      <c r="AA35" s="40">
        <f t="shared" si="11"/>
        <v>0</v>
      </c>
      <c r="AB35" s="45"/>
    </row>
    <row r="36" spans="1:28" x14ac:dyDescent="0.35">
      <c r="A36" s="85" t="s">
        <v>55</v>
      </c>
      <c r="B36" s="86"/>
      <c r="C36" s="65" t="s">
        <v>49</v>
      </c>
      <c r="D36" s="57" t="s">
        <v>50</v>
      </c>
      <c r="E36" s="64" t="s">
        <v>51</v>
      </c>
      <c r="F36" s="66">
        <v>52</v>
      </c>
      <c r="G36" s="87">
        <v>0</v>
      </c>
      <c r="H36" s="88"/>
      <c r="I36" s="51">
        <v>0</v>
      </c>
      <c r="J36" s="87">
        <v>0</v>
      </c>
      <c r="K36" s="89"/>
      <c r="L36" s="89"/>
      <c r="M36" s="89"/>
      <c r="N36" s="90">
        <v>0</v>
      </c>
      <c r="O36" s="54">
        <f t="shared" si="12"/>
        <v>0</v>
      </c>
      <c r="P36" s="51">
        <v>0</v>
      </c>
      <c r="Q36" s="90">
        <v>0</v>
      </c>
      <c r="R36" s="54">
        <f t="shared" si="13"/>
        <v>0</v>
      </c>
      <c r="S36" s="51">
        <v>0</v>
      </c>
      <c r="T36" s="40">
        <f t="shared" si="6"/>
        <v>0</v>
      </c>
      <c r="U36" s="40">
        <f t="shared" si="7"/>
        <v>0</v>
      </c>
      <c r="V36" s="40">
        <f t="shared" si="8"/>
        <v>0</v>
      </c>
      <c r="W36" s="40"/>
      <c r="X36" s="44"/>
      <c r="Y36" s="40">
        <f t="shared" si="9"/>
        <v>0</v>
      </c>
      <c r="Z36" s="40">
        <f t="shared" si="10"/>
        <v>0</v>
      </c>
      <c r="AA36" s="40">
        <f t="shared" si="11"/>
        <v>0</v>
      </c>
      <c r="AB36" s="45"/>
    </row>
    <row r="37" spans="1:28" x14ac:dyDescent="0.35">
      <c r="A37" s="28"/>
      <c r="B37" s="64"/>
      <c r="C37" s="65"/>
      <c r="D37" s="57"/>
      <c r="E37" s="64"/>
      <c r="F37" s="66"/>
      <c r="G37" s="94"/>
      <c r="H37" s="95"/>
      <c r="I37" s="96"/>
      <c r="J37" s="94"/>
      <c r="K37" s="89"/>
      <c r="L37" s="89"/>
      <c r="M37" s="89"/>
      <c r="N37" s="78"/>
      <c r="O37" s="54"/>
      <c r="P37" s="54"/>
      <c r="Q37" s="78"/>
      <c r="R37" s="54"/>
      <c r="S37" s="54"/>
      <c r="T37" s="40"/>
      <c r="U37" s="40"/>
      <c r="V37" s="40"/>
      <c r="W37" s="40"/>
      <c r="X37" s="44"/>
      <c r="Y37" s="40"/>
      <c r="Z37" s="40"/>
      <c r="AA37" s="40"/>
      <c r="AB37" s="45"/>
    </row>
    <row r="38" spans="1:28" x14ac:dyDescent="0.35">
      <c r="A38" s="29"/>
      <c r="B38" s="29"/>
      <c r="C38" s="29"/>
      <c r="D38" s="74"/>
      <c r="E38" s="29"/>
      <c r="F38" s="29"/>
      <c r="G38" s="30"/>
      <c r="H38" s="30"/>
      <c r="I38" s="42"/>
      <c r="J38" s="30"/>
      <c r="K38" s="30"/>
      <c r="L38" s="30"/>
      <c r="M38" s="30"/>
      <c r="N38" s="82"/>
      <c r="O38" s="82"/>
      <c r="P38" s="78"/>
      <c r="Q38" s="78"/>
      <c r="R38" s="82"/>
      <c r="S38" s="78"/>
      <c r="T38" s="40"/>
      <c r="U38" s="40"/>
      <c r="V38" s="40"/>
      <c r="W38" s="40"/>
      <c r="X38" s="44"/>
      <c r="Y38" s="40"/>
      <c r="Z38" s="40"/>
      <c r="AA38" s="40"/>
      <c r="AB38" s="45"/>
    </row>
    <row r="39" spans="1:28" x14ac:dyDescent="0.35">
      <c r="A39" s="28"/>
      <c r="B39" s="64"/>
      <c r="C39" s="65"/>
      <c r="D39" s="64"/>
      <c r="E39" s="64"/>
      <c r="F39" s="64"/>
      <c r="G39" s="95"/>
      <c r="H39" s="95"/>
      <c r="I39" s="97"/>
      <c r="J39" s="95"/>
      <c r="K39" s="89"/>
      <c r="L39" s="89"/>
      <c r="M39" s="89"/>
      <c r="N39" s="78"/>
      <c r="O39" s="78"/>
      <c r="P39" s="78"/>
      <c r="Q39" s="78"/>
      <c r="R39" s="78"/>
      <c r="S39" s="78"/>
      <c r="T39" s="40">
        <f t="shared" ref="T39:T48" si="22">B39*N39+(B39*Q39*$B$6/10000)</f>
        <v>0</v>
      </c>
      <c r="U39" s="40">
        <f t="shared" ref="U39:U48" si="23">B39*O39+(B39*R39*$B$6/10000)</f>
        <v>0</v>
      </c>
      <c r="V39" s="40">
        <f t="shared" ref="V39:V48" si="24">B39*P39+(B39*S39*$B$6/10000)</f>
        <v>0</v>
      </c>
      <c r="W39" s="40"/>
      <c r="X39" s="44"/>
      <c r="Y39" s="40">
        <f t="shared" ref="Y39:Y48" si="25">(B39*Q39)</f>
        <v>0</v>
      </c>
      <c r="Z39" s="40">
        <f t="shared" ref="Z39:Z48" si="26">(B39*R39)</f>
        <v>0</v>
      </c>
      <c r="AA39" s="40">
        <f t="shared" ref="AA39:AA48" si="27">(B39*S39)</f>
        <v>0</v>
      </c>
      <c r="AB39" s="45"/>
    </row>
    <row r="40" spans="1:28" x14ac:dyDescent="0.35">
      <c r="A40" s="28"/>
      <c r="B40" s="74"/>
      <c r="C40" s="65"/>
      <c r="D40" s="74"/>
      <c r="E40" s="74"/>
      <c r="F40" s="74"/>
      <c r="G40" s="76"/>
      <c r="H40" s="76"/>
      <c r="I40" s="97"/>
      <c r="J40" s="76"/>
      <c r="K40" s="76"/>
      <c r="L40" s="76"/>
      <c r="M40" s="76"/>
      <c r="N40" s="78"/>
      <c r="O40" s="78"/>
      <c r="P40" s="78"/>
      <c r="Q40" s="78"/>
      <c r="R40" s="78"/>
      <c r="S40" s="78"/>
      <c r="T40" s="40">
        <f t="shared" si="22"/>
        <v>0</v>
      </c>
      <c r="U40" s="40">
        <f t="shared" si="23"/>
        <v>0</v>
      </c>
      <c r="V40" s="40">
        <f t="shared" si="24"/>
        <v>0</v>
      </c>
      <c r="W40" s="40"/>
      <c r="X40" s="44"/>
      <c r="Y40" s="40">
        <f t="shared" si="25"/>
        <v>0</v>
      </c>
      <c r="Z40" s="40">
        <f t="shared" si="26"/>
        <v>0</v>
      </c>
      <c r="AA40" s="40">
        <f t="shared" si="27"/>
        <v>0</v>
      </c>
      <c r="AB40" s="45"/>
    </row>
    <row r="41" spans="1:28" x14ac:dyDescent="0.35">
      <c r="A41" s="29"/>
      <c r="B41" s="29"/>
      <c r="C41" s="29"/>
      <c r="D41" s="74"/>
      <c r="E41" s="29"/>
      <c r="F41" s="29"/>
      <c r="G41" s="30"/>
      <c r="H41" s="30"/>
      <c r="I41" s="42"/>
      <c r="J41" s="30"/>
      <c r="K41" s="30"/>
      <c r="L41" s="30"/>
      <c r="M41" s="30"/>
      <c r="N41" s="82"/>
      <c r="O41" s="82"/>
      <c r="P41" s="78"/>
      <c r="Q41" s="78"/>
      <c r="R41" s="82"/>
      <c r="S41" s="78"/>
      <c r="T41" s="40">
        <f t="shared" si="22"/>
        <v>0</v>
      </c>
      <c r="U41" s="40">
        <f t="shared" si="23"/>
        <v>0</v>
      </c>
      <c r="V41" s="40">
        <f t="shared" si="24"/>
        <v>0</v>
      </c>
      <c r="W41" s="40"/>
      <c r="X41" s="44"/>
      <c r="Y41" s="40">
        <f t="shared" si="25"/>
        <v>0</v>
      </c>
      <c r="Z41" s="40">
        <f t="shared" si="26"/>
        <v>0</v>
      </c>
      <c r="AA41" s="40">
        <f t="shared" si="27"/>
        <v>0</v>
      </c>
      <c r="AB41" s="45"/>
    </row>
    <row r="42" spans="1:28" x14ac:dyDescent="0.35">
      <c r="A42" s="28"/>
      <c r="B42" s="64"/>
      <c r="C42" s="65"/>
      <c r="D42" s="64"/>
      <c r="E42" s="64"/>
      <c r="F42" s="64"/>
      <c r="G42" s="95"/>
      <c r="H42" s="95"/>
      <c r="I42" s="97"/>
      <c r="J42" s="95"/>
      <c r="K42" s="89"/>
      <c r="L42" s="89"/>
      <c r="M42" s="89"/>
      <c r="N42" s="78"/>
      <c r="O42" s="78"/>
      <c r="P42" s="78"/>
      <c r="Q42" s="78"/>
      <c r="R42" s="78"/>
      <c r="S42" s="78"/>
      <c r="T42" s="40">
        <f t="shared" si="22"/>
        <v>0</v>
      </c>
      <c r="U42" s="40">
        <f t="shared" si="23"/>
        <v>0</v>
      </c>
      <c r="V42" s="40">
        <f t="shared" si="24"/>
        <v>0</v>
      </c>
      <c r="W42" s="40"/>
      <c r="X42" s="44"/>
      <c r="Y42" s="40">
        <f t="shared" si="25"/>
        <v>0</v>
      </c>
      <c r="Z42" s="40">
        <f t="shared" si="26"/>
        <v>0</v>
      </c>
      <c r="AA42" s="40">
        <f t="shared" si="27"/>
        <v>0</v>
      </c>
      <c r="AB42" s="45"/>
    </row>
    <row r="43" spans="1:28" x14ac:dyDescent="0.35">
      <c r="A43" s="28"/>
      <c r="B43" s="74"/>
      <c r="C43" s="65"/>
      <c r="D43" s="74"/>
      <c r="E43" s="74"/>
      <c r="F43" s="74"/>
      <c r="G43" s="76"/>
      <c r="H43" s="76"/>
      <c r="I43" s="97"/>
      <c r="J43" s="76"/>
      <c r="K43" s="76"/>
      <c r="L43" s="76"/>
      <c r="M43" s="76"/>
      <c r="N43" s="78"/>
      <c r="O43" s="78"/>
      <c r="P43" s="78"/>
      <c r="Q43" s="78"/>
      <c r="R43" s="78"/>
      <c r="S43" s="78"/>
      <c r="T43" s="40">
        <f t="shared" si="22"/>
        <v>0</v>
      </c>
      <c r="U43" s="40">
        <f t="shared" si="23"/>
        <v>0</v>
      </c>
      <c r="V43" s="40">
        <f t="shared" si="24"/>
        <v>0</v>
      </c>
      <c r="W43" s="40"/>
      <c r="X43" s="44"/>
      <c r="Y43" s="40">
        <f t="shared" si="25"/>
        <v>0</v>
      </c>
      <c r="Z43" s="40">
        <f t="shared" si="26"/>
        <v>0</v>
      </c>
      <c r="AA43" s="40">
        <f t="shared" si="27"/>
        <v>0</v>
      </c>
      <c r="AB43" s="45"/>
    </row>
    <row r="44" spans="1:28" x14ac:dyDescent="0.35">
      <c r="A44" s="29"/>
      <c r="B44" s="29"/>
      <c r="C44" s="29"/>
      <c r="D44" s="74"/>
      <c r="E44" s="29"/>
      <c r="F44" s="29"/>
      <c r="G44" s="30"/>
      <c r="H44" s="30"/>
      <c r="I44" s="42"/>
      <c r="J44" s="30"/>
      <c r="K44" s="30"/>
      <c r="L44" s="30"/>
      <c r="M44" s="30"/>
      <c r="N44" s="82"/>
      <c r="O44" s="82"/>
      <c r="P44" s="78"/>
      <c r="Q44" s="78"/>
      <c r="R44" s="78"/>
      <c r="S44" s="78"/>
      <c r="T44" s="40">
        <f t="shared" si="22"/>
        <v>0</v>
      </c>
      <c r="U44" s="40">
        <f t="shared" si="23"/>
        <v>0</v>
      </c>
      <c r="V44" s="40">
        <f t="shared" si="24"/>
        <v>0</v>
      </c>
      <c r="W44" s="40"/>
      <c r="X44" s="44"/>
      <c r="Y44" s="40">
        <f t="shared" si="25"/>
        <v>0</v>
      </c>
      <c r="Z44" s="40">
        <f t="shared" si="26"/>
        <v>0</v>
      </c>
      <c r="AA44" s="40">
        <f t="shared" si="27"/>
        <v>0</v>
      </c>
      <c r="AB44" s="45"/>
    </row>
    <row r="45" spans="1:28" x14ac:dyDescent="0.35">
      <c r="A45" s="28"/>
      <c r="B45" s="64"/>
      <c r="C45" s="65"/>
      <c r="D45" s="64"/>
      <c r="E45" s="64"/>
      <c r="F45" s="64"/>
      <c r="G45" s="95"/>
      <c r="H45" s="95"/>
      <c r="I45" s="97"/>
      <c r="J45" s="95"/>
      <c r="K45" s="89"/>
      <c r="L45" s="89"/>
      <c r="M45" s="89"/>
      <c r="N45" s="78"/>
      <c r="O45" s="78"/>
      <c r="P45" s="78"/>
      <c r="Q45" s="78"/>
      <c r="R45" s="78"/>
      <c r="S45" s="78"/>
      <c r="T45" s="40">
        <f t="shared" si="22"/>
        <v>0</v>
      </c>
      <c r="U45" s="40">
        <f t="shared" si="23"/>
        <v>0</v>
      </c>
      <c r="V45" s="40">
        <f t="shared" si="24"/>
        <v>0</v>
      </c>
      <c r="W45" s="40"/>
      <c r="X45" s="44"/>
      <c r="Y45" s="40">
        <f t="shared" si="25"/>
        <v>0</v>
      </c>
      <c r="Z45" s="40">
        <f t="shared" si="26"/>
        <v>0</v>
      </c>
      <c r="AA45" s="40">
        <f t="shared" si="27"/>
        <v>0</v>
      </c>
      <c r="AB45" s="45"/>
    </row>
    <row r="46" spans="1:28" x14ac:dyDescent="0.35">
      <c r="A46" s="28"/>
      <c r="B46" s="74"/>
      <c r="C46" s="65"/>
      <c r="D46" s="74"/>
      <c r="E46" s="74"/>
      <c r="F46" s="74"/>
      <c r="G46" s="76"/>
      <c r="H46" s="76"/>
      <c r="I46" s="97"/>
      <c r="J46" s="76"/>
      <c r="K46" s="76"/>
      <c r="L46" s="76"/>
      <c r="M46" s="76"/>
      <c r="N46" s="78"/>
      <c r="O46" s="78"/>
      <c r="P46" s="78"/>
      <c r="Q46" s="78"/>
      <c r="R46" s="78"/>
      <c r="S46" s="78"/>
      <c r="T46" s="40">
        <f t="shared" si="22"/>
        <v>0</v>
      </c>
      <c r="U46" s="40">
        <f t="shared" si="23"/>
        <v>0</v>
      </c>
      <c r="V46" s="40">
        <f t="shared" si="24"/>
        <v>0</v>
      </c>
      <c r="W46" s="40"/>
      <c r="X46" s="44"/>
      <c r="Y46" s="40">
        <f t="shared" si="25"/>
        <v>0</v>
      </c>
      <c r="Z46" s="40">
        <f t="shared" si="26"/>
        <v>0</v>
      </c>
      <c r="AA46" s="40">
        <f t="shared" si="27"/>
        <v>0</v>
      </c>
      <c r="AB46" s="45"/>
    </row>
    <row r="47" spans="1:28" x14ac:dyDescent="0.35">
      <c r="A47" s="29"/>
      <c r="B47" s="29"/>
      <c r="C47" s="29"/>
      <c r="D47" s="74"/>
      <c r="E47" s="29"/>
      <c r="F47" s="29"/>
      <c r="G47" s="30"/>
      <c r="H47" s="30"/>
      <c r="I47" s="42"/>
      <c r="J47" s="30"/>
      <c r="K47" s="30"/>
      <c r="L47" s="30"/>
      <c r="M47" s="30"/>
      <c r="N47" s="82"/>
      <c r="O47" s="82"/>
      <c r="P47" s="78"/>
      <c r="Q47" s="78"/>
      <c r="R47" s="78"/>
      <c r="S47" s="78"/>
      <c r="T47" s="40">
        <f t="shared" si="22"/>
        <v>0</v>
      </c>
      <c r="U47" s="40">
        <f t="shared" si="23"/>
        <v>0</v>
      </c>
      <c r="V47" s="40">
        <f t="shared" si="24"/>
        <v>0</v>
      </c>
      <c r="W47" s="40"/>
      <c r="X47" s="44"/>
      <c r="Y47" s="40">
        <f t="shared" si="25"/>
        <v>0</v>
      </c>
      <c r="Z47" s="40">
        <f t="shared" si="26"/>
        <v>0</v>
      </c>
      <c r="AA47" s="40">
        <f t="shared" si="27"/>
        <v>0</v>
      </c>
      <c r="AB47" s="45"/>
    </row>
    <row r="48" spans="1:28" x14ac:dyDescent="0.35">
      <c r="A48" s="28"/>
      <c r="B48" s="74"/>
      <c r="C48" s="74"/>
      <c r="D48" s="74"/>
      <c r="E48" s="74"/>
      <c r="F48" s="74"/>
      <c r="G48" s="76"/>
      <c r="H48" s="76"/>
      <c r="I48" s="97"/>
      <c r="J48" s="76"/>
      <c r="K48" s="76"/>
      <c r="L48" s="76"/>
      <c r="M48" s="76"/>
      <c r="N48" s="78"/>
      <c r="O48" s="78"/>
      <c r="P48" s="78"/>
      <c r="Q48" s="78"/>
      <c r="R48" s="78"/>
      <c r="S48" s="78"/>
      <c r="T48" s="40">
        <f t="shared" si="22"/>
        <v>0</v>
      </c>
      <c r="U48" s="40">
        <f t="shared" si="23"/>
        <v>0</v>
      </c>
      <c r="V48" s="40">
        <f t="shared" si="24"/>
        <v>0</v>
      </c>
      <c r="W48" s="40"/>
      <c r="X48" s="44"/>
      <c r="Y48" s="40">
        <f t="shared" si="25"/>
        <v>0</v>
      </c>
      <c r="Z48" s="40">
        <f t="shared" si="26"/>
        <v>0</v>
      </c>
      <c r="AA48" s="40">
        <f t="shared" si="27"/>
        <v>0</v>
      </c>
      <c r="AB48" s="45"/>
    </row>
    <row r="49" spans="1:28" x14ac:dyDescent="0.35">
      <c r="A49" s="38" t="s">
        <v>56</v>
      </c>
      <c r="B49" s="29"/>
      <c r="C49" s="29" t="s">
        <v>4</v>
      </c>
      <c r="D49" s="29" t="s">
        <v>4</v>
      </c>
      <c r="E49" s="29" t="s">
        <v>4</v>
      </c>
      <c r="F49" s="29" t="s">
        <v>4</v>
      </c>
      <c r="G49" s="30" t="s">
        <v>4</v>
      </c>
      <c r="H49" s="30" t="s">
        <v>4</v>
      </c>
      <c r="I49" s="31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82" t="s">
        <v>4</v>
      </c>
      <c r="O49" s="82" t="s">
        <v>4</v>
      </c>
      <c r="P49" s="82" t="s">
        <v>4</v>
      </c>
      <c r="Q49" s="82" t="s">
        <v>4</v>
      </c>
      <c r="R49" s="82" t="s">
        <v>4</v>
      </c>
      <c r="S49" s="78"/>
      <c r="T49" s="40"/>
      <c r="U49" s="40"/>
      <c r="V49" s="40"/>
      <c r="W49" s="40"/>
      <c r="X49" s="44"/>
      <c r="Y49" s="40"/>
      <c r="Z49" s="40"/>
      <c r="AA49" s="40"/>
      <c r="AB49" s="45"/>
    </row>
    <row r="50" spans="1:28" x14ac:dyDescent="0.35">
      <c r="A50" s="28" t="s">
        <v>44</v>
      </c>
      <c r="B50" s="74"/>
      <c r="C50" s="74"/>
      <c r="D50" s="74"/>
      <c r="E50" s="74"/>
      <c r="F50" s="74"/>
      <c r="G50" s="76"/>
      <c r="H50" s="76"/>
      <c r="I50" s="97"/>
      <c r="J50" s="76"/>
      <c r="K50" s="76"/>
      <c r="L50" s="76"/>
      <c r="M50" s="76"/>
      <c r="N50" s="78"/>
      <c r="O50" s="78"/>
      <c r="P50" s="78"/>
      <c r="Q50" s="78"/>
      <c r="R50" s="78"/>
      <c r="S50" s="78"/>
      <c r="T50" s="40">
        <f t="shared" ref="T50:T61" si="28">B50*N50+(B50*Q50*$B$6/10000)</f>
        <v>0</v>
      </c>
      <c r="U50" s="40">
        <f t="shared" ref="U50:U61" si="29">B50*O50+(B50*R50*$B$6/10000)</f>
        <v>0</v>
      </c>
      <c r="V50" s="40">
        <f t="shared" ref="V50:V61" si="30">B50*P50+(B50*S50*$B$6/10000)</f>
        <v>0</v>
      </c>
      <c r="W50" s="40"/>
      <c r="X50" s="44"/>
      <c r="Y50" s="40">
        <f t="shared" ref="Y50:Y61" si="31">(B50*Q50)</f>
        <v>0</v>
      </c>
      <c r="Z50" s="40">
        <f t="shared" ref="Z50:Z61" si="32">(B50*R50)</f>
        <v>0</v>
      </c>
      <c r="AA50" s="40">
        <f t="shared" ref="AA50:AA61" si="33">(B50*S50)</f>
        <v>0</v>
      </c>
      <c r="AB50" s="45"/>
    </row>
    <row r="51" spans="1:28" x14ac:dyDescent="0.35">
      <c r="A51" s="85" t="s">
        <v>131</v>
      </c>
      <c r="B51" s="98"/>
      <c r="C51" s="65"/>
      <c r="D51" s="64"/>
      <c r="E51" s="64"/>
      <c r="F51" s="64"/>
      <c r="G51" s="95"/>
      <c r="H51" s="95"/>
      <c r="I51" s="97"/>
      <c r="J51" s="95"/>
      <c r="K51" s="89"/>
      <c r="L51" s="89"/>
      <c r="M51" s="89"/>
      <c r="N51" s="78"/>
      <c r="O51" s="78"/>
      <c r="P51" s="51">
        <v>0</v>
      </c>
      <c r="Q51" s="54"/>
      <c r="R51" s="54"/>
      <c r="S51" s="51">
        <v>0</v>
      </c>
      <c r="T51" s="40">
        <f t="shared" si="28"/>
        <v>0</v>
      </c>
      <c r="U51" s="40">
        <f t="shared" si="29"/>
        <v>0</v>
      </c>
      <c r="V51" s="40">
        <f t="shared" si="30"/>
        <v>0</v>
      </c>
      <c r="W51" s="40"/>
      <c r="X51" s="44"/>
      <c r="Y51" s="40">
        <f t="shared" si="31"/>
        <v>0</v>
      </c>
      <c r="Z51" s="40">
        <f t="shared" si="32"/>
        <v>0</v>
      </c>
      <c r="AA51" s="40">
        <f t="shared" si="33"/>
        <v>0</v>
      </c>
      <c r="AB51" s="45"/>
    </row>
    <row r="52" spans="1:28" x14ac:dyDescent="0.35">
      <c r="A52" s="85" t="s">
        <v>132</v>
      </c>
      <c r="B52" s="98"/>
      <c r="C52" s="65"/>
      <c r="D52" s="64"/>
      <c r="E52" s="64"/>
      <c r="F52" s="64"/>
      <c r="G52" s="95"/>
      <c r="H52" s="95"/>
      <c r="I52" s="97"/>
      <c r="J52" s="95"/>
      <c r="K52" s="89"/>
      <c r="L52" s="89"/>
      <c r="M52" s="89"/>
      <c r="N52" s="78"/>
      <c r="O52" s="78"/>
      <c r="P52" s="51">
        <v>0</v>
      </c>
      <c r="Q52" s="54"/>
      <c r="R52" s="54"/>
      <c r="S52" s="51">
        <v>0</v>
      </c>
      <c r="T52" s="40">
        <f t="shared" si="28"/>
        <v>0</v>
      </c>
      <c r="U52" s="40">
        <f t="shared" si="29"/>
        <v>0</v>
      </c>
      <c r="V52" s="40">
        <f t="shared" si="30"/>
        <v>0</v>
      </c>
      <c r="W52" s="40"/>
      <c r="X52" s="44"/>
      <c r="Y52" s="40">
        <f t="shared" si="31"/>
        <v>0</v>
      </c>
      <c r="Z52" s="40">
        <f t="shared" si="32"/>
        <v>0</v>
      </c>
      <c r="AA52" s="40">
        <f t="shared" si="33"/>
        <v>0</v>
      </c>
      <c r="AB52" s="45"/>
    </row>
    <row r="53" spans="1:28" x14ac:dyDescent="0.35">
      <c r="A53" s="85" t="s">
        <v>133</v>
      </c>
      <c r="B53" s="98"/>
      <c r="C53" s="65"/>
      <c r="D53" s="64"/>
      <c r="E53" s="64"/>
      <c r="F53" s="64"/>
      <c r="G53" s="95"/>
      <c r="H53" s="95"/>
      <c r="I53" s="97"/>
      <c r="J53" s="95"/>
      <c r="K53" s="89"/>
      <c r="L53" s="89"/>
      <c r="M53" s="89"/>
      <c r="N53" s="78"/>
      <c r="O53" s="78"/>
      <c r="P53" s="51">
        <v>0</v>
      </c>
      <c r="Q53" s="54"/>
      <c r="R53" s="54"/>
      <c r="S53" s="51">
        <v>0</v>
      </c>
      <c r="T53" s="40">
        <f t="shared" si="28"/>
        <v>0</v>
      </c>
      <c r="U53" s="40">
        <f t="shared" si="29"/>
        <v>0</v>
      </c>
      <c r="V53" s="40">
        <f t="shared" si="30"/>
        <v>0</v>
      </c>
      <c r="W53" s="40"/>
      <c r="X53" s="44"/>
      <c r="Y53" s="40">
        <f t="shared" si="31"/>
        <v>0</v>
      </c>
      <c r="Z53" s="40">
        <f t="shared" si="32"/>
        <v>0</v>
      </c>
      <c r="AA53" s="40">
        <f t="shared" si="33"/>
        <v>0</v>
      </c>
      <c r="AB53" s="45"/>
    </row>
    <row r="54" spans="1:28" x14ac:dyDescent="0.35">
      <c r="A54" s="85" t="s">
        <v>134</v>
      </c>
      <c r="B54" s="98"/>
      <c r="C54" s="65"/>
      <c r="D54" s="64"/>
      <c r="E54" s="64"/>
      <c r="F54" s="64"/>
      <c r="G54" s="95"/>
      <c r="H54" s="95"/>
      <c r="I54" s="97"/>
      <c r="J54" s="95"/>
      <c r="K54" s="89"/>
      <c r="L54" s="89"/>
      <c r="M54" s="89"/>
      <c r="N54" s="78"/>
      <c r="O54" s="78"/>
      <c r="P54" s="51">
        <v>0</v>
      </c>
      <c r="Q54" s="54"/>
      <c r="R54" s="54"/>
      <c r="S54" s="51">
        <v>0</v>
      </c>
      <c r="T54" s="40">
        <f t="shared" si="28"/>
        <v>0</v>
      </c>
      <c r="U54" s="40">
        <f t="shared" si="29"/>
        <v>0</v>
      </c>
      <c r="V54" s="40">
        <f t="shared" si="30"/>
        <v>0</v>
      </c>
      <c r="W54" s="40"/>
      <c r="X54" s="44"/>
      <c r="Y54" s="40">
        <f t="shared" si="31"/>
        <v>0</v>
      </c>
      <c r="Z54" s="40">
        <f t="shared" si="32"/>
        <v>0</v>
      </c>
      <c r="AA54" s="40">
        <f t="shared" si="33"/>
        <v>0</v>
      </c>
      <c r="AB54" s="45"/>
    </row>
    <row r="55" spans="1:28" x14ac:dyDescent="0.35">
      <c r="A55" s="85" t="s">
        <v>130</v>
      </c>
      <c r="B55" s="98"/>
      <c r="C55" s="65"/>
      <c r="D55" s="64"/>
      <c r="E55" s="64"/>
      <c r="F55" s="64"/>
      <c r="G55" s="95"/>
      <c r="H55" s="95"/>
      <c r="I55" s="97"/>
      <c r="J55" s="95"/>
      <c r="K55" s="89"/>
      <c r="L55" s="89"/>
      <c r="M55" s="89"/>
      <c r="N55" s="78"/>
      <c r="O55" s="78"/>
      <c r="P55" s="51">
        <v>0</v>
      </c>
      <c r="Q55" s="54"/>
      <c r="R55" s="54"/>
      <c r="S55" s="51">
        <v>0</v>
      </c>
      <c r="T55" s="40">
        <f t="shared" si="28"/>
        <v>0</v>
      </c>
      <c r="U55" s="40">
        <f t="shared" si="29"/>
        <v>0</v>
      </c>
      <c r="V55" s="40">
        <f t="shared" si="30"/>
        <v>0</v>
      </c>
      <c r="W55" s="40"/>
      <c r="X55" s="44"/>
      <c r="Y55" s="40">
        <f t="shared" si="31"/>
        <v>0</v>
      </c>
      <c r="Z55" s="40">
        <f t="shared" si="32"/>
        <v>0</v>
      </c>
      <c r="AA55" s="40">
        <f t="shared" si="33"/>
        <v>0</v>
      </c>
      <c r="AB55" s="45"/>
    </row>
    <row r="56" spans="1:28" x14ac:dyDescent="0.35">
      <c r="A56" s="85" t="s">
        <v>135</v>
      </c>
      <c r="B56" s="98"/>
      <c r="C56" s="65"/>
      <c r="D56" s="64"/>
      <c r="E56" s="64"/>
      <c r="F56" s="64"/>
      <c r="G56" s="95"/>
      <c r="H56" s="95"/>
      <c r="I56" s="97"/>
      <c r="J56" s="95"/>
      <c r="K56" s="89"/>
      <c r="L56" s="89"/>
      <c r="M56" s="89"/>
      <c r="N56" s="78"/>
      <c r="O56" s="78"/>
      <c r="P56" s="51">
        <v>0</v>
      </c>
      <c r="Q56" s="54"/>
      <c r="R56" s="54"/>
      <c r="S56" s="51">
        <v>0</v>
      </c>
      <c r="T56" s="40">
        <f t="shared" ref="T56" si="34">B56*N56+(B56*Q56*$B$6/10000)</f>
        <v>0</v>
      </c>
      <c r="U56" s="40">
        <f t="shared" ref="U56" si="35">B56*O56+(B56*R56*$B$6/10000)</f>
        <v>0</v>
      </c>
      <c r="V56" s="40">
        <f t="shared" ref="V56" si="36">B56*P56+(B56*S56*$B$6/10000)</f>
        <v>0</v>
      </c>
      <c r="W56" s="40"/>
      <c r="X56" s="44"/>
      <c r="Y56" s="40">
        <f t="shared" ref="Y56" si="37">(B56*Q56)</f>
        <v>0</v>
      </c>
      <c r="Z56" s="40">
        <f t="shared" ref="Z56" si="38">(B56*R56)</f>
        <v>0</v>
      </c>
      <c r="AA56" s="40">
        <f t="shared" ref="AA56" si="39">(B56*S56)</f>
        <v>0</v>
      </c>
      <c r="AB56" s="45"/>
    </row>
    <row r="57" spans="1:28" x14ac:dyDescent="0.35">
      <c r="A57" s="28" t="s">
        <v>44</v>
      </c>
      <c r="B57" s="64"/>
      <c r="C57" s="65"/>
      <c r="D57" s="64"/>
      <c r="E57" s="64"/>
      <c r="F57" s="64"/>
      <c r="G57" s="95"/>
      <c r="H57" s="95"/>
      <c r="I57" s="97"/>
      <c r="J57" s="95"/>
      <c r="K57" s="89"/>
      <c r="L57" s="89"/>
      <c r="M57" s="89"/>
      <c r="N57" s="78"/>
      <c r="O57" s="78"/>
      <c r="P57" s="78"/>
      <c r="Q57" s="78"/>
      <c r="R57" s="78"/>
      <c r="S57" s="78"/>
      <c r="T57" s="40">
        <f t="shared" si="28"/>
        <v>0</v>
      </c>
      <c r="U57" s="40">
        <f t="shared" si="29"/>
        <v>0</v>
      </c>
      <c r="V57" s="40">
        <f t="shared" si="30"/>
        <v>0</v>
      </c>
      <c r="W57" s="40"/>
      <c r="X57" s="44"/>
      <c r="Y57" s="40">
        <f t="shared" si="31"/>
        <v>0</v>
      </c>
      <c r="Z57" s="40">
        <f t="shared" si="32"/>
        <v>0</v>
      </c>
      <c r="AA57" s="40">
        <f t="shared" si="33"/>
        <v>0</v>
      </c>
      <c r="AB57" s="45"/>
    </row>
    <row r="58" spans="1:28" x14ac:dyDescent="0.35">
      <c r="A58" s="28" t="s">
        <v>44</v>
      </c>
      <c r="B58" s="64"/>
      <c r="C58" s="65"/>
      <c r="D58" s="64"/>
      <c r="E58" s="64"/>
      <c r="F58" s="64"/>
      <c r="G58" s="95"/>
      <c r="H58" s="95"/>
      <c r="I58" s="97"/>
      <c r="J58" s="95"/>
      <c r="K58" s="89"/>
      <c r="L58" s="89"/>
      <c r="M58" s="89"/>
      <c r="N58" s="78"/>
      <c r="O58" s="78"/>
      <c r="P58" s="78"/>
      <c r="Q58" s="78"/>
      <c r="R58" s="78"/>
      <c r="S58" s="78"/>
      <c r="T58" s="40">
        <f t="shared" si="28"/>
        <v>0</v>
      </c>
      <c r="U58" s="40">
        <f t="shared" si="29"/>
        <v>0</v>
      </c>
      <c r="V58" s="40">
        <f t="shared" si="30"/>
        <v>0</v>
      </c>
      <c r="W58" s="40"/>
      <c r="X58" s="44"/>
      <c r="Y58" s="40">
        <f t="shared" si="31"/>
        <v>0</v>
      </c>
      <c r="Z58" s="40">
        <f t="shared" si="32"/>
        <v>0</v>
      </c>
      <c r="AA58" s="40">
        <f t="shared" si="33"/>
        <v>0</v>
      </c>
      <c r="AB58" s="45"/>
    </row>
    <row r="59" spans="1:28" x14ac:dyDescent="0.35">
      <c r="A59" s="28" t="s">
        <v>44</v>
      </c>
      <c r="B59" s="64"/>
      <c r="C59" s="65"/>
      <c r="D59" s="64"/>
      <c r="E59" s="64"/>
      <c r="F59" s="64"/>
      <c r="G59" s="95"/>
      <c r="H59" s="95"/>
      <c r="I59" s="97"/>
      <c r="J59" s="95"/>
      <c r="K59" s="89"/>
      <c r="L59" s="89"/>
      <c r="M59" s="89"/>
      <c r="N59" s="78"/>
      <c r="O59" s="78"/>
      <c r="P59" s="78"/>
      <c r="Q59" s="78"/>
      <c r="R59" s="78"/>
      <c r="S59" s="78"/>
      <c r="T59" s="40">
        <f t="shared" si="28"/>
        <v>0</v>
      </c>
      <c r="U59" s="40">
        <f t="shared" si="29"/>
        <v>0</v>
      </c>
      <c r="V59" s="40">
        <f t="shared" si="30"/>
        <v>0</v>
      </c>
      <c r="W59" s="40"/>
      <c r="X59" s="44"/>
      <c r="Y59" s="40">
        <f t="shared" si="31"/>
        <v>0</v>
      </c>
      <c r="Z59" s="40">
        <f t="shared" si="32"/>
        <v>0</v>
      </c>
      <c r="AA59" s="40">
        <f t="shared" si="33"/>
        <v>0</v>
      </c>
      <c r="AB59" s="45"/>
    </row>
    <row r="60" spans="1:28" x14ac:dyDescent="0.35">
      <c r="A60" s="28" t="s">
        <v>44</v>
      </c>
      <c r="B60" s="64"/>
      <c r="C60" s="65"/>
      <c r="D60" s="64"/>
      <c r="E60" s="64"/>
      <c r="F60" s="64"/>
      <c r="G60" s="95"/>
      <c r="H60" s="95"/>
      <c r="I60" s="97"/>
      <c r="J60" s="95"/>
      <c r="K60" s="89"/>
      <c r="L60" s="89"/>
      <c r="M60" s="89"/>
      <c r="N60" s="78"/>
      <c r="O60" s="78"/>
      <c r="P60" s="78"/>
      <c r="Q60" s="78"/>
      <c r="R60" s="78"/>
      <c r="S60" s="78"/>
      <c r="T60" s="40">
        <f t="shared" si="28"/>
        <v>0</v>
      </c>
      <c r="U60" s="40">
        <f t="shared" si="29"/>
        <v>0</v>
      </c>
      <c r="V60" s="40">
        <f t="shared" si="30"/>
        <v>0</v>
      </c>
      <c r="W60" s="40"/>
      <c r="X60" s="44"/>
      <c r="Y60" s="40">
        <f t="shared" si="31"/>
        <v>0</v>
      </c>
      <c r="Z60" s="40">
        <f t="shared" si="32"/>
        <v>0</v>
      </c>
      <c r="AA60" s="40">
        <f t="shared" si="33"/>
        <v>0</v>
      </c>
      <c r="AB60" s="45"/>
    </row>
    <row r="61" spans="1:28" x14ac:dyDescent="0.35">
      <c r="A61" s="28" t="s">
        <v>44</v>
      </c>
      <c r="B61" s="64"/>
      <c r="C61" s="65"/>
      <c r="D61" s="64"/>
      <c r="E61" s="64"/>
      <c r="F61" s="64"/>
      <c r="G61" s="95"/>
      <c r="H61" s="95"/>
      <c r="I61" s="97"/>
      <c r="J61" s="95"/>
      <c r="K61" s="89"/>
      <c r="L61" s="89"/>
      <c r="M61" s="89"/>
      <c r="N61" s="78"/>
      <c r="O61" s="78"/>
      <c r="P61" s="78"/>
      <c r="Q61" s="78"/>
      <c r="R61" s="78"/>
      <c r="S61" s="78"/>
      <c r="T61" s="40">
        <f t="shared" si="28"/>
        <v>0</v>
      </c>
      <c r="U61" s="40">
        <f t="shared" si="29"/>
        <v>0</v>
      </c>
      <c r="V61" s="40">
        <f t="shared" si="30"/>
        <v>0</v>
      </c>
      <c r="W61" s="40"/>
      <c r="X61" s="44"/>
      <c r="Y61" s="40">
        <f t="shared" si="31"/>
        <v>0</v>
      </c>
      <c r="Z61" s="40">
        <f t="shared" si="32"/>
        <v>0</v>
      </c>
      <c r="AA61" s="40">
        <f t="shared" si="33"/>
        <v>0</v>
      </c>
      <c r="AB61" s="45"/>
    </row>
    <row r="62" spans="1:28" x14ac:dyDescent="0.35">
      <c r="A62" s="29" t="s">
        <v>44</v>
      </c>
      <c r="B62" s="29"/>
      <c r="C62" s="29"/>
      <c r="D62" s="29"/>
      <c r="E62" s="29"/>
      <c r="F62" s="29"/>
      <c r="G62" s="30"/>
      <c r="H62" s="30"/>
      <c r="I62" s="42"/>
      <c r="J62" s="30"/>
      <c r="K62" s="30"/>
      <c r="L62" s="30"/>
      <c r="M62" s="30"/>
      <c r="N62" s="82"/>
      <c r="O62" s="82"/>
      <c r="P62" s="82"/>
      <c r="Q62" s="82"/>
      <c r="R62" s="82"/>
      <c r="S62" s="78"/>
      <c r="T62" s="40"/>
      <c r="U62" s="40"/>
      <c r="V62" s="40"/>
      <c r="W62" s="40"/>
      <c r="X62" s="44"/>
      <c r="Y62" s="40"/>
      <c r="Z62" s="40"/>
      <c r="AA62" s="40"/>
      <c r="AB62" s="45"/>
    </row>
    <row r="63" spans="1:28" x14ac:dyDescent="0.35">
      <c r="A63" s="28" t="s">
        <v>44</v>
      </c>
      <c r="B63" s="64"/>
      <c r="C63" s="65"/>
      <c r="D63" s="64"/>
      <c r="E63" s="64"/>
      <c r="F63" s="64"/>
      <c r="G63" s="95"/>
      <c r="H63" s="95"/>
      <c r="I63" s="97"/>
      <c r="J63" s="95"/>
      <c r="K63" s="89"/>
      <c r="L63" s="89"/>
      <c r="M63" s="89"/>
      <c r="N63" s="78"/>
      <c r="O63" s="78"/>
      <c r="P63" s="78"/>
      <c r="Q63" s="78"/>
      <c r="R63" s="78"/>
      <c r="S63" s="78"/>
      <c r="T63" s="40">
        <f t="shared" ref="T63:T71" si="40">B63*N63+(B63*Q63*$B$6/10000)</f>
        <v>0</v>
      </c>
      <c r="U63" s="40">
        <f t="shared" ref="U63:U71" si="41">B63*O63+(B63*R63*$B$6/10000)</f>
        <v>0</v>
      </c>
      <c r="V63" s="40">
        <f t="shared" ref="V63:V71" si="42">B63*P63+(B63*S63*$B$6/10000)</f>
        <v>0</v>
      </c>
      <c r="W63" s="40"/>
      <c r="X63" s="44"/>
      <c r="Y63" s="40">
        <f t="shared" ref="Y63:Y71" si="43">(B63*Q63)</f>
        <v>0</v>
      </c>
      <c r="Z63" s="40">
        <f t="shared" ref="Z63:Z71" si="44">(B63*R63)</f>
        <v>0</v>
      </c>
      <c r="AA63" s="40">
        <f t="shared" ref="AA63:AA71" si="45">(B63*S63)</f>
        <v>0</v>
      </c>
      <c r="AB63" s="45"/>
    </row>
    <row r="64" spans="1:28" x14ac:dyDescent="0.35">
      <c r="A64" s="28" t="s">
        <v>44</v>
      </c>
      <c r="B64" s="74"/>
      <c r="C64" s="74"/>
      <c r="D64" s="74"/>
      <c r="E64" s="74"/>
      <c r="F64" s="74"/>
      <c r="G64" s="76"/>
      <c r="H64" s="76"/>
      <c r="I64" s="97"/>
      <c r="J64" s="76"/>
      <c r="K64" s="76"/>
      <c r="L64" s="76"/>
      <c r="M64" s="76"/>
      <c r="N64" s="78"/>
      <c r="O64" s="78"/>
      <c r="P64" s="78"/>
      <c r="Q64" s="78"/>
      <c r="R64" s="78"/>
      <c r="S64" s="78"/>
      <c r="T64" s="40">
        <f t="shared" si="40"/>
        <v>0</v>
      </c>
      <c r="U64" s="40">
        <f t="shared" si="41"/>
        <v>0</v>
      </c>
      <c r="V64" s="40">
        <f t="shared" si="42"/>
        <v>0</v>
      </c>
      <c r="W64" s="40"/>
      <c r="X64" s="44"/>
      <c r="Y64" s="40">
        <f t="shared" si="43"/>
        <v>0</v>
      </c>
      <c r="Z64" s="40">
        <f t="shared" si="44"/>
        <v>0</v>
      </c>
      <c r="AA64" s="40">
        <f t="shared" si="45"/>
        <v>0</v>
      </c>
      <c r="AB64" s="45"/>
    </row>
    <row r="65" spans="1:28" x14ac:dyDescent="0.35">
      <c r="A65" s="28" t="s">
        <v>44</v>
      </c>
      <c r="B65" s="74"/>
      <c r="C65" s="74"/>
      <c r="D65" s="74"/>
      <c r="E65" s="74"/>
      <c r="F65" s="74"/>
      <c r="G65" s="76"/>
      <c r="H65" s="76"/>
      <c r="I65" s="97"/>
      <c r="J65" s="76"/>
      <c r="K65" s="76"/>
      <c r="L65" s="76"/>
      <c r="M65" s="76"/>
      <c r="N65" s="78"/>
      <c r="O65" s="78"/>
      <c r="P65" s="78"/>
      <c r="Q65" s="78"/>
      <c r="R65" s="78"/>
      <c r="S65" s="78"/>
      <c r="T65" s="40">
        <f t="shared" si="40"/>
        <v>0</v>
      </c>
      <c r="U65" s="40">
        <f t="shared" si="41"/>
        <v>0</v>
      </c>
      <c r="V65" s="40">
        <f t="shared" si="42"/>
        <v>0</v>
      </c>
      <c r="W65" s="40"/>
      <c r="X65" s="44"/>
      <c r="Y65" s="40">
        <f t="shared" si="43"/>
        <v>0</v>
      </c>
      <c r="Z65" s="40">
        <f t="shared" si="44"/>
        <v>0</v>
      </c>
      <c r="AA65" s="40">
        <f t="shared" si="45"/>
        <v>0</v>
      </c>
      <c r="AB65" s="45"/>
    </row>
    <row r="66" spans="1:28" x14ac:dyDescent="0.35">
      <c r="A66" s="28" t="s">
        <v>44</v>
      </c>
      <c r="B66" s="74"/>
      <c r="C66" s="74"/>
      <c r="D66" s="74"/>
      <c r="E66" s="74"/>
      <c r="F66" s="74"/>
      <c r="G66" s="76"/>
      <c r="H66" s="76"/>
      <c r="I66" s="97"/>
      <c r="J66" s="76"/>
      <c r="K66" s="76"/>
      <c r="L66" s="76"/>
      <c r="M66" s="76"/>
      <c r="N66" s="78"/>
      <c r="O66" s="78"/>
      <c r="P66" s="78"/>
      <c r="Q66" s="78"/>
      <c r="R66" s="78"/>
      <c r="S66" s="78"/>
      <c r="T66" s="40">
        <f t="shared" si="40"/>
        <v>0</v>
      </c>
      <c r="U66" s="40">
        <f t="shared" si="41"/>
        <v>0</v>
      </c>
      <c r="V66" s="40">
        <f t="shared" si="42"/>
        <v>0</v>
      </c>
      <c r="W66" s="40"/>
      <c r="X66" s="44"/>
      <c r="Y66" s="40">
        <f t="shared" si="43"/>
        <v>0</v>
      </c>
      <c r="Z66" s="40">
        <f t="shared" si="44"/>
        <v>0</v>
      </c>
      <c r="AA66" s="40">
        <f t="shared" si="45"/>
        <v>0</v>
      </c>
      <c r="AB66" s="45"/>
    </row>
    <row r="67" spans="1:28" x14ac:dyDescent="0.35">
      <c r="A67" s="28" t="s">
        <v>44</v>
      </c>
      <c r="B67" s="74"/>
      <c r="C67" s="74"/>
      <c r="D67" s="74"/>
      <c r="E67" s="74"/>
      <c r="F67" s="74"/>
      <c r="G67" s="76"/>
      <c r="H67" s="76"/>
      <c r="I67" s="97"/>
      <c r="J67" s="76"/>
      <c r="K67" s="76"/>
      <c r="L67" s="76"/>
      <c r="M67" s="76"/>
      <c r="N67" s="78"/>
      <c r="O67" s="78"/>
      <c r="P67" s="78"/>
      <c r="Q67" s="78"/>
      <c r="R67" s="78"/>
      <c r="S67" s="78"/>
      <c r="T67" s="40">
        <f t="shared" si="40"/>
        <v>0</v>
      </c>
      <c r="U67" s="40">
        <f t="shared" si="41"/>
        <v>0</v>
      </c>
      <c r="V67" s="40">
        <f t="shared" si="42"/>
        <v>0</v>
      </c>
      <c r="W67" s="40"/>
      <c r="X67" s="44"/>
      <c r="Y67" s="40">
        <f t="shared" si="43"/>
        <v>0</v>
      </c>
      <c r="Z67" s="40">
        <f t="shared" si="44"/>
        <v>0</v>
      </c>
      <c r="AA67" s="40">
        <f t="shared" si="45"/>
        <v>0</v>
      </c>
      <c r="AB67" s="45"/>
    </row>
    <row r="68" spans="1:28" x14ac:dyDescent="0.35">
      <c r="A68" s="28" t="s">
        <v>44</v>
      </c>
      <c r="B68" s="74"/>
      <c r="C68" s="74"/>
      <c r="D68" s="74"/>
      <c r="E68" s="74"/>
      <c r="F68" s="74"/>
      <c r="G68" s="76"/>
      <c r="H68" s="76"/>
      <c r="I68" s="97"/>
      <c r="J68" s="76"/>
      <c r="K68" s="76"/>
      <c r="L68" s="76"/>
      <c r="M68" s="76"/>
      <c r="N68" s="78"/>
      <c r="O68" s="78"/>
      <c r="P68" s="78"/>
      <c r="Q68" s="78"/>
      <c r="R68" s="78"/>
      <c r="S68" s="78"/>
      <c r="T68" s="40">
        <f t="shared" si="40"/>
        <v>0</v>
      </c>
      <c r="U68" s="40">
        <f t="shared" si="41"/>
        <v>0</v>
      </c>
      <c r="V68" s="40">
        <f t="shared" si="42"/>
        <v>0</v>
      </c>
      <c r="W68" s="40"/>
      <c r="X68" s="44"/>
      <c r="Y68" s="40">
        <f t="shared" si="43"/>
        <v>0</v>
      </c>
      <c r="Z68" s="40">
        <f t="shared" si="44"/>
        <v>0</v>
      </c>
      <c r="AA68" s="40">
        <f t="shared" si="45"/>
        <v>0</v>
      </c>
      <c r="AB68" s="45"/>
    </row>
    <row r="69" spans="1:28" x14ac:dyDescent="0.35">
      <c r="A69" s="28" t="s">
        <v>44</v>
      </c>
      <c r="B69" s="74"/>
      <c r="C69" s="74"/>
      <c r="D69" s="74"/>
      <c r="E69" s="74"/>
      <c r="F69" s="74"/>
      <c r="G69" s="76"/>
      <c r="H69" s="76"/>
      <c r="I69" s="97"/>
      <c r="J69" s="76"/>
      <c r="K69" s="76"/>
      <c r="L69" s="76"/>
      <c r="M69" s="76"/>
      <c r="N69" s="78"/>
      <c r="O69" s="78"/>
      <c r="P69" s="78"/>
      <c r="Q69" s="78"/>
      <c r="R69" s="78"/>
      <c r="S69" s="78"/>
      <c r="T69" s="40">
        <f t="shared" si="40"/>
        <v>0</v>
      </c>
      <c r="U69" s="40">
        <f t="shared" si="41"/>
        <v>0</v>
      </c>
      <c r="V69" s="40">
        <f t="shared" si="42"/>
        <v>0</v>
      </c>
      <c r="W69" s="40"/>
      <c r="X69" s="44"/>
      <c r="Y69" s="40">
        <f t="shared" si="43"/>
        <v>0</v>
      </c>
      <c r="Z69" s="40">
        <f t="shared" si="44"/>
        <v>0</v>
      </c>
      <c r="AA69" s="40">
        <f t="shared" si="45"/>
        <v>0</v>
      </c>
      <c r="AB69" s="45"/>
    </row>
    <row r="70" spans="1:28" x14ac:dyDescent="0.35">
      <c r="A70" s="28" t="s">
        <v>44</v>
      </c>
      <c r="B70" s="74"/>
      <c r="C70" s="74"/>
      <c r="D70" s="74"/>
      <c r="E70" s="74"/>
      <c r="F70" s="74"/>
      <c r="G70" s="76"/>
      <c r="H70" s="76"/>
      <c r="I70" s="97"/>
      <c r="J70" s="76"/>
      <c r="K70" s="76"/>
      <c r="L70" s="76"/>
      <c r="M70" s="76"/>
      <c r="N70" s="78"/>
      <c r="O70" s="78"/>
      <c r="P70" s="78"/>
      <c r="Q70" s="78"/>
      <c r="R70" s="78"/>
      <c r="S70" s="78"/>
      <c r="T70" s="40">
        <f t="shared" si="40"/>
        <v>0</v>
      </c>
      <c r="U70" s="40">
        <f t="shared" si="41"/>
        <v>0</v>
      </c>
      <c r="V70" s="40">
        <f t="shared" si="42"/>
        <v>0</v>
      </c>
      <c r="W70" s="40"/>
      <c r="X70" s="44"/>
      <c r="Y70" s="40">
        <f t="shared" si="43"/>
        <v>0</v>
      </c>
      <c r="Z70" s="40">
        <f t="shared" si="44"/>
        <v>0</v>
      </c>
      <c r="AA70" s="40">
        <f t="shared" si="45"/>
        <v>0</v>
      </c>
      <c r="AB70" s="45"/>
    </row>
    <row r="71" spans="1:28" x14ac:dyDescent="0.35">
      <c r="A71" s="28" t="s">
        <v>44</v>
      </c>
      <c r="B71" s="74"/>
      <c r="C71" s="74"/>
      <c r="D71" s="74"/>
      <c r="E71" s="74"/>
      <c r="F71" s="74"/>
      <c r="G71" s="76"/>
      <c r="H71" s="76"/>
      <c r="I71" s="97"/>
      <c r="J71" s="76"/>
      <c r="K71" s="76"/>
      <c r="L71" s="76"/>
      <c r="M71" s="76"/>
      <c r="N71" s="78"/>
      <c r="O71" s="78"/>
      <c r="P71" s="78"/>
      <c r="Q71" s="78"/>
      <c r="R71" s="78"/>
      <c r="S71" s="78"/>
      <c r="T71" s="40">
        <f t="shared" si="40"/>
        <v>0</v>
      </c>
      <c r="U71" s="40">
        <f t="shared" si="41"/>
        <v>0</v>
      </c>
      <c r="V71" s="40">
        <f t="shared" si="42"/>
        <v>0</v>
      </c>
      <c r="W71" s="40"/>
      <c r="X71" s="44"/>
      <c r="Y71" s="40">
        <f t="shared" si="43"/>
        <v>0</v>
      </c>
      <c r="Z71" s="40">
        <f t="shared" si="44"/>
        <v>0</v>
      </c>
      <c r="AA71" s="40">
        <f t="shared" si="45"/>
        <v>0</v>
      </c>
      <c r="AB71" s="45"/>
    </row>
    <row r="72" spans="1:28" x14ac:dyDescent="0.35">
      <c r="A72" s="28"/>
      <c r="B72" s="74" t="s">
        <v>4</v>
      </c>
      <c r="C72" s="74" t="s">
        <v>4</v>
      </c>
      <c r="D72" s="74" t="s">
        <v>4</v>
      </c>
      <c r="E72" s="74" t="s">
        <v>4</v>
      </c>
      <c r="F72" s="74" t="s">
        <v>4</v>
      </c>
      <c r="G72" s="76" t="s">
        <v>4</v>
      </c>
      <c r="H72" s="76" t="s">
        <v>4</v>
      </c>
      <c r="I72" s="97" t="s">
        <v>4</v>
      </c>
      <c r="J72" s="76" t="s">
        <v>4</v>
      </c>
      <c r="K72" s="76" t="s">
        <v>4</v>
      </c>
      <c r="L72" s="76" t="s">
        <v>4</v>
      </c>
      <c r="M72" s="76" t="s">
        <v>4</v>
      </c>
      <c r="N72" s="78" t="s">
        <v>4</v>
      </c>
      <c r="O72" s="78" t="s">
        <v>4</v>
      </c>
      <c r="P72" s="78" t="s">
        <v>4</v>
      </c>
      <c r="Q72" s="78" t="s">
        <v>4</v>
      </c>
      <c r="R72" s="78" t="s">
        <v>4</v>
      </c>
      <c r="S72" s="78"/>
      <c r="T72" s="40"/>
      <c r="U72" s="40"/>
      <c r="V72" s="40"/>
      <c r="W72" s="40"/>
      <c r="X72" s="44"/>
      <c r="Y72" s="40"/>
      <c r="Z72" s="40"/>
      <c r="AA72" s="40"/>
      <c r="AB72" s="45"/>
    </row>
    <row r="73" spans="1:28" x14ac:dyDescent="0.35">
      <c r="A73" s="28" t="s">
        <v>44</v>
      </c>
      <c r="B73" s="74"/>
      <c r="C73" s="74"/>
      <c r="D73" s="74"/>
      <c r="E73" s="74"/>
      <c r="F73" s="74"/>
      <c r="G73" s="76"/>
      <c r="H73" s="76"/>
      <c r="I73" s="97"/>
      <c r="J73" s="76"/>
      <c r="K73" s="76"/>
      <c r="L73" s="76"/>
      <c r="M73" s="76"/>
      <c r="N73" s="78"/>
      <c r="O73" s="78"/>
      <c r="P73" s="78"/>
      <c r="Q73" s="78"/>
      <c r="R73" s="78"/>
      <c r="S73" s="78"/>
      <c r="T73" s="40"/>
      <c r="U73" s="40"/>
      <c r="V73" s="40"/>
      <c r="W73" s="40"/>
      <c r="X73" s="44"/>
      <c r="Y73" s="40"/>
      <c r="Z73" s="40"/>
      <c r="AA73" s="40"/>
      <c r="AB73" s="45"/>
    </row>
  </sheetData>
  <sheetProtection algorithmName="SHA-512" hashValue="Yqn6LHQ6X5WlfazO6HOGWa/XPPf56SHKUQ9dAWi0liG6ee9KLnLktRkZiqq3lqvuJHpQkq8OheUDZuzNCyJJuQ==" saltValue="sTzXJdGYhMJzEIJqaFimMw==" spinCount="100000" sheet="1" objects="1" scenarios="1"/>
  <mergeCells count="5">
    <mergeCell ref="B2:D2"/>
    <mergeCell ref="K3:M3"/>
    <mergeCell ref="N10:P10"/>
    <mergeCell ref="Q10:S10"/>
    <mergeCell ref="K5: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804A-0600-4EC9-AF3A-4540ACF9F633}">
  <dimension ref="A1:AB74"/>
  <sheetViews>
    <sheetView zoomScaleNormal="100" workbookViewId="0"/>
  </sheetViews>
  <sheetFormatPr defaultRowHeight="14.5" x14ac:dyDescent="0.35"/>
  <cols>
    <col min="1" max="1" width="26.1796875" customWidth="1"/>
    <col min="3" max="3" width="10.7265625" customWidth="1"/>
    <col min="4" max="4" width="12.90625" customWidth="1"/>
    <col min="5" max="5" width="11.26953125" customWidth="1"/>
    <col min="6" max="6" width="12.90625" bestFit="1" customWidth="1"/>
    <col min="7" max="7" width="14.36328125" bestFit="1" customWidth="1"/>
    <col min="8" max="8" width="20.7265625" bestFit="1" customWidth="1"/>
    <col min="9" max="9" width="14.81640625" customWidth="1"/>
    <col min="10" max="10" width="17.7265625" customWidth="1"/>
    <col min="11" max="11" width="13.7265625" bestFit="1" customWidth="1"/>
    <col min="12" max="12" width="14.36328125" bestFit="1" customWidth="1"/>
    <col min="13" max="13" width="10.81640625" bestFit="1" customWidth="1"/>
    <col min="14" max="14" width="9.36328125" bestFit="1" customWidth="1"/>
    <col min="15" max="15" width="10.08984375" bestFit="1" customWidth="1"/>
    <col min="16" max="16" width="10.36328125" bestFit="1" customWidth="1"/>
    <col min="17" max="17" width="9.36328125" bestFit="1" customWidth="1"/>
    <col min="18" max="18" width="10.08984375" bestFit="1" customWidth="1"/>
    <col min="19" max="19" width="10.36328125" bestFit="1" customWidth="1"/>
    <col min="20" max="23" width="12.7265625" bestFit="1" customWidth="1"/>
    <col min="25" max="27" width="10.1796875" bestFit="1" customWidth="1"/>
    <col min="28" max="28" width="11.1796875" bestFit="1" customWidth="1"/>
  </cols>
  <sheetData>
    <row r="1" spans="1:28" x14ac:dyDescent="0.35">
      <c r="A1" s="1" t="s">
        <v>0</v>
      </c>
      <c r="B1" s="1" t="s">
        <v>57</v>
      </c>
      <c r="C1" s="2"/>
      <c r="D1" s="2"/>
      <c r="E1" s="2"/>
      <c r="F1" s="2"/>
      <c r="G1" s="3"/>
      <c r="H1" s="3"/>
      <c r="I1" s="4"/>
      <c r="J1" s="3"/>
      <c r="K1" s="3"/>
      <c r="L1" s="3"/>
      <c r="M1" s="3"/>
      <c r="N1" s="5"/>
      <c r="O1" s="5"/>
      <c r="P1" s="5"/>
      <c r="Q1" s="5"/>
      <c r="R1" s="5"/>
      <c r="S1" s="6"/>
      <c r="T1" s="7"/>
      <c r="U1" s="7"/>
      <c r="V1" s="7"/>
      <c r="W1" s="7"/>
      <c r="X1" s="8"/>
      <c r="Y1" s="9"/>
      <c r="Z1" s="9"/>
      <c r="AA1" s="9"/>
      <c r="AB1" s="8"/>
    </row>
    <row r="2" spans="1:28" ht="15" thickBot="1" x14ac:dyDescent="0.4">
      <c r="A2" s="1" t="s">
        <v>2</v>
      </c>
      <c r="B2" s="202"/>
      <c r="C2" s="202"/>
      <c r="D2" s="202"/>
      <c r="E2" s="2"/>
      <c r="F2" s="2"/>
      <c r="G2" s="2"/>
      <c r="H2" s="2"/>
      <c r="I2" s="6"/>
      <c r="J2" s="2"/>
      <c r="K2" s="2"/>
      <c r="L2" s="2"/>
      <c r="M2" s="2"/>
      <c r="N2" s="10"/>
      <c r="O2" s="11"/>
      <c r="P2" s="11"/>
      <c r="Q2" s="6" t="s">
        <v>4</v>
      </c>
      <c r="R2" s="6" t="s">
        <v>4</v>
      </c>
      <c r="S2" s="6" t="s">
        <v>4</v>
      </c>
      <c r="T2" s="12"/>
      <c r="U2" s="7"/>
      <c r="V2" s="7"/>
      <c r="W2" s="7"/>
      <c r="X2" s="8"/>
      <c r="Y2" s="9"/>
      <c r="Z2" s="9"/>
      <c r="AA2" s="9"/>
      <c r="AB2" s="8"/>
    </row>
    <row r="3" spans="1:28" ht="15" thickBot="1" x14ac:dyDescent="0.4">
      <c r="A3" s="1" t="s">
        <v>5</v>
      </c>
      <c r="B3" s="99">
        <v>6</v>
      </c>
      <c r="C3" s="14" t="s">
        <v>113</v>
      </c>
      <c r="D3" s="2"/>
      <c r="E3" s="13"/>
      <c r="F3" s="2"/>
      <c r="G3" s="2"/>
      <c r="H3" s="2"/>
      <c r="I3" s="15" t="s">
        <v>114</v>
      </c>
      <c r="J3" s="2"/>
      <c r="K3" s="207" t="s">
        <v>115</v>
      </c>
      <c r="L3" s="208"/>
      <c r="M3" s="209"/>
      <c r="N3" s="11"/>
      <c r="O3" s="16"/>
      <c r="P3" s="11"/>
      <c r="Q3" s="6"/>
      <c r="R3" s="6"/>
      <c r="S3" s="6" t="s">
        <v>4</v>
      </c>
      <c r="T3" s="12"/>
      <c r="U3" s="7"/>
      <c r="V3" s="7"/>
      <c r="W3" s="7"/>
      <c r="X3" s="8"/>
      <c r="Y3" s="9"/>
      <c r="Z3" s="9"/>
      <c r="AA3" s="9"/>
      <c r="AB3" s="8"/>
    </row>
    <row r="4" spans="1:28" x14ac:dyDescent="0.35">
      <c r="A4" s="1" t="s">
        <v>10</v>
      </c>
      <c r="B4" s="17">
        <v>200</v>
      </c>
      <c r="C4" s="2"/>
      <c r="D4" s="2"/>
      <c r="E4" s="2"/>
      <c r="F4" s="2"/>
      <c r="G4" s="2"/>
      <c r="H4" s="2"/>
      <c r="I4" s="19"/>
      <c r="J4" s="2"/>
      <c r="K4" s="2"/>
      <c r="L4" s="2"/>
      <c r="M4" s="2"/>
      <c r="N4" s="11"/>
      <c r="O4" s="16"/>
      <c r="P4" s="11"/>
      <c r="Q4" s="6" t="s">
        <v>4</v>
      </c>
      <c r="R4" s="6" t="s">
        <v>4</v>
      </c>
      <c r="S4" s="6" t="s">
        <v>4</v>
      </c>
      <c r="T4" s="12"/>
      <c r="U4" s="7"/>
      <c r="V4" s="7"/>
      <c r="W4" s="7"/>
      <c r="X4" s="8"/>
      <c r="Y4" s="9"/>
      <c r="Z4" s="9"/>
      <c r="AA4" s="9"/>
      <c r="AB4" s="8"/>
    </row>
    <row r="5" spans="1:28" x14ac:dyDescent="0.35">
      <c r="A5" s="1" t="s">
        <v>11</v>
      </c>
      <c r="B5" s="17">
        <v>285</v>
      </c>
      <c r="C5" s="2"/>
      <c r="D5" s="8"/>
      <c r="E5" s="2"/>
      <c r="F5" s="2"/>
      <c r="G5" s="2"/>
      <c r="H5" s="2"/>
      <c r="I5" s="6"/>
      <c r="J5" s="2"/>
      <c r="K5" s="2"/>
      <c r="L5" s="2"/>
      <c r="M5" s="2"/>
      <c r="N5" s="11"/>
      <c r="O5" s="16"/>
      <c r="P5" s="11"/>
      <c r="Q5" s="6" t="s">
        <v>4</v>
      </c>
      <c r="R5" s="6" t="s">
        <v>4</v>
      </c>
      <c r="S5" s="6" t="s">
        <v>4</v>
      </c>
      <c r="T5" s="12"/>
      <c r="U5" s="7"/>
      <c r="V5" s="7"/>
      <c r="W5" s="7"/>
      <c r="X5" s="8"/>
      <c r="Y5" s="9"/>
      <c r="Z5" s="9"/>
      <c r="AA5" s="9"/>
      <c r="AB5" s="8"/>
    </row>
    <row r="6" spans="1:28" x14ac:dyDescent="0.35">
      <c r="A6" s="1" t="s">
        <v>14</v>
      </c>
      <c r="B6" s="20">
        <v>450000</v>
      </c>
      <c r="C6" s="2"/>
      <c r="D6" s="2"/>
      <c r="E6" s="2"/>
      <c r="F6" s="2"/>
      <c r="G6" s="2"/>
      <c r="H6" s="2"/>
      <c r="I6" s="6"/>
      <c r="J6" s="2"/>
      <c r="K6" s="2"/>
      <c r="L6" s="2"/>
      <c r="M6" s="2"/>
      <c r="N6" s="11"/>
      <c r="O6" s="16"/>
      <c r="P6" s="11"/>
      <c r="Q6" s="6" t="s">
        <v>4</v>
      </c>
      <c r="R6" s="6" t="s">
        <v>4</v>
      </c>
      <c r="S6" s="6" t="s">
        <v>4</v>
      </c>
      <c r="T6" s="12"/>
      <c r="U6" s="7"/>
      <c r="V6" s="7"/>
      <c r="W6" s="7"/>
      <c r="X6" s="8"/>
      <c r="Y6" s="9"/>
      <c r="Z6" s="9"/>
      <c r="AA6" s="9"/>
      <c r="AB6" s="8"/>
    </row>
    <row r="7" spans="1:28" x14ac:dyDescent="0.35">
      <c r="A7" s="1" t="s">
        <v>15</v>
      </c>
      <c r="B7" s="7" t="s">
        <v>58</v>
      </c>
      <c r="C7" s="2"/>
      <c r="D7" s="2"/>
      <c r="E7" s="2"/>
      <c r="F7" s="2"/>
      <c r="G7" s="2"/>
      <c r="H7" s="2"/>
      <c r="I7" s="6"/>
      <c r="J7" s="2"/>
      <c r="K7" s="2"/>
      <c r="L7" s="2"/>
      <c r="M7" s="2"/>
      <c r="N7" s="11"/>
      <c r="O7" s="16"/>
      <c r="P7" s="11"/>
      <c r="Q7" s="6" t="s">
        <v>4</v>
      </c>
      <c r="R7" s="6" t="s">
        <v>4</v>
      </c>
      <c r="S7" s="6" t="s">
        <v>4</v>
      </c>
      <c r="T7" s="12"/>
      <c r="U7" s="7"/>
      <c r="V7" s="7"/>
      <c r="W7" s="7"/>
      <c r="X7" s="8"/>
      <c r="Y7" s="9"/>
      <c r="Z7" s="9"/>
      <c r="AA7" s="9"/>
      <c r="AB7" s="8"/>
    </row>
    <row r="8" spans="1:28" x14ac:dyDescent="0.35">
      <c r="A8" s="1" t="s">
        <v>17</v>
      </c>
      <c r="B8" s="7" t="s">
        <v>18</v>
      </c>
      <c r="C8" s="1" t="s">
        <v>4</v>
      </c>
      <c r="D8" s="1" t="s">
        <v>4</v>
      </c>
      <c r="E8" s="2" t="s">
        <v>4</v>
      </c>
      <c r="F8" s="1" t="s">
        <v>4</v>
      </c>
      <c r="G8" s="2" t="s">
        <v>4</v>
      </c>
      <c r="H8" s="2" t="s">
        <v>4</v>
      </c>
      <c r="I8" s="6" t="s">
        <v>4</v>
      </c>
      <c r="J8" s="1" t="s">
        <v>4</v>
      </c>
      <c r="K8" s="2" t="s">
        <v>4</v>
      </c>
      <c r="L8" s="2" t="s">
        <v>4</v>
      </c>
      <c r="M8" s="2" t="s">
        <v>4</v>
      </c>
      <c r="N8" s="11" t="s">
        <v>4</v>
      </c>
      <c r="O8" s="16" t="s">
        <v>4</v>
      </c>
      <c r="P8" s="11" t="s">
        <v>4</v>
      </c>
      <c r="Q8" s="11" t="s">
        <v>4</v>
      </c>
      <c r="R8" s="6" t="s">
        <v>4</v>
      </c>
      <c r="S8" s="6" t="s">
        <v>4</v>
      </c>
      <c r="T8" s="7"/>
      <c r="U8" s="7"/>
      <c r="V8" s="7"/>
      <c r="W8" s="7"/>
      <c r="X8" s="8"/>
      <c r="Y8" s="9"/>
      <c r="Z8" s="9"/>
      <c r="AA8" s="9"/>
      <c r="AB8" s="8"/>
    </row>
    <row r="9" spans="1:28" x14ac:dyDescent="0.35">
      <c r="A9" s="21" t="s">
        <v>4</v>
      </c>
      <c r="B9" s="21" t="s">
        <v>4</v>
      </c>
      <c r="C9" s="22" t="s">
        <v>4</v>
      </c>
      <c r="D9" s="22" t="s">
        <v>4</v>
      </c>
      <c r="E9" s="22" t="s">
        <v>4</v>
      </c>
      <c r="F9" s="22" t="s">
        <v>4</v>
      </c>
      <c r="G9" s="22" t="s">
        <v>4</v>
      </c>
      <c r="H9" s="22" t="s">
        <v>4</v>
      </c>
      <c r="I9" s="23" t="s">
        <v>4</v>
      </c>
      <c r="J9" s="22" t="s">
        <v>4</v>
      </c>
      <c r="K9" s="22" t="s">
        <v>4</v>
      </c>
      <c r="L9" s="22" t="s">
        <v>4</v>
      </c>
      <c r="M9" s="2" t="s">
        <v>4</v>
      </c>
      <c r="N9" s="6" t="s">
        <v>4</v>
      </c>
      <c r="O9" s="6" t="s">
        <v>4</v>
      </c>
      <c r="P9" s="6" t="s">
        <v>4</v>
      </c>
      <c r="Q9" s="6" t="s">
        <v>4</v>
      </c>
      <c r="R9" s="24" t="s">
        <v>4</v>
      </c>
      <c r="S9" s="24" t="s">
        <v>4</v>
      </c>
      <c r="T9" s="25"/>
      <c r="U9" s="25"/>
      <c r="V9" s="25"/>
      <c r="W9" s="25"/>
      <c r="X9" s="26"/>
      <c r="Y9" s="27"/>
      <c r="Z9" s="27"/>
      <c r="AA9" s="27"/>
      <c r="AB9" s="26"/>
    </row>
    <row r="10" spans="1:28" x14ac:dyDescent="0.35">
      <c r="A10" s="28" t="s">
        <v>19</v>
      </c>
      <c r="B10" s="28" t="s">
        <v>20</v>
      </c>
      <c r="C10" s="28" t="s">
        <v>21</v>
      </c>
      <c r="D10" s="29"/>
      <c r="E10" s="29"/>
      <c r="F10" s="29"/>
      <c r="G10" s="30" t="s">
        <v>4</v>
      </c>
      <c r="H10" s="30" t="s">
        <v>4</v>
      </c>
      <c r="I10" s="31" t="s">
        <v>4</v>
      </c>
      <c r="J10" s="32"/>
      <c r="K10" s="30" t="s">
        <v>4</v>
      </c>
      <c r="L10" s="30" t="s">
        <v>4</v>
      </c>
      <c r="M10" s="30" t="s">
        <v>4</v>
      </c>
      <c r="N10" s="206" t="s">
        <v>22</v>
      </c>
      <c r="O10" s="206"/>
      <c r="P10" s="206"/>
      <c r="Q10" s="206" t="s">
        <v>23</v>
      </c>
      <c r="R10" s="206"/>
      <c r="S10" s="206"/>
      <c r="T10" s="33"/>
      <c r="U10" s="33"/>
      <c r="V10" s="33"/>
      <c r="W10" s="34" t="str">
        <f>B6&amp;" ex."</f>
        <v>450000 ex.</v>
      </c>
      <c r="X10" s="33"/>
      <c r="Y10" s="33"/>
      <c r="Z10" s="33"/>
      <c r="AA10" s="33"/>
      <c r="AB10" s="34" t="str">
        <f>"10.000 ex."</f>
        <v>10.000 ex.</v>
      </c>
    </row>
    <row r="11" spans="1:28" x14ac:dyDescent="0.35">
      <c r="A11" s="28" t="s">
        <v>4</v>
      </c>
      <c r="B11" s="28" t="s">
        <v>4</v>
      </c>
      <c r="C11" s="28" t="s">
        <v>24</v>
      </c>
      <c r="D11" s="28" t="s">
        <v>25</v>
      </c>
      <c r="E11" s="28" t="s">
        <v>26</v>
      </c>
      <c r="F11" s="28" t="s">
        <v>27</v>
      </c>
      <c r="G11" s="32" t="s">
        <v>28</v>
      </c>
      <c r="H11" s="32" t="s">
        <v>29</v>
      </c>
      <c r="I11" s="35" t="s">
        <v>30</v>
      </c>
      <c r="J11" s="32" t="s">
        <v>31</v>
      </c>
      <c r="K11" s="32" t="s">
        <v>32</v>
      </c>
      <c r="L11" s="32" t="s">
        <v>33</v>
      </c>
      <c r="M11" s="32" t="s">
        <v>34</v>
      </c>
      <c r="N11" s="36" t="s">
        <v>35</v>
      </c>
      <c r="O11" s="36" t="s">
        <v>36</v>
      </c>
      <c r="P11" s="36" t="s">
        <v>37</v>
      </c>
      <c r="Q11" s="36" t="s">
        <v>35</v>
      </c>
      <c r="R11" s="36" t="s">
        <v>36</v>
      </c>
      <c r="S11" s="36" t="s">
        <v>37</v>
      </c>
      <c r="T11" s="37" t="s">
        <v>38</v>
      </c>
      <c r="U11" s="37" t="s">
        <v>39</v>
      </c>
      <c r="V11" s="37" t="s">
        <v>40</v>
      </c>
      <c r="W11" s="37" t="s">
        <v>41</v>
      </c>
      <c r="X11" s="33"/>
      <c r="Y11" s="37" t="s">
        <v>42</v>
      </c>
      <c r="Z11" s="37" t="s">
        <v>42</v>
      </c>
      <c r="AA11" s="37" t="s">
        <v>40</v>
      </c>
      <c r="AB11" s="37" t="s">
        <v>41</v>
      </c>
    </row>
    <row r="12" spans="1:28" x14ac:dyDescent="0.35">
      <c r="A12" s="38" t="s">
        <v>43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30" t="s">
        <v>4</v>
      </c>
      <c r="H12" s="30" t="s">
        <v>4</v>
      </c>
      <c r="I12" s="31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39" t="s">
        <v>4</v>
      </c>
      <c r="O12" s="39" t="s">
        <v>4</v>
      </c>
      <c r="P12" s="39" t="s">
        <v>4</v>
      </c>
      <c r="Q12" s="39" t="s">
        <v>4</v>
      </c>
      <c r="R12" s="39" t="s">
        <v>4</v>
      </c>
      <c r="S12" s="39" t="s">
        <v>4</v>
      </c>
      <c r="T12" s="40">
        <f>SUM(T14:T72)</f>
        <v>0</v>
      </c>
      <c r="U12" s="40">
        <f>SUM(U14:U72)</f>
        <v>0</v>
      </c>
      <c r="V12" s="40">
        <f>SUM(V14:V72)</f>
        <v>0</v>
      </c>
      <c r="W12" s="41">
        <f>SUM(U12:V12)</f>
        <v>0</v>
      </c>
      <c r="X12" s="33"/>
      <c r="Y12" s="40">
        <f>SUM(Y14:Y72)</f>
        <v>0</v>
      </c>
      <c r="Z12" s="40">
        <f>SUM(Z14:Z72)</f>
        <v>0</v>
      </c>
      <c r="AA12" s="40">
        <f>SUM(AA14:AA72)</f>
        <v>0</v>
      </c>
      <c r="AB12" s="41">
        <f>SUM(Z12:AA12)</f>
        <v>0</v>
      </c>
    </row>
    <row r="13" spans="1:28" x14ac:dyDescent="0.35">
      <c r="A13" s="29" t="s">
        <v>44</v>
      </c>
      <c r="B13" s="29"/>
      <c r="C13" s="29"/>
      <c r="D13" s="29"/>
      <c r="E13" s="29"/>
      <c r="F13" s="29"/>
      <c r="G13" s="30"/>
      <c r="H13" s="30"/>
      <c r="I13" s="42"/>
      <c r="J13" s="30"/>
      <c r="K13" s="30"/>
      <c r="L13" s="30"/>
      <c r="M13" s="30"/>
      <c r="N13" s="39"/>
      <c r="O13" s="39"/>
      <c r="P13" s="39"/>
      <c r="Q13" s="39"/>
      <c r="R13" s="39"/>
      <c r="S13" s="43"/>
      <c r="T13" s="40"/>
      <c r="U13" s="40"/>
      <c r="V13" s="40"/>
      <c r="W13" s="40"/>
      <c r="X13" s="44"/>
      <c r="Y13" s="40"/>
      <c r="Z13" s="40"/>
      <c r="AA13" s="40"/>
      <c r="AB13" s="45"/>
    </row>
    <row r="14" spans="1:28" x14ac:dyDescent="0.35">
      <c r="A14" s="46" t="s">
        <v>45</v>
      </c>
      <c r="B14" s="184">
        <v>6</v>
      </c>
      <c r="C14" s="47" t="s">
        <v>46</v>
      </c>
      <c r="D14" s="100"/>
      <c r="E14" s="100"/>
      <c r="F14" s="48">
        <v>115</v>
      </c>
      <c r="G14" s="49">
        <v>0</v>
      </c>
      <c r="H14" s="101"/>
      <c r="I14" s="51">
        <v>0</v>
      </c>
      <c r="J14" s="49">
        <v>0</v>
      </c>
      <c r="K14" s="52">
        <v>0</v>
      </c>
      <c r="L14" s="52">
        <v>0</v>
      </c>
      <c r="M14" s="52" t="s">
        <v>47</v>
      </c>
      <c r="N14" s="53">
        <v>0</v>
      </c>
      <c r="O14" s="54">
        <f>+N14/1000*I14</f>
        <v>0</v>
      </c>
      <c r="P14" s="55">
        <v>0</v>
      </c>
      <c r="Q14" s="53">
        <v>0</v>
      </c>
      <c r="R14" s="54">
        <f>+Q14/1000*I14</f>
        <v>0</v>
      </c>
      <c r="S14" s="55">
        <v>0</v>
      </c>
      <c r="T14" s="40">
        <f t="shared" ref="T14:T24" si="0">B14*N14+(B14*Q14*$B$6/10000)</f>
        <v>0</v>
      </c>
      <c r="U14" s="40">
        <f t="shared" ref="U14:U24" si="1">B14*O14+(B14*R14*$B$6/10000)</f>
        <v>0</v>
      </c>
      <c r="V14" s="40">
        <f t="shared" ref="V14:V24" si="2">B14*P14+(B14*S14*$B$6/10000)</f>
        <v>0</v>
      </c>
      <c r="W14" s="40"/>
      <c r="X14" s="44"/>
      <c r="Y14" s="40">
        <f t="shared" ref="Y14:Y24" si="3">(B14*Q14)</f>
        <v>0</v>
      </c>
      <c r="Z14" s="40">
        <f t="shared" ref="Z14:Z24" si="4">(B14*R14)</f>
        <v>0</v>
      </c>
      <c r="AA14" s="40">
        <f t="shared" ref="AA14:AA24" si="5">(B14*S14)</f>
        <v>0</v>
      </c>
      <c r="AB14" s="45"/>
    </row>
    <row r="15" spans="1:28" x14ac:dyDescent="0.35">
      <c r="A15" s="56" t="s">
        <v>44</v>
      </c>
      <c r="B15" s="48"/>
      <c r="C15" s="47"/>
      <c r="D15" s="57"/>
      <c r="E15" s="57"/>
      <c r="F15" s="48"/>
      <c r="G15" s="58"/>
      <c r="H15" s="59"/>
      <c r="I15" s="58"/>
      <c r="J15" s="59"/>
      <c r="K15" s="60"/>
      <c r="L15" s="60"/>
      <c r="M15" s="60"/>
      <c r="N15" s="61"/>
      <c r="O15" s="62"/>
      <c r="P15" s="62"/>
      <c r="Q15" s="61"/>
      <c r="R15" s="62"/>
      <c r="S15" s="62"/>
      <c r="T15" s="40">
        <f t="shared" si="0"/>
        <v>0</v>
      </c>
      <c r="U15" s="40">
        <f t="shared" si="1"/>
        <v>0</v>
      </c>
      <c r="V15" s="40">
        <f t="shared" si="2"/>
        <v>0</v>
      </c>
      <c r="W15" s="40"/>
      <c r="X15" s="44"/>
      <c r="Y15" s="40">
        <f t="shared" si="3"/>
        <v>0</v>
      </c>
      <c r="Z15" s="40">
        <f t="shared" si="4"/>
        <v>0</v>
      </c>
      <c r="AA15" s="40">
        <f t="shared" si="5"/>
        <v>0</v>
      </c>
      <c r="AB15" s="45"/>
    </row>
    <row r="16" spans="1:28" x14ac:dyDescent="0.35">
      <c r="A16" s="56" t="s">
        <v>44</v>
      </c>
      <c r="B16" s="63"/>
      <c r="C16" s="64"/>
      <c r="D16" s="65"/>
      <c r="E16" s="64"/>
      <c r="F16" s="66"/>
      <c r="G16" s="67"/>
      <c r="H16" s="68"/>
      <c r="I16" s="58"/>
      <c r="J16" s="68"/>
      <c r="K16" s="68"/>
      <c r="L16" s="68"/>
      <c r="M16" s="68"/>
      <c r="N16" s="61"/>
      <c r="O16" s="62"/>
      <c r="P16" s="62"/>
      <c r="Q16" s="61"/>
      <c r="R16" s="62"/>
      <c r="S16" s="62"/>
      <c r="T16" s="69">
        <f t="shared" si="0"/>
        <v>0</v>
      </c>
      <c r="U16" s="69">
        <f t="shared" si="1"/>
        <v>0</v>
      </c>
      <c r="V16" s="69">
        <f t="shared" si="2"/>
        <v>0</v>
      </c>
      <c r="W16" s="69"/>
      <c r="X16" s="70"/>
      <c r="Y16" s="69">
        <f t="shared" si="3"/>
        <v>0</v>
      </c>
      <c r="Z16" s="69">
        <f t="shared" si="4"/>
        <v>0</v>
      </c>
      <c r="AA16" s="69">
        <f t="shared" si="5"/>
        <v>0</v>
      </c>
      <c r="AB16" s="71"/>
    </row>
    <row r="17" spans="1:28" x14ac:dyDescent="0.35">
      <c r="A17" s="56" t="s">
        <v>44</v>
      </c>
      <c r="B17" s="63"/>
      <c r="C17" s="72"/>
      <c r="D17" s="72"/>
      <c r="E17" s="72"/>
      <c r="F17" s="63"/>
      <c r="G17" s="67"/>
      <c r="H17" s="68"/>
      <c r="I17" s="58"/>
      <c r="J17" s="68"/>
      <c r="K17" s="68"/>
      <c r="L17" s="68"/>
      <c r="M17" s="68"/>
      <c r="N17" s="61"/>
      <c r="O17" s="62"/>
      <c r="P17" s="62"/>
      <c r="Q17" s="61"/>
      <c r="R17" s="62"/>
      <c r="S17" s="62"/>
      <c r="T17" s="69">
        <f t="shared" si="0"/>
        <v>0</v>
      </c>
      <c r="U17" s="69">
        <f t="shared" si="1"/>
        <v>0</v>
      </c>
      <c r="V17" s="69">
        <f t="shared" si="2"/>
        <v>0</v>
      </c>
      <c r="W17" s="69"/>
      <c r="X17" s="70"/>
      <c r="Y17" s="69">
        <f t="shared" si="3"/>
        <v>0</v>
      </c>
      <c r="Z17" s="69">
        <f t="shared" si="4"/>
        <v>0</v>
      </c>
      <c r="AA17" s="69">
        <f t="shared" si="5"/>
        <v>0</v>
      </c>
      <c r="AB17" s="71"/>
    </row>
    <row r="18" spans="1:28" x14ac:dyDescent="0.35">
      <c r="A18" s="56" t="s">
        <v>44</v>
      </c>
      <c r="B18" s="63"/>
      <c r="C18" s="72"/>
      <c r="D18" s="72"/>
      <c r="E18" s="72"/>
      <c r="F18" s="63"/>
      <c r="G18" s="67"/>
      <c r="H18" s="68"/>
      <c r="I18" s="58"/>
      <c r="J18" s="68"/>
      <c r="K18" s="68"/>
      <c r="L18" s="68"/>
      <c r="M18" s="68"/>
      <c r="N18" s="61"/>
      <c r="O18" s="62"/>
      <c r="P18" s="62"/>
      <c r="Q18" s="61"/>
      <c r="R18" s="62"/>
      <c r="S18" s="62"/>
      <c r="T18" s="69">
        <f t="shared" si="0"/>
        <v>0</v>
      </c>
      <c r="U18" s="69">
        <f t="shared" si="1"/>
        <v>0</v>
      </c>
      <c r="V18" s="69">
        <f t="shared" si="2"/>
        <v>0</v>
      </c>
      <c r="W18" s="69"/>
      <c r="X18" s="70"/>
      <c r="Y18" s="69">
        <f t="shared" si="3"/>
        <v>0</v>
      </c>
      <c r="Z18" s="69">
        <f t="shared" si="4"/>
        <v>0</v>
      </c>
      <c r="AA18" s="69">
        <f t="shared" si="5"/>
        <v>0</v>
      </c>
      <c r="AB18" s="71"/>
    </row>
    <row r="19" spans="1:28" x14ac:dyDescent="0.35">
      <c r="A19" s="28" t="s">
        <v>44</v>
      </c>
      <c r="B19" s="73"/>
      <c r="C19" s="74"/>
      <c r="D19" s="74"/>
      <c r="E19" s="74"/>
      <c r="F19" s="73"/>
      <c r="G19" s="75"/>
      <c r="H19" s="76"/>
      <c r="I19" s="77"/>
      <c r="J19" s="76"/>
      <c r="K19" s="76"/>
      <c r="L19" s="76"/>
      <c r="M19" s="76"/>
      <c r="N19" s="78"/>
      <c r="O19" s="54"/>
      <c r="P19" s="54"/>
      <c r="Q19" s="78"/>
      <c r="R19" s="54"/>
      <c r="S19" s="54"/>
      <c r="T19" s="40">
        <f t="shared" si="0"/>
        <v>0</v>
      </c>
      <c r="U19" s="40">
        <f t="shared" si="1"/>
        <v>0</v>
      </c>
      <c r="V19" s="40">
        <f t="shared" si="2"/>
        <v>0</v>
      </c>
      <c r="W19" s="40"/>
      <c r="X19" s="44"/>
      <c r="Y19" s="40">
        <f t="shared" si="3"/>
        <v>0</v>
      </c>
      <c r="Z19" s="40">
        <f t="shared" si="4"/>
        <v>0</v>
      </c>
      <c r="AA19" s="40">
        <f t="shared" si="5"/>
        <v>0</v>
      </c>
      <c r="AB19" s="45"/>
    </row>
    <row r="20" spans="1:28" x14ac:dyDescent="0.35">
      <c r="A20" s="28" t="s">
        <v>44</v>
      </c>
      <c r="B20" s="73"/>
      <c r="C20" s="74"/>
      <c r="D20" s="74"/>
      <c r="E20" s="74"/>
      <c r="F20" s="73"/>
      <c r="G20" s="75"/>
      <c r="H20" s="76"/>
      <c r="I20" s="77"/>
      <c r="J20" s="76"/>
      <c r="K20" s="76"/>
      <c r="L20" s="76"/>
      <c r="M20" s="76"/>
      <c r="N20" s="78"/>
      <c r="O20" s="54"/>
      <c r="P20" s="54"/>
      <c r="Q20" s="78"/>
      <c r="R20" s="54"/>
      <c r="S20" s="54"/>
      <c r="T20" s="40">
        <f t="shared" si="0"/>
        <v>0</v>
      </c>
      <c r="U20" s="40">
        <f t="shared" si="1"/>
        <v>0</v>
      </c>
      <c r="V20" s="40">
        <f t="shared" si="2"/>
        <v>0</v>
      </c>
      <c r="W20" s="40"/>
      <c r="X20" s="44"/>
      <c r="Y20" s="40">
        <f t="shared" si="3"/>
        <v>0</v>
      </c>
      <c r="Z20" s="40">
        <f t="shared" si="4"/>
        <v>0</v>
      </c>
      <c r="AA20" s="40">
        <f t="shared" si="5"/>
        <v>0</v>
      </c>
      <c r="AB20" s="45"/>
    </row>
    <row r="21" spans="1:28" x14ac:dyDescent="0.35">
      <c r="A21" s="28" t="s">
        <v>44</v>
      </c>
      <c r="B21" s="73"/>
      <c r="C21" s="74"/>
      <c r="D21" s="74"/>
      <c r="E21" s="74"/>
      <c r="F21" s="73"/>
      <c r="G21" s="75"/>
      <c r="H21" s="76"/>
      <c r="I21" s="77"/>
      <c r="J21" s="76"/>
      <c r="K21" s="76"/>
      <c r="L21" s="76"/>
      <c r="M21" s="76"/>
      <c r="N21" s="78"/>
      <c r="O21" s="54"/>
      <c r="P21" s="54"/>
      <c r="Q21" s="78"/>
      <c r="R21" s="54"/>
      <c r="S21" s="54"/>
      <c r="T21" s="40">
        <f t="shared" si="0"/>
        <v>0</v>
      </c>
      <c r="U21" s="40">
        <f t="shared" si="1"/>
        <v>0</v>
      </c>
      <c r="V21" s="40">
        <f t="shared" si="2"/>
        <v>0</v>
      </c>
      <c r="W21" s="40"/>
      <c r="X21" s="44"/>
      <c r="Y21" s="40">
        <f t="shared" si="3"/>
        <v>0</v>
      </c>
      <c r="Z21" s="40">
        <f t="shared" si="4"/>
        <v>0</v>
      </c>
      <c r="AA21" s="40">
        <f t="shared" si="5"/>
        <v>0</v>
      </c>
      <c r="AB21" s="45"/>
    </row>
    <row r="22" spans="1:28" x14ac:dyDescent="0.35">
      <c r="A22" s="28" t="s">
        <v>44</v>
      </c>
      <c r="B22" s="73"/>
      <c r="C22" s="74"/>
      <c r="D22" s="74"/>
      <c r="E22" s="74"/>
      <c r="F22" s="73"/>
      <c r="G22" s="75"/>
      <c r="H22" s="76"/>
      <c r="I22" s="77"/>
      <c r="J22" s="76"/>
      <c r="K22" s="76"/>
      <c r="L22" s="76"/>
      <c r="M22" s="76"/>
      <c r="N22" s="78"/>
      <c r="O22" s="54"/>
      <c r="P22" s="54"/>
      <c r="Q22" s="78"/>
      <c r="R22" s="54"/>
      <c r="S22" s="54"/>
      <c r="T22" s="40">
        <f t="shared" si="0"/>
        <v>0</v>
      </c>
      <c r="U22" s="40">
        <f t="shared" si="1"/>
        <v>0</v>
      </c>
      <c r="V22" s="40">
        <f t="shared" si="2"/>
        <v>0</v>
      </c>
      <c r="W22" s="40"/>
      <c r="X22" s="44"/>
      <c r="Y22" s="40">
        <f t="shared" si="3"/>
        <v>0</v>
      </c>
      <c r="Z22" s="40">
        <f t="shared" si="4"/>
        <v>0</v>
      </c>
      <c r="AA22" s="40">
        <f t="shared" si="5"/>
        <v>0</v>
      </c>
      <c r="AB22" s="45"/>
    </row>
    <row r="23" spans="1:28" x14ac:dyDescent="0.35">
      <c r="A23" s="28" t="s">
        <v>44</v>
      </c>
      <c r="B23" s="73"/>
      <c r="C23" s="74"/>
      <c r="D23" s="74"/>
      <c r="E23" s="74"/>
      <c r="F23" s="73"/>
      <c r="G23" s="75"/>
      <c r="H23" s="76"/>
      <c r="I23" s="77"/>
      <c r="J23" s="76"/>
      <c r="K23" s="76"/>
      <c r="L23" s="76"/>
      <c r="M23" s="76"/>
      <c r="N23" s="78"/>
      <c r="O23" s="54"/>
      <c r="P23" s="54"/>
      <c r="Q23" s="78"/>
      <c r="R23" s="54"/>
      <c r="S23" s="54"/>
      <c r="T23" s="40">
        <f t="shared" si="0"/>
        <v>0</v>
      </c>
      <c r="U23" s="40">
        <f t="shared" si="1"/>
        <v>0</v>
      </c>
      <c r="V23" s="40">
        <f t="shared" si="2"/>
        <v>0</v>
      </c>
      <c r="W23" s="40"/>
      <c r="X23" s="44"/>
      <c r="Y23" s="40">
        <f t="shared" si="3"/>
        <v>0</v>
      </c>
      <c r="Z23" s="40">
        <f t="shared" si="4"/>
        <v>0</v>
      </c>
      <c r="AA23" s="40">
        <f t="shared" si="5"/>
        <v>0</v>
      </c>
      <c r="AB23" s="45"/>
    </row>
    <row r="24" spans="1:28" x14ac:dyDescent="0.35">
      <c r="A24" s="28" t="s">
        <v>44</v>
      </c>
      <c r="B24" s="73"/>
      <c r="C24" s="74"/>
      <c r="D24" s="74"/>
      <c r="E24" s="74"/>
      <c r="F24" s="73"/>
      <c r="G24" s="75"/>
      <c r="H24" s="76"/>
      <c r="I24" s="77"/>
      <c r="J24" s="76"/>
      <c r="K24" s="76"/>
      <c r="L24" s="76"/>
      <c r="M24" s="76"/>
      <c r="N24" s="78"/>
      <c r="O24" s="54"/>
      <c r="P24" s="54"/>
      <c r="Q24" s="78"/>
      <c r="R24" s="54"/>
      <c r="S24" s="54"/>
      <c r="T24" s="40">
        <f t="shared" si="0"/>
        <v>0</v>
      </c>
      <c r="U24" s="40">
        <f t="shared" si="1"/>
        <v>0</v>
      </c>
      <c r="V24" s="40">
        <f t="shared" si="2"/>
        <v>0</v>
      </c>
      <c r="W24" s="40"/>
      <c r="X24" s="44"/>
      <c r="Y24" s="40">
        <f t="shared" si="3"/>
        <v>0</v>
      </c>
      <c r="Z24" s="40">
        <f t="shared" si="4"/>
        <v>0</v>
      </c>
      <c r="AA24" s="40">
        <f t="shared" si="5"/>
        <v>0</v>
      </c>
      <c r="AB24" s="45"/>
    </row>
    <row r="25" spans="1:28" x14ac:dyDescent="0.35">
      <c r="A25" s="38" t="s">
        <v>48</v>
      </c>
      <c r="B25" s="79"/>
      <c r="C25" s="29" t="s">
        <v>4</v>
      </c>
      <c r="D25" s="29" t="s">
        <v>4</v>
      </c>
      <c r="E25" s="29" t="s">
        <v>4</v>
      </c>
      <c r="F25" s="79" t="s">
        <v>4</v>
      </c>
      <c r="G25" s="80" t="s">
        <v>4</v>
      </c>
      <c r="H25" s="30" t="s">
        <v>4</v>
      </c>
      <c r="I25" s="81" t="s">
        <v>4</v>
      </c>
      <c r="J25" s="30" t="s">
        <v>4</v>
      </c>
      <c r="K25" s="30" t="s">
        <v>4</v>
      </c>
      <c r="L25" s="30" t="s">
        <v>4</v>
      </c>
      <c r="M25" s="30" t="s">
        <v>4</v>
      </c>
      <c r="N25" s="82" t="s">
        <v>4</v>
      </c>
      <c r="O25" s="83" t="s">
        <v>4</v>
      </c>
      <c r="P25" s="83" t="s">
        <v>4</v>
      </c>
      <c r="Q25" s="82" t="s">
        <v>4</v>
      </c>
      <c r="R25" s="83" t="s">
        <v>4</v>
      </c>
      <c r="S25" s="54"/>
      <c r="T25" s="40"/>
      <c r="U25" s="40"/>
      <c r="V25" s="40"/>
      <c r="W25" s="40"/>
      <c r="X25" s="44"/>
      <c r="Y25" s="40"/>
      <c r="Z25" s="40"/>
      <c r="AA25" s="40"/>
      <c r="AB25" s="45"/>
    </row>
    <row r="26" spans="1:28" x14ac:dyDescent="0.35">
      <c r="A26" s="29"/>
      <c r="B26" s="79"/>
      <c r="C26" s="29"/>
      <c r="D26" s="29"/>
      <c r="E26" s="29"/>
      <c r="F26" s="79"/>
      <c r="G26" s="80"/>
      <c r="H26" s="30"/>
      <c r="I26" s="84"/>
      <c r="J26" s="30"/>
      <c r="K26" s="30"/>
      <c r="L26" s="30"/>
      <c r="M26" s="30"/>
      <c r="N26" s="82"/>
      <c r="O26" s="83"/>
      <c r="P26" s="83"/>
      <c r="Q26" s="82"/>
      <c r="R26" s="83"/>
      <c r="S26" s="54"/>
      <c r="T26" s="40">
        <f t="shared" ref="T26:T38" si="6">B26*N26+(B26*Q26*$B$6/10000)</f>
        <v>0</v>
      </c>
      <c r="U26" s="40">
        <f t="shared" ref="U26:U38" si="7">B26*O26+(B26*R26*$B$6/10000)</f>
        <v>0</v>
      </c>
      <c r="V26" s="40">
        <f t="shared" ref="V26:V38" si="8">B26*P26+(B26*S26*$B$6/10000)</f>
        <v>0</v>
      </c>
      <c r="W26" s="40"/>
      <c r="X26" s="44"/>
      <c r="Y26" s="40">
        <f t="shared" ref="Y26:Y38" si="9">(B26*Q26)</f>
        <v>0</v>
      </c>
      <c r="Z26" s="40">
        <f t="shared" ref="Z26:Z38" si="10">(B26*R26)</f>
        <v>0</v>
      </c>
      <c r="AA26" s="40">
        <f t="shared" ref="AA26:AA38" si="11">(B26*S26)</f>
        <v>0</v>
      </c>
      <c r="AB26" s="45"/>
    </row>
    <row r="27" spans="1:28" x14ac:dyDescent="0.35">
      <c r="A27" s="85" t="s">
        <v>125</v>
      </c>
      <c r="B27" s="86"/>
      <c r="C27" s="65" t="s">
        <v>49</v>
      </c>
      <c r="D27" s="57" t="s">
        <v>50</v>
      </c>
      <c r="E27" s="64" t="s">
        <v>51</v>
      </c>
      <c r="F27" s="66">
        <v>52</v>
      </c>
      <c r="G27" s="87">
        <v>0</v>
      </c>
      <c r="H27" s="88"/>
      <c r="I27" s="51">
        <v>0</v>
      </c>
      <c r="J27" s="87">
        <v>0</v>
      </c>
      <c r="K27" s="89" t="s">
        <v>4</v>
      </c>
      <c r="L27" s="89" t="s">
        <v>4</v>
      </c>
      <c r="M27" s="89" t="s">
        <v>4</v>
      </c>
      <c r="N27" s="90">
        <v>0</v>
      </c>
      <c r="O27" s="54">
        <f>+N27/1000*I27</f>
        <v>0</v>
      </c>
      <c r="P27" s="51">
        <v>0</v>
      </c>
      <c r="Q27" s="90">
        <v>0</v>
      </c>
      <c r="R27" s="54">
        <f>+Q27/1000*I27</f>
        <v>0</v>
      </c>
      <c r="S27" s="51">
        <v>0</v>
      </c>
      <c r="T27" s="40">
        <f t="shared" si="6"/>
        <v>0</v>
      </c>
      <c r="U27" s="40">
        <f t="shared" si="7"/>
        <v>0</v>
      </c>
      <c r="V27" s="40">
        <f t="shared" si="8"/>
        <v>0</v>
      </c>
      <c r="W27" s="40"/>
      <c r="X27" s="44"/>
      <c r="Y27" s="40">
        <f t="shared" si="9"/>
        <v>0</v>
      </c>
      <c r="Z27" s="40">
        <f t="shared" si="10"/>
        <v>0</v>
      </c>
      <c r="AA27" s="40">
        <f t="shared" si="11"/>
        <v>0</v>
      </c>
      <c r="AB27" s="45"/>
    </row>
    <row r="28" spans="1:28" x14ac:dyDescent="0.35">
      <c r="A28" s="85" t="s">
        <v>126</v>
      </c>
      <c r="B28" s="86"/>
      <c r="C28" s="65" t="s">
        <v>49</v>
      </c>
      <c r="D28" s="57" t="s">
        <v>50</v>
      </c>
      <c r="E28" s="64" t="s">
        <v>51</v>
      </c>
      <c r="F28" s="66">
        <v>52</v>
      </c>
      <c r="G28" s="87">
        <v>0</v>
      </c>
      <c r="H28" s="88"/>
      <c r="I28" s="51">
        <v>0</v>
      </c>
      <c r="J28" s="87">
        <v>0</v>
      </c>
      <c r="K28" s="89" t="s">
        <v>4</v>
      </c>
      <c r="L28" s="89" t="s">
        <v>4</v>
      </c>
      <c r="M28" s="89" t="s">
        <v>4</v>
      </c>
      <c r="N28" s="90">
        <v>0</v>
      </c>
      <c r="O28" s="54">
        <f t="shared" ref="O28:O37" si="12">+N28/1000*I28</f>
        <v>0</v>
      </c>
      <c r="P28" s="51">
        <v>0</v>
      </c>
      <c r="Q28" s="90">
        <v>0</v>
      </c>
      <c r="R28" s="54">
        <f t="shared" ref="R28:R37" si="13">+Q28/1000*I28</f>
        <v>0</v>
      </c>
      <c r="S28" s="51">
        <v>0</v>
      </c>
      <c r="T28" s="40">
        <f t="shared" si="6"/>
        <v>0</v>
      </c>
      <c r="U28" s="40">
        <f t="shared" si="7"/>
        <v>0</v>
      </c>
      <c r="V28" s="40">
        <f t="shared" si="8"/>
        <v>0</v>
      </c>
      <c r="W28" s="40"/>
      <c r="X28" s="44"/>
      <c r="Y28" s="40">
        <f t="shared" si="9"/>
        <v>0</v>
      </c>
      <c r="Z28" s="40">
        <f t="shared" si="10"/>
        <v>0</v>
      </c>
      <c r="AA28" s="40">
        <f t="shared" si="11"/>
        <v>0</v>
      </c>
      <c r="AB28" s="45"/>
    </row>
    <row r="29" spans="1:28" x14ac:dyDescent="0.35">
      <c r="A29" s="85" t="s">
        <v>124</v>
      </c>
      <c r="B29" s="86"/>
      <c r="C29" s="65" t="s">
        <v>49</v>
      </c>
      <c r="D29" s="57" t="s">
        <v>50</v>
      </c>
      <c r="E29" s="64" t="s">
        <v>51</v>
      </c>
      <c r="F29" s="66">
        <v>52</v>
      </c>
      <c r="G29" s="87">
        <v>0</v>
      </c>
      <c r="H29" s="88"/>
      <c r="I29" s="51">
        <v>0</v>
      </c>
      <c r="J29" s="87">
        <v>0</v>
      </c>
      <c r="K29" s="89" t="s">
        <v>4</v>
      </c>
      <c r="L29" s="89" t="s">
        <v>4</v>
      </c>
      <c r="M29" s="89" t="s">
        <v>4</v>
      </c>
      <c r="N29" s="90">
        <v>0</v>
      </c>
      <c r="O29" s="54">
        <f t="shared" si="12"/>
        <v>0</v>
      </c>
      <c r="P29" s="51">
        <v>0</v>
      </c>
      <c r="Q29" s="90">
        <v>0</v>
      </c>
      <c r="R29" s="54">
        <f t="shared" si="13"/>
        <v>0</v>
      </c>
      <c r="S29" s="51">
        <v>0</v>
      </c>
      <c r="T29" s="40">
        <f t="shared" si="6"/>
        <v>0</v>
      </c>
      <c r="U29" s="40">
        <f t="shared" si="7"/>
        <v>0</v>
      </c>
      <c r="V29" s="40">
        <f t="shared" si="8"/>
        <v>0</v>
      </c>
      <c r="W29" s="40"/>
      <c r="X29" s="44"/>
      <c r="Y29" s="40">
        <f t="shared" si="9"/>
        <v>0</v>
      </c>
      <c r="Z29" s="40">
        <f t="shared" si="10"/>
        <v>0</v>
      </c>
      <c r="AA29" s="40">
        <f t="shared" si="11"/>
        <v>0</v>
      </c>
      <c r="AB29" s="45"/>
    </row>
    <row r="30" spans="1:28" x14ac:dyDescent="0.35">
      <c r="A30" s="85" t="s">
        <v>121</v>
      </c>
      <c r="B30" s="86"/>
      <c r="C30" s="65" t="s">
        <v>49</v>
      </c>
      <c r="D30" s="57" t="s">
        <v>50</v>
      </c>
      <c r="E30" s="64" t="s">
        <v>51</v>
      </c>
      <c r="F30" s="66">
        <v>52</v>
      </c>
      <c r="G30" s="91">
        <v>0</v>
      </c>
      <c r="H30" s="92"/>
      <c r="I30" s="51">
        <v>0</v>
      </c>
      <c r="J30" s="91">
        <v>0</v>
      </c>
      <c r="K30" s="76"/>
      <c r="L30" s="76"/>
      <c r="M30" s="76"/>
      <c r="N30" s="90">
        <v>0</v>
      </c>
      <c r="O30" s="54">
        <f t="shared" si="12"/>
        <v>0</v>
      </c>
      <c r="P30" s="51">
        <v>0</v>
      </c>
      <c r="Q30" s="90">
        <v>0</v>
      </c>
      <c r="R30" s="54">
        <f t="shared" si="13"/>
        <v>0</v>
      </c>
      <c r="S30" s="51">
        <v>0</v>
      </c>
      <c r="T30" s="40">
        <f t="shared" si="6"/>
        <v>0</v>
      </c>
      <c r="U30" s="40">
        <f t="shared" si="7"/>
        <v>0</v>
      </c>
      <c r="V30" s="40">
        <f t="shared" si="8"/>
        <v>0</v>
      </c>
      <c r="W30" s="40"/>
      <c r="X30" s="44"/>
      <c r="Y30" s="40">
        <f t="shared" si="9"/>
        <v>0</v>
      </c>
      <c r="Z30" s="40">
        <f t="shared" si="10"/>
        <v>0</v>
      </c>
      <c r="AA30" s="40">
        <f t="shared" si="11"/>
        <v>0</v>
      </c>
      <c r="AB30" s="45"/>
    </row>
    <row r="31" spans="1:28" x14ac:dyDescent="0.35">
      <c r="A31" s="85" t="s">
        <v>127</v>
      </c>
      <c r="B31" s="86"/>
      <c r="C31" s="65" t="s">
        <v>49</v>
      </c>
      <c r="D31" s="57" t="s">
        <v>50</v>
      </c>
      <c r="E31" s="64" t="s">
        <v>51</v>
      </c>
      <c r="F31" s="66">
        <v>52</v>
      </c>
      <c r="G31" s="91">
        <v>0</v>
      </c>
      <c r="H31" s="92"/>
      <c r="I31" s="51">
        <v>0</v>
      </c>
      <c r="J31" s="91">
        <v>0</v>
      </c>
      <c r="K31" s="76"/>
      <c r="L31" s="76"/>
      <c r="M31" s="76"/>
      <c r="N31" s="90">
        <v>0</v>
      </c>
      <c r="O31" s="54">
        <f t="shared" ref="O31" si="14">+N31/1000*I31</f>
        <v>0</v>
      </c>
      <c r="P31" s="51">
        <v>0</v>
      </c>
      <c r="Q31" s="90">
        <v>0</v>
      </c>
      <c r="R31" s="54">
        <f t="shared" ref="R31" si="15">+Q31/1000*I31</f>
        <v>0</v>
      </c>
      <c r="S31" s="51">
        <v>0</v>
      </c>
      <c r="T31" s="40">
        <f t="shared" ref="T31" si="16">B31*N31+(B31*Q31*$B$6/10000)</f>
        <v>0</v>
      </c>
      <c r="U31" s="40">
        <f t="shared" ref="U31" si="17">B31*O31+(B31*R31*$B$6/10000)</f>
        <v>0</v>
      </c>
      <c r="V31" s="40">
        <f t="shared" ref="V31" si="18">B31*P31+(B31*S31*$B$6/10000)</f>
        <v>0</v>
      </c>
      <c r="W31" s="40"/>
      <c r="X31" s="44"/>
      <c r="Y31" s="40">
        <f t="shared" ref="Y31" si="19">(B31*Q31)</f>
        <v>0</v>
      </c>
      <c r="Z31" s="40">
        <f t="shared" ref="Z31" si="20">(B31*R31)</f>
        <v>0</v>
      </c>
      <c r="AA31" s="40">
        <f t="shared" ref="AA31" si="21">(B31*S31)</f>
        <v>0</v>
      </c>
      <c r="AB31" s="45"/>
    </row>
    <row r="32" spans="1:28" x14ac:dyDescent="0.35">
      <c r="A32" s="85" t="s">
        <v>128</v>
      </c>
      <c r="B32" s="86"/>
      <c r="C32" s="65" t="s">
        <v>49</v>
      </c>
      <c r="D32" s="57" t="s">
        <v>50</v>
      </c>
      <c r="E32" s="64" t="s">
        <v>51</v>
      </c>
      <c r="F32" s="66">
        <v>52</v>
      </c>
      <c r="G32" s="87">
        <v>0</v>
      </c>
      <c r="H32" s="88"/>
      <c r="I32" s="51">
        <v>0</v>
      </c>
      <c r="J32" s="87">
        <v>0</v>
      </c>
      <c r="K32" s="89"/>
      <c r="L32" s="89"/>
      <c r="M32" s="89"/>
      <c r="N32" s="90">
        <v>0</v>
      </c>
      <c r="O32" s="54">
        <f t="shared" si="12"/>
        <v>0</v>
      </c>
      <c r="P32" s="51">
        <v>0</v>
      </c>
      <c r="Q32" s="90">
        <v>0</v>
      </c>
      <c r="R32" s="54">
        <f t="shared" si="13"/>
        <v>0</v>
      </c>
      <c r="S32" s="51">
        <v>0</v>
      </c>
      <c r="T32" s="40">
        <f t="shared" si="6"/>
        <v>0</v>
      </c>
      <c r="U32" s="40">
        <f t="shared" si="7"/>
        <v>0</v>
      </c>
      <c r="V32" s="40">
        <f t="shared" si="8"/>
        <v>0</v>
      </c>
      <c r="W32" s="40"/>
      <c r="X32" s="44"/>
      <c r="Y32" s="40">
        <f t="shared" si="9"/>
        <v>0</v>
      </c>
      <c r="Z32" s="40">
        <f t="shared" si="10"/>
        <v>0</v>
      </c>
      <c r="AA32" s="40">
        <f t="shared" si="11"/>
        <v>0</v>
      </c>
      <c r="AB32" s="45"/>
    </row>
    <row r="33" spans="1:28" x14ac:dyDescent="0.35">
      <c r="A33" s="85" t="s">
        <v>52</v>
      </c>
      <c r="B33" s="86"/>
      <c r="C33" s="65" t="s">
        <v>49</v>
      </c>
      <c r="D33" s="57" t="s">
        <v>50</v>
      </c>
      <c r="E33" s="64" t="s">
        <v>51</v>
      </c>
      <c r="F33" s="66">
        <v>52</v>
      </c>
      <c r="G33" s="91">
        <v>0</v>
      </c>
      <c r="H33" s="92"/>
      <c r="I33" s="51">
        <v>0</v>
      </c>
      <c r="J33" s="91">
        <v>0</v>
      </c>
      <c r="K33" s="76"/>
      <c r="L33" s="76"/>
      <c r="M33" s="76"/>
      <c r="N33" s="90">
        <v>0</v>
      </c>
      <c r="O33" s="54">
        <f t="shared" si="12"/>
        <v>0</v>
      </c>
      <c r="P33" s="51">
        <v>0</v>
      </c>
      <c r="Q33" s="90">
        <v>0</v>
      </c>
      <c r="R33" s="54">
        <f t="shared" si="13"/>
        <v>0</v>
      </c>
      <c r="S33" s="51">
        <v>0</v>
      </c>
      <c r="T33" s="40">
        <f t="shared" si="6"/>
        <v>0</v>
      </c>
      <c r="U33" s="40">
        <f t="shared" si="7"/>
        <v>0</v>
      </c>
      <c r="V33" s="40">
        <f t="shared" si="8"/>
        <v>0</v>
      </c>
      <c r="W33" s="40"/>
      <c r="X33" s="44"/>
      <c r="Y33" s="40">
        <f t="shared" si="9"/>
        <v>0</v>
      </c>
      <c r="Z33" s="40">
        <f t="shared" si="10"/>
        <v>0</v>
      </c>
      <c r="AA33" s="40">
        <f t="shared" si="11"/>
        <v>0</v>
      </c>
      <c r="AB33" s="45"/>
    </row>
    <row r="34" spans="1:28" x14ac:dyDescent="0.35">
      <c r="A34" s="85" t="s">
        <v>129</v>
      </c>
      <c r="B34" s="86"/>
      <c r="C34" s="65" t="s">
        <v>49</v>
      </c>
      <c r="D34" s="57" t="s">
        <v>50</v>
      </c>
      <c r="E34" s="64" t="s">
        <v>51</v>
      </c>
      <c r="F34" s="66">
        <v>52</v>
      </c>
      <c r="G34" s="87">
        <v>0</v>
      </c>
      <c r="H34" s="88"/>
      <c r="I34" s="51">
        <v>0</v>
      </c>
      <c r="J34" s="87">
        <v>0</v>
      </c>
      <c r="K34" s="89"/>
      <c r="L34" s="89"/>
      <c r="M34" s="89"/>
      <c r="N34" s="90">
        <v>0</v>
      </c>
      <c r="O34" s="54">
        <f t="shared" ref="O34" si="22">+N34/1000*I34</f>
        <v>0</v>
      </c>
      <c r="P34" s="51">
        <v>0</v>
      </c>
      <c r="Q34" s="90">
        <v>0</v>
      </c>
      <c r="R34" s="54">
        <f t="shared" ref="R34" si="23">+Q34/1000*I34</f>
        <v>0</v>
      </c>
      <c r="S34" s="51">
        <v>0</v>
      </c>
      <c r="T34" s="40">
        <f t="shared" ref="T34" si="24">B34*N34+(B34*Q34*$B$6/10000)</f>
        <v>0</v>
      </c>
      <c r="U34" s="40">
        <f t="shared" ref="U34" si="25">B34*O34+(B34*R34*$B$6/10000)</f>
        <v>0</v>
      </c>
      <c r="V34" s="40">
        <f t="shared" ref="V34" si="26">B34*P34+(B34*S34*$B$6/10000)</f>
        <v>0</v>
      </c>
      <c r="W34" s="40"/>
      <c r="X34" s="44"/>
      <c r="Y34" s="40">
        <f t="shared" ref="Y34" si="27">(B34*Q34)</f>
        <v>0</v>
      </c>
      <c r="Z34" s="40">
        <f t="shared" ref="Z34" si="28">(B34*R34)</f>
        <v>0</v>
      </c>
      <c r="AA34" s="40">
        <f t="shared" ref="AA34" si="29">(B34*S34)</f>
        <v>0</v>
      </c>
      <c r="AB34" s="45"/>
    </row>
    <row r="35" spans="1:28" x14ac:dyDescent="0.35">
      <c r="A35" s="85" t="s">
        <v>53</v>
      </c>
      <c r="B35" s="93"/>
      <c r="C35" s="65" t="s">
        <v>49</v>
      </c>
      <c r="D35" s="57" t="s">
        <v>50</v>
      </c>
      <c r="E35" s="64" t="s">
        <v>51</v>
      </c>
      <c r="F35" s="66">
        <v>52</v>
      </c>
      <c r="G35" s="87">
        <v>0</v>
      </c>
      <c r="H35" s="88"/>
      <c r="I35" s="51">
        <v>0</v>
      </c>
      <c r="J35" s="87">
        <v>0</v>
      </c>
      <c r="K35" s="89"/>
      <c r="L35" s="89"/>
      <c r="M35" s="89"/>
      <c r="N35" s="90">
        <v>0</v>
      </c>
      <c r="O35" s="54">
        <f t="shared" si="12"/>
        <v>0</v>
      </c>
      <c r="P35" s="51">
        <v>0</v>
      </c>
      <c r="Q35" s="90">
        <v>0</v>
      </c>
      <c r="R35" s="54">
        <f t="shared" si="13"/>
        <v>0</v>
      </c>
      <c r="S35" s="51">
        <v>0</v>
      </c>
      <c r="T35" s="40">
        <f t="shared" si="6"/>
        <v>0</v>
      </c>
      <c r="U35" s="40">
        <f t="shared" si="7"/>
        <v>0</v>
      </c>
      <c r="V35" s="40">
        <f t="shared" si="8"/>
        <v>0</v>
      </c>
      <c r="W35" s="40"/>
      <c r="X35" s="44"/>
      <c r="Y35" s="40">
        <f t="shared" si="9"/>
        <v>0</v>
      </c>
      <c r="Z35" s="40">
        <f t="shared" si="10"/>
        <v>0</v>
      </c>
      <c r="AA35" s="40">
        <f t="shared" si="11"/>
        <v>0</v>
      </c>
      <c r="AB35" s="45"/>
    </row>
    <row r="36" spans="1:28" x14ac:dyDescent="0.35">
      <c r="A36" s="85" t="s">
        <v>54</v>
      </c>
      <c r="B36" s="86"/>
      <c r="C36" s="65" t="s">
        <v>49</v>
      </c>
      <c r="D36" s="57" t="s">
        <v>50</v>
      </c>
      <c r="E36" s="64" t="s">
        <v>51</v>
      </c>
      <c r="F36" s="66">
        <v>52</v>
      </c>
      <c r="G36" s="87">
        <v>0</v>
      </c>
      <c r="H36" s="88"/>
      <c r="I36" s="51">
        <v>0</v>
      </c>
      <c r="J36" s="87">
        <v>0</v>
      </c>
      <c r="K36" s="89"/>
      <c r="L36" s="89"/>
      <c r="M36" s="89"/>
      <c r="N36" s="90">
        <v>0</v>
      </c>
      <c r="O36" s="54">
        <f t="shared" si="12"/>
        <v>0</v>
      </c>
      <c r="P36" s="51">
        <v>0</v>
      </c>
      <c r="Q36" s="90">
        <v>0</v>
      </c>
      <c r="R36" s="54">
        <f t="shared" si="13"/>
        <v>0</v>
      </c>
      <c r="S36" s="51">
        <v>0</v>
      </c>
      <c r="T36" s="40">
        <f t="shared" si="6"/>
        <v>0</v>
      </c>
      <c r="U36" s="40">
        <f t="shared" si="7"/>
        <v>0</v>
      </c>
      <c r="V36" s="40">
        <f t="shared" si="8"/>
        <v>0</v>
      </c>
      <c r="W36" s="40"/>
      <c r="X36" s="44"/>
      <c r="Y36" s="40">
        <f t="shared" si="9"/>
        <v>0</v>
      </c>
      <c r="Z36" s="40">
        <f t="shared" si="10"/>
        <v>0</v>
      </c>
      <c r="AA36" s="40">
        <f t="shared" si="11"/>
        <v>0</v>
      </c>
      <c r="AB36" s="45"/>
    </row>
    <row r="37" spans="1:28" x14ac:dyDescent="0.35">
      <c r="A37" s="85" t="s">
        <v>55</v>
      </c>
      <c r="B37" s="86"/>
      <c r="C37" s="65" t="s">
        <v>49</v>
      </c>
      <c r="D37" s="57" t="s">
        <v>50</v>
      </c>
      <c r="E37" s="64" t="s">
        <v>51</v>
      </c>
      <c r="F37" s="66">
        <v>52</v>
      </c>
      <c r="G37" s="87">
        <v>0</v>
      </c>
      <c r="H37" s="88"/>
      <c r="I37" s="51">
        <v>0</v>
      </c>
      <c r="J37" s="87">
        <v>0</v>
      </c>
      <c r="K37" s="89"/>
      <c r="L37" s="89"/>
      <c r="M37" s="89"/>
      <c r="N37" s="90">
        <v>0</v>
      </c>
      <c r="O37" s="54">
        <f t="shared" si="12"/>
        <v>0</v>
      </c>
      <c r="P37" s="51">
        <v>0</v>
      </c>
      <c r="Q37" s="90">
        <v>0</v>
      </c>
      <c r="R37" s="54">
        <f t="shared" si="13"/>
        <v>0</v>
      </c>
      <c r="S37" s="51">
        <v>0</v>
      </c>
      <c r="T37" s="40">
        <f t="shared" si="6"/>
        <v>0</v>
      </c>
      <c r="U37" s="40">
        <f t="shared" si="7"/>
        <v>0</v>
      </c>
      <c r="V37" s="40">
        <f t="shared" si="8"/>
        <v>0</v>
      </c>
      <c r="W37" s="40"/>
      <c r="X37" s="44"/>
      <c r="Y37" s="40">
        <f t="shared" si="9"/>
        <v>0</v>
      </c>
      <c r="Z37" s="40">
        <f t="shared" si="10"/>
        <v>0</v>
      </c>
      <c r="AA37" s="40">
        <f t="shared" si="11"/>
        <v>0</v>
      </c>
      <c r="AB37" s="45"/>
    </row>
    <row r="38" spans="1:28" x14ac:dyDescent="0.35">
      <c r="A38" s="28"/>
      <c r="B38" s="74"/>
      <c r="C38" s="65"/>
      <c r="D38" s="74"/>
      <c r="E38" s="74"/>
      <c r="F38" s="74"/>
      <c r="G38" s="76"/>
      <c r="H38" s="76"/>
      <c r="I38" s="97"/>
      <c r="J38" s="76"/>
      <c r="K38" s="76"/>
      <c r="L38" s="76"/>
      <c r="M38" s="76"/>
      <c r="N38" s="78"/>
      <c r="O38" s="78"/>
      <c r="P38" s="78"/>
      <c r="Q38" s="78"/>
      <c r="R38" s="78"/>
      <c r="S38" s="78"/>
      <c r="T38" s="40">
        <f t="shared" si="6"/>
        <v>0</v>
      </c>
      <c r="U38" s="40">
        <f t="shared" si="7"/>
        <v>0</v>
      </c>
      <c r="V38" s="40">
        <f t="shared" si="8"/>
        <v>0</v>
      </c>
      <c r="W38" s="40"/>
      <c r="X38" s="44"/>
      <c r="Y38" s="40">
        <f t="shared" si="9"/>
        <v>0</v>
      </c>
      <c r="Z38" s="40">
        <f t="shared" si="10"/>
        <v>0</v>
      </c>
      <c r="AA38" s="40">
        <f t="shared" si="11"/>
        <v>0</v>
      </c>
      <c r="AB38" s="45"/>
    </row>
    <row r="39" spans="1:28" x14ac:dyDescent="0.35">
      <c r="A39" s="29"/>
      <c r="B39" s="29"/>
      <c r="C39" s="29"/>
      <c r="D39" s="74"/>
      <c r="E39" s="29"/>
      <c r="F39" s="29"/>
      <c r="G39" s="30"/>
      <c r="H39" s="30"/>
      <c r="I39" s="42"/>
      <c r="J39" s="30"/>
      <c r="K39" s="30"/>
      <c r="L39" s="30"/>
      <c r="M39" s="30"/>
      <c r="N39" s="82"/>
      <c r="O39" s="82"/>
      <c r="P39" s="78"/>
      <c r="Q39" s="78"/>
      <c r="R39" s="82"/>
      <c r="S39" s="78"/>
      <c r="T39" s="40"/>
      <c r="U39" s="40"/>
      <c r="V39" s="40"/>
      <c r="W39" s="40"/>
      <c r="X39" s="44"/>
      <c r="Y39" s="40"/>
      <c r="Z39" s="40"/>
      <c r="AA39" s="40"/>
      <c r="AB39" s="45"/>
    </row>
    <row r="40" spans="1:28" x14ac:dyDescent="0.35">
      <c r="A40" s="28"/>
      <c r="B40" s="64"/>
      <c r="C40" s="65"/>
      <c r="D40" s="64"/>
      <c r="E40" s="64"/>
      <c r="F40" s="64"/>
      <c r="G40" s="95"/>
      <c r="H40" s="95"/>
      <c r="I40" s="97"/>
      <c r="J40" s="95"/>
      <c r="K40" s="89"/>
      <c r="L40" s="89"/>
      <c r="M40" s="89"/>
      <c r="N40" s="78"/>
      <c r="O40" s="78"/>
      <c r="P40" s="78"/>
      <c r="Q40" s="78"/>
      <c r="R40" s="78"/>
      <c r="S40" s="78"/>
      <c r="T40" s="40">
        <f t="shared" ref="T40:T49" si="30">B40*N40+(B40*Q40*$B$6/10000)</f>
        <v>0</v>
      </c>
      <c r="U40" s="40">
        <f t="shared" ref="U40:U49" si="31">B40*O40+(B40*R40*$B$6/10000)</f>
        <v>0</v>
      </c>
      <c r="V40" s="40">
        <f t="shared" ref="V40:V49" si="32">B40*P40+(B40*S40*$B$6/10000)</f>
        <v>0</v>
      </c>
      <c r="W40" s="40"/>
      <c r="X40" s="44"/>
      <c r="Y40" s="40">
        <f t="shared" ref="Y40:Y49" si="33">(B40*Q40)</f>
        <v>0</v>
      </c>
      <c r="Z40" s="40">
        <f t="shared" ref="Z40:Z49" si="34">(B40*R40)</f>
        <v>0</v>
      </c>
      <c r="AA40" s="40">
        <f t="shared" ref="AA40:AA49" si="35">(B40*S40)</f>
        <v>0</v>
      </c>
      <c r="AB40" s="45"/>
    </row>
    <row r="41" spans="1:28" x14ac:dyDescent="0.35">
      <c r="A41" s="28"/>
      <c r="B41" s="74"/>
      <c r="C41" s="65"/>
      <c r="D41" s="74"/>
      <c r="E41" s="74"/>
      <c r="F41" s="74"/>
      <c r="G41" s="76"/>
      <c r="H41" s="76"/>
      <c r="I41" s="97"/>
      <c r="J41" s="76"/>
      <c r="K41" s="76"/>
      <c r="L41" s="76"/>
      <c r="M41" s="76"/>
      <c r="N41" s="78"/>
      <c r="O41" s="78"/>
      <c r="P41" s="78"/>
      <c r="Q41" s="78"/>
      <c r="R41" s="78"/>
      <c r="S41" s="78"/>
      <c r="T41" s="40">
        <f t="shared" si="30"/>
        <v>0</v>
      </c>
      <c r="U41" s="40">
        <f t="shared" si="31"/>
        <v>0</v>
      </c>
      <c r="V41" s="40">
        <f t="shared" si="32"/>
        <v>0</v>
      </c>
      <c r="W41" s="40"/>
      <c r="X41" s="44"/>
      <c r="Y41" s="40">
        <f t="shared" si="33"/>
        <v>0</v>
      </c>
      <c r="Z41" s="40">
        <f t="shared" si="34"/>
        <v>0</v>
      </c>
      <c r="AA41" s="40">
        <f t="shared" si="35"/>
        <v>0</v>
      </c>
      <c r="AB41" s="45"/>
    </row>
    <row r="42" spans="1:28" x14ac:dyDescent="0.35">
      <c r="A42" s="29"/>
      <c r="B42" s="29"/>
      <c r="C42" s="29"/>
      <c r="D42" s="74"/>
      <c r="E42" s="29"/>
      <c r="F42" s="29"/>
      <c r="G42" s="30"/>
      <c r="H42" s="30"/>
      <c r="I42" s="42"/>
      <c r="J42" s="30"/>
      <c r="K42" s="30"/>
      <c r="L42" s="30"/>
      <c r="M42" s="30"/>
      <c r="N42" s="82"/>
      <c r="O42" s="82"/>
      <c r="P42" s="78"/>
      <c r="Q42" s="78"/>
      <c r="R42" s="82"/>
      <c r="S42" s="78"/>
      <c r="T42" s="40">
        <f t="shared" si="30"/>
        <v>0</v>
      </c>
      <c r="U42" s="40">
        <f t="shared" si="31"/>
        <v>0</v>
      </c>
      <c r="V42" s="40">
        <f t="shared" si="32"/>
        <v>0</v>
      </c>
      <c r="W42" s="40"/>
      <c r="X42" s="44"/>
      <c r="Y42" s="40">
        <f t="shared" si="33"/>
        <v>0</v>
      </c>
      <c r="Z42" s="40">
        <f t="shared" si="34"/>
        <v>0</v>
      </c>
      <c r="AA42" s="40">
        <f t="shared" si="35"/>
        <v>0</v>
      </c>
      <c r="AB42" s="45"/>
    </row>
    <row r="43" spans="1:28" x14ac:dyDescent="0.35">
      <c r="A43" s="28"/>
      <c r="B43" s="64"/>
      <c r="C43" s="65"/>
      <c r="D43" s="64"/>
      <c r="E43" s="64"/>
      <c r="F43" s="64"/>
      <c r="G43" s="95"/>
      <c r="H43" s="95"/>
      <c r="I43" s="97"/>
      <c r="J43" s="95"/>
      <c r="K43" s="89"/>
      <c r="L43" s="89"/>
      <c r="M43" s="89"/>
      <c r="N43" s="78"/>
      <c r="O43" s="78"/>
      <c r="P43" s="78"/>
      <c r="Q43" s="78"/>
      <c r="R43" s="78"/>
      <c r="S43" s="78"/>
      <c r="T43" s="40">
        <f t="shared" si="30"/>
        <v>0</v>
      </c>
      <c r="U43" s="40">
        <f t="shared" si="31"/>
        <v>0</v>
      </c>
      <c r="V43" s="40">
        <f t="shared" si="32"/>
        <v>0</v>
      </c>
      <c r="W43" s="40"/>
      <c r="X43" s="44"/>
      <c r="Y43" s="40">
        <f t="shared" si="33"/>
        <v>0</v>
      </c>
      <c r="Z43" s="40">
        <f t="shared" si="34"/>
        <v>0</v>
      </c>
      <c r="AA43" s="40">
        <f t="shared" si="35"/>
        <v>0</v>
      </c>
      <c r="AB43" s="45"/>
    </row>
    <row r="44" spans="1:28" x14ac:dyDescent="0.35">
      <c r="A44" s="28"/>
      <c r="B44" s="74"/>
      <c r="C44" s="65"/>
      <c r="D44" s="74"/>
      <c r="E44" s="74"/>
      <c r="F44" s="74"/>
      <c r="G44" s="76"/>
      <c r="H44" s="76"/>
      <c r="I44" s="97"/>
      <c r="J44" s="76"/>
      <c r="K44" s="76"/>
      <c r="L44" s="76"/>
      <c r="M44" s="76"/>
      <c r="N44" s="78"/>
      <c r="O44" s="78"/>
      <c r="P44" s="78"/>
      <c r="Q44" s="78"/>
      <c r="R44" s="78"/>
      <c r="S44" s="78"/>
      <c r="T44" s="40">
        <f t="shared" si="30"/>
        <v>0</v>
      </c>
      <c r="U44" s="40">
        <f t="shared" si="31"/>
        <v>0</v>
      </c>
      <c r="V44" s="40">
        <f t="shared" si="32"/>
        <v>0</v>
      </c>
      <c r="W44" s="40"/>
      <c r="X44" s="44"/>
      <c r="Y44" s="40">
        <f t="shared" si="33"/>
        <v>0</v>
      </c>
      <c r="Z44" s="40">
        <f t="shared" si="34"/>
        <v>0</v>
      </c>
      <c r="AA44" s="40">
        <f t="shared" si="35"/>
        <v>0</v>
      </c>
      <c r="AB44" s="45"/>
    </row>
    <row r="45" spans="1:28" x14ac:dyDescent="0.35">
      <c r="A45" s="29"/>
      <c r="B45" s="29"/>
      <c r="C45" s="29"/>
      <c r="D45" s="74"/>
      <c r="E45" s="29"/>
      <c r="F45" s="29"/>
      <c r="G45" s="30"/>
      <c r="H45" s="30"/>
      <c r="I45" s="42"/>
      <c r="J45" s="30"/>
      <c r="K45" s="30"/>
      <c r="L45" s="30"/>
      <c r="M45" s="30"/>
      <c r="N45" s="82"/>
      <c r="O45" s="82"/>
      <c r="P45" s="78"/>
      <c r="Q45" s="78"/>
      <c r="R45" s="78"/>
      <c r="S45" s="78"/>
      <c r="T45" s="40">
        <f t="shared" si="30"/>
        <v>0</v>
      </c>
      <c r="U45" s="40">
        <f t="shared" si="31"/>
        <v>0</v>
      </c>
      <c r="V45" s="40">
        <f t="shared" si="32"/>
        <v>0</v>
      </c>
      <c r="W45" s="40"/>
      <c r="X45" s="44"/>
      <c r="Y45" s="40">
        <f t="shared" si="33"/>
        <v>0</v>
      </c>
      <c r="Z45" s="40">
        <f t="shared" si="34"/>
        <v>0</v>
      </c>
      <c r="AA45" s="40">
        <f t="shared" si="35"/>
        <v>0</v>
      </c>
      <c r="AB45" s="45"/>
    </row>
    <row r="46" spans="1:28" x14ac:dyDescent="0.35">
      <c r="A46" s="28"/>
      <c r="B46" s="64"/>
      <c r="C46" s="65"/>
      <c r="D46" s="64"/>
      <c r="E46" s="64"/>
      <c r="F46" s="64"/>
      <c r="G46" s="95"/>
      <c r="H46" s="95"/>
      <c r="I46" s="97"/>
      <c r="J46" s="95"/>
      <c r="K46" s="89"/>
      <c r="L46" s="89"/>
      <c r="M46" s="89"/>
      <c r="N46" s="78"/>
      <c r="O46" s="78"/>
      <c r="P46" s="78"/>
      <c r="Q46" s="78"/>
      <c r="R46" s="78"/>
      <c r="S46" s="78"/>
      <c r="T46" s="40">
        <f t="shared" si="30"/>
        <v>0</v>
      </c>
      <c r="U46" s="40">
        <f t="shared" si="31"/>
        <v>0</v>
      </c>
      <c r="V46" s="40">
        <f t="shared" si="32"/>
        <v>0</v>
      </c>
      <c r="W46" s="40"/>
      <c r="X46" s="44"/>
      <c r="Y46" s="40">
        <f t="shared" si="33"/>
        <v>0</v>
      </c>
      <c r="Z46" s="40">
        <f t="shared" si="34"/>
        <v>0</v>
      </c>
      <c r="AA46" s="40">
        <f t="shared" si="35"/>
        <v>0</v>
      </c>
      <c r="AB46" s="45"/>
    </row>
    <row r="47" spans="1:28" x14ac:dyDescent="0.35">
      <c r="A47" s="28"/>
      <c r="B47" s="74"/>
      <c r="C47" s="65"/>
      <c r="D47" s="74"/>
      <c r="E47" s="74"/>
      <c r="F47" s="74"/>
      <c r="G47" s="76"/>
      <c r="H47" s="76"/>
      <c r="I47" s="97"/>
      <c r="J47" s="76"/>
      <c r="K47" s="76"/>
      <c r="L47" s="76"/>
      <c r="M47" s="76"/>
      <c r="N47" s="78"/>
      <c r="O47" s="78"/>
      <c r="P47" s="78"/>
      <c r="Q47" s="78"/>
      <c r="R47" s="78"/>
      <c r="S47" s="78"/>
      <c r="T47" s="40">
        <f t="shared" si="30"/>
        <v>0</v>
      </c>
      <c r="U47" s="40">
        <f t="shared" si="31"/>
        <v>0</v>
      </c>
      <c r="V47" s="40">
        <f t="shared" si="32"/>
        <v>0</v>
      </c>
      <c r="W47" s="40"/>
      <c r="X47" s="44"/>
      <c r="Y47" s="40">
        <f t="shared" si="33"/>
        <v>0</v>
      </c>
      <c r="Z47" s="40">
        <f t="shared" si="34"/>
        <v>0</v>
      </c>
      <c r="AA47" s="40">
        <f t="shared" si="35"/>
        <v>0</v>
      </c>
      <c r="AB47" s="45"/>
    </row>
    <row r="48" spans="1:28" x14ac:dyDescent="0.35">
      <c r="A48" s="29"/>
      <c r="B48" s="29"/>
      <c r="C48" s="29"/>
      <c r="D48" s="74"/>
      <c r="E48" s="29"/>
      <c r="F48" s="29"/>
      <c r="G48" s="30"/>
      <c r="H48" s="30"/>
      <c r="I48" s="42"/>
      <c r="J48" s="30"/>
      <c r="K48" s="30"/>
      <c r="L48" s="30"/>
      <c r="M48" s="30"/>
      <c r="N48" s="82"/>
      <c r="O48" s="82"/>
      <c r="P48" s="78"/>
      <c r="Q48" s="78"/>
      <c r="R48" s="78"/>
      <c r="S48" s="78"/>
      <c r="T48" s="40">
        <f t="shared" si="30"/>
        <v>0</v>
      </c>
      <c r="U48" s="40">
        <f t="shared" si="31"/>
        <v>0</v>
      </c>
      <c r="V48" s="40">
        <f t="shared" si="32"/>
        <v>0</v>
      </c>
      <c r="W48" s="40"/>
      <c r="X48" s="44"/>
      <c r="Y48" s="40">
        <f t="shared" si="33"/>
        <v>0</v>
      </c>
      <c r="Z48" s="40">
        <f t="shared" si="34"/>
        <v>0</v>
      </c>
      <c r="AA48" s="40">
        <f t="shared" si="35"/>
        <v>0</v>
      </c>
      <c r="AB48" s="45"/>
    </row>
    <row r="49" spans="1:28" x14ac:dyDescent="0.35">
      <c r="A49" s="28"/>
      <c r="B49" s="74"/>
      <c r="C49" s="74"/>
      <c r="D49" s="74"/>
      <c r="E49" s="74"/>
      <c r="F49" s="74"/>
      <c r="G49" s="76"/>
      <c r="H49" s="76"/>
      <c r="I49" s="97"/>
      <c r="J49" s="76"/>
      <c r="K49" s="76"/>
      <c r="L49" s="76"/>
      <c r="M49" s="76"/>
      <c r="N49" s="78"/>
      <c r="O49" s="78"/>
      <c r="P49" s="78"/>
      <c r="Q49" s="78"/>
      <c r="R49" s="78"/>
      <c r="S49" s="78"/>
      <c r="T49" s="40">
        <f t="shared" si="30"/>
        <v>0</v>
      </c>
      <c r="U49" s="40">
        <f t="shared" si="31"/>
        <v>0</v>
      </c>
      <c r="V49" s="40">
        <f t="shared" si="32"/>
        <v>0</v>
      </c>
      <c r="W49" s="40"/>
      <c r="X49" s="44"/>
      <c r="Y49" s="40">
        <f t="shared" si="33"/>
        <v>0</v>
      </c>
      <c r="Z49" s="40">
        <f t="shared" si="34"/>
        <v>0</v>
      </c>
      <c r="AA49" s="40">
        <f t="shared" si="35"/>
        <v>0</v>
      </c>
      <c r="AB49" s="45"/>
    </row>
    <row r="50" spans="1:28" x14ac:dyDescent="0.35">
      <c r="A50" s="38" t="s">
        <v>56</v>
      </c>
      <c r="B50" s="29"/>
      <c r="C50" s="29" t="s">
        <v>4</v>
      </c>
      <c r="D50" s="29" t="s">
        <v>4</v>
      </c>
      <c r="E50" s="29" t="s">
        <v>4</v>
      </c>
      <c r="F50" s="29" t="s">
        <v>4</v>
      </c>
      <c r="G50" s="30" t="s">
        <v>4</v>
      </c>
      <c r="H50" s="30" t="s">
        <v>4</v>
      </c>
      <c r="I50" s="31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82" t="s">
        <v>4</v>
      </c>
      <c r="O50" s="82" t="s">
        <v>4</v>
      </c>
      <c r="P50" s="82" t="s">
        <v>4</v>
      </c>
      <c r="Q50" s="82" t="s">
        <v>4</v>
      </c>
      <c r="R50" s="82" t="s">
        <v>4</v>
      </c>
      <c r="S50" s="78"/>
      <c r="T50" s="40"/>
      <c r="U50" s="40"/>
      <c r="V50" s="40"/>
      <c r="W50" s="40"/>
      <c r="X50" s="44"/>
      <c r="Y50" s="40"/>
      <c r="Z50" s="40"/>
      <c r="AA50" s="40"/>
      <c r="AB50" s="45"/>
    </row>
    <row r="51" spans="1:28" x14ac:dyDescent="0.35">
      <c r="A51" s="28" t="s">
        <v>44</v>
      </c>
      <c r="B51" s="74"/>
      <c r="C51" s="74"/>
      <c r="D51" s="74"/>
      <c r="E51" s="74"/>
      <c r="F51" s="74"/>
      <c r="G51" s="76"/>
      <c r="H51" s="76"/>
      <c r="I51" s="97"/>
      <c r="J51" s="76"/>
      <c r="K51" s="76"/>
      <c r="L51" s="76"/>
      <c r="M51" s="76"/>
      <c r="N51" s="78"/>
      <c r="O51" s="78"/>
      <c r="P51" s="78"/>
      <c r="Q51" s="78"/>
      <c r="R51" s="78"/>
      <c r="S51" s="78"/>
      <c r="T51" s="40">
        <f t="shared" ref="T51:T62" si="36">B51*N51+(B51*Q51*$B$6/10000)</f>
        <v>0</v>
      </c>
      <c r="U51" s="40">
        <f t="shared" ref="U51:U62" si="37">B51*O51+(B51*R51*$B$6/10000)</f>
        <v>0</v>
      </c>
      <c r="V51" s="40">
        <f t="shared" ref="V51:V62" si="38">B51*P51+(B51*S51*$B$6/10000)</f>
        <v>0</v>
      </c>
      <c r="W51" s="40"/>
      <c r="X51" s="44"/>
      <c r="Y51" s="40">
        <f t="shared" ref="Y51:Y62" si="39">(B51*Q51)</f>
        <v>0</v>
      </c>
      <c r="Z51" s="40">
        <f t="shared" ref="Z51:Z62" si="40">(B51*R51)</f>
        <v>0</v>
      </c>
      <c r="AA51" s="40">
        <f t="shared" ref="AA51:AA62" si="41">(B51*S51)</f>
        <v>0</v>
      </c>
      <c r="AB51" s="45"/>
    </row>
    <row r="52" spans="1:28" x14ac:dyDescent="0.35">
      <c r="A52" s="85" t="s">
        <v>131</v>
      </c>
      <c r="B52" s="98"/>
      <c r="C52" s="65"/>
      <c r="D52" s="64"/>
      <c r="E52" s="64"/>
      <c r="F52" s="64"/>
      <c r="G52" s="95"/>
      <c r="H52" s="95"/>
      <c r="I52" s="97"/>
      <c r="J52" s="95"/>
      <c r="K52" s="89"/>
      <c r="L52" s="89"/>
      <c r="M52" s="89"/>
      <c r="N52" s="78"/>
      <c r="O52" s="78"/>
      <c r="P52" s="51">
        <v>0</v>
      </c>
      <c r="Q52" s="54"/>
      <c r="R52" s="54"/>
      <c r="S52" s="51">
        <v>0</v>
      </c>
      <c r="T52" s="40">
        <f t="shared" si="36"/>
        <v>0</v>
      </c>
      <c r="U52" s="40">
        <f t="shared" si="37"/>
        <v>0</v>
      </c>
      <c r="V52" s="40">
        <f t="shared" si="38"/>
        <v>0</v>
      </c>
      <c r="W52" s="40"/>
      <c r="X52" s="44"/>
      <c r="Y52" s="40">
        <f t="shared" si="39"/>
        <v>0</v>
      </c>
      <c r="Z52" s="40">
        <f t="shared" si="40"/>
        <v>0</v>
      </c>
      <c r="AA52" s="40">
        <f t="shared" si="41"/>
        <v>0</v>
      </c>
      <c r="AB52" s="45"/>
    </row>
    <row r="53" spans="1:28" x14ac:dyDescent="0.35">
      <c r="A53" s="85" t="s">
        <v>132</v>
      </c>
      <c r="B53" s="98"/>
      <c r="C53" s="65"/>
      <c r="D53" s="64"/>
      <c r="E53" s="64"/>
      <c r="F53" s="64"/>
      <c r="G53" s="95"/>
      <c r="H53" s="95"/>
      <c r="I53" s="97"/>
      <c r="J53" s="95"/>
      <c r="K53" s="89"/>
      <c r="L53" s="89"/>
      <c r="M53" s="89"/>
      <c r="N53" s="78"/>
      <c r="O53" s="78"/>
      <c r="P53" s="51">
        <v>0</v>
      </c>
      <c r="Q53" s="54"/>
      <c r="R53" s="54"/>
      <c r="S53" s="51">
        <v>0</v>
      </c>
      <c r="T53" s="40">
        <f t="shared" si="36"/>
        <v>0</v>
      </c>
      <c r="U53" s="40">
        <f t="shared" si="37"/>
        <v>0</v>
      </c>
      <c r="V53" s="40">
        <f t="shared" si="38"/>
        <v>0</v>
      </c>
      <c r="W53" s="40"/>
      <c r="X53" s="44"/>
      <c r="Y53" s="40">
        <f t="shared" si="39"/>
        <v>0</v>
      </c>
      <c r="Z53" s="40">
        <f t="shared" si="40"/>
        <v>0</v>
      </c>
      <c r="AA53" s="40">
        <f t="shared" si="41"/>
        <v>0</v>
      </c>
      <c r="AB53" s="45"/>
    </row>
    <row r="54" spans="1:28" x14ac:dyDescent="0.35">
      <c r="A54" s="85" t="s">
        <v>133</v>
      </c>
      <c r="B54" s="98"/>
      <c r="C54" s="65"/>
      <c r="D54" s="64"/>
      <c r="E54" s="64"/>
      <c r="F54" s="64"/>
      <c r="G54" s="95"/>
      <c r="H54" s="95"/>
      <c r="I54" s="97"/>
      <c r="J54" s="95"/>
      <c r="K54" s="89"/>
      <c r="L54" s="89"/>
      <c r="M54" s="89"/>
      <c r="N54" s="78"/>
      <c r="O54" s="78"/>
      <c r="P54" s="51">
        <v>0</v>
      </c>
      <c r="Q54" s="54"/>
      <c r="R54" s="54"/>
      <c r="S54" s="51">
        <v>0</v>
      </c>
      <c r="T54" s="40">
        <f t="shared" si="36"/>
        <v>0</v>
      </c>
      <c r="U54" s="40">
        <f t="shared" si="37"/>
        <v>0</v>
      </c>
      <c r="V54" s="40">
        <f t="shared" si="38"/>
        <v>0</v>
      </c>
      <c r="W54" s="40"/>
      <c r="X54" s="44"/>
      <c r="Y54" s="40">
        <f t="shared" si="39"/>
        <v>0</v>
      </c>
      <c r="Z54" s="40">
        <f t="shared" si="40"/>
        <v>0</v>
      </c>
      <c r="AA54" s="40">
        <f t="shared" si="41"/>
        <v>0</v>
      </c>
      <c r="AB54" s="45"/>
    </row>
    <row r="55" spans="1:28" x14ac:dyDescent="0.35">
      <c r="A55" s="85" t="s">
        <v>134</v>
      </c>
      <c r="B55" s="98"/>
      <c r="C55" s="65"/>
      <c r="D55" s="64"/>
      <c r="E55" s="64"/>
      <c r="F55" s="64"/>
      <c r="G55" s="95"/>
      <c r="H55" s="95"/>
      <c r="I55" s="97"/>
      <c r="J55" s="95"/>
      <c r="K55" s="89"/>
      <c r="L55" s="89"/>
      <c r="M55" s="89"/>
      <c r="N55" s="78"/>
      <c r="O55" s="78"/>
      <c r="P55" s="51">
        <v>0</v>
      </c>
      <c r="Q55" s="54"/>
      <c r="R55" s="54"/>
      <c r="S55" s="51">
        <v>0</v>
      </c>
      <c r="T55" s="40">
        <f t="shared" si="36"/>
        <v>0</v>
      </c>
      <c r="U55" s="40">
        <f t="shared" si="37"/>
        <v>0</v>
      </c>
      <c r="V55" s="40">
        <f t="shared" si="38"/>
        <v>0</v>
      </c>
      <c r="W55" s="40"/>
      <c r="X55" s="44"/>
      <c r="Y55" s="40">
        <f t="shared" si="39"/>
        <v>0</v>
      </c>
      <c r="Z55" s="40">
        <f t="shared" si="40"/>
        <v>0</v>
      </c>
      <c r="AA55" s="40">
        <f t="shared" si="41"/>
        <v>0</v>
      </c>
      <c r="AB55" s="45"/>
    </row>
    <row r="56" spans="1:28" x14ac:dyDescent="0.35">
      <c r="A56" s="85" t="s">
        <v>130</v>
      </c>
      <c r="B56" s="98"/>
      <c r="C56" s="65"/>
      <c r="D56" s="64"/>
      <c r="E56" s="64"/>
      <c r="F56" s="64"/>
      <c r="G56" s="95"/>
      <c r="H56" s="95"/>
      <c r="I56" s="97"/>
      <c r="J56" s="95"/>
      <c r="K56" s="89"/>
      <c r="L56" s="89"/>
      <c r="M56" s="89"/>
      <c r="N56" s="78"/>
      <c r="O56" s="78"/>
      <c r="P56" s="51">
        <v>0</v>
      </c>
      <c r="Q56" s="54"/>
      <c r="R56" s="54"/>
      <c r="S56" s="51">
        <v>0</v>
      </c>
      <c r="T56" s="40">
        <f t="shared" si="36"/>
        <v>0</v>
      </c>
      <c r="U56" s="40">
        <f t="shared" si="37"/>
        <v>0</v>
      </c>
      <c r="V56" s="40">
        <f t="shared" si="38"/>
        <v>0</v>
      </c>
      <c r="W56" s="40"/>
      <c r="X56" s="44"/>
      <c r="Y56" s="40">
        <f t="shared" si="39"/>
        <v>0</v>
      </c>
      <c r="Z56" s="40">
        <f t="shared" si="40"/>
        <v>0</v>
      </c>
      <c r="AA56" s="40">
        <f t="shared" si="41"/>
        <v>0</v>
      </c>
      <c r="AB56" s="45"/>
    </row>
    <row r="57" spans="1:28" x14ac:dyDescent="0.35">
      <c r="A57" s="85" t="s">
        <v>135</v>
      </c>
      <c r="B57" s="98"/>
      <c r="C57" s="65"/>
      <c r="D57" s="64"/>
      <c r="E57" s="64"/>
      <c r="F57" s="64"/>
      <c r="G57" s="95"/>
      <c r="H57" s="95"/>
      <c r="I57" s="97"/>
      <c r="J57" s="95"/>
      <c r="K57" s="89"/>
      <c r="L57" s="89"/>
      <c r="M57" s="89"/>
      <c r="N57" s="78"/>
      <c r="O57" s="78"/>
      <c r="P57" s="51">
        <v>0</v>
      </c>
      <c r="Q57" s="54"/>
      <c r="R57" s="54"/>
      <c r="S57" s="51">
        <v>0</v>
      </c>
      <c r="T57" s="40">
        <f t="shared" ref="T57" si="42">B57*N57+(B57*Q57*$B$6/10000)</f>
        <v>0</v>
      </c>
      <c r="U57" s="40">
        <f t="shared" ref="U57" si="43">B57*O57+(B57*R57*$B$6/10000)</f>
        <v>0</v>
      </c>
      <c r="V57" s="40">
        <f t="shared" ref="V57" si="44">B57*P57+(B57*S57*$B$6/10000)</f>
        <v>0</v>
      </c>
      <c r="W57" s="40"/>
      <c r="X57" s="44"/>
      <c r="Y57" s="40">
        <f t="shared" ref="Y57" si="45">(B57*Q57)</f>
        <v>0</v>
      </c>
      <c r="Z57" s="40">
        <f t="shared" ref="Z57" si="46">(B57*R57)</f>
        <v>0</v>
      </c>
      <c r="AA57" s="40">
        <f t="shared" ref="AA57" si="47">(B57*S57)</f>
        <v>0</v>
      </c>
      <c r="AB57" s="45"/>
    </row>
    <row r="58" spans="1:28" x14ac:dyDescent="0.35">
      <c r="A58" s="28" t="s">
        <v>44</v>
      </c>
      <c r="B58" s="64"/>
      <c r="C58" s="65"/>
      <c r="D58" s="64"/>
      <c r="E58" s="64"/>
      <c r="F58" s="64"/>
      <c r="G58" s="95"/>
      <c r="H58" s="95"/>
      <c r="I58" s="97"/>
      <c r="J58" s="95"/>
      <c r="K58" s="89"/>
      <c r="L58" s="89"/>
      <c r="M58" s="89"/>
      <c r="N58" s="43"/>
      <c r="O58" s="43"/>
      <c r="P58" s="43"/>
      <c r="Q58" s="43"/>
      <c r="R58" s="43"/>
      <c r="S58" s="43"/>
      <c r="T58" s="40">
        <f t="shared" si="36"/>
        <v>0</v>
      </c>
      <c r="U58" s="40">
        <f t="shared" si="37"/>
        <v>0</v>
      </c>
      <c r="V58" s="40">
        <f t="shared" si="38"/>
        <v>0</v>
      </c>
      <c r="W58" s="40"/>
      <c r="X58" s="44"/>
      <c r="Y58" s="40">
        <f t="shared" si="39"/>
        <v>0</v>
      </c>
      <c r="Z58" s="40">
        <f t="shared" si="40"/>
        <v>0</v>
      </c>
      <c r="AA58" s="40">
        <f t="shared" si="41"/>
        <v>0</v>
      </c>
      <c r="AB58" s="45"/>
    </row>
    <row r="59" spans="1:28" x14ac:dyDescent="0.35">
      <c r="A59" s="28" t="s">
        <v>44</v>
      </c>
      <c r="B59" s="64"/>
      <c r="C59" s="65"/>
      <c r="D59" s="64"/>
      <c r="E59" s="64"/>
      <c r="F59" s="64"/>
      <c r="G59" s="95"/>
      <c r="H59" s="95"/>
      <c r="I59" s="97"/>
      <c r="J59" s="95"/>
      <c r="K59" s="89"/>
      <c r="L59" s="89"/>
      <c r="M59" s="89"/>
      <c r="N59" s="43"/>
      <c r="O59" s="43"/>
      <c r="P59" s="43"/>
      <c r="Q59" s="43"/>
      <c r="R59" s="43"/>
      <c r="S59" s="43"/>
      <c r="T59" s="40">
        <f t="shared" si="36"/>
        <v>0</v>
      </c>
      <c r="U59" s="40">
        <f t="shared" si="37"/>
        <v>0</v>
      </c>
      <c r="V59" s="40">
        <f t="shared" si="38"/>
        <v>0</v>
      </c>
      <c r="W59" s="40"/>
      <c r="X59" s="44"/>
      <c r="Y59" s="40">
        <f t="shared" si="39"/>
        <v>0</v>
      </c>
      <c r="Z59" s="40">
        <f t="shared" si="40"/>
        <v>0</v>
      </c>
      <c r="AA59" s="40">
        <f t="shared" si="41"/>
        <v>0</v>
      </c>
      <c r="AB59" s="45"/>
    </row>
    <row r="60" spans="1:28" x14ac:dyDescent="0.35">
      <c r="A60" s="28" t="s">
        <v>44</v>
      </c>
      <c r="B60" s="64"/>
      <c r="C60" s="65"/>
      <c r="D60" s="64"/>
      <c r="E60" s="64"/>
      <c r="F60" s="64"/>
      <c r="G60" s="95"/>
      <c r="H60" s="95"/>
      <c r="I60" s="97"/>
      <c r="J60" s="95"/>
      <c r="K60" s="89"/>
      <c r="L60" s="89"/>
      <c r="M60" s="89"/>
      <c r="N60" s="43"/>
      <c r="O60" s="43"/>
      <c r="P60" s="43"/>
      <c r="Q60" s="43"/>
      <c r="R60" s="43"/>
      <c r="S60" s="43"/>
      <c r="T60" s="40">
        <f t="shared" si="36"/>
        <v>0</v>
      </c>
      <c r="U60" s="40">
        <f t="shared" si="37"/>
        <v>0</v>
      </c>
      <c r="V60" s="40">
        <f t="shared" si="38"/>
        <v>0</v>
      </c>
      <c r="W60" s="40"/>
      <c r="X60" s="44"/>
      <c r="Y60" s="40">
        <f t="shared" si="39"/>
        <v>0</v>
      </c>
      <c r="Z60" s="40">
        <f t="shared" si="40"/>
        <v>0</v>
      </c>
      <c r="AA60" s="40">
        <f t="shared" si="41"/>
        <v>0</v>
      </c>
      <c r="AB60" s="45"/>
    </row>
    <row r="61" spans="1:28" x14ac:dyDescent="0.35">
      <c r="A61" s="28" t="s">
        <v>44</v>
      </c>
      <c r="B61" s="64"/>
      <c r="C61" s="65"/>
      <c r="D61" s="64"/>
      <c r="E61" s="64"/>
      <c r="F61" s="64"/>
      <c r="G61" s="95"/>
      <c r="H61" s="95"/>
      <c r="I61" s="97"/>
      <c r="J61" s="95"/>
      <c r="K61" s="89"/>
      <c r="L61" s="89"/>
      <c r="M61" s="89"/>
      <c r="N61" s="43"/>
      <c r="O61" s="43"/>
      <c r="P61" s="43"/>
      <c r="Q61" s="43"/>
      <c r="R61" s="43"/>
      <c r="S61" s="43"/>
      <c r="T61" s="40">
        <f t="shared" si="36"/>
        <v>0</v>
      </c>
      <c r="U61" s="40">
        <f t="shared" si="37"/>
        <v>0</v>
      </c>
      <c r="V61" s="40">
        <f t="shared" si="38"/>
        <v>0</v>
      </c>
      <c r="W61" s="40"/>
      <c r="X61" s="44"/>
      <c r="Y61" s="40">
        <f t="shared" si="39"/>
        <v>0</v>
      </c>
      <c r="Z61" s="40">
        <f t="shared" si="40"/>
        <v>0</v>
      </c>
      <c r="AA61" s="40">
        <f t="shared" si="41"/>
        <v>0</v>
      </c>
      <c r="AB61" s="45"/>
    </row>
    <row r="62" spans="1:28" x14ac:dyDescent="0.35">
      <c r="A62" s="28" t="s">
        <v>44</v>
      </c>
      <c r="B62" s="64"/>
      <c r="C62" s="65"/>
      <c r="D62" s="64"/>
      <c r="E62" s="64"/>
      <c r="F62" s="64"/>
      <c r="G62" s="95"/>
      <c r="H62" s="95"/>
      <c r="I62" s="97"/>
      <c r="J62" s="95"/>
      <c r="K62" s="89"/>
      <c r="L62" s="89"/>
      <c r="M62" s="89"/>
      <c r="N62" s="43"/>
      <c r="O62" s="43"/>
      <c r="P62" s="43"/>
      <c r="Q62" s="43"/>
      <c r="R62" s="43"/>
      <c r="S62" s="43"/>
      <c r="T62" s="40">
        <f t="shared" si="36"/>
        <v>0</v>
      </c>
      <c r="U62" s="40">
        <f t="shared" si="37"/>
        <v>0</v>
      </c>
      <c r="V62" s="40">
        <f t="shared" si="38"/>
        <v>0</v>
      </c>
      <c r="W62" s="40"/>
      <c r="X62" s="44"/>
      <c r="Y62" s="40">
        <f t="shared" si="39"/>
        <v>0</v>
      </c>
      <c r="Z62" s="40">
        <f t="shared" si="40"/>
        <v>0</v>
      </c>
      <c r="AA62" s="40">
        <f t="shared" si="41"/>
        <v>0</v>
      </c>
      <c r="AB62" s="45"/>
    </row>
    <row r="63" spans="1:28" x14ac:dyDescent="0.35">
      <c r="A63" s="29" t="s">
        <v>44</v>
      </c>
      <c r="B63" s="29"/>
      <c r="C63" s="29"/>
      <c r="D63" s="29"/>
      <c r="E63" s="29"/>
      <c r="F63" s="29"/>
      <c r="G63" s="30"/>
      <c r="H63" s="30"/>
      <c r="I63" s="42"/>
      <c r="J63" s="30"/>
      <c r="K63" s="30"/>
      <c r="L63" s="30"/>
      <c r="M63" s="30"/>
      <c r="N63" s="39"/>
      <c r="O63" s="39"/>
      <c r="P63" s="39"/>
      <c r="Q63" s="39"/>
      <c r="R63" s="39"/>
      <c r="S63" s="43"/>
      <c r="T63" s="40"/>
      <c r="U63" s="40"/>
      <c r="V63" s="40"/>
      <c r="W63" s="40"/>
      <c r="X63" s="44"/>
      <c r="Y63" s="40"/>
      <c r="Z63" s="40"/>
      <c r="AA63" s="40"/>
      <c r="AB63" s="45"/>
    </row>
    <row r="64" spans="1:28" x14ac:dyDescent="0.35">
      <c r="A64" s="28" t="s">
        <v>44</v>
      </c>
      <c r="B64" s="64"/>
      <c r="C64" s="65"/>
      <c r="D64" s="64"/>
      <c r="E64" s="64"/>
      <c r="F64" s="64"/>
      <c r="G64" s="95"/>
      <c r="H64" s="95"/>
      <c r="I64" s="97"/>
      <c r="J64" s="95"/>
      <c r="K64" s="89"/>
      <c r="L64" s="89"/>
      <c r="M64" s="89"/>
      <c r="N64" s="43"/>
      <c r="O64" s="43"/>
      <c r="P64" s="43"/>
      <c r="Q64" s="43"/>
      <c r="R64" s="43"/>
      <c r="S64" s="43"/>
      <c r="T64" s="40">
        <f t="shared" ref="T64:T72" si="48">B64*N64+(B64*Q64*$B$6/10000)</f>
        <v>0</v>
      </c>
      <c r="U64" s="40">
        <f t="shared" ref="U64:U72" si="49">B64*O64+(B64*R64*$B$6/10000)</f>
        <v>0</v>
      </c>
      <c r="V64" s="40">
        <f t="shared" ref="V64:V72" si="50">B64*P64+(B64*S64*$B$6/10000)</f>
        <v>0</v>
      </c>
      <c r="W64" s="40"/>
      <c r="X64" s="44"/>
      <c r="Y64" s="40">
        <f t="shared" ref="Y64:Y72" si="51">(B64*Q64)</f>
        <v>0</v>
      </c>
      <c r="Z64" s="40">
        <f t="shared" ref="Z64:Z72" si="52">(B64*R64)</f>
        <v>0</v>
      </c>
      <c r="AA64" s="40">
        <f t="shared" ref="AA64:AA72" si="53">(B64*S64)</f>
        <v>0</v>
      </c>
      <c r="AB64" s="45"/>
    </row>
    <row r="65" spans="1:28" x14ac:dyDescent="0.35">
      <c r="A65" s="28" t="s">
        <v>44</v>
      </c>
      <c r="B65" s="74"/>
      <c r="C65" s="74"/>
      <c r="D65" s="74"/>
      <c r="E65" s="74"/>
      <c r="F65" s="74"/>
      <c r="G65" s="76"/>
      <c r="H65" s="76"/>
      <c r="I65" s="97"/>
      <c r="J65" s="76"/>
      <c r="K65" s="76"/>
      <c r="L65" s="76"/>
      <c r="M65" s="76"/>
      <c r="N65" s="43"/>
      <c r="O65" s="43"/>
      <c r="P65" s="43"/>
      <c r="Q65" s="43"/>
      <c r="R65" s="43"/>
      <c r="S65" s="43"/>
      <c r="T65" s="40">
        <f t="shared" si="48"/>
        <v>0</v>
      </c>
      <c r="U65" s="40">
        <f t="shared" si="49"/>
        <v>0</v>
      </c>
      <c r="V65" s="40">
        <f t="shared" si="50"/>
        <v>0</v>
      </c>
      <c r="W65" s="40"/>
      <c r="X65" s="44"/>
      <c r="Y65" s="40">
        <f t="shared" si="51"/>
        <v>0</v>
      </c>
      <c r="Z65" s="40">
        <f t="shared" si="52"/>
        <v>0</v>
      </c>
      <c r="AA65" s="40">
        <f t="shared" si="53"/>
        <v>0</v>
      </c>
      <c r="AB65" s="45"/>
    </row>
    <row r="66" spans="1:28" x14ac:dyDescent="0.35">
      <c r="A66" s="28" t="s">
        <v>44</v>
      </c>
      <c r="B66" s="74"/>
      <c r="C66" s="74"/>
      <c r="D66" s="74"/>
      <c r="E66" s="74"/>
      <c r="F66" s="74"/>
      <c r="G66" s="76"/>
      <c r="H66" s="76"/>
      <c r="I66" s="97"/>
      <c r="J66" s="76"/>
      <c r="K66" s="76"/>
      <c r="L66" s="76"/>
      <c r="M66" s="76"/>
      <c r="N66" s="43"/>
      <c r="O66" s="43"/>
      <c r="P66" s="43"/>
      <c r="Q66" s="43"/>
      <c r="R66" s="43"/>
      <c r="S66" s="43"/>
      <c r="T66" s="40">
        <f t="shared" si="48"/>
        <v>0</v>
      </c>
      <c r="U66" s="40">
        <f t="shared" si="49"/>
        <v>0</v>
      </c>
      <c r="V66" s="40">
        <f t="shared" si="50"/>
        <v>0</v>
      </c>
      <c r="W66" s="40"/>
      <c r="X66" s="44"/>
      <c r="Y66" s="40">
        <f t="shared" si="51"/>
        <v>0</v>
      </c>
      <c r="Z66" s="40">
        <f t="shared" si="52"/>
        <v>0</v>
      </c>
      <c r="AA66" s="40">
        <f t="shared" si="53"/>
        <v>0</v>
      </c>
      <c r="AB66" s="45"/>
    </row>
    <row r="67" spans="1:28" x14ac:dyDescent="0.35">
      <c r="A67" s="28" t="s">
        <v>44</v>
      </c>
      <c r="B67" s="74"/>
      <c r="C67" s="74"/>
      <c r="D67" s="74"/>
      <c r="E67" s="74"/>
      <c r="F67" s="74"/>
      <c r="G67" s="76"/>
      <c r="H67" s="76"/>
      <c r="I67" s="97"/>
      <c r="J67" s="76"/>
      <c r="K67" s="76"/>
      <c r="L67" s="76"/>
      <c r="M67" s="76"/>
      <c r="N67" s="43"/>
      <c r="O67" s="43"/>
      <c r="P67" s="43"/>
      <c r="Q67" s="43"/>
      <c r="R67" s="43"/>
      <c r="S67" s="43"/>
      <c r="T67" s="40">
        <f t="shared" si="48"/>
        <v>0</v>
      </c>
      <c r="U67" s="40">
        <f t="shared" si="49"/>
        <v>0</v>
      </c>
      <c r="V67" s="40">
        <f t="shared" si="50"/>
        <v>0</v>
      </c>
      <c r="W67" s="40"/>
      <c r="X67" s="44"/>
      <c r="Y67" s="40">
        <f t="shared" si="51"/>
        <v>0</v>
      </c>
      <c r="Z67" s="40">
        <f t="shared" si="52"/>
        <v>0</v>
      </c>
      <c r="AA67" s="40">
        <f t="shared" si="53"/>
        <v>0</v>
      </c>
      <c r="AB67" s="45"/>
    </row>
    <row r="68" spans="1:28" x14ac:dyDescent="0.35">
      <c r="A68" s="28" t="s">
        <v>44</v>
      </c>
      <c r="B68" s="74"/>
      <c r="C68" s="74"/>
      <c r="D68" s="74"/>
      <c r="E68" s="74"/>
      <c r="F68" s="74"/>
      <c r="G68" s="76"/>
      <c r="H68" s="76"/>
      <c r="I68" s="97"/>
      <c r="J68" s="76"/>
      <c r="K68" s="76"/>
      <c r="L68" s="76"/>
      <c r="M68" s="76"/>
      <c r="N68" s="43"/>
      <c r="O68" s="43"/>
      <c r="P68" s="43"/>
      <c r="Q68" s="43"/>
      <c r="R68" s="43"/>
      <c r="S68" s="43"/>
      <c r="T68" s="40">
        <f t="shared" si="48"/>
        <v>0</v>
      </c>
      <c r="U68" s="40">
        <f t="shared" si="49"/>
        <v>0</v>
      </c>
      <c r="V68" s="40">
        <f t="shared" si="50"/>
        <v>0</v>
      </c>
      <c r="W68" s="40"/>
      <c r="X68" s="44"/>
      <c r="Y68" s="40">
        <f t="shared" si="51"/>
        <v>0</v>
      </c>
      <c r="Z68" s="40">
        <f t="shared" si="52"/>
        <v>0</v>
      </c>
      <c r="AA68" s="40">
        <f t="shared" si="53"/>
        <v>0</v>
      </c>
      <c r="AB68" s="45"/>
    </row>
    <row r="69" spans="1:28" x14ac:dyDescent="0.35">
      <c r="A69" s="28" t="s">
        <v>44</v>
      </c>
      <c r="B69" s="74"/>
      <c r="C69" s="74"/>
      <c r="D69" s="74"/>
      <c r="E69" s="74"/>
      <c r="F69" s="74"/>
      <c r="G69" s="76"/>
      <c r="H69" s="76"/>
      <c r="I69" s="97"/>
      <c r="J69" s="76"/>
      <c r="K69" s="76"/>
      <c r="L69" s="76"/>
      <c r="M69" s="76"/>
      <c r="N69" s="43"/>
      <c r="O69" s="43"/>
      <c r="P69" s="43"/>
      <c r="Q69" s="43"/>
      <c r="R69" s="43"/>
      <c r="S69" s="43"/>
      <c r="T69" s="40">
        <f t="shared" si="48"/>
        <v>0</v>
      </c>
      <c r="U69" s="40">
        <f t="shared" si="49"/>
        <v>0</v>
      </c>
      <c r="V69" s="40">
        <f t="shared" si="50"/>
        <v>0</v>
      </c>
      <c r="W69" s="40"/>
      <c r="X69" s="44"/>
      <c r="Y69" s="40">
        <f t="shared" si="51"/>
        <v>0</v>
      </c>
      <c r="Z69" s="40">
        <f t="shared" si="52"/>
        <v>0</v>
      </c>
      <c r="AA69" s="40">
        <f t="shared" si="53"/>
        <v>0</v>
      </c>
      <c r="AB69" s="45"/>
    </row>
    <row r="70" spans="1:28" x14ac:dyDescent="0.35">
      <c r="A70" s="28" t="s">
        <v>44</v>
      </c>
      <c r="B70" s="74"/>
      <c r="C70" s="74"/>
      <c r="D70" s="74"/>
      <c r="E70" s="74"/>
      <c r="F70" s="74"/>
      <c r="G70" s="76"/>
      <c r="H70" s="76"/>
      <c r="I70" s="97"/>
      <c r="J70" s="76"/>
      <c r="K70" s="76"/>
      <c r="L70" s="76"/>
      <c r="M70" s="76"/>
      <c r="N70" s="43"/>
      <c r="O70" s="43"/>
      <c r="P70" s="43"/>
      <c r="Q70" s="43"/>
      <c r="R70" s="43"/>
      <c r="S70" s="43"/>
      <c r="T70" s="40">
        <f t="shared" si="48"/>
        <v>0</v>
      </c>
      <c r="U70" s="40">
        <f t="shared" si="49"/>
        <v>0</v>
      </c>
      <c r="V70" s="40">
        <f t="shared" si="50"/>
        <v>0</v>
      </c>
      <c r="W70" s="40"/>
      <c r="X70" s="44"/>
      <c r="Y70" s="40">
        <f t="shared" si="51"/>
        <v>0</v>
      </c>
      <c r="Z70" s="40">
        <f t="shared" si="52"/>
        <v>0</v>
      </c>
      <c r="AA70" s="40">
        <f t="shared" si="53"/>
        <v>0</v>
      </c>
      <c r="AB70" s="45"/>
    </row>
    <row r="71" spans="1:28" x14ac:dyDescent="0.35">
      <c r="A71" s="28" t="s">
        <v>44</v>
      </c>
      <c r="B71" s="74"/>
      <c r="C71" s="74"/>
      <c r="D71" s="74"/>
      <c r="E71" s="74"/>
      <c r="F71" s="74"/>
      <c r="G71" s="76"/>
      <c r="H71" s="76"/>
      <c r="I71" s="97"/>
      <c r="J71" s="76"/>
      <c r="K71" s="76"/>
      <c r="L71" s="76"/>
      <c r="M71" s="76"/>
      <c r="N71" s="43"/>
      <c r="O71" s="43"/>
      <c r="P71" s="43"/>
      <c r="Q71" s="43"/>
      <c r="R71" s="43"/>
      <c r="S71" s="43"/>
      <c r="T71" s="40">
        <f t="shared" si="48"/>
        <v>0</v>
      </c>
      <c r="U71" s="40">
        <f t="shared" si="49"/>
        <v>0</v>
      </c>
      <c r="V71" s="40">
        <f t="shared" si="50"/>
        <v>0</v>
      </c>
      <c r="W71" s="40"/>
      <c r="X71" s="44"/>
      <c r="Y71" s="40">
        <f t="shared" si="51"/>
        <v>0</v>
      </c>
      <c r="Z71" s="40">
        <f t="shared" si="52"/>
        <v>0</v>
      </c>
      <c r="AA71" s="40">
        <f t="shared" si="53"/>
        <v>0</v>
      </c>
      <c r="AB71" s="45"/>
    </row>
    <row r="72" spans="1:28" x14ac:dyDescent="0.35">
      <c r="A72" s="28" t="s">
        <v>44</v>
      </c>
      <c r="B72" s="74"/>
      <c r="C72" s="74"/>
      <c r="D72" s="74"/>
      <c r="E72" s="74"/>
      <c r="F72" s="74"/>
      <c r="G72" s="76"/>
      <c r="H72" s="76"/>
      <c r="I72" s="97"/>
      <c r="J72" s="76"/>
      <c r="K72" s="76"/>
      <c r="L72" s="76"/>
      <c r="M72" s="76"/>
      <c r="N72" s="43"/>
      <c r="O72" s="43"/>
      <c r="P72" s="43"/>
      <c r="Q72" s="43"/>
      <c r="R72" s="43"/>
      <c r="S72" s="43"/>
      <c r="T72" s="40">
        <f t="shared" si="48"/>
        <v>0</v>
      </c>
      <c r="U72" s="40">
        <f t="shared" si="49"/>
        <v>0</v>
      </c>
      <c r="V72" s="40">
        <f t="shared" si="50"/>
        <v>0</v>
      </c>
      <c r="W72" s="40"/>
      <c r="X72" s="44"/>
      <c r="Y72" s="40">
        <f t="shared" si="51"/>
        <v>0</v>
      </c>
      <c r="Z72" s="40">
        <f t="shared" si="52"/>
        <v>0</v>
      </c>
      <c r="AA72" s="40">
        <f t="shared" si="53"/>
        <v>0</v>
      </c>
      <c r="AB72" s="45"/>
    </row>
    <row r="73" spans="1:28" x14ac:dyDescent="0.35">
      <c r="A73" s="28"/>
      <c r="B73" s="74" t="s">
        <v>4</v>
      </c>
      <c r="C73" s="74" t="s">
        <v>4</v>
      </c>
      <c r="D73" s="74" t="s">
        <v>4</v>
      </c>
      <c r="E73" s="74" t="s">
        <v>4</v>
      </c>
      <c r="F73" s="74" t="s">
        <v>4</v>
      </c>
      <c r="G73" s="76" t="s">
        <v>4</v>
      </c>
      <c r="H73" s="76" t="s">
        <v>4</v>
      </c>
      <c r="I73" s="97" t="s">
        <v>4</v>
      </c>
      <c r="J73" s="76" t="s">
        <v>4</v>
      </c>
      <c r="K73" s="76" t="s">
        <v>4</v>
      </c>
      <c r="L73" s="76" t="s">
        <v>4</v>
      </c>
      <c r="M73" s="76" t="s">
        <v>4</v>
      </c>
      <c r="N73" s="43" t="s">
        <v>4</v>
      </c>
      <c r="O73" s="43" t="s">
        <v>4</v>
      </c>
      <c r="P73" s="43" t="s">
        <v>4</v>
      </c>
      <c r="Q73" s="43" t="s">
        <v>4</v>
      </c>
      <c r="R73" s="43" t="s">
        <v>4</v>
      </c>
      <c r="S73" s="43"/>
      <c r="T73" s="40"/>
      <c r="U73" s="40"/>
      <c r="V73" s="40"/>
      <c r="W73" s="40"/>
      <c r="X73" s="44"/>
      <c r="Y73" s="40"/>
      <c r="Z73" s="40"/>
      <c r="AA73" s="40"/>
      <c r="AB73" s="45"/>
    </row>
    <row r="74" spans="1:28" x14ac:dyDescent="0.35">
      <c r="A74" s="28" t="s">
        <v>44</v>
      </c>
      <c r="B74" s="74"/>
      <c r="C74" s="74"/>
      <c r="D74" s="74"/>
      <c r="E74" s="74"/>
      <c r="F74" s="74"/>
      <c r="G74" s="76"/>
      <c r="H74" s="76"/>
      <c r="I74" s="97"/>
      <c r="J74" s="76"/>
      <c r="K74" s="76"/>
      <c r="L74" s="76"/>
      <c r="M74" s="76"/>
      <c r="N74" s="43"/>
      <c r="O74" s="43"/>
      <c r="P74" s="43"/>
      <c r="Q74" s="43"/>
      <c r="R74" s="43"/>
      <c r="S74" s="43"/>
      <c r="T74" s="40"/>
      <c r="U74" s="40"/>
      <c r="V74" s="40"/>
      <c r="W74" s="40"/>
      <c r="X74" s="44"/>
      <c r="Y74" s="40"/>
      <c r="Z74" s="40"/>
      <c r="AA74" s="40"/>
      <c r="AB74" s="45"/>
    </row>
  </sheetData>
  <sheetProtection algorithmName="SHA-512" hashValue="XtqDoLL1iMcFhvkNFaMM3VB3xVJR5XwkY1ljh9CzLZBQ3OuqthoKl1nlwPIASkXSV6WNK9jgVfh/yhYY5XTW8A==" saltValue="oA/Mf9Eng+8C7KCzCUwZeg==" spinCount="100000" sheet="1" objects="1" scenarios="1"/>
  <mergeCells count="4">
    <mergeCell ref="B2:D2"/>
    <mergeCell ref="K3:M3"/>
    <mergeCell ref="N10:P10"/>
    <mergeCell ref="Q10:S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0287-D449-4682-A084-C94272019B7D}">
  <dimension ref="A1:L74"/>
  <sheetViews>
    <sheetView workbookViewId="0"/>
  </sheetViews>
  <sheetFormatPr defaultRowHeight="14.5" x14ac:dyDescent="0.35"/>
  <cols>
    <col min="1" max="1" width="23.36328125" customWidth="1"/>
    <col min="2" max="2" width="12.6328125" customWidth="1"/>
    <col min="3" max="3" width="13" customWidth="1"/>
    <col min="5" max="5" width="17.36328125" customWidth="1"/>
    <col min="6" max="6" width="14.453125" bestFit="1" customWidth="1"/>
    <col min="7" max="7" width="18.81640625" bestFit="1" customWidth="1"/>
    <col min="10" max="10" width="10.81640625" customWidth="1"/>
    <col min="11" max="11" width="11.90625" bestFit="1" customWidth="1"/>
    <col min="12" max="12" width="17" customWidth="1"/>
  </cols>
  <sheetData>
    <row r="1" spans="1:12" ht="15" thickBot="1" x14ac:dyDescent="0.4">
      <c r="A1" s="102" t="s">
        <v>59</v>
      </c>
      <c r="D1" s="103"/>
      <c r="E1" s="200" t="s">
        <v>118</v>
      </c>
      <c r="F1" s="200" t="s">
        <v>119</v>
      </c>
      <c r="H1" s="103"/>
      <c r="I1" s="104"/>
      <c r="J1" s="105"/>
      <c r="K1" s="103"/>
      <c r="L1" s="106" t="s">
        <v>60</v>
      </c>
    </row>
    <row r="2" spans="1:12" ht="15" thickBot="1" x14ac:dyDescent="0.4">
      <c r="A2" s="107"/>
      <c r="D2" s="103"/>
      <c r="E2" s="201" t="s">
        <v>61</v>
      </c>
      <c r="F2" s="201" t="s">
        <v>61</v>
      </c>
      <c r="H2" s="103"/>
      <c r="I2" s="104"/>
      <c r="J2" s="105"/>
      <c r="K2" s="103"/>
      <c r="L2" s="106" t="s">
        <v>62</v>
      </c>
    </row>
    <row r="3" spans="1:12" x14ac:dyDescent="0.35">
      <c r="A3" s="108" t="s">
        <v>63</v>
      </c>
      <c r="D3" s="103"/>
      <c r="E3" s="189">
        <v>185000</v>
      </c>
      <c r="F3" s="189">
        <v>410000</v>
      </c>
      <c r="H3" s="103"/>
      <c r="I3" s="104"/>
      <c r="J3" s="105"/>
      <c r="K3" s="103"/>
      <c r="L3" s="106"/>
    </row>
    <row r="4" spans="1:12" x14ac:dyDescent="0.35">
      <c r="A4" s="109" t="s">
        <v>64</v>
      </c>
      <c r="D4" s="110"/>
      <c r="E4" s="190">
        <v>49000</v>
      </c>
      <c r="F4" s="190">
        <v>39000</v>
      </c>
      <c r="H4" s="110"/>
      <c r="I4" s="110"/>
      <c r="J4" s="110"/>
      <c r="K4" s="110"/>
      <c r="L4" s="106"/>
    </row>
    <row r="5" spans="1:12" ht="51" x14ac:dyDescent="0.35">
      <c r="A5" s="111" t="s">
        <v>65</v>
      </c>
      <c r="D5" s="110"/>
      <c r="E5" s="191">
        <v>1000</v>
      </c>
      <c r="F5" s="191">
        <v>1000</v>
      </c>
      <c r="H5" s="33"/>
      <c r="I5" s="110"/>
      <c r="J5" s="110"/>
      <c r="K5" s="110"/>
      <c r="L5" s="106"/>
    </row>
    <row r="6" spans="1:12" ht="15" thickBot="1" x14ac:dyDescent="0.4">
      <c r="A6" s="113" t="s">
        <v>66</v>
      </c>
      <c r="D6" s="110"/>
      <c r="E6" s="192">
        <f>SUM(E3:E5)</f>
        <v>235000</v>
      </c>
      <c r="F6" s="192">
        <f>SUM(F3:F5)</f>
        <v>450000</v>
      </c>
      <c r="H6" s="33"/>
      <c r="I6" s="110"/>
      <c r="J6" s="110"/>
      <c r="K6" s="110"/>
      <c r="L6" s="106"/>
    </row>
    <row r="7" spans="1:12" ht="15" thickBot="1" x14ac:dyDescent="0.4">
      <c r="E7" s="216" t="s">
        <v>139</v>
      </c>
      <c r="F7" s="217"/>
      <c r="G7" s="198" t="s">
        <v>140</v>
      </c>
    </row>
    <row r="8" spans="1:12" x14ac:dyDescent="0.35">
      <c r="A8" s="218" t="s">
        <v>88</v>
      </c>
      <c r="B8" s="219"/>
      <c r="C8" s="219"/>
      <c r="D8" s="220"/>
      <c r="E8" s="186">
        <v>4</v>
      </c>
      <c r="F8" s="187">
        <v>1</v>
      </c>
      <c r="G8" s="199">
        <f>E8*E6+F8*F6</f>
        <v>1390000</v>
      </c>
      <c r="H8" s="33"/>
      <c r="I8" s="110"/>
      <c r="J8" s="110"/>
      <c r="K8" s="110"/>
      <c r="L8" s="106"/>
    </row>
    <row r="9" spans="1:12" ht="15" thickBot="1" x14ac:dyDescent="0.4">
      <c r="A9" s="221" t="s">
        <v>91</v>
      </c>
      <c r="B9" s="222"/>
      <c r="C9" s="222"/>
      <c r="D9" s="223"/>
      <c r="E9" s="188">
        <v>2</v>
      </c>
      <c r="F9" s="187">
        <v>3</v>
      </c>
      <c r="G9" s="199">
        <f>E9*E6+F9*F6</f>
        <v>1820000</v>
      </c>
      <c r="H9" s="103"/>
      <c r="I9" s="104"/>
      <c r="J9" s="105"/>
      <c r="K9" s="103"/>
      <c r="L9" s="103"/>
    </row>
    <row r="10" spans="1:12" x14ac:dyDescent="0.35">
      <c r="A10" s="218" t="s">
        <v>138</v>
      </c>
      <c r="B10" s="219"/>
      <c r="C10" s="219"/>
      <c r="D10" s="219"/>
      <c r="E10" s="188">
        <v>19</v>
      </c>
      <c r="F10" s="112"/>
      <c r="G10" s="199">
        <f>E10*E3</f>
        <v>3515000</v>
      </c>
      <c r="H10" s="103"/>
      <c r="I10" s="104"/>
      <c r="J10" s="105"/>
      <c r="K10" s="103"/>
      <c r="L10" s="103"/>
    </row>
    <row r="11" spans="1:12" ht="15" thickBot="1" x14ac:dyDescent="0.4">
      <c r="A11" s="224" t="s">
        <v>97</v>
      </c>
      <c r="B11" s="225"/>
      <c r="C11" s="225"/>
      <c r="D11" s="225"/>
      <c r="E11" s="188">
        <v>23</v>
      </c>
      <c r="F11" s="187">
        <v>6</v>
      </c>
      <c r="G11" s="199">
        <f>E11*E6+F11*F6</f>
        <v>8105000</v>
      </c>
      <c r="H11" s="103"/>
      <c r="I11" s="104"/>
      <c r="J11" s="105"/>
      <c r="K11" s="103"/>
      <c r="L11" s="103"/>
    </row>
    <row r="12" spans="1:12" ht="15.5" x14ac:dyDescent="0.35">
      <c r="A12" s="226" t="s">
        <v>99</v>
      </c>
      <c r="B12" s="227"/>
      <c r="C12" s="227"/>
      <c r="D12" s="227"/>
      <c r="E12" s="188">
        <v>23</v>
      </c>
      <c r="F12" s="187">
        <v>6</v>
      </c>
      <c r="G12" s="199">
        <f>E12*E6+F12*F6</f>
        <v>8105000</v>
      </c>
      <c r="H12" s="103"/>
      <c r="I12" s="104"/>
      <c r="J12" s="105"/>
      <c r="K12" s="103"/>
      <c r="L12" s="103"/>
    </row>
    <row r="13" spans="1:12" x14ac:dyDescent="0.35">
      <c r="A13" s="210" t="s">
        <v>100</v>
      </c>
      <c r="B13" s="211"/>
      <c r="C13" s="211"/>
      <c r="D13" s="211"/>
      <c r="E13" s="188">
        <v>3</v>
      </c>
      <c r="F13" s="187">
        <v>1</v>
      </c>
      <c r="G13" s="199">
        <f>E13*E6+F13*F6</f>
        <v>1155000</v>
      </c>
      <c r="H13" s="103"/>
      <c r="I13" s="104"/>
      <c r="J13" s="105"/>
      <c r="K13" s="103"/>
      <c r="L13" s="103"/>
    </row>
    <row r="14" spans="1:12" x14ac:dyDescent="0.35">
      <c r="A14" s="212" t="s">
        <v>101</v>
      </c>
      <c r="B14" s="213"/>
      <c r="C14" s="213"/>
      <c r="D14" s="213"/>
      <c r="E14" s="188">
        <v>2</v>
      </c>
      <c r="F14" s="187">
        <v>1</v>
      </c>
      <c r="G14" s="199">
        <f>E14*E6+F14*F6</f>
        <v>920000</v>
      </c>
      <c r="H14" s="103"/>
      <c r="I14" s="104"/>
      <c r="J14" s="105"/>
      <c r="K14" s="103"/>
      <c r="L14" s="103"/>
    </row>
    <row r="15" spans="1:12" x14ac:dyDescent="0.35">
      <c r="A15" s="210" t="s">
        <v>102</v>
      </c>
      <c r="B15" s="211"/>
      <c r="C15" s="211"/>
      <c r="D15" s="211"/>
      <c r="E15" s="188">
        <v>22</v>
      </c>
      <c r="F15" s="187">
        <v>5</v>
      </c>
      <c r="G15" s="199">
        <f>E15*E6+F15*F6</f>
        <v>7420000</v>
      </c>
      <c r="H15" s="103"/>
      <c r="I15" s="104"/>
      <c r="J15" s="105"/>
      <c r="K15" s="103"/>
      <c r="L15" s="103"/>
    </row>
    <row r="16" spans="1:12" ht="15" thickBot="1" x14ac:dyDescent="0.4">
      <c r="A16" s="214" t="s">
        <v>103</v>
      </c>
      <c r="B16" s="215"/>
      <c r="C16" s="215"/>
      <c r="D16" s="215"/>
      <c r="E16" s="188">
        <v>16</v>
      </c>
      <c r="F16" s="187">
        <v>10</v>
      </c>
      <c r="G16" s="199">
        <f>E16*E6+F16*F6</f>
        <v>8260000</v>
      </c>
      <c r="H16" s="103"/>
      <c r="I16" s="104"/>
      <c r="J16" s="105"/>
      <c r="K16" s="103"/>
      <c r="L16" s="103"/>
    </row>
    <row r="17" spans="1:12" x14ac:dyDescent="0.35">
      <c r="A17" s="185"/>
      <c r="B17" s="185"/>
      <c r="C17" s="185"/>
      <c r="D17" s="185"/>
      <c r="E17" s="103"/>
      <c r="F17" s="112"/>
      <c r="G17" s="112"/>
      <c r="H17" s="103"/>
      <c r="I17" s="104"/>
      <c r="J17" s="105"/>
      <c r="K17" s="103"/>
      <c r="L17" s="103"/>
    </row>
    <row r="18" spans="1:12" x14ac:dyDescent="0.35">
      <c r="A18" s="103" t="s">
        <v>67</v>
      </c>
      <c r="B18" s="110"/>
      <c r="C18" s="110"/>
      <c r="D18" s="110"/>
      <c r="E18" s="110"/>
      <c r="F18" s="112"/>
      <c r="G18" s="112"/>
      <c r="H18" s="103"/>
      <c r="I18" s="110"/>
      <c r="J18" s="110"/>
      <c r="K18" s="110"/>
      <c r="L18" s="110"/>
    </row>
    <row r="19" spans="1:12" x14ac:dyDescent="0.35">
      <c r="A19" s="114" t="s">
        <v>68</v>
      </c>
      <c r="B19" s="33"/>
      <c r="C19" s="115" t="s">
        <v>69</v>
      </c>
      <c r="D19" s="115" t="s">
        <v>70</v>
      </c>
      <c r="E19" s="115" t="s">
        <v>71</v>
      </c>
      <c r="F19" s="110"/>
      <c r="G19" s="112"/>
      <c r="H19" s="112"/>
      <c r="I19" s="110"/>
      <c r="J19" s="110"/>
      <c r="K19" s="110"/>
      <c r="L19" s="110"/>
    </row>
    <row r="20" spans="1:12" ht="25" x14ac:dyDescent="0.35">
      <c r="A20" s="110"/>
      <c r="B20" s="33"/>
      <c r="C20" s="116" t="s">
        <v>60</v>
      </c>
      <c r="D20" s="116" t="s">
        <v>120</v>
      </c>
      <c r="E20" s="116" t="s">
        <v>141</v>
      </c>
      <c r="F20" s="110"/>
      <c r="G20" s="110"/>
      <c r="H20" s="110"/>
      <c r="I20" s="110"/>
      <c r="J20" s="110"/>
      <c r="K20" s="110"/>
      <c r="L20" s="110"/>
    </row>
    <row r="21" spans="1:12" ht="25" x14ac:dyDescent="0.35">
      <c r="A21" s="110"/>
      <c r="B21" s="33"/>
      <c r="C21" s="116" t="s">
        <v>60</v>
      </c>
      <c r="D21" s="116" t="s">
        <v>74</v>
      </c>
      <c r="E21" s="116" t="s">
        <v>75</v>
      </c>
      <c r="F21" s="110"/>
      <c r="G21" s="110"/>
      <c r="H21" s="110"/>
      <c r="I21" s="110"/>
      <c r="J21" s="110"/>
      <c r="K21" s="110"/>
      <c r="L21" s="110"/>
    </row>
    <row r="22" spans="1:12" ht="25" x14ac:dyDescent="0.35">
      <c r="A22" s="110"/>
      <c r="B22" s="33"/>
      <c r="C22" s="116" t="s">
        <v>60</v>
      </c>
      <c r="D22" s="116" t="s">
        <v>72</v>
      </c>
      <c r="E22" s="116" t="s">
        <v>142</v>
      </c>
      <c r="F22" s="110"/>
      <c r="G22" s="110"/>
      <c r="H22" s="110"/>
      <c r="I22" s="110"/>
      <c r="J22" s="110"/>
      <c r="K22" s="110"/>
      <c r="L22" s="110"/>
    </row>
    <row r="23" spans="1:12" ht="25" x14ac:dyDescent="0.35">
      <c r="A23" s="110"/>
      <c r="B23" s="33"/>
      <c r="C23" s="116" t="s">
        <v>60</v>
      </c>
      <c r="D23" s="116" t="s">
        <v>73</v>
      </c>
      <c r="E23" s="116" t="s">
        <v>143</v>
      </c>
      <c r="F23" s="110"/>
      <c r="G23" s="110"/>
      <c r="H23" s="110"/>
      <c r="I23" s="110"/>
      <c r="J23" s="110"/>
      <c r="K23" s="110"/>
      <c r="L23" s="110"/>
    </row>
    <row r="24" spans="1:12" ht="15" thickBot="1" x14ac:dyDescent="0.4">
      <c r="B24" s="33"/>
      <c r="C24" s="117"/>
      <c r="D24" s="117"/>
      <c r="E24" s="117"/>
      <c r="F24" s="110"/>
      <c r="G24" s="114" t="str">
        <f>IF(G25="","","Check invulformulier:")</f>
        <v/>
      </c>
      <c r="H24" s="110"/>
      <c r="I24" s="110"/>
      <c r="J24" s="110"/>
      <c r="K24" s="110"/>
      <c r="L24" s="110"/>
    </row>
    <row r="25" spans="1:12" ht="15" thickBot="1" x14ac:dyDescent="0.4">
      <c r="A25" s="228" t="s">
        <v>76</v>
      </c>
      <c r="B25" s="243"/>
      <c r="C25" s="116" t="s">
        <v>60</v>
      </c>
      <c r="D25" s="118"/>
      <c r="E25" s="119" t="str">
        <f>IF(OR(D25="",C25=""),"",IF(G25="Verkeerde combinatie","",IF(C25="Donderdag",VLOOKUP(D25,D20:E24,2,FALSE),IF(C25="Donderdag",VLOOKUP(D25,#REF!,2,FALSE)))))</f>
        <v/>
      </c>
      <c r="F25" s="110"/>
      <c r="G25" s="110" t="str">
        <f>IF(OR(D25="",C25=""),"",IF(OR(AND(C25="Donderdag",D25="12.00 uur"),AND(C25="Donderdag",D25="13.00 uur"),AND(C25="Donderdag",D25="16.00 uur"),AND(C25="Donderdag",D25="19.00 uur")),"Verkeerde combinatie","Goed"))</f>
        <v/>
      </c>
      <c r="H25" s="110"/>
      <c r="I25" s="110"/>
      <c r="J25" s="110"/>
      <c r="K25" s="110"/>
      <c r="L25" s="110"/>
    </row>
    <row r="26" spans="1:12" x14ac:dyDescent="0.35">
      <c r="A26" s="33"/>
      <c r="B26" s="33"/>
      <c r="C26" s="33"/>
      <c r="D26" s="33"/>
      <c r="E26" s="110"/>
      <c r="F26" s="110"/>
      <c r="G26" s="110"/>
      <c r="H26" s="110"/>
      <c r="I26" s="110"/>
      <c r="J26" s="110"/>
      <c r="K26" s="110"/>
      <c r="L26" s="110"/>
    </row>
    <row r="27" spans="1:12" ht="15" thickBot="1" x14ac:dyDescent="0.4">
      <c r="A27" s="102" t="s">
        <v>77</v>
      </c>
      <c r="B27" s="120"/>
      <c r="C27" s="121"/>
      <c r="D27" s="121"/>
      <c r="E27" s="121"/>
      <c r="F27" s="121"/>
      <c r="G27" s="121"/>
      <c r="H27" s="121"/>
      <c r="I27" s="121"/>
      <c r="J27" s="121"/>
      <c r="K27" s="121"/>
      <c r="L27" s="121"/>
    </row>
    <row r="28" spans="1:12" ht="15" thickBot="1" x14ac:dyDescent="0.4">
      <c r="A28" s="121"/>
      <c r="B28" s="120"/>
      <c r="C28" s="121"/>
      <c r="D28" s="121"/>
      <c r="E28" s="121"/>
      <c r="F28" s="121"/>
      <c r="G28" s="121"/>
      <c r="H28" s="121"/>
      <c r="I28" s="121"/>
      <c r="J28" s="234" t="s">
        <v>78</v>
      </c>
      <c r="K28" s="122"/>
      <c r="L28" s="236" t="s">
        <v>79</v>
      </c>
    </row>
    <row r="29" spans="1:12" ht="15" thickBot="1" x14ac:dyDescent="0.4">
      <c r="A29" s="121"/>
      <c r="B29" s="123"/>
      <c r="C29" s="123"/>
      <c r="D29" s="123"/>
      <c r="E29" s="123"/>
      <c r="F29" s="124"/>
      <c r="G29" s="125" t="s">
        <v>22</v>
      </c>
      <c r="H29" s="121"/>
      <c r="I29" s="121"/>
      <c r="J29" s="235"/>
      <c r="K29" s="126"/>
      <c r="L29" s="237"/>
    </row>
    <row r="30" spans="1:12" x14ac:dyDescent="0.35">
      <c r="A30" s="127"/>
      <c r="B30" s="218" t="s">
        <v>80</v>
      </c>
      <c r="C30" s="219"/>
      <c r="D30" s="219"/>
      <c r="E30" s="219"/>
      <c r="F30" s="128" t="s">
        <v>81</v>
      </c>
      <c r="G30" s="129">
        <v>0</v>
      </c>
      <c r="H30" s="130"/>
      <c r="I30" s="121"/>
      <c r="J30" s="197">
        <v>1</v>
      </c>
      <c r="K30" s="131"/>
      <c r="L30" s="132">
        <f>G30*J30</f>
        <v>0</v>
      </c>
    </row>
    <row r="31" spans="1:12" ht="15" thickBot="1" x14ac:dyDescent="0.4">
      <c r="A31" s="121"/>
      <c r="B31" s="244" t="s">
        <v>82</v>
      </c>
      <c r="C31" s="245"/>
      <c r="D31" s="245"/>
      <c r="E31" s="245"/>
      <c r="F31" s="133" t="s">
        <v>83</v>
      </c>
      <c r="G31" s="134">
        <v>0</v>
      </c>
      <c r="H31" s="130"/>
      <c r="I31" s="121"/>
      <c r="J31" s="193">
        <v>48</v>
      </c>
      <c r="K31" s="135"/>
      <c r="L31" s="136">
        <f>G31*J31</f>
        <v>0</v>
      </c>
    </row>
    <row r="32" spans="1:12" ht="15" thickBot="1" x14ac:dyDescent="0.4">
      <c r="A32" s="121"/>
      <c r="B32" s="121"/>
      <c r="C32" s="121"/>
      <c r="D32" s="121"/>
      <c r="E32" s="121"/>
      <c r="F32" s="121"/>
      <c r="G32" s="121"/>
      <c r="H32" s="121"/>
      <c r="I32" s="121"/>
      <c r="J32" s="137"/>
      <c r="K32" s="138" t="s">
        <v>84</v>
      </c>
      <c r="L32" s="139">
        <f>SUM(L30:L31)</f>
        <v>0</v>
      </c>
    </row>
    <row r="33" spans="1:12" ht="15" thickBot="1" x14ac:dyDescent="0.4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  <row r="34" spans="1:12" ht="15" thickBot="1" x14ac:dyDescent="0.4">
      <c r="A34" s="110"/>
      <c r="B34" s="110"/>
      <c r="C34" s="110"/>
      <c r="D34" s="110"/>
      <c r="E34" s="110"/>
      <c r="F34" s="110"/>
      <c r="G34" s="110"/>
      <c r="H34" s="110"/>
      <c r="I34" s="110"/>
      <c r="J34" s="234" t="s">
        <v>78</v>
      </c>
      <c r="K34" s="140"/>
      <c r="L34" s="236" t="s">
        <v>79</v>
      </c>
    </row>
    <row r="35" spans="1:12" ht="15" thickBot="1" x14ac:dyDescent="0.4">
      <c r="A35" s="110"/>
      <c r="B35" s="141"/>
      <c r="C35" s="142"/>
      <c r="D35" s="142"/>
      <c r="E35" s="142"/>
      <c r="F35" s="142" t="s">
        <v>22</v>
      </c>
      <c r="G35" s="143" t="s">
        <v>85</v>
      </c>
      <c r="H35" s="110"/>
      <c r="I35" s="110"/>
      <c r="J35" s="235"/>
      <c r="K35" s="144" t="s">
        <v>86</v>
      </c>
      <c r="L35" s="237"/>
    </row>
    <row r="36" spans="1:12" x14ac:dyDescent="0.35">
      <c r="A36" s="103" t="s">
        <v>87</v>
      </c>
      <c r="B36" s="218" t="s">
        <v>88</v>
      </c>
      <c r="C36" s="219"/>
      <c r="D36" s="219"/>
      <c r="E36" s="220"/>
      <c r="F36" s="145">
        <v>0</v>
      </c>
      <c r="G36" s="129">
        <v>0</v>
      </c>
      <c r="H36" s="146"/>
      <c r="I36" s="146"/>
      <c r="J36" s="194">
        <v>5</v>
      </c>
      <c r="K36" s="147">
        <f>G8</f>
        <v>1390000</v>
      </c>
      <c r="L36" s="132">
        <f t="shared" ref="L36:L41" si="0">(J36*F36)+((K36/1000)*G36)</f>
        <v>0</v>
      </c>
    </row>
    <row r="37" spans="1:12" x14ac:dyDescent="0.35">
      <c r="A37" s="110" t="s">
        <v>89</v>
      </c>
      <c r="B37" s="246" t="s">
        <v>90</v>
      </c>
      <c r="C37" s="247"/>
      <c r="D37" s="247"/>
      <c r="E37" s="248"/>
      <c r="F37" s="148">
        <v>0</v>
      </c>
      <c r="G37" s="149">
        <v>0</v>
      </c>
      <c r="H37" s="146"/>
      <c r="I37" s="146"/>
      <c r="J37" s="195">
        <v>0</v>
      </c>
      <c r="K37" s="150">
        <f>$E$6*J37</f>
        <v>0</v>
      </c>
      <c r="L37" s="151">
        <f t="shared" si="0"/>
        <v>0</v>
      </c>
    </row>
    <row r="38" spans="1:12" x14ac:dyDescent="0.35">
      <c r="A38" s="110"/>
      <c r="B38" s="221" t="s">
        <v>91</v>
      </c>
      <c r="C38" s="222"/>
      <c r="D38" s="222"/>
      <c r="E38" s="223"/>
      <c r="F38" s="148">
        <v>0</v>
      </c>
      <c r="G38" s="149">
        <v>0</v>
      </c>
      <c r="H38" s="146"/>
      <c r="I38" s="146"/>
      <c r="J38" s="195">
        <v>5</v>
      </c>
      <c r="K38" s="150">
        <f>G9</f>
        <v>1820000</v>
      </c>
      <c r="L38" s="151">
        <f t="shared" si="0"/>
        <v>0</v>
      </c>
    </row>
    <row r="39" spans="1:12" x14ac:dyDescent="0.35">
      <c r="A39" s="110"/>
      <c r="B39" s="246" t="s">
        <v>92</v>
      </c>
      <c r="C39" s="247"/>
      <c r="D39" s="247"/>
      <c r="E39" s="248"/>
      <c r="F39" s="148">
        <v>0</v>
      </c>
      <c r="G39" s="149">
        <v>0</v>
      </c>
      <c r="H39" s="146"/>
      <c r="I39" s="146"/>
      <c r="J39" s="195">
        <v>0</v>
      </c>
      <c r="K39" s="150">
        <f>$E$6*J39</f>
        <v>0</v>
      </c>
      <c r="L39" s="151">
        <f t="shared" si="0"/>
        <v>0</v>
      </c>
    </row>
    <row r="40" spans="1:12" x14ac:dyDescent="0.35">
      <c r="A40" s="110"/>
      <c r="B40" s="246" t="s">
        <v>93</v>
      </c>
      <c r="C40" s="247"/>
      <c r="D40" s="247"/>
      <c r="E40" s="248"/>
      <c r="F40" s="148">
        <v>0</v>
      </c>
      <c r="G40" s="149">
        <v>0</v>
      </c>
      <c r="H40" s="146"/>
      <c r="I40" s="146"/>
      <c r="J40" s="195">
        <v>0</v>
      </c>
      <c r="K40" s="150">
        <f>$E$6*J40</f>
        <v>0</v>
      </c>
      <c r="L40" s="151">
        <f t="shared" si="0"/>
        <v>0</v>
      </c>
    </row>
    <row r="41" spans="1:12" ht="15" thickBot="1" x14ac:dyDescent="0.4">
      <c r="A41" s="110"/>
      <c r="B41" s="240" t="s">
        <v>94</v>
      </c>
      <c r="C41" s="241"/>
      <c r="D41" s="241"/>
      <c r="E41" s="242"/>
      <c r="F41" s="152">
        <v>0</v>
      </c>
      <c r="G41" s="134">
        <v>0</v>
      </c>
      <c r="H41" s="146"/>
      <c r="I41" s="146"/>
      <c r="J41" s="193">
        <v>0</v>
      </c>
      <c r="K41" s="153">
        <f>$E$6*J41</f>
        <v>0</v>
      </c>
      <c r="L41" s="136">
        <f t="shared" si="0"/>
        <v>0</v>
      </c>
    </row>
    <row r="42" spans="1:12" ht="15" thickBot="1" x14ac:dyDescent="0.4">
      <c r="A42" s="110"/>
      <c r="B42" s="110"/>
      <c r="C42" s="154"/>
      <c r="D42" s="154"/>
      <c r="E42" s="154"/>
      <c r="F42" s="110"/>
      <c r="G42" s="110"/>
      <c r="H42" s="110"/>
      <c r="I42" s="110"/>
      <c r="J42" s="155"/>
      <c r="K42" s="138" t="s">
        <v>84</v>
      </c>
      <c r="L42" s="139">
        <f>SUM(L36:L41)</f>
        <v>0</v>
      </c>
    </row>
    <row r="43" spans="1:12" x14ac:dyDescent="0.35">
      <c r="A43" s="110"/>
      <c r="B43" s="110"/>
      <c r="C43" s="154"/>
      <c r="D43" s="154"/>
      <c r="E43" s="154"/>
      <c r="F43" s="110"/>
      <c r="G43" s="110"/>
      <c r="H43" s="110"/>
      <c r="I43" s="110"/>
      <c r="J43" s="110"/>
      <c r="K43" s="156"/>
      <c r="L43" s="146"/>
    </row>
    <row r="44" spans="1:12" ht="15" thickBot="1" x14ac:dyDescent="0.4">
      <c r="A44" s="102" t="s">
        <v>95</v>
      </c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</row>
    <row r="45" spans="1:12" ht="15" thickBot="1" x14ac:dyDescent="0.4">
      <c r="A45" s="121"/>
      <c r="B45" s="120"/>
      <c r="C45" s="121"/>
      <c r="D45" s="121"/>
      <c r="E45" s="121"/>
      <c r="F45" s="121"/>
      <c r="G45" s="121"/>
      <c r="H45" s="121"/>
      <c r="I45" s="121"/>
      <c r="J45" s="234" t="s">
        <v>78</v>
      </c>
      <c r="K45" s="122"/>
      <c r="L45" s="236" t="s">
        <v>79</v>
      </c>
    </row>
    <row r="46" spans="1:12" ht="15" thickBot="1" x14ac:dyDescent="0.4">
      <c r="A46" s="110"/>
      <c r="B46" s="141"/>
      <c r="C46" s="142"/>
      <c r="D46" s="142"/>
      <c r="E46" s="142"/>
      <c r="F46" s="142" t="s">
        <v>22</v>
      </c>
      <c r="G46" s="143" t="s">
        <v>85</v>
      </c>
      <c r="H46" s="121"/>
      <c r="I46" s="121"/>
      <c r="J46" s="235"/>
      <c r="K46" s="126"/>
      <c r="L46" s="237"/>
    </row>
    <row r="47" spans="1:12" x14ac:dyDescent="0.35">
      <c r="A47" s="127"/>
      <c r="B47" s="218" t="s">
        <v>96</v>
      </c>
      <c r="C47" s="219"/>
      <c r="D47" s="219"/>
      <c r="E47" s="219"/>
      <c r="F47" s="145">
        <v>0</v>
      </c>
      <c r="G47" s="129">
        <v>0</v>
      </c>
      <c r="H47" s="130"/>
      <c r="I47" s="121"/>
      <c r="J47" s="197">
        <v>19</v>
      </c>
      <c r="K47" s="150">
        <f>G10</f>
        <v>3515000</v>
      </c>
      <c r="L47" s="151">
        <f t="shared" ref="L47:L48" si="1">(J47*F47)+((K47/1000)*G47)</f>
        <v>0</v>
      </c>
    </row>
    <row r="48" spans="1:12" ht="15" thickBot="1" x14ac:dyDescent="0.4">
      <c r="A48" s="121"/>
      <c r="B48" s="224" t="s">
        <v>97</v>
      </c>
      <c r="C48" s="225"/>
      <c r="D48" s="225"/>
      <c r="E48" s="225"/>
      <c r="F48" s="148">
        <v>0</v>
      </c>
      <c r="G48" s="134">
        <v>0</v>
      </c>
      <c r="H48" s="130"/>
      <c r="I48" s="121"/>
      <c r="J48" s="193">
        <v>29</v>
      </c>
      <c r="K48" s="150">
        <f>G11</f>
        <v>8105000</v>
      </c>
      <c r="L48" s="151">
        <f t="shared" si="1"/>
        <v>0</v>
      </c>
    </row>
    <row r="49" spans="1:12" ht="15" thickBot="1" x14ac:dyDescent="0.4">
      <c r="A49" s="121"/>
      <c r="B49" s="121"/>
      <c r="C49" s="121"/>
      <c r="D49" s="121"/>
      <c r="E49" s="121"/>
      <c r="F49" s="121"/>
      <c r="G49" s="121"/>
      <c r="H49" s="121"/>
      <c r="I49" s="121"/>
      <c r="J49" s="137"/>
      <c r="K49" s="138" t="s">
        <v>84</v>
      </c>
      <c r="L49" s="139">
        <f>SUM(L47:L48)</f>
        <v>0</v>
      </c>
    </row>
    <row r="50" spans="1:12" x14ac:dyDescent="0.35">
      <c r="A50" s="157"/>
      <c r="B50" s="33"/>
      <c r="C50" s="33"/>
      <c r="D50" s="110"/>
      <c r="E50" s="110"/>
      <c r="F50" s="158"/>
      <c r="G50" s="110"/>
      <c r="H50" s="110"/>
      <c r="I50" s="110"/>
      <c r="J50" s="110"/>
      <c r="K50" s="110"/>
      <c r="L50" s="110"/>
    </row>
    <row r="51" spans="1:12" ht="15" thickBot="1" x14ac:dyDescent="0.4">
      <c r="A51" s="103" t="s">
        <v>98</v>
      </c>
      <c r="B51" s="33"/>
      <c r="C51" s="159"/>
      <c r="D51" s="160"/>
      <c r="E51" s="33"/>
      <c r="F51" s="33"/>
      <c r="G51" s="33"/>
      <c r="H51" s="110"/>
      <c r="I51" s="110"/>
      <c r="J51" s="161"/>
      <c r="K51" s="103"/>
      <c r="L51" s="161"/>
    </row>
    <row r="52" spans="1:12" ht="27" thickBot="1" x14ac:dyDescent="0.4">
      <c r="A52" s="110" t="s">
        <v>89</v>
      </c>
      <c r="B52" s="238"/>
      <c r="C52" s="239"/>
      <c r="D52" s="239"/>
      <c r="E52" s="239"/>
      <c r="F52" s="142" t="s">
        <v>22</v>
      </c>
      <c r="G52" s="143" t="s">
        <v>85</v>
      </c>
      <c r="H52" s="110"/>
      <c r="I52" s="110"/>
      <c r="J52" s="162" t="s">
        <v>78</v>
      </c>
      <c r="K52" s="163" t="s">
        <v>86</v>
      </c>
      <c r="L52" s="162" t="s">
        <v>79</v>
      </c>
    </row>
    <row r="53" spans="1:12" ht="15.5" x14ac:dyDescent="0.35">
      <c r="A53" s="110"/>
      <c r="B53" s="226" t="s">
        <v>99</v>
      </c>
      <c r="C53" s="227"/>
      <c r="D53" s="227"/>
      <c r="E53" s="227"/>
      <c r="F53" s="145">
        <v>0</v>
      </c>
      <c r="G53" s="129">
        <v>0</v>
      </c>
      <c r="H53" s="110"/>
      <c r="I53" s="110"/>
      <c r="J53" s="194">
        <v>29</v>
      </c>
      <c r="K53" s="147">
        <f>G12</f>
        <v>8105000</v>
      </c>
      <c r="L53" s="132">
        <f>(J53*F53)+((K53/1000)*G53)</f>
        <v>0</v>
      </c>
    </row>
    <row r="54" spans="1:12" x14ac:dyDescent="0.35">
      <c r="A54" s="110"/>
      <c r="B54" s="210" t="s">
        <v>100</v>
      </c>
      <c r="C54" s="211"/>
      <c r="D54" s="211"/>
      <c r="E54" s="211"/>
      <c r="F54" s="148">
        <v>0</v>
      </c>
      <c r="G54" s="148">
        <v>0</v>
      </c>
      <c r="H54" s="110"/>
      <c r="I54" s="164"/>
      <c r="J54" s="195">
        <v>4</v>
      </c>
      <c r="K54" s="165">
        <f>G13</f>
        <v>1155000</v>
      </c>
      <c r="L54" s="151">
        <f>(J54*F54)+((K54/1000)*G54)</f>
        <v>0</v>
      </c>
    </row>
    <row r="55" spans="1:12" x14ac:dyDescent="0.35">
      <c r="A55" s="110"/>
      <c r="B55" s="212" t="s">
        <v>101</v>
      </c>
      <c r="C55" s="213"/>
      <c r="D55" s="213"/>
      <c r="E55" s="213"/>
      <c r="F55" s="148">
        <v>0</v>
      </c>
      <c r="G55" s="148">
        <v>0</v>
      </c>
      <c r="H55" s="110"/>
      <c r="I55" s="164"/>
      <c r="J55" s="195">
        <v>3</v>
      </c>
      <c r="K55" s="165">
        <f>G14</f>
        <v>920000</v>
      </c>
      <c r="L55" s="151">
        <f>(J55*F55)+((K55/1000)*G55)</f>
        <v>0</v>
      </c>
    </row>
    <row r="56" spans="1:12" x14ac:dyDescent="0.35">
      <c r="A56" s="110"/>
      <c r="B56" s="210" t="s">
        <v>102</v>
      </c>
      <c r="C56" s="211"/>
      <c r="D56" s="211"/>
      <c r="E56" s="211"/>
      <c r="F56" s="148">
        <v>0</v>
      </c>
      <c r="G56" s="148">
        <v>0</v>
      </c>
      <c r="H56" s="110"/>
      <c r="I56" s="164"/>
      <c r="J56" s="196">
        <v>27</v>
      </c>
      <c r="K56" s="165">
        <f>G15</f>
        <v>7420000</v>
      </c>
      <c r="L56" s="151">
        <f>(J56*F56)+((K56/1000)*G56)</f>
        <v>0</v>
      </c>
    </row>
    <row r="57" spans="1:12" ht="15" thickBot="1" x14ac:dyDescent="0.4">
      <c r="A57" s="110"/>
      <c r="B57" s="214" t="s">
        <v>103</v>
      </c>
      <c r="C57" s="215"/>
      <c r="D57" s="215"/>
      <c r="E57" s="215"/>
      <c r="F57" s="148">
        <v>0</v>
      </c>
      <c r="G57" s="148">
        <v>0</v>
      </c>
      <c r="H57" s="110"/>
      <c r="I57" s="164"/>
      <c r="J57" s="193">
        <v>26</v>
      </c>
      <c r="K57" s="166">
        <f>G16</f>
        <v>8260000</v>
      </c>
      <c r="L57" s="136">
        <f>(J57*F57)+((K57/1000)*G57)</f>
        <v>0</v>
      </c>
    </row>
    <row r="58" spans="1:12" ht="15" thickBot="1" x14ac:dyDescent="0.4">
      <c r="A58" s="110"/>
      <c r="B58" s="110" t="s">
        <v>104</v>
      </c>
      <c r="C58" s="167"/>
      <c r="D58" s="167"/>
      <c r="E58" s="167"/>
      <c r="F58" s="167"/>
      <c r="G58" s="167"/>
      <c r="H58" s="110"/>
      <c r="I58" s="164"/>
      <c r="J58" s="168"/>
      <c r="K58" s="138" t="s">
        <v>84</v>
      </c>
      <c r="L58" s="169">
        <f>SUM(L53:L57)</f>
        <v>0</v>
      </c>
    </row>
    <row r="59" spans="1:12" ht="16" thickBot="1" x14ac:dyDescent="0.4">
      <c r="A59" s="102" t="s">
        <v>105</v>
      </c>
      <c r="B59" s="33"/>
      <c r="C59" s="33"/>
      <c r="D59" s="33"/>
      <c r="E59" s="33"/>
      <c r="F59" s="33"/>
      <c r="G59" s="110"/>
      <c r="H59" s="110"/>
      <c r="I59" s="110"/>
      <c r="J59" s="110"/>
      <c r="K59" s="110"/>
      <c r="L59" s="110"/>
    </row>
    <row r="60" spans="1:12" ht="27.5" thickBot="1" x14ac:dyDescent="0.45">
      <c r="A60" s="110" t="s">
        <v>89</v>
      </c>
      <c r="B60" s="170" t="s">
        <v>106</v>
      </c>
      <c r="C60" s="171"/>
      <c r="D60" s="171"/>
      <c r="E60" s="172" t="s">
        <v>117</v>
      </c>
      <c r="F60" s="173" t="s">
        <v>107</v>
      </c>
      <c r="G60" s="146"/>
      <c r="H60" s="146"/>
      <c r="I60" s="146"/>
      <c r="J60" s="174" t="s">
        <v>78</v>
      </c>
      <c r="K60" s="175"/>
      <c r="L60" s="176" t="s">
        <v>108</v>
      </c>
    </row>
    <row r="61" spans="1:12" x14ac:dyDescent="0.35">
      <c r="A61" s="33"/>
      <c r="B61" s="232" t="s">
        <v>136</v>
      </c>
      <c r="C61" s="233"/>
      <c r="D61" s="233"/>
      <c r="E61" s="233"/>
      <c r="F61" s="129">
        <v>0</v>
      </c>
      <c r="G61" s="146"/>
      <c r="H61" s="146"/>
      <c r="I61" s="146"/>
      <c r="J61" s="197">
        <v>42</v>
      </c>
      <c r="K61" s="150">
        <f>E3</f>
        <v>185000</v>
      </c>
      <c r="L61" s="177">
        <f>J61*F61</f>
        <v>0</v>
      </c>
    </row>
    <row r="62" spans="1:12" x14ac:dyDescent="0.35">
      <c r="A62" s="154" t="s">
        <v>44</v>
      </c>
      <c r="B62" s="212" t="s">
        <v>137</v>
      </c>
      <c r="C62" s="213"/>
      <c r="D62" s="213"/>
      <c r="E62" s="213"/>
      <c r="F62" s="149">
        <v>0</v>
      </c>
      <c r="G62" s="146"/>
      <c r="H62" s="146"/>
      <c r="I62" s="146"/>
      <c r="J62" s="195">
        <v>42</v>
      </c>
      <c r="K62" s="165">
        <f>E4</f>
        <v>49000</v>
      </c>
      <c r="L62" s="151">
        <f>J62*F62</f>
        <v>0</v>
      </c>
    </row>
    <row r="63" spans="1:12" ht="16" thickBot="1" x14ac:dyDescent="0.4">
      <c r="A63" s="102" t="s">
        <v>44</v>
      </c>
      <c r="B63" s="230" t="s">
        <v>109</v>
      </c>
      <c r="C63" s="231"/>
      <c r="D63" s="231"/>
      <c r="E63" s="231"/>
      <c r="F63" s="134">
        <v>0</v>
      </c>
      <c r="G63" s="110"/>
      <c r="H63" s="110"/>
      <c r="I63" s="110"/>
      <c r="J63" s="193">
        <v>42</v>
      </c>
      <c r="K63" s="178">
        <f>E5</f>
        <v>1000</v>
      </c>
      <c r="L63" s="136">
        <f>J63*F63</f>
        <v>0</v>
      </c>
    </row>
    <row r="64" spans="1:12" ht="15" thickBot="1" x14ac:dyDescent="0.4">
      <c r="A64" s="102" t="s">
        <v>44</v>
      </c>
      <c r="B64" s="228"/>
      <c r="C64" s="229"/>
      <c r="D64" s="229"/>
      <c r="E64" s="229"/>
      <c r="F64" s="229"/>
      <c r="G64" s="110"/>
      <c r="H64" s="110"/>
      <c r="I64" s="110"/>
      <c r="J64" s="179"/>
      <c r="K64" s="180" t="s">
        <v>84</v>
      </c>
      <c r="L64" s="181">
        <f>SUM(L61:L63)</f>
        <v>0</v>
      </c>
    </row>
    <row r="65" spans="1:12" x14ac:dyDescent="0.35">
      <c r="A65" s="110"/>
      <c r="B65" s="228" t="s">
        <v>110</v>
      </c>
      <c r="C65" s="229"/>
      <c r="D65" s="229"/>
      <c r="E65" s="229"/>
      <c r="F65" s="229"/>
      <c r="G65" s="110"/>
      <c r="H65" s="110"/>
      <c r="I65" s="110"/>
      <c r="J65" s="110"/>
      <c r="K65" s="110"/>
      <c r="L65" s="110"/>
    </row>
    <row r="66" spans="1:12" ht="15" thickBot="1" x14ac:dyDescent="0.4"/>
    <row r="67" spans="1:12" ht="27.5" thickBot="1" x14ac:dyDescent="0.45">
      <c r="B67" s="170" t="s">
        <v>111</v>
      </c>
      <c r="C67" s="171"/>
      <c r="D67" s="171"/>
      <c r="E67" s="172" t="s">
        <v>116</v>
      </c>
      <c r="F67" s="173" t="s">
        <v>107</v>
      </c>
      <c r="G67" s="146"/>
      <c r="H67" s="146"/>
      <c r="I67" s="146"/>
      <c r="J67" s="174" t="s">
        <v>78</v>
      </c>
      <c r="K67" s="175"/>
      <c r="L67" s="176" t="s">
        <v>108</v>
      </c>
    </row>
    <row r="68" spans="1:12" x14ac:dyDescent="0.35">
      <c r="B68" s="232" t="s">
        <v>136</v>
      </c>
      <c r="C68" s="233"/>
      <c r="D68" s="233"/>
      <c r="E68" s="233"/>
      <c r="F68" s="129">
        <v>0</v>
      </c>
      <c r="G68" s="146"/>
      <c r="H68" s="146"/>
      <c r="I68" s="146"/>
      <c r="J68" s="197">
        <v>6</v>
      </c>
      <c r="K68" s="150">
        <f>F3</f>
        <v>410000</v>
      </c>
      <c r="L68" s="177">
        <f>J68*F68</f>
        <v>0</v>
      </c>
    </row>
    <row r="69" spans="1:12" x14ac:dyDescent="0.35">
      <c r="B69" s="212" t="s">
        <v>137</v>
      </c>
      <c r="C69" s="213"/>
      <c r="D69" s="213"/>
      <c r="E69" s="213"/>
      <c r="F69" s="149">
        <v>0</v>
      </c>
      <c r="G69" s="146"/>
      <c r="H69" s="146"/>
      <c r="I69" s="146"/>
      <c r="J69" s="195">
        <v>6</v>
      </c>
      <c r="K69" s="165">
        <f>F4</f>
        <v>39000</v>
      </c>
      <c r="L69" s="151">
        <f>J69*F69</f>
        <v>0</v>
      </c>
    </row>
    <row r="70" spans="1:12" ht="16" thickBot="1" x14ac:dyDescent="0.4">
      <c r="B70" s="230" t="s">
        <v>109</v>
      </c>
      <c r="C70" s="231"/>
      <c r="D70" s="231"/>
      <c r="E70" s="231"/>
      <c r="F70" s="134">
        <v>0</v>
      </c>
      <c r="G70" s="110"/>
      <c r="H70" s="110"/>
      <c r="I70" s="110"/>
      <c r="J70" s="193">
        <v>6</v>
      </c>
      <c r="K70" s="178">
        <f>F5</f>
        <v>1000</v>
      </c>
      <c r="L70" s="136">
        <f>J70*F70</f>
        <v>0</v>
      </c>
    </row>
    <row r="71" spans="1:12" ht="15" thickBot="1" x14ac:dyDescent="0.4">
      <c r="B71" s="228"/>
      <c r="C71" s="229"/>
      <c r="D71" s="229"/>
      <c r="E71" s="229"/>
      <c r="F71" s="229"/>
      <c r="G71" s="110"/>
      <c r="H71" s="110"/>
      <c r="I71" s="110"/>
      <c r="J71" s="179"/>
      <c r="K71" s="180" t="s">
        <v>84</v>
      </c>
      <c r="L71" s="181">
        <f>SUM(L68:L70)</f>
        <v>0</v>
      </c>
    </row>
    <row r="72" spans="1:12" x14ac:dyDescent="0.35">
      <c r="B72" s="228" t="s">
        <v>110</v>
      </c>
      <c r="C72" s="229"/>
      <c r="D72" s="229"/>
      <c r="E72" s="229"/>
      <c r="F72" s="229"/>
      <c r="G72" s="110"/>
      <c r="H72" s="110"/>
      <c r="I72" s="110"/>
      <c r="J72" s="110"/>
      <c r="K72" s="110"/>
      <c r="L72" s="110"/>
    </row>
    <row r="73" spans="1:12" ht="15" thickBot="1" x14ac:dyDescent="0.4"/>
    <row r="74" spans="1:12" ht="15" thickBot="1" x14ac:dyDescent="0.4">
      <c r="K74" s="182" t="s">
        <v>41</v>
      </c>
      <c r="L74" s="183">
        <f>L32+L42+L49+L58+L64+L71</f>
        <v>0</v>
      </c>
    </row>
  </sheetData>
  <sheetProtection algorithmName="SHA-512" hashValue="9b4wVicjAc3HUa72v0AILc1Wk8o3HZUS9XI401UnvfOMzXmpD/O+73ZH9f80Ay44eWhGJnG94gLc2tDqZ5fo2A==" saltValue="1vdwX1jmscPARGXZOONwyg==" spinCount="100000" sheet="1" objects="1" scenarios="1"/>
  <mergeCells count="43">
    <mergeCell ref="B41:E41"/>
    <mergeCell ref="A25:B25"/>
    <mergeCell ref="J28:J29"/>
    <mergeCell ref="L28:L29"/>
    <mergeCell ref="B30:E30"/>
    <mergeCell ref="B31:E31"/>
    <mergeCell ref="J34:J35"/>
    <mergeCell ref="L34:L35"/>
    <mergeCell ref="B36:E36"/>
    <mergeCell ref="B37:E37"/>
    <mergeCell ref="B38:E38"/>
    <mergeCell ref="B39:E39"/>
    <mergeCell ref="B40:E40"/>
    <mergeCell ref="B62:E62"/>
    <mergeCell ref="J45:J46"/>
    <mergeCell ref="L45:L46"/>
    <mergeCell ref="B47:E47"/>
    <mergeCell ref="B48:E48"/>
    <mergeCell ref="B52:E52"/>
    <mergeCell ref="B53:E53"/>
    <mergeCell ref="B54:E54"/>
    <mergeCell ref="B55:E55"/>
    <mergeCell ref="B56:E56"/>
    <mergeCell ref="B57:E57"/>
    <mergeCell ref="B61:E61"/>
    <mergeCell ref="B71:F71"/>
    <mergeCell ref="B72:F72"/>
    <mergeCell ref="B63:E63"/>
    <mergeCell ref="B64:F64"/>
    <mergeCell ref="B65:F65"/>
    <mergeCell ref="B68:E68"/>
    <mergeCell ref="B69:E69"/>
    <mergeCell ref="B70:E70"/>
    <mergeCell ref="A13:D13"/>
    <mergeCell ref="A14:D14"/>
    <mergeCell ref="A15:D15"/>
    <mergeCell ref="A16:D16"/>
    <mergeCell ref="E7:F7"/>
    <mergeCell ref="A8:D8"/>
    <mergeCell ref="A9:D9"/>
    <mergeCell ref="A10:D10"/>
    <mergeCell ref="A11:D11"/>
    <mergeCell ref="A12:D12"/>
  </mergeCells>
  <conditionalFormatting sqref="G25">
    <cfRule type="containsText" dxfId="1" priority="2" operator="containsText" text="Verkeerde combinatie">
      <formula>NOT(ISERROR(SEARCH("Verkeerde combinatie",G25)))</formula>
    </cfRule>
  </conditionalFormatting>
  <conditionalFormatting sqref="G25">
    <cfRule type="containsText" dxfId="0" priority="1" operator="containsText" text="Verkeerde combinatie">
      <formula>NOT(ISERROR(SEARCH("Verkeerde combinatie",G25)))</formula>
    </cfRule>
  </conditionalFormatting>
  <pageMargins left="0.7" right="0.7" top="0.75" bottom="0.75" header="0.3" footer="0.3"/>
  <pageSetup paperSize="9" orientation="portrait" r:id="rId1"/>
  <ignoredErrors>
    <ignoredError sqref="K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235.000 exemplaren </vt:lpstr>
      <vt:lpstr>450.000 exemplaren</vt:lpstr>
      <vt:lpstr>extra's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Süter</dc:creator>
  <cp:lastModifiedBy>René Süter</cp:lastModifiedBy>
  <dcterms:created xsi:type="dcterms:W3CDTF">2021-08-17T15:59:50Z</dcterms:created>
  <dcterms:modified xsi:type="dcterms:W3CDTF">2021-10-04T19:02:06Z</dcterms:modified>
</cp:coreProperties>
</file>